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arch Questions" sheetId="1" r:id="rId4"/>
    <sheet state="visible" name="Top Air Travel Routes" sheetId="2" r:id="rId5"/>
    <sheet state="hidden" name="First Round Cities For Tableau" sheetId="3" r:id="rId6"/>
    <sheet state="hidden" name="Air_Route_Over_Year" sheetId="4" r:id="rId7"/>
    <sheet state="visible" name="Top Amtrak Travel Routes (Curre" sheetId="5" r:id="rId8"/>
    <sheet state="hidden" name="Amtrak Top City Pairs" sheetId="6" r:id="rId9"/>
    <sheet state="hidden" name="Freshmen Makeup" sheetId="7" r:id="rId10"/>
    <sheet state="visible" name="Freshmen_5%" sheetId="8" r:id="rId11"/>
    <sheet state="hidden" name="All_School_info" sheetId="9" r:id="rId12"/>
    <sheet state="hidden" name="Airport Codes" sheetId="10" r:id="rId13"/>
  </sheets>
  <definedNames>
    <definedName hidden="1" localSheetId="2" name="_xlnm._FilterDatabase">'First Round Cities For Tableau'!$A$1:$AG$1000</definedName>
    <definedName hidden="1" localSheetId="3" name="_xlnm._FilterDatabase">Air_Route_Over_Year!$A$1:$Z$122631</definedName>
    <definedName hidden="1" localSheetId="4" name="_xlnm._FilterDatabase">'Top Amtrak Travel Routes (Curre'!$A$1:$AA$1000</definedName>
    <definedName hidden="1" localSheetId="6" name="_xlnm._FilterDatabase">'Freshmen Makeup'!$A$1:$AG$1064</definedName>
    <definedName hidden="1" localSheetId="7" name="_xlnm._FilterDatabase">'Freshmen_5%'!$A$1:$AN$999</definedName>
  </definedNames>
  <calcPr/>
  <pivotCaches>
    <pivotCache cacheId="0" r:id="rId14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19">
      <text>
        <t xml:space="preserve">sunday, no saturday available
	-Nina Sweeney</t>
      </text>
    </comment>
    <comment authorId="0" ref="A1">
      <text>
        <t xml:space="preserve">top 2.5% of routes by ridership, steadily increasing, only trains, under 24 hours
	-Nina Sweeney</t>
      </text>
    </comment>
  </commentList>
</comments>
</file>

<file path=xl/sharedStrings.xml><?xml version="1.0" encoding="utf-8"?>
<sst xmlns="http://schemas.openxmlformats.org/spreadsheetml/2006/main" count="19467" uniqueCount="7130">
  <si>
    <t>Questions to Answer</t>
  </si>
  <si>
    <t>Which air routes have been increasing in ridership?</t>
  </si>
  <si>
    <t>Which air routes have the highest ridership?</t>
  </si>
  <si>
    <t>Which of these are covered by Amtrak routes?</t>
  </si>
  <si>
    <t>Which of these are feasible for regular rail travel?</t>
  </si>
  <si>
    <t>Are the chosen routes popular on Amtrak already?</t>
  </si>
  <si>
    <t>Which of these routes are ideal, and why? - specifically for air/ridership/time/cost reasons</t>
  </si>
  <si>
    <t>Target Audience</t>
  </si>
  <si>
    <t>Have Lat/Long or MSA</t>
  </si>
  <si>
    <t>What is the college environment around each of our routes?</t>
  </si>
  <si>
    <t>Can I find climate change opinion data?</t>
  </si>
  <si>
    <t>Can I find census age data that is recent?</t>
  </si>
  <si>
    <t>Which of the popular routes connects two areas with high concern about climate change?</t>
  </si>
  <si>
    <t>How does this relate to age data/is the age data as important?</t>
  </si>
  <si>
    <t>How many colleges in each MSA?</t>
  </si>
  <si>
    <t>What is the out-of-state percentage from the other end of the route?</t>
  </si>
  <si>
    <t>How many of the final colleges are over 5,000 students?</t>
  </si>
  <si>
    <t>origin_dest</t>
  </si>
  <si>
    <t>air_2017</t>
  </si>
  <si>
    <t>air_2018</t>
  </si>
  <si>
    <t>increase_to_2018</t>
  </si>
  <si>
    <t>air_2019</t>
  </si>
  <si>
    <t>increase_to_2019</t>
  </si>
  <si>
    <t>Grand Total Air</t>
  </si>
  <si>
    <t>Increasing</t>
  </si>
  <si>
    <t>CODE1</t>
  </si>
  <si>
    <t>CODE2</t>
  </si>
  <si>
    <t>CITY1</t>
  </si>
  <si>
    <t>CITY2</t>
  </si>
  <si>
    <t>Amtrak Travel Time</t>
  </si>
  <si>
    <t>Line</t>
  </si>
  <si>
    <t>Saturday Cost</t>
  </si>
  <si>
    <t>Line Ridership Rank</t>
  </si>
  <si>
    <t>Line Type</t>
  </si>
  <si>
    <t>Remove from second map</t>
  </si>
  <si>
    <t>BOS PHL</t>
  </si>
  <si>
    <t>Steadily Increasing</t>
  </si>
  <si>
    <t>Acela</t>
  </si>
  <si>
    <t>BOS EWR</t>
  </si>
  <si>
    <t>Northeast Regional</t>
  </si>
  <si>
    <t>BOS DCA</t>
  </si>
  <si>
    <t>GEG SEA</t>
  </si>
  <si>
    <t>Empire Builder</t>
  </si>
  <si>
    <t>LGA PIT</t>
  </si>
  <si>
    <t>Pennsylvanian</t>
  </si>
  <si>
    <t>LAX SJC</t>
  </si>
  <si>
    <t>Coast Starlight</t>
  </si>
  <si>
    <t>BUR SJC</t>
  </si>
  <si>
    <t>BWI CLT</t>
  </si>
  <si>
    <t>Crescent</t>
  </si>
  <si>
    <t>JFK RDU</t>
  </si>
  <si>
    <t>Silver Star</t>
  </si>
  <si>
    <t>CLT LGA</t>
  </si>
  <si>
    <t>MCO RDU</t>
  </si>
  <si>
    <t>CLT JFK</t>
  </si>
  <si>
    <t>CLE LGA</t>
  </si>
  <si>
    <t>Lake Shore Limited</t>
  </si>
  <si>
    <t>LAX SMF</t>
  </si>
  <si>
    <t>DEN SLC</t>
  </si>
  <si>
    <t>California Zephyr</t>
  </si>
  <si>
    <t>BOS CLE</t>
  </si>
  <si>
    <t>PDX SMF</t>
  </si>
  <si>
    <t>^ Interesting because Amtrak has heavily reduced its long distance lines during COVID</t>
  </si>
  <si>
    <t>DAL STL</t>
  </si>
  <si>
    <t>Texas Eagle</t>
  </si>
  <si>
    <t>ATL EWR</t>
  </si>
  <si>
    <t>DCA MCO</t>
  </si>
  <si>
    <t>Silver Meteor</t>
  </si>
  <si>
    <t>JAX JFK</t>
  </si>
  <si>
    <t>AVERAGE of Saturday Cost</t>
  </si>
  <si>
    <t>DEN ORD</t>
  </si>
  <si>
    <t>Long Distance</t>
  </si>
  <si>
    <t>ATL JFK</t>
  </si>
  <si>
    <t>State Supported</t>
  </si>
  <si>
    <t>FLL RDU</t>
  </si>
  <si>
    <t>SEA SMF</t>
  </si>
  <si>
    <t>BOS ORD</t>
  </si>
  <si>
    <t>DFW ORD</t>
  </si>
  <si>
    <t>JFK MCO</t>
  </si>
  <si>
    <t>LGA MCO</t>
  </si>
  <si>
    <t>SEA SJC</t>
  </si>
  <si>
    <t>for length</t>
  </si>
  <si>
    <t>PHL TPA</t>
  </si>
  <si>
    <t>Northeast Corridor</t>
  </si>
  <si>
    <t>- updated line, fancy and low-impact</t>
  </si>
  <si>
    <t>DCA MIA</t>
  </si>
  <si>
    <t>Grand Total</t>
  </si>
  <si>
    <t>&lt; No visible relationship between length of the train ride and popularity for air travel</t>
  </si>
  <si>
    <t>Start</t>
  </si>
  <si>
    <t>Start_Lat</t>
  </si>
  <si>
    <t>Start_Long</t>
  </si>
  <si>
    <t>End</t>
  </si>
  <si>
    <t>End_Lat</t>
  </si>
  <si>
    <t>End_Long</t>
  </si>
  <si>
    <t>Path ID</t>
  </si>
  <si>
    <t>Line Name</t>
  </si>
  <si>
    <t>Path_ID_Match</t>
  </si>
  <si>
    <t>Amtrak Duration</t>
  </si>
  <si>
    <t>Line_Name</t>
  </si>
  <si>
    <t>Cost</t>
  </si>
  <si>
    <t>Included in Second Round</t>
  </si>
  <si>
    <t>Included in Third Round</t>
  </si>
  <si>
    <t>Boston-Cambridge-Newton, MA-NH</t>
  </si>
  <si>
    <t>Philadelphia-Camden-Wilmington, PA-NJ-DE-MD</t>
  </si>
  <si>
    <t>New York-Newark-Jersey City, NY-NJ-PA</t>
  </si>
  <si>
    <t>Washington-Arlington-Alexandria, DC-VA-MD-WV</t>
  </si>
  <si>
    <t>Spokane-Spokane Valley, WA</t>
  </si>
  <si>
    <t>Seattle-Tacoma-Bellevue, WA</t>
  </si>
  <si>
    <t>Pittsburgh, PA</t>
  </si>
  <si>
    <t>Los Angeles-Long Beach-Anaheim, CA</t>
  </si>
  <si>
    <t>San Jose-Sunnyvale-Santa Clara, CA</t>
  </si>
  <si>
    <t>Baltimore-Columbia-Towson, MD</t>
  </si>
  <si>
    <t>Charlotte-Concord-Gastonia, NC-SC</t>
  </si>
  <si>
    <t>Raleigh, NC</t>
  </si>
  <si>
    <t>Orlando-Kissimmee-Sanford, FL</t>
  </si>
  <si>
    <t>Cleveland-Elyria, OH</t>
  </si>
  <si>
    <t>Sacramento--Roseville--Arden-Arcade, CA</t>
  </si>
  <si>
    <t>Denver-Aurora-Lakewood, CO</t>
  </si>
  <si>
    <t>Salt Lake City, UT</t>
  </si>
  <si>
    <t>Portland-Vancouver-Hillsboro, OR-WA</t>
  </si>
  <si>
    <t>Dallas-Fort Worth-Arlington, TX</t>
  </si>
  <si>
    <t>St. Louis, MO-IL</t>
  </si>
  <si>
    <t>Atlanta-Sandy Springs-Roswell, GA</t>
  </si>
  <si>
    <t>Jacksonville, FL</t>
  </si>
  <si>
    <t>Chicago-Naperville-Elgin, IL-IN-WI</t>
  </si>
  <si>
    <t>Miami-Fort Lauderdale-West Palm Beach, FL</t>
  </si>
  <si>
    <t>Tampa-St. Petersburg-Clearwater, FL</t>
  </si>
  <si>
    <t>ABE AGS</t>
  </si>
  <si>
    <t>ABE ATL</t>
  </si>
  <si>
    <t>ABE ATW</t>
  </si>
  <si>
    <t>LAS LAX</t>
  </si>
  <si>
    <t>mixed service</t>
  </si>
  <si>
    <t>ABE BOS</t>
  </si>
  <si>
    <t>ABE CHS</t>
  </si>
  <si>
    <t>ABE CLE</t>
  </si>
  <si>
    <t>ABE CLT</t>
  </si>
  <si>
    <t>ABE CVG</t>
  </si>
  <si>
    <t>ABE DAB</t>
  </si>
  <si>
    <t>LAS SEA</t>
  </si>
  <si>
    <t>ABE EVV</t>
  </si>
  <si>
    <t>ABE GNV</t>
  </si>
  <si>
    <t>ABE GRB</t>
  </si>
  <si>
    <t>ATL FLL</t>
  </si>
  <si>
    <t>ABE IND</t>
  </si>
  <si>
    <t>ATL MCO</t>
  </si>
  <si>
    <t>DEN MSP</t>
  </si>
  <si>
    <t>ABE MBS</t>
  </si>
  <si>
    <t>ABE MKE</t>
  </si>
  <si>
    <t>ABE MOB</t>
  </si>
  <si>
    <t>SAN SJC</t>
  </si>
  <si>
    <t>ABE PHL</t>
  </si>
  <si>
    <t>SAN SMF</t>
  </si>
  <si>
    <t>ABE PWM</t>
  </si>
  <si>
    <t>CLT EWR</t>
  </si>
  <si>
    <t>Carolinian / Northeast Regional</t>
  </si>
  <si>
    <t>ABE SBN</t>
  </si>
  <si>
    <t>LAS OAK</t>
  </si>
  <si>
    <t>ABE STL</t>
  </si>
  <si>
    <t>ABE TVC</t>
  </si>
  <si>
    <t>ABQ AEX</t>
  </si>
  <si>
    <t>ABQ AUS</t>
  </si>
  <si>
    <t>ABQ BFL</t>
  </si>
  <si>
    <t>ABQ BUR</t>
  </si>
  <si>
    <t>DEN SAN</t>
  </si>
  <si>
    <t>ABQ CPR</t>
  </si>
  <si>
    <t>ABQ DAL</t>
  </si>
  <si>
    <t>ABQ DEN</t>
  </si>
  <si>
    <t>LAS SAN</t>
  </si>
  <si>
    <t>ABQ GJT</t>
  </si>
  <si>
    <t>ABQ GRK</t>
  </si>
  <si>
    <t>ABQ IAH</t>
  </si>
  <si>
    <t>IAH ORD</t>
  </si>
  <si>
    <t>ABQ LAS</t>
  </si>
  <si>
    <t>ABQ LAX</t>
  </si>
  <si>
    <t>ATL MIA</t>
  </si>
  <si>
    <t>ABQ LGB</t>
  </si>
  <si>
    <t>ABQ LIT</t>
  </si>
  <si>
    <t>ABQ LNK</t>
  </si>
  <si>
    <t>ABQ LWS</t>
  </si>
  <si>
    <t>ABQ MCI</t>
  </si>
  <si>
    <t>ABQ MLU</t>
  </si>
  <si>
    <t>ABQ MRY</t>
  </si>
  <si>
    <t>ABQ OAK</t>
  </si>
  <si>
    <t>ABQ OKC</t>
  </si>
  <si>
    <t>LAS PDX</t>
  </si>
  <si>
    <t>ABQ PHX</t>
  </si>
  <si>
    <t>LAS SJC</t>
  </si>
  <si>
    <t>ABQ RNO</t>
  </si>
  <si>
    <t>ABQ SAN</t>
  </si>
  <si>
    <t>LAX SLC</t>
  </si>
  <si>
    <t>ATL TPA</t>
  </si>
  <si>
    <t>ABQ SFO</t>
  </si>
  <si>
    <t>LAS PHX</t>
  </si>
  <si>
    <t>ABQ SGU</t>
  </si>
  <si>
    <t>DEN IAH</t>
  </si>
  <si>
    <t>AUS DEN</t>
  </si>
  <si>
    <t>ABQ SLC</t>
  </si>
  <si>
    <t>ABQ SMF</t>
  </si>
  <si>
    <t>ABQ TUS</t>
  </si>
  <si>
    <t>ABQ TYR</t>
  </si>
  <si>
    <t>BOS PIT</t>
  </si>
  <si>
    <t>Acela / Pennsylvanian</t>
  </si>
  <si>
    <t>ABR BNA</t>
  </si>
  <si>
    <t>ABR DEN</t>
  </si>
  <si>
    <t>ABR DTW</t>
  </si>
  <si>
    <t>ABR MKE</t>
  </si>
  <si>
    <t>ABR ORD</t>
  </si>
  <si>
    <t>ABY ATL</t>
  </si>
  <si>
    <t>ABY AUS</t>
  </si>
  <si>
    <t>ABY BNA</t>
  </si>
  <si>
    <t>ABY BWI</t>
  </si>
  <si>
    <t>ABY CVG</t>
  </si>
  <si>
    <t>ABY DCA</t>
  </si>
  <si>
    <t>ABY DFW</t>
  </si>
  <si>
    <t>BOS RDU</t>
  </si>
  <si>
    <t>Northeast Regional / Silver Star</t>
  </si>
  <si>
    <t>PHX SAN</t>
  </si>
  <si>
    <t>ABY FLL</t>
  </si>
  <si>
    <t>ABY IAH</t>
  </si>
  <si>
    <t>ABY IND</t>
  </si>
  <si>
    <t>ABY MCI</t>
  </si>
  <si>
    <t>ABY MKE</t>
  </si>
  <si>
    <t>ABY ORD</t>
  </si>
  <si>
    <t>ABY PHL</t>
  </si>
  <si>
    <t>ABY STL</t>
  </si>
  <si>
    <t>DFW PHX</t>
  </si>
  <si>
    <t>ACK BNA</t>
  </si>
  <si>
    <t>PHX SLC</t>
  </si>
  <si>
    <t>ACK BUF</t>
  </si>
  <si>
    <t>ACK BWI</t>
  </si>
  <si>
    <t>DTW MSP</t>
  </si>
  <si>
    <t>Wolverine / Empire Builder</t>
  </si>
  <si>
    <t>DEN MCI</t>
  </si>
  <si>
    <t>ACK CMH</t>
  </si>
  <si>
    <t>ACK CVG</t>
  </si>
  <si>
    <t>BNA LGA</t>
  </si>
  <si>
    <t>ACK DTW</t>
  </si>
  <si>
    <t>ATL IAH</t>
  </si>
  <si>
    <t>ACK IAD</t>
  </si>
  <si>
    <t>ACK JFK</t>
  </si>
  <si>
    <t>ACK ORD</t>
  </si>
  <si>
    <t>IND MCO</t>
  </si>
  <si>
    <t>ACK PIT</t>
  </si>
  <si>
    <t>ACK RDU</t>
  </si>
  <si>
    <t>IAH MCO</t>
  </si>
  <si>
    <t>ACK ROC</t>
  </si>
  <si>
    <t>ACT ATL</t>
  </si>
  <si>
    <t>ACT BNA</t>
  </si>
  <si>
    <t>ACT DEN</t>
  </si>
  <si>
    <t>BOS DTW</t>
  </si>
  <si>
    <t>ACT ELP</t>
  </si>
  <si>
    <t>ACT IND</t>
  </si>
  <si>
    <t>ACT MCI</t>
  </si>
  <si>
    <t>BNA BOS</t>
  </si>
  <si>
    <t>ACT MKE</t>
  </si>
  <si>
    <t>ACT MSP</t>
  </si>
  <si>
    <t>ACT OMA</t>
  </si>
  <si>
    <t>ACT ORD</t>
  </si>
  <si>
    <t>ACT PHX</t>
  </si>
  <si>
    <t>ACT SDF</t>
  </si>
  <si>
    <t>ACT STL</t>
  </si>
  <si>
    <t>ACT TUS</t>
  </si>
  <si>
    <t>ACY ATL</t>
  </si>
  <si>
    <t>ACY BOS</t>
  </si>
  <si>
    <t>ACY FLL</t>
  </si>
  <si>
    <t>ACY MCO</t>
  </si>
  <si>
    <t>BNA MCO</t>
  </si>
  <si>
    <t>PHX SJC</t>
  </si>
  <si>
    <t>ACY TPA</t>
  </si>
  <si>
    <t>ATL HOU</t>
  </si>
  <si>
    <t>AEX AUS</t>
  </si>
  <si>
    <t>LAS SMF</t>
  </si>
  <si>
    <t>AEX CAE</t>
  </si>
  <si>
    <t>SAN SLC</t>
  </si>
  <si>
    <t>AEX CLT</t>
  </si>
  <si>
    <t>SEA SLC</t>
  </si>
  <si>
    <t>AEX CVG</t>
  </si>
  <si>
    <t>AEX DFW</t>
  </si>
  <si>
    <t>LAS RNO</t>
  </si>
  <si>
    <t>AEX FAY</t>
  </si>
  <si>
    <t>AEX GSP</t>
  </si>
  <si>
    <t>AEX HSV</t>
  </si>
  <si>
    <t>AEX IAH</t>
  </si>
  <si>
    <t>AEX IND</t>
  </si>
  <si>
    <t>AEX JAX</t>
  </si>
  <si>
    <t>AEX MCI</t>
  </si>
  <si>
    <t>LAS SLC</t>
  </si>
  <si>
    <t>AEX OKC</t>
  </si>
  <si>
    <t>AEX RDU</t>
  </si>
  <si>
    <t>AEX SAT</t>
  </si>
  <si>
    <t>PHX SMF</t>
  </si>
  <si>
    <t>AEX SDF</t>
  </si>
  <si>
    <t>AEX STL</t>
  </si>
  <si>
    <t>DEN HOU</t>
  </si>
  <si>
    <t>AGS ALB</t>
  </si>
  <si>
    <t>ATL DAL</t>
  </si>
  <si>
    <t>AGS ATW</t>
  </si>
  <si>
    <t>AGS AUS</t>
  </si>
  <si>
    <t>AGS BDL</t>
  </si>
  <si>
    <t>AGS BHM</t>
  </si>
  <si>
    <t>AGS BMI</t>
  </si>
  <si>
    <t>BWI ORD</t>
  </si>
  <si>
    <t>DEN SJC</t>
  </si>
  <si>
    <t>AGS BTR</t>
  </si>
  <si>
    <t>AGS BTV</t>
  </si>
  <si>
    <t>AGS BUF</t>
  </si>
  <si>
    <t>AGS BWI</t>
  </si>
  <si>
    <t>LGA STL</t>
  </si>
  <si>
    <t>AGS CLT</t>
  </si>
  <si>
    <t>AGS CMH</t>
  </si>
  <si>
    <t>AGS CVG</t>
  </si>
  <si>
    <t>AGS DAL</t>
  </si>
  <si>
    <t>ATL AUS</t>
  </si>
  <si>
    <t>AGS DTW</t>
  </si>
  <si>
    <t>AGS EWR</t>
  </si>
  <si>
    <t>AGS FLL</t>
  </si>
  <si>
    <t>AGS FNT</t>
  </si>
  <si>
    <t>ATL CLE</t>
  </si>
  <si>
    <t>AGS HOU</t>
  </si>
  <si>
    <t>AGS HSV</t>
  </si>
  <si>
    <t>CLT MCO</t>
  </si>
  <si>
    <t>Piedmont / Silver Star</t>
  </si>
  <si>
    <t>AGS IAH</t>
  </si>
  <si>
    <t>BNA FLL</t>
  </si>
  <si>
    <t>AGS IND</t>
  </si>
  <si>
    <t>AGS JAN</t>
  </si>
  <si>
    <t>AGS JAX</t>
  </si>
  <si>
    <t>MCO PHL</t>
  </si>
  <si>
    <t>Crescent / Northeast Regional</t>
  </si>
  <si>
    <t>AGS LEX</t>
  </si>
  <si>
    <t>BUR PHX</t>
  </si>
  <si>
    <t>BNA PHL</t>
  </si>
  <si>
    <t>AGS MCI</t>
  </si>
  <si>
    <t>AGS MDW</t>
  </si>
  <si>
    <t>AGS MEM</t>
  </si>
  <si>
    <t>AGS MHT</t>
  </si>
  <si>
    <t>AGS MIA</t>
  </si>
  <si>
    <t>AGS MKE</t>
  </si>
  <si>
    <t>AGS MLI</t>
  </si>
  <si>
    <t>AGS MOB</t>
  </si>
  <si>
    <t>AGS MSN</t>
  </si>
  <si>
    <t>AGS MSY</t>
  </si>
  <si>
    <t>ORD RDU</t>
  </si>
  <si>
    <t>CVG MCO</t>
  </si>
  <si>
    <t>AGS ORD</t>
  </si>
  <si>
    <t>BOI SEA</t>
  </si>
  <si>
    <t>AGS PBI</t>
  </si>
  <si>
    <t>AGS PHF</t>
  </si>
  <si>
    <t>AGS PHL</t>
  </si>
  <si>
    <t>AGS PIA</t>
  </si>
  <si>
    <t>AGS PIT</t>
  </si>
  <si>
    <t>AGS PVD</t>
  </si>
  <si>
    <t>LGB SMF</t>
  </si>
  <si>
    <t>DEN SMF</t>
  </si>
  <si>
    <t>AGS ROC</t>
  </si>
  <si>
    <t>AGS RSW</t>
  </si>
  <si>
    <t>AGS SBN</t>
  </si>
  <si>
    <t>AGS SDF</t>
  </si>
  <si>
    <t>SFO SLC</t>
  </si>
  <si>
    <t>AGS STL</t>
  </si>
  <si>
    <t>AGS SYR</t>
  </si>
  <si>
    <t>LAX RNO</t>
  </si>
  <si>
    <t>AGS XNA</t>
  </si>
  <si>
    <t>BNA TPA</t>
  </si>
  <si>
    <t>ALB ATW</t>
  </si>
  <si>
    <t>BNA DTW</t>
  </si>
  <si>
    <t>ALB BUF</t>
  </si>
  <si>
    <t>ALB BWI</t>
  </si>
  <si>
    <t>ALB CAE</t>
  </si>
  <si>
    <t>ALB CHO</t>
  </si>
  <si>
    <t>ALB CHS</t>
  </si>
  <si>
    <t>ALB CLE</t>
  </si>
  <si>
    <t>ALB CLT</t>
  </si>
  <si>
    <t>ALB CMH</t>
  </si>
  <si>
    <t>ALB CRW</t>
  </si>
  <si>
    <t>ALB DCA</t>
  </si>
  <si>
    <t>BNA DCA</t>
  </si>
  <si>
    <t>ALB EVV</t>
  </si>
  <si>
    <t>ALB EWN</t>
  </si>
  <si>
    <t>PIT TPA</t>
  </si>
  <si>
    <t>ALB FAY</t>
  </si>
  <si>
    <t>EWR ORD</t>
  </si>
  <si>
    <t>Northeast Regional / Lake Shore Limited</t>
  </si>
  <si>
    <t>DCA STL</t>
  </si>
  <si>
    <t>ALB GSP</t>
  </si>
  <si>
    <t>ALB HSV</t>
  </si>
  <si>
    <t>ALB IAD</t>
  </si>
  <si>
    <t>ALB ILM</t>
  </si>
  <si>
    <t>BNA EWR</t>
  </si>
  <si>
    <t>ALB LEX</t>
  </si>
  <si>
    <t>ALB LSE</t>
  </si>
  <si>
    <t>ALB LYH</t>
  </si>
  <si>
    <t>ALB MBS</t>
  </si>
  <si>
    <t>ALB MDW</t>
  </si>
  <si>
    <t>ALB MKE</t>
  </si>
  <si>
    <t>ALB MLI</t>
  </si>
  <si>
    <t>ALB MSN</t>
  </si>
  <si>
    <t>ALB OAJ</t>
  </si>
  <si>
    <t>ALB ORD</t>
  </si>
  <si>
    <t>ALB ORF</t>
  </si>
  <si>
    <t>ALB PHF</t>
  </si>
  <si>
    <t>ALB PHL</t>
  </si>
  <si>
    <t>ALB PIA</t>
  </si>
  <si>
    <t>ALB PIT</t>
  </si>
  <si>
    <t>CMH LGA</t>
  </si>
  <si>
    <t>ALB RIC</t>
  </si>
  <si>
    <t>ALB ROA</t>
  </si>
  <si>
    <t>BNA ORD</t>
  </si>
  <si>
    <t>EWR MCO</t>
  </si>
  <si>
    <t>Northeast Regional / Silver Meteor</t>
  </si>
  <si>
    <t>ALB SDF</t>
  </si>
  <si>
    <t>ALO ATL</t>
  </si>
  <si>
    <t>ALO CLT</t>
  </si>
  <si>
    <t>ALO DCA</t>
  </si>
  <si>
    <t>ALO DTW</t>
  </si>
  <si>
    <t>ALO EWR</t>
  </si>
  <si>
    <t>ALO LGA</t>
  </si>
  <si>
    <t>ALO ORD</t>
  </si>
  <si>
    <t>ALO PHL</t>
  </si>
  <si>
    <t>ALO RDU</t>
  </si>
  <si>
    <t>ALW OAK</t>
  </si>
  <si>
    <t>ALW PDX</t>
  </si>
  <si>
    <t>ALW SEA</t>
  </si>
  <si>
    <t>ALW SFO</t>
  </si>
  <si>
    <t>BNA BWI</t>
  </si>
  <si>
    <t>ALW SMF</t>
  </si>
  <si>
    <t>APN ATL</t>
  </si>
  <si>
    <t>APN BOS</t>
  </si>
  <si>
    <t>APN DTW</t>
  </si>
  <si>
    <t>ART ATL</t>
  </si>
  <si>
    <t>ART BNA</t>
  </si>
  <si>
    <t>ART CLT</t>
  </si>
  <si>
    <t>CMH TPA</t>
  </si>
  <si>
    <t>ART PHL</t>
  </si>
  <si>
    <t>ART RDU</t>
  </si>
  <si>
    <t>ART RIC</t>
  </si>
  <si>
    <t>ATL ATW</t>
  </si>
  <si>
    <t>BNA DFW</t>
  </si>
  <si>
    <t>HOU MCO</t>
  </si>
  <si>
    <t>IAH TPA</t>
  </si>
  <si>
    <t>ATL RIC</t>
  </si>
  <si>
    <t>ATL BMI</t>
  </si>
  <si>
    <t>ATL BOS</t>
  </si>
  <si>
    <t>MSP STL</t>
  </si>
  <si>
    <t>ATL BDL</t>
  </si>
  <si>
    <t>ATL BUF</t>
  </si>
  <si>
    <t>ATL BWI</t>
  </si>
  <si>
    <t>RDU TPA</t>
  </si>
  <si>
    <t>ATL CHO</t>
  </si>
  <si>
    <t>PSP SFO</t>
  </si>
  <si>
    <t>BNA MSP</t>
  </si>
  <si>
    <t>ATL JAX</t>
  </si>
  <si>
    <t>ATL CMH</t>
  </si>
  <si>
    <t>ATL CMI</t>
  </si>
  <si>
    <t>DEN ONT</t>
  </si>
  <si>
    <t>ATL CSG</t>
  </si>
  <si>
    <t>ATL CVG</t>
  </si>
  <si>
    <t>BNA RDU</t>
  </si>
  <si>
    <t>CVG DFW</t>
  </si>
  <si>
    <t>ATL DCA</t>
  </si>
  <si>
    <t>ATL DFW</t>
  </si>
  <si>
    <t>ATL DTW</t>
  </si>
  <si>
    <t>DTW MSY</t>
  </si>
  <si>
    <t>BOS BUF</t>
  </si>
  <si>
    <t>ATL ESC</t>
  </si>
  <si>
    <t>BNA DAL</t>
  </si>
  <si>
    <t>CLT MSP</t>
  </si>
  <si>
    <t>BNA CLT</t>
  </si>
  <si>
    <t>ATL FAY</t>
  </si>
  <si>
    <t>BOI PDX</t>
  </si>
  <si>
    <t>ATL FNT</t>
  </si>
  <si>
    <t>MCO RIC</t>
  </si>
  <si>
    <t>JAX ORD</t>
  </si>
  <si>
    <t>ATL GRK</t>
  </si>
  <si>
    <t>ATL GRR</t>
  </si>
  <si>
    <t>CLT DTW</t>
  </si>
  <si>
    <t>DFW STL</t>
  </si>
  <si>
    <t>ATL GTR</t>
  </si>
  <si>
    <t>AUS MSY</t>
  </si>
  <si>
    <t>CMH RSW</t>
  </si>
  <si>
    <t>ATL HTS</t>
  </si>
  <si>
    <t>CLT DCA</t>
  </si>
  <si>
    <t>ATL IAD</t>
  </si>
  <si>
    <t>ATL RSW</t>
  </si>
  <si>
    <t>PHL STL</t>
  </si>
  <si>
    <t>DTW MCI</t>
  </si>
  <si>
    <t>ATL IND</t>
  </si>
  <si>
    <t>ATL IPT</t>
  </si>
  <si>
    <t>ATL ITH</t>
  </si>
  <si>
    <t>BUR DEN</t>
  </si>
  <si>
    <t>CLT FLL</t>
  </si>
  <si>
    <t>BOS CHS</t>
  </si>
  <si>
    <t>MCO MEM</t>
  </si>
  <si>
    <t>DFW SAT</t>
  </si>
  <si>
    <t>DFW IND</t>
  </si>
  <si>
    <t>ATL LGA</t>
  </si>
  <si>
    <t>BWI JAX</t>
  </si>
  <si>
    <t>ATL LNK</t>
  </si>
  <si>
    <t>CLT TPA</t>
  </si>
  <si>
    <t>ATL LYH</t>
  </si>
  <si>
    <t>PHX RNO</t>
  </si>
  <si>
    <t>ATL MCI</t>
  </si>
  <si>
    <t>MIA TPA</t>
  </si>
  <si>
    <t>ATL MDT</t>
  </si>
  <si>
    <t>ATL MDW</t>
  </si>
  <si>
    <t>BOS CVG</t>
  </si>
  <si>
    <t>ATL MGM</t>
  </si>
  <si>
    <t>DTW RDU</t>
  </si>
  <si>
    <t>ATL MKE</t>
  </si>
  <si>
    <t>ATL MLI</t>
  </si>
  <si>
    <t>CVG RSW</t>
  </si>
  <si>
    <t>ATL MOB</t>
  </si>
  <si>
    <t>DTW STL</t>
  </si>
  <si>
    <t>ATL MSP</t>
  </si>
  <si>
    <t>ATL MSY</t>
  </si>
  <si>
    <t>CVG TPA</t>
  </si>
  <si>
    <t>BWI PBI</t>
  </si>
  <si>
    <t>ATL OMA</t>
  </si>
  <si>
    <t>ATL ORD</t>
  </si>
  <si>
    <t>DAL TPA</t>
  </si>
  <si>
    <t>ATL PBI</t>
  </si>
  <si>
    <t>ATL PGV</t>
  </si>
  <si>
    <t>ATL PHF</t>
  </si>
  <si>
    <t>ATL PHL</t>
  </si>
  <si>
    <t>ATL PIA</t>
  </si>
  <si>
    <t>ATL PIT</t>
  </si>
  <si>
    <t>CVG PHL</t>
  </si>
  <si>
    <t>ATL PVD</t>
  </si>
  <si>
    <t>ATL RDU</t>
  </si>
  <si>
    <t>CLT MIA</t>
  </si>
  <si>
    <t>ATL ROA</t>
  </si>
  <si>
    <t>ATL ROC</t>
  </si>
  <si>
    <t>BNA MSY</t>
  </si>
  <si>
    <t>ATL CLT</t>
  </si>
  <si>
    <t>ATL SAT</t>
  </si>
  <si>
    <t>RNO SAN</t>
  </si>
  <si>
    <t>JAX PHL</t>
  </si>
  <si>
    <t>DEN TUS</t>
  </si>
  <si>
    <t>BOI LAX</t>
  </si>
  <si>
    <t>GEG LAS</t>
  </si>
  <si>
    <t>EWR PIT</t>
  </si>
  <si>
    <t>AUS BNA</t>
  </si>
  <si>
    <t>ATL STL</t>
  </si>
  <si>
    <t>EWR JAX</t>
  </si>
  <si>
    <t>BWI IND</t>
  </si>
  <si>
    <t>HOU MCI</t>
  </si>
  <si>
    <t>CHS EWR</t>
  </si>
  <si>
    <t>ATL BNA</t>
  </si>
  <si>
    <t>ATL TXK</t>
  </si>
  <si>
    <t>ATL TYR</t>
  </si>
  <si>
    <t>MIA MSY</t>
  </si>
  <si>
    <t>ATW AVP</t>
  </si>
  <si>
    <t>ATW BDL</t>
  </si>
  <si>
    <t>ATW BHM</t>
  </si>
  <si>
    <t>FLL RIC</t>
  </si>
  <si>
    <t>ATW BTV</t>
  </si>
  <si>
    <t>GSO LGA</t>
  </si>
  <si>
    <t>DFW MEM</t>
  </si>
  <si>
    <t>ATW CAE</t>
  </si>
  <si>
    <t>ATW CHS</t>
  </si>
  <si>
    <t>ATW CLE</t>
  </si>
  <si>
    <t>ATL MEM</t>
  </si>
  <si>
    <t>ACY RSW</t>
  </si>
  <si>
    <t>BOI PHX</t>
  </si>
  <si>
    <t>DFW JAX</t>
  </si>
  <si>
    <t>ATW DEN</t>
  </si>
  <si>
    <t>AUS DFW</t>
  </si>
  <si>
    <t>ATW EVV</t>
  </si>
  <si>
    <t>CVG DCA</t>
  </si>
  <si>
    <t>ATW FAR</t>
  </si>
  <si>
    <t>ATW GRR</t>
  </si>
  <si>
    <t>BNA CLE</t>
  </si>
  <si>
    <t>FLL JAX</t>
  </si>
  <si>
    <t>ATW HSV</t>
  </si>
  <si>
    <t>ATW IAD</t>
  </si>
  <si>
    <t>ATW ICT</t>
  </si>
  <si>
    <t>ATW IND</t>
  </si>
  <si>
    <t>ATW LEX</t>
  </si>
  <si>
    <t>ATW LGA</t>
  </si>
  <si>
    <t>ATW LIT</t>
  </si>
  <si>
    <t>MCO ORF</t>
  </si>
  <si>
    <t>ATW MDT</t>
  </si>
  <si>
    <t>BNA JAX</t>
  </si>
  <si>
    <t>ATW MHT</t>
  </si>
  <si>
    <t>ATW MSP</t>
  </si>
  <si>
    <t>ATW OKC</t>
  </si>
  <si>
    <t>ATW OMA</t>
  </si>
  <si>
    <t>LGA RIC</t>
  </si>
  <si>
    <t>ATW ORF</t>
  </si>
  <si>
    <t>MCO SDF</t>
  </si>
  <si>
    <t>ATW PIT</t>
  </si>
  <si>
    <t>ATW PVD</t>
  </si>
  <si>
    <t>CMH EWR</t>
  </si>
  <si>
    <t>ATW RIC</t>
  </si>
  <si>
    <t>ATW ROC</t>
  </si>
  <si>
    <t>BOI SAN</t>
  </si>
  <si>
    <t>CLE MSP</t>
  </si>
  <si>
    <t>MSY RDU</t>
  </si>
  <si>
    <t>ATW SYR</t>
  </si>
  <si>
    <t>ATW XNA</t>
  </si>
  <si>
    <t>ATY DEN</t>
  </si>
  <si>
    <t>BOI LAS</t>
  </si>
  <si>
    <t>ORD RIC</t>
  </si>
  <si>
    <t>ATL ORF</t>
  </si>
  <si>
    <t>AUS CMI</t>
  </si>
  <si>
    <t>AUS COS</t>
  </si>
  <si>
    <t>HOU TPA</t>
  </si>
  <si>
    <t>AUS CSG</t>
  </si>
  <si>
    <t>AUS DAL</t>
  </si>
  <si>
    <t>ABE SFB</t>
  </si>
  <si>
    <t>AUS STL</t>
  </si>
  <si>
    <t>PDX PSP</t>
  </si>
  <si>
    <t>AUS FLG</t>
  </si>
  <si>
    <t>AUS GUC</t>
  </si>
  <si>
    <t>AUS HOU</t>
  </si>
  <si>
    <t>AUS ELP</t>
  </si>
  <si>
    <t>LAS ONT</t>
  </si>
  <si>
    <t>FAT LAS</t>
  </si>
  <si>
    <t>BOS SAV</t>
  </si>
  <si>
    <t>AUS LCH</t>
  </si>
  <si>
    <t>CHS LGA</t>
  </si>
  <si>
    <t>AUS LIT</t>
  </si>
  <si>
    <t>CLE EWR</t>
  </si>
  <si>
    <t>AUS MEM</t>
  </si>
  <si>
    <t>COS LAS</t>
  </si>
  <si>
    <t>AUS MLU</t>
  </si>
  <si>
    <t>BNA MIA</t>
  </si>
  <si>
    <t>DEN MSN</t>
  </si>
  <si>
    <t>AUS OKC</t>
  </si>
  <si>
    <t>AUS OMA</t>
  </si>
  <si>
    <t>AUS PHX</t>
  </si>
  <si>
    <t>DTW JAX</t>
  </si>
  <si>
    <t>AUS SFB</t>
  </si>
  <si>
    <t>BNA PIT</t>
  </si>
  <si>
    <t>AUS SHV</t>
  </si>
  <si>
    <t>AUS SPI</t>
  </si>
  <si>
    <t>CLT MSY</t>
  </si>
  <si>
    <t>AUS TXK</t>
  </si>
  <si>
    <t>LGA SDF</t>
  </si>
  <si>
    <t>AVP BHM</t>
  </si>
  <si>
    <t>CLE DCA</t>
  </si>
  <si>
    <t>AVP BOS</t>
  </si>
  <si>
    <t>AVP CAE</t>
  </si>
  <si>
    <t>BOI SMF</t>
  </si>
  <si>
    <t>AVP CLE</t>
  </si>
  <si>
    <t>AUS MCI</t>
  </si>
  <si>
    <t>DCA MEM</t>
  </si>
  <si>
    <t>AVP CVG</t>
  </si>
  <si>
    <t>CLT STL</t>
  </si>
  <si>
    <t>AVP DCA</t>
  </si>
  <si>
    <t>AVP DTW</t>
  </si>
  <si>
    <t>AVP GNV</t>
  </si>
  <si>
    <t>AVP GRB</t>
  </si>
  <si>
    <t>ATL OKC</t>
  </si>
  <si>
    <t>AVP GSO</t>
  </si>
  <si>
    <t>AVP GSP</t>
  </si>
  <si>
    <t>AVP HSV</t>
  </si>
  <si>
    <t>AVP IAD</t>
  </si>
  <si>
    <t>AVP ILM</t>
  </si>
  <si>
    <t>AVP IND</t>
  </si>
  <si>
    <t>AVP JAX</t>
  </si>
  <si>
    <t>AVP LEX</t>
  </si>
  <si>
    <t>AVP MKE</t>
  </si>
  <si>
    <t>CHS PHL</t>
  </si>
  <si>
    <t>BNA IAH</t>
  </si>
  <si>
    <t>AVP ORF</t>
  </si>
  <si>
    <t>AVP PHL</t>
  </si>
  <si>
    <t>AVP PIT</t>
  </si>
  <si>
    <t>AVP PWM</t>
  </si>
  <si>
    <t>DFW OMA</t>
  </si>
  <si>
    <t>AVP SAV</t>
  </si>
  <si>
    <t>AVP SBN</t>
  </si>
  <si>
    <t>AVP SDF</t>
  </si>
  <si>
    <t>AVP SFB</t>
  </si>
  <si>
    <t>AVP STL</t>
  </si>
  <si>
    <t>AZO BDL</t>
  </si>
  <si>
    <t>AZO BHM</t>
  </si>
  <si>
    <t>PDX RNO</t>
  </si>
  <si>
    <t>ATL SDF</t>
  </si>
  <si>
    <t>AZO BUF</t>
  </si>
  <si>
    <t>AZO BWI</t>
  </si>
  <si>
    <t>MSY STL</t>
  </si>
  <si>
    <t>MSP PIT</t>
  </si>
  <si>
    <t>AZO DCA</t>
  </si>
  <si>
    <t>AZO DTW</t>
  </si>
  <si>
    <t>AZO EWR</t>
  </si>
  <si>
    <t>AZO GSO</t>
  </si>
  <si>
    <t>CMH PHL</t>
  </si>
  <si>
    <t>AZO IAD</t>
  </si>
  <si>
    <t>AZO ICT</t>
  </si>
  <si>
    <t>AZO JAX</t>
  </si>
  <si>
    <t>CLT CVG</t>
  </si>
  <si>
    <t>AZO LGA</t>
  </si>
  <si>
    <t>AZO MCI</t>
  </si>
  <si>
    <t>AZO MDT</t>
  </si>
  <si>
    <t>BDL DTW</t>
  </si>
  <si>
    <t>AZO MHT</t>
  </si>
  <si>
    <t>AZO MSN</t>
  </si>
  <si>
    <t>AZO MSP</t>
  </si>
  <si>
    <t>AZO OKC</t>
  </si>
  <si>
    <t>AZO OMA</t>
  </si>
  <si>
    <t>AZO ORD</t>
  </si>
  <si>
    <t>AZO ORF</t>
  </si>
  <si>
    <t>AZO PHL</t>
  </si>
  <si>
    <t>AZO PIT</t>
  </si>
  <si>
    <t>AZO PVD</t>
  </si>
  <si>
    <t>AZO PWM</t>
  </si>
  <si>
    <t>CVG SFB</t>
  </si>
  <si>
    <t>AZO RIC</t>
  </si>
  <si>
    <t>AZO ROC</t>
  </si>
  <si>
    <t>AZO RST</t>
  </si>
  <si>
    <t>AZO SDF</t>
  </si>
  <si>
    <t>AZO STL</t>
  </si>
  <si>
    <t>AZO XNA</t>
  </si>
  <si>
    <t>BDL BNA</t>
  </si>
  <si>
    <t>BDL BUF</t>
  </si>
  <si>
    <t>BDL BWI</t>
  </si>
  <si>
    <t>BDL CAE</t>
  </si>
  <si>
    <t>BDL CHO</t>
  </si>
  <si>
    <t>BDL CHS</t>
  </si>
  <si>
    <t>BDL CLE</t>
  </si>
  <si>
    <t>BDL CLT</t>
  </si>
  <si>
    <t>BDL CMH</t>
  </si>
  <si>
    <t>BDL CMI</t>
  </si>
  <si>
    <t>BDL CRW</t>
  </si>
  <si>
    <t>LAX MFR</t>
  </si>
  <si>
    <t>BDL CVG</t>
  </si>
  <si>
    <t>BDL DCA</t>
  </si>
  <si>
    <t>DFW ELP</t>
  </si>
  <si>
    <t>BDL ERI</t>
  </si>
  <si>
    <t>CLT IAD</t>
  </si>
  <si>
    <t>BDL EWR</t>
  </si>
  <si>
    <t>BDL FAY</t>
  </si>
  <si>
    <t>BDL FLO</t>
  </si>
  <si>
    <t>BDL GRB</t>
  </si>
  <si>
    <t>BDL GRR</t>
  </si>
  <si>
    <t>BDL GSO</t>
  </si>
  <si>
    <t>BDL GSP</t>
  </si>
  <si>
    <t>BDL HSV</t>
  </si>
  <si>
    <t>BDL IAD</t>
  </si>
  <si>
    <t>BDL ILM</t>
  </si>
  <si>
    <t>BDL IND</t>
  </si>
  <si>
    <t>EUG LAX</t>
  </si>
  <si>
    <t>CLE STL</t>
  </si>
  <si>
    <t>BDL MBS</t>
  </si>
  <si>
    <t>DFW SDF</t>
  </si>
  <si>
    <t>BDL MDW</t>
  </si>
  <si>
    <t>BDL MKE</t>
  </si>
  <si>
    <t>BDL MSN</t>
  </si>
  <si>
    <t>BDL OAJ</t>
  </si>
  <si>
    <t>BDL ORD</t>
  </si>
  <si>
    <t>BDL ORF</t>
  </si>
  <si>
    <t>BDL PGV</t>
  </si>
  <si>
    <t>BDL PHF</t>
  </si>
  <si>
    <t>BDL PHL</t>
  </si>
  <si>
    <t>BDL PIT</t>
  </si>
  <si>
    <t>LGA ORF</t>
  </si>
  <si>
    <t>BDL RIC</t>
  </si>
  <si>
    <t>LAX STS</t>
  </si>
  <si>
    <t>BDL ROC</t>
  </si>
  <si>
    <t>BDL SAV</t>
  </si>
  <si>
    <t>BDL SBN</t>
  </si>
  <si>
    <t>BDL SDF</t>
  </si>
  <si>
    <t>BNA JFK</t>
  </si>
  <si>
    <t>ALB ATL</t>
  </si>
  <si>
    <t>ABQ DFW</t>
  </si>
  <si>
    <t>ATL GSO</t>
  </si>
  <si>
    <t>BFL PDX</t>
  </si>
  <si>
    <t>BHM LGA</t>
  </si>
  <si>
    <t>BFL SFO</t>
  </si>
  <si>
    <t>BFL SLC</t>
  </si>
  <si>
    <t>COS PHX</t>
  </si>
  <si>
    <t>BGR BUF</t>
  </si>
  <si>
    <t>BGR BWI</t>
  </si>
  <si>
    <t>BGR CHO</t>
  </si>
  <si>
    <t>BGR CLE</t>
  </si>
  <si>
    <t>RNO SJC</t>
  </si>
  <si>
    <t>ABQ HOU</t>
  </si>
  <si>
    <t>BGR CVG</t>
  </si>
  <si>
    <t>BGR DCA</t>
  </si>
  <si>
    <t>BGR DTW</t>
  </si>
  <si>
    <t>ATL SYR</t>
  </si>
  <si>
    <t>BGR GSO</t>
  </si>
  <si>
    <t>BGR GSP</t>
  </si>
  <si>
    <t>BGR IAD</t>
  </si>
  <si>
    <t>BGR ILM</t>
  </si>
  <si>
    <t>BGR JFK</t>
  </si>
  <si>
    <t>DFW TUS</t>
  </si>
  <si>
    <t>BGR MDT</t>
  </si>
  <si>
    <t>FAT SEA</t>
  </si>
  <si>
    <t>BGR PHL</t>
  </si>
  <si>
    <t>BGR PIT</t>
  </si>
  <si>
    <t>BGR RDU</t>
  </si>
  <si>
    <t>BGR RIC</t>
  </si>
  <si>
    <t>BGR ROC</t>
  </si>
  <si>
    <t>BGR SYR</t>
  </si>
  <si>
    <t>BHM BMI</t>
  </si>
  <si>
    <t>BHM BNA</t>
  </si>
  <si>
    <t>BHM BQK</t>
  </si>
  <si>
    <t>BHM BTR</t>
  </si>
  <si>
    <t>LGA SAV</t>
  </si>
  <si>
    <t>BHM BWI</t>
  </si>
  <si>
    <t>BHM CAE</t>
  </si>
  <si>
    <t>BHM CHO</t>
  </si>
  <si>
    <t>BHM CHS</t>
  </si>
  <si>
    <t>BHM CLE</t>
  </si>
  <si>
    <t>ORD SYR</t>
  </si>
  <si>
    <t>BHM CMH</t>
  </si>
  <si>
    <t>BHM CRW</t>
  </si>
  <si>
    <t>BHM CVG</t>
  </si>
  <si>
    <t>BHM DAB</t>
  </si>
  <si>
    <t>BHM DAL</t>
  </si>
  <si>
    <t>FAT SAN</t>
  </si>
  <si>
    <t>ATL TTN</t>
  </si>
  <si>
    <t>BWI PWM</t>
  </si>
  <si>
    <t>BHM ERI</t>
  </si>
  <si>
    <t>BHM EWN</t>
  </si>
  <si>
    <t>BHM EWR</t>
  </si>
  <si>
    <t>ORD ROC</t>
  </si>
  <si>
    <t>BHM FLL</t>
  </si>
  <si>
    <t>BHM FLO</t>
  </si>
  <si>
    <t>BHM FNT</t>
  </si>
  <si>
    <t>JFK SYR</t>
  </si>
  <si>
    <t>BHM DFW</t>
  </si>
  <si>
    <t>BHM GRK</t>
  </si>
  <si>
    <t>BHM GRR</t>
  </si>
  <si>
    <t>CHS MDW</t>
  </si>
  <si>
    <t>OKC PHX</t>
  </si>
  <si>
    <t>BHM HOU</t>
  </si>
  <si>
    <t>BHM IAD</t>
  </si>
  <si>
    <t>RDM SEA</t>
  </si>
  <si>
    <t>BUF EWR</t>
  </si>
  <si>
    <t>GRR MSP</t>
  </si>
  <si>
    <t>BHM IND</t>
  </si>
  <si>
    <t>IND RDU</t>
  </si>
  <si>
    <t>BHM JFK</t>
  </si>
  <si>
    <t>BHM LEX</t>
  </si>
  <si>
    <t>DCA HSV</t>
  </si>
  <si>
    <t>GEG SMF</t>
  </si>
  <si>
    <t>PIT STL</t>
  </si>
  <si>
    <t>HOU IND</t>
  </si>
  <si>
    <t>BHM MCI</t>
  </si>
  <si>
    <t>BHM MCO</t>
  </si>
  <si>
    <t>SJC TUS</t>
  </si>
  <si>
    <t>BHM MDW</t>
  </si>
  <si>
    <t>BTV JFK</t>
  </si>
  <si>
    <t>ONT SLC</t>
  </si>
  <si>
    <t>BHM MKE</t>
  </si>
  <si>
    <t>BDL RDU</t>
  </si>
  <si>
    <t>CLE RDU</t>
  </si>
  <si>
    <t>ATL CHS</t>
  </si>
  <si>
    <t>BHM OAJ</t>
  </si>
  <si>
    <t>ATL LIT</t>
  </si>
  <si>
    <t>BHM ORD</t>
  </si>
  <si>
    <t>BHM ORF</t>
  </si>
  <si>
    <t>MEM PHL</t>
  </si>
  <si>
    <t>BHM PGV</t>
  </si>
  <si>
    <t>BHM PHF</t>
  </si>
  <si>
    <t>BNA STL</t>
  </si>
  <si>
    <t>BHM PIA</t>
  </si>
  <si>
    <t>ATL SRQ</t>
  </si>
  <si>
    <t>DEN ELP</t>
  </si>
  <si>
    <t>BHM DCA</t>
  </si>
  <si>
    <t>BHM ROA</t>
  </si>
  <si>
    <t>BHM ROC</t>
  </si>
  <si>
    <t>BHM RST</t>
  </si>
  <si>
    <t>MFR SEA</t>
  </si>
  <si>
    <t>PSC SEA</t>
  </si>
  <si>
    <t>ORD SAV</t>
  </si>
  <si>
    <t>BHM SBN</t>
  </si>
  <si>
    <t>BHM SBY</t>
  </si>
  <si>
    <t>LGA MSN</t>
  </si>
  <si>
    <t>BNA CHS</t>
  </si>
  <si>
    <t>ORD PVD</t>
  </si>
  <si>
    <t>BHM SRQ</t>
  </si>
  <si>
    <t>BHM STL</t>
  </si>
  <si>
    <t>PHL SAV</t>
  </si>
  <si>
    <t>BHM TPA</t>
  </si>
  <si>
    <t>BHM TVC</t>
  </si>
  <si>
    <t>BNA CMH</t>
  </si>
  <si>
    <t>BLI BOI</t>
  </si>
  <si>
    <t>BLI EUG</t>
  </si>
  <si>
    <t>BLI FAT</t>
  </si>
  <si>
    <t>BLI GEG</t>
  </si>
  <si>
    <t>BLI LAS</t>
  </si>
  <si>
    <t>BLI MFR</t>
  </si>
  <si>
    <t>BLI OAK</t>
  </si>
  <si>
    <t>BLI PDX</t>
  </si>
  <si>
    <t>BOI SJC</t>
  </si>
  <si>
    <t>BLI PUW</t>
  </si>
  <si>
    <t>BLI RDM</t>
  </si>
  <si>
    <t>BLI RNO</t>
  </si>
  <si>
    <t>BLI SEA</t>
  </si>
  <si>
    <t>BLI SFO</t>
  </si>
  <si>
    <t>BLI SJC</t>
  </si>
  <si>
    <t>BLI SLC</t>
  </si>
  <si>
    <t>BLI SMF</t>
  </si>
  <si>
    <t>BMI BNA</t>
  </si>
  <si>
    <t>BMI BWI</t>
  </si>
  <si>
    <t>BMI CAE</t>
  </si>
  <si>
    <t>JAX PIT</t>
  </si>
  <si>
    <t>BMI CLT</t>
  </si>
  <si>
    <t>BMI DAB</t>
  </si>
  <si>
    <t>BMI DCA</t>
  </si>
  <si>
    <t>DFW XNA</t>
  </si>
  <si>
    <t>BMI GSO</t>
  </si>
  <si>
    <t>BMI GSP</t>
  </si>
  <si>
    <t>BMI JAX</t>
  </si>
  <si>
    <t>BMI LGA</t>
  </si>
  <si>
    <t>BMI MCO</t>
  </si>
  <si>
    <t>BMI MSP</t>
  </si>
  <si>
    <t>BMI OKC</t>
  </si>
  <si>
    <t>GRR LGA</t>
  </si>
  <si>
    <t>BMI PHL</t>
  </si>
  <si>
    <t>BMI PIT</t>
  </si>
  <si>
    <t>DFW LIT</t>
  </si>
  <si>
    <t>BMI RIC</t>
  </si>
  <si>
    <t>BMI SAV</t>
  </si>
  <si>
    <t>BMI SFB</t>
  </si>
  <si>
    <t>BMI SRQ</t>
  </si>
  <si>
    <t>DFW HOU</t>
  </si>
  <si>
    <t>BNA BQK</t>
  </si>
  <si>
    <t>IAH MEM</t>
  </si>
  <si>
    <t>SBA SEA</t>
  </si>
  <si>
    <t>GSP ORD</t>
  </si>
  <si>
    <t>CLT MDW</t>
  </si>
  <si>
    <t>SBA SFO</t>
  </si>
  <si>
    <t>BNA RSW</t>
  </si>
  <si>
    <t>RNO SLC</t>
  </si>
  <si>
    <t>BOI SFO</t>
  </si>
  <si>
    <t>GSP LGA</t>
  </si>
  <si>
    <t>BNA CMI</t>
  </si>
  <si>
    <t>BNA COU</t>
  </si>
  <si>
    <t>MDT SFB</t>
  </si>
  <si>
    <t>BNA CSG</t>
  </si>
  <si>
    <t>BNA CVG</t>
  </si>
  <si>
    <t>IND JAX</t>
  </si>
  <si>
    <t>DEN PSP</t>
  </si>
  <si>
    <t>CVG MSY</t>
  </si>
  <si>
    <t>EWR IAD</t>
  </si>
  <si>
    <t>BNA DLH</t>
  </si>
  <si>
    <t>FAT PHX</t>
  </si>
  <si>
    <t>LGA PWM</t>
  </si>
  <si>
    <t>BNA ERI</t>
  </si>
  <si>
    <t>BNA EWN</t>
  </si>
  <si>
    <t>DFW GSP</t>
  </si>
  <si>
    <t>CMH RDU</t>
  </si>
  <si>
    <t>IND SFB</t>
  </si>
  <si>
    <t>CMH JFK</t>
  </si>
  <si>
    <t>BNA IAD</t>
  </si>
  <si>
    <t>BNA FNT</t>
  </si>
  <si>
    <t>CHS IAD</t>
  </si>
  <si>
    <t>HOU SAT</t>
  </si>
  <si>
    <t>DTW GSP</t>
  </si>
  <si>
    <t>BNA GRK</t>
  </si>
  <si>
    <t>DCA PIT</t>
  </si>
  <si>
    <t>DTW MEM</t>
  </si>
  <si>
    <t>EWR SDF</t>
  </si>
  <si>
    <t>BNA HOU</t>
  </si>
  <si>
    <t>BNA HVN</t>
  </si>
  <si>
    <t>IND JFK</t>
  </si>
  <si>
    <t>CHS MIA</t>
  </si>
  <si>
    <t>TPA TTN</t>
  </si>
  <si>
    <t>CHS DTW</t>
  </si>
  <si>
    <t>BNA IND</t>
  </si>
  <si>
    <t>DEN LIT</t>
  </si>
  <si>
    <t>BNA JAN</t>
  </si>
  <si>
    <t>CLT DAL</t>
  </si>
  <si>
    <t>PBI TTN</t>
  </si>
  <si>
    <t>MEM MSP</t>
  </si>
  <si>
    <t>ATL XNA</t>
  </si>
  <si>
    <t>EUG SEA</t>
  </si>
  <si>
    <t>JAX ORF</t>
  </si>
  <si>
    <t>BNA LNK</t>
  </si>
  <si>
    <t>BHM IAH</t>
  </si>
  <si>
    <t>BNA LYH</t>
  </si>
  <si>
    <t>CLT SYR</t>
  </si>
  <si>
    <t>BNA MCI</t>
  </si>
  <si>
    <t>JFK PIT</t>
  </si>
  <si>
    <t>MSP OMA</t>
  </si>
  <si>
    <t>BNA MDW</t>
  </si>
  <si>
    <t>BNA MGM</t>
  </si>
  <si>
    <t>DEN SBA</t>
  </si>
  <si>
    <t>BNA MKE</t>
  </si>
  <si>
    <t>IND MSY</t>
  </si>
  <si>
    <t>BNA MLU</t>
  </si>
  <si>
    <t>MIA ORF</t>
  </si>
  <si>
    <t>BNA MSN</t>
  </si>
  <si>
    <t>MSP SDF</t>
  </si>
  <si>
    <t>IAH OMA</t>
  </si>
  <si>
    <t>JAX STL</t>
  </si>
  <si>
    <t>ATL MSN</t>
  </si>
  <si>
    <t>BNA RIC</t>
  </si>
  <si>
    <t>DEN FAT</t>
  </si>
  <si>
    <t>BHM DTW</t>
  </si>
  <si>
    <t>CLT ROC</t>
  </si>
  <si>
    <t>BNA PGV</t>
  </si>
  <si>
    <t>BOS ROC</t>
  </si>
  <si>
    <t>DFW ICT</t>
  </si>
  <si>
    <t>BNA PIA</t>
  </si>
  <si>
    <t>CLE MCI</t>
  </si>
  <si>
    <t>BNA PLN</t>
  </si>
  <si>
    <t>BNA PVD</t>
  </si>
  <si>
    <t>FAT PDX</t>
  </si>
  <si>
    <t>RIC TPA</t>
  </si>
  <si>
    <t>ATL ICT</t>
  </si>
  <si>
    <t>DCA MSN</t>
  </si>
  <si>
    <t>LAX RDM</t>
  </si>
  <si>
    <t>BOS SDF</t>
  </si>
  <si>
    <t>BNA SAT</t>
  </si>
  <si>
    <t>BHM PHL</t>
  </si>
  <si>
    <t>IAD JAX</t>
  </si>
  <si>
    <t>MIA RIC</t>
  </si>
  <si>
    <t>BNA SFB</t>
  </si>
  <si>
    <t>DTW ORF</t>
  </si>
  <si>
    <t>GSP PHL</t>
  </si>
  <si>
    <t>CVG SAV</t>
  </si>
  <si>
    <t>EWR GSP</t>
  </si>
  <si>
    <t>ACY PBI</t>
  </si>
  <si>
    <t>BNA TOL</t>
  </si>
  <si>
    <t>EWR RIC</t>
  </si>
  <si>
    <t>BNA TTN</t>
  </si>
  <si>
    <t>DFW MSN</t>
  </si>
  <si>
    <t>BNA TXK</t>
  </si>
  <si>
    <t>ILM LGA</t>
  </si>
  <si>
    <t>EWR GRR</t>
  </si>
  <si>
    <t>BOI BUR</t>
  </si>
  <si>
    <t>IAH SDF</t>
  </si>
  <si>
    <t>BOI CPR</t>
  </si>
  <si>
    <t>BOI DEN</t>
  </si>
  <si>
    <t>SLC TUS</t>
  </si>
  <si>
    <t>MKE STL</t>
  </si>
  <si>
    <t>EWR PWM</t>
  </si>
  <si>
    <t>DFW OKC</t>
  </si>
  <si>
    <t>BOI GEG</t>
  </si>
  <si>
    <t>BOI GJT</t>
  </si>
  <si>
    <t>CLE SAV</t>
  </si>
  <si>
    <t>RDM SFO</t>
  </si>
  <si>
    <t>ATL JAN</t>
  </si>
  <si>
    <t>BOI LWS</t>
  </si>
  <si>
    <t>BOI MFR</t>
  </si>
  <si>
    <t>BOI MRY</t>
  </si>
  <si>
    <t>BOI OAK</t>
  </si>
  <si>
    <t>FNT SFB</t>
  </si>
  <si>
    <t>CHO LGA</t>
  </si>
  <si>
    <t>EUG SFO</t>
  </si>
  <si>
    <t>ABQ SAT</t>
  </si>
  <si>
    <t>ATL BTR</t>
  </si>
  <si>
    <t>GSO MCO</t>
  </si>
  <si>
    <t>CLT TTN</t>
  </si>
  <si>
    <t>BOI SAF</t>
  </si>
  <si>
    <t>LAS MFR</t>
  </si>
  <si>
    <t>MCO MDT</t>
  </si>
  <si>
    <t>ELM SFB</t>
  </si>
  <si>
    <t>DTW SAV</t>
  </si>
  <si>
    <t>GSP MCO</t>
  </si>
  <si>
    <t>BOI SGU</t>
  </si>
  <si>
    <t>ATL DAB</t>
  </si>
  <si>
    <t>BOI SLC</t>
  </si>
  <si>
    <t>GEG SJC</t>
  </si>
  <si>
    <t>BHM CLT</t>
  </si>
  <si>
    <t>PIT RDU</t>
  </si>
  <si>
    <t>BOS BWI</t>
  </si>
  <si>
    <t>BWI GRR</t>
  </si>
  <si>
    <t>DTW IND</t>
  </si>
  <si>
    <t>CHS STL</t>
  </si>
  <si>
    <t>OKC SLC</t>
  </si>
  <si>
    <t>BOS CLT</t>
  </si>
  <si>
    <t>BOS CMH</t>
  </si>
  <si>
    <t>CAE LGA</t>
  </si>
  <si>
    <t>DFW JAN</t>
  </si>
  <si>
    <t>ELP IAH</t>
  </si>
  <si>
    <t>BWI SAV</t>
  </si>
  <si>
    <t>BOS ERI</t>
  </si>
  <si>
    <t>BOS EWN</t>
  </si>
  <si>
    <t>DTW RIC</t>
  </si>
  <si>
    <t>BOS FAY</t>
  </si>
  <si>
    <t>BOS FLO</t>
  </si>
  <si>
    <t>BOS GRR</t>
  </si>
  <si>
    <t>BTV ORD</t>
  </si>
  <si>
    <t>CLT RIC</t>
  </si>
  <si>
    <t>BOS HTS</t>
  </si>
  <si>
    <t>BOS IAD</t>
  </si>
  <si>
    <t>BNA OMA</t>
  </si>
  <si>
    <t>BOS IND</t>
  </si>
  <si>
    <t>BOS IPT</t>
  </si>
  <si>
    <t>BOS ITH</t>
  </si>
  <si>
    <t>BOS JFK</t>
  </si>
  <si>
    <t>BOS LEX</t>
  </si>
  <si>
    <t>BOS LGA</t>
  </si>
  <si>
    <t>BOS LYH</t>
  </si>
  <si>
    <t>BOS MBS</t>
  </si>
  <si>
    <t>BOS MDT</t>
  </si>
  <si>
    <t>BOS MDW</t>
  </si>
  <si>
    <t>BOS MKE</t>
  </si>
  <si>
    <t>BOS OAJ</t>
  </si>
  <si>
    <t>ABQ SJC</t>
  </si>
  <si>
    <t>BOS ORF</t>
  </si>
  <si>
    <t>BOS PGV</t>
  </si>
  <si>
    <t>CLT PWM</t>
  </si>
  <si>
    <t>IAH SAT</t>
  </si>
  <si>
    <t>PIT SAV</t>
  </si>
  <si>
    <t>PBI RDU</t>
  </si>
  <si>
    <t>OKC STL</t>
  </si>
  <si>
    <t>BOS RIC</t>
  </si>
  <si>
    <t>ATL SAV</t>
  </si>
  <si>
    <t>IAH LIT</t>
  </si>
  <si>
    <t>CHS PIT</t>
  </si>
  <si>
    <t>SBN SFB</t>
  </si>
  <si>
    <t>PHX SBP</t>
  </si>
  <si>
    <t>DEN ICT</t>
  </si>
  <si>
    <t>BOS SHD</t>
  </si>
  <si>
    <t>BOS SYR</t>
  </si>
  <si>
    <t>COS SAT</t>
  </si>
  <si>
    <t>BPT COS</t>
  </si>
  <si>
    <t>BPT DEN</t>
  </si>
  <si>
    <t>BNA ORF</t>
  </si>
  <si>
    <t>BPT ELP</t>
  </si>
  <si>
    <t>BPT MCI</t>
  </si>
  <si>
    <t>BPT STL</t>
  </si>
  <si>
    <t>BQK CVG</t>
  </si>
  <si>
    <t>BQK DCA</t>
  </si>
  <si>
    <t>BQK DFW</t>
  </si>
  <si>
    <t>BQK DTW</t>
  </si>
  <si>
    <t>BQK IND</t>
  </si>
  <si>
    <t>BQK LGA</t>
  </si>
  <si>
    <t>BQK MCI</t>
  </si>
  <si>
    <t>BNA OKC</t>
  </si>
  <si>
    <t>BQK MSY</t>
  </si>
  <si>
    <t>BQK ORD</t>
  </si>
  <si>
    <t>BQK PHL</t>
  </si>
  <si>
    <t>BQK PIT</t>
  </si>
  <si>
    <t>BQK RIC</t>
  </si>
  <si>
    <t>BQK SDF</t>
  </si>
  <si>
    <t>BNA BUF</t>
  </si>
  <si>
    <t>ATL LEX</t>
  </si>
  <si>
    <t>HSV MCO</t>
  </si>
  <si>
    <t>SMF TUS</t>
  </si>
  <si>
    <t>BTR CLT</t>
  </si>
  <si>
    <t>SFB SGF</t>
  </si>
  <si>
    <t>BTR CRW</t>
  </si>
  <si>
    <t>BTR CVG</t>
  </si>
  <si>
    <t>BTR DAB</t>
  </si>
  <si>
    <t>BTR DFW</t>
  </si>
  <si>
    <t>BTR ELP</t>
  </si>
  <si>
    <t>BTR FAY</t>
  </si>
  <si>
    <t>BTR GNV</t>
  </si>
  <si>
    <t>ALB RDU</t>
  </si>
  <si>
    <t>BTR GSP</t>
  </si>
  <si>
    <t>ORD SGF</t>
  </si>
  <si>
    <t>EWR ROC</t>
  </si>
  <si>
    <t>BTR ICT</t>
  </si>
  <si>
    <t>BTR ILM</t>
  </si>
  <si>
    <t>BTR IND</t>
  </si>
  <si>
    <t>PDX SBA</t>
  </si>
  <si>
    <t>BTR LEX</t>
  </si>
  <si>
    <t>MEM RDU</t>
  </si>
  <si>
    <t>BTR MCI</t>
  </si>
  <si>
    <t>BTR MCO</t>
  </si>
  <si>
    <t>BTR MEM</t>
  </si>
  <si>
    <t>BTR OAJ</t>
  </si>
  <si>
    <t>DEN FAR</t>
  </si>
  <si>
    <t>BTR PHF</t>
  </si>
  <si>
    <t>BTR RDU</t>
  </si>
  <si>
    <t>CAE DFW</t>
  </si>
  <si>
    <t>BTR ROA</t>
  </si>
  <si>
    <t>BTR SAF</t>
  </si>
  <si>
    <t>LAS SMX</t>
  </si>
  <si>
    <t>DCA SAV</t>
  </si>
  <si>
    <t>DFW HSV</t>
  </si>
  <si>
    <t>BTR SGF</t>
  </si>
  <si>
    <t>BTR SRQ</t>
  </si>
  <si>
    <t>MEM MIA</t>
  </si>
  <si>
    <t>BTR TPA</t>
  </si>
  <si>
    <t>BTR IAH</t>
  </si>
  <si>
    <t>BTV BUF</t>
  </si>
  <si>
    <t>BTV BWI</t>
  </si>
  <si>
    <t>BTV CAE</t>
  </si>
  <si>
    <t>BTV CHO</t>
  </si>
  <si>
    <t>BTV CHS</t>
  </si>
  <si>
    <t>JAX RDU</t>
  </si>
  <si>
    <t>DTW SDF</t>
  </si>
  <si>
    <t>IAH JAN</t>
  </si>
  <si>
    <t>BTV CVG</t>
  </si>
  <si>
    <t>BTV DCA</t>
  </si>
  <si>
    <t>DTW MSN</t>
  </si>
  <si>
    <t>MRY PHX</t>
  </si>
  <si>
    <t>MSP OKC</t>
  </si>
  <si>
    <t>GRR ORD</t>
  </si>
  <si>
    <t>BTV GSO</t>
  </si>
  <si>
    <t>CVG SRQ</t>
  </si>
  <si>
    <t>SFB XNA</t>
  </si>
  <si>
    <t>BTV ILM</t>
  </si>
  <si>
    <t>BTV IND</t>
  </si>
  <si>
    <t>SBP SEA</t>
  </si>
  <si>
    <t>BTV LEX</t>
  </si>
  <si>
    <t>BTV LGA</t>
  </si>
  <si>
    <t>BTV MDT</t>
  </si>
  <si>
    <t>BTV MKE</t>
  </si>
  <si>
    <t>BTV MLI</t>
  </si>
  <si>
    <t>CHS CLE</t>
  </si>
  <si>
    <t>DCA ROC</t>
  </si>
  <si>
    <t>CMH JAX</t>
  </si>
  <si>
    <t>BTV PHL</t>
  </si>
  <si>
    <t>IAH ICT</t>
  </si>
  <si>
    <t>BTV RDU</t>
  </si>
  <si>
    <t>BOI ONT</t>
  </si>
  <si>
    <t>BTV ROA</t>
  </si>
  <si>
    <t>BTV SBN</t>
  </si>
  <si>
    <t>DTW PIT</t>
  </si>
  <si>
    <t>BTV TVC</t>
  </si>
  <si>
    <t>BUF BWI</t>
  </si>
  <si>
    <t>BUF CAE</t>
  </si>
  <si>
    <t>BUF CHO</t>
  </si>
  <si>
    <t>BUF CHS</t>
  </si>
  <si>
    <t>BUF CLT</t>
  </si>
  <si>
    <t>GSP IAH</t>
  </si>
  <si>
    <t>IAH XNA</t>
  </si>
  <si>
    <t>BUF DCA</t>
  </si>
  <si>
    <t>BUF DLH</t>
  </si>
  <si>
    <t>FLL GSO</t>
  </si>
  <si>
    <t>BUF EVV</t>
  </si>
  <si>
    <t>BUF EWN</t>
  </si>
  <si>
    <t>PWM RDU</t>
  </si>
  <si>
    <t>BUF FAY</t>
  </si>
  <si>
    <t>BUF GNV</t>
  </si>
  <si>
    <t>BUF GRB</t>
  </si>
  <si>
    <t>JAX MSY</t>
  </si>
  <si>
    <t>BUF GSO</t>
  </si>
  <si>
    <t>BUF GSP</t>
  </si>
  <si>
    <t>GSP TPA</t>
  </si>
  <si>
    <t>BUF HVN</t>
  </si>
  <si>
    <t>CHS CVG</t>
  </si>
  <si>
    <t>BUF ILM</t>
  </si>
  <si>
    <t>RDU RSW</t>
  </si>
  <si>
    <t>BUF JAX</t>
  </si>
  <si>
    <t>BUF JFK</t>
  </si>
  <si>
    <t>DTW PWM</t>
  </si>
  <si>
    <t>BUF LGA</t>
  </si>
  <si>
    <t>BUF LYH</t>
  </si>
  <si>
    <t>BUF MDT</t>
  </si>
  <si>
    <t>BUF MDW</t>
  </si>
  <si>
    <t>CHS MSY</t>
  </si>
  <si>
    <t>BUF MHT</t>
  </si>
  <si>
    <t>BUF MKE</t>
  </si>
  <si>
    <t>BUF MLI</t>
  </si>
  <si>
    <t>BOS GSP</t>
  </si>
  <si>
    <t>BUF MSP</t>
  </si>
  <si>
    <t>BUF OAJ</t>
  </si>
  <si>
    <t>BUF OMA</t>
  </si>
  <si>
    <t>BUF ORD</t>
  </si>
  <si>
    <t>AUS IAH</t>
  </si>
  <si>
    <t>BUF PHF</t>
  </si>
  <si>
    <t>BUF PHL</t>
  </si>
  <si>
    <t>BUF PIA</t>
  </si>
  <si>
    <t>BUF PVD</t>
  </si>
  <si>
    <t>JFK ORF</t>
  </si>
  <si>
    <t>BUF RDU</t>
  </si>
  <si>
    <t>BUF RIC</t>
  </si>
  <si>
    <t>DCA SRQ</t>
  </si>
  <si>
    <t>BUF RST</t>
  </si>
  <si>
    <t>BUF SAV</t>
  </si>
  <si>
    <t>BUF SBN</t>
  </si>
  <si>
    <t>BUF SBY</t>
  </si>
  <si>
    <t>BUF SDF</t>
  </si>
  <si>
    <t>DFW LEX</t>
  </si>
  <si>
    <t>BUF TVC</t>
  </si>
  <si>
    <t>BUR COS</t>
  </si>
  <si>
    <t>RDU SYR</t>
  </si>
  <si>
    <t>ALB DTW</t>
  </si>
  <si>
    <t>BUR EUG</t>
  </si>
  <si>
    <t>BUR FLG</t>
  </si>
  <si>
    <t>BUR GJT</t>
  </si>
  <si>
    <t>ATL ILM</t>
  </si>
  <si>
    <t>BUR LAS</t>
  </si>
  <si>
    <t>BUR MFR</t>
  </si>
  <si>
    <t>BUR OAK</t>
  </si>
  <si>
    <t>BUR PDX</t>
  </si>
  <si>
    <t>ROA SFB</t>
  </si>
  <si>
    <t>BTV EWR</t>
  </si>
  <si>
    <t>BUR RDM</t>
  </si>
  <si>
    <t>BUR RNO</t>
  </si>
  <si>
    <t>BUR SAF</t>
  </si>
  <si>
    <t>BUR SEA</t>
  </si>
  <si>
    <t>BUR SFO</t>
  </si>
  <si>
    <t>IND SRQ</t>
  </si>
  <si>
    <t>BUR SLC</t>
  </si>
  <si>
    <t>BUR SMF</t>
  </si>
  <si>
    <t>DCA GRR</t>
  </si>
  <si>
    <t>BUR TWF</t>
  </si>
  <si>
    <t>BWI CAE</t>
  </si>
  <si>
    <t>BWI CHS</t>
  </si>
  <si>
    <t>BWI CLE</t>
  </si>
  <si>
    <t>DTW GSO</t>
  </si>
  <si>
    <t>BWI CMH</t>
  </si>
  <si>
    <t>BWI CMI</t>
  </si>
  <si>
    <t>BWI COU</t>
  </si>
  <si>
    <t>BWI CRW</t>
  </si>
  <si>
    <t>BWI CSG</t>
  </si>
  <si>
    <t>BWI CVG</t>
  </si>
  <si>
    <t>BWI DAB</t>
  </si>
  <si>
    <t>BWI DTW</t>
  </si>
  <si>
    <t>BWI ERI</t>
  </si>
  <si>
    <t>BWI EVV</t>
  </si>
  <si>
    <t>BWI EWN</t>
  </si>
  <si>
    <t>BWI EWR</t>
  </si>
  <si>
    <t>BWI FAY</t>
  </si>
  <si>
    <t>BWI FLL</t>
  </si>
  <si>
    <t>BWI FLO</t>
  </si>
  <si>
    <t>BWI FNT</t>
  </si>
  <si>
    <t>RDU ROC</t>
  </si>
  <si>
    <t>BWI GRB</t>
  </si>
  <si>
    <t>MSY SDF</t>
  </si>
  <si>
    <t>COS IAH</t>
  </si>
  <si>
    <t>BWI GSP</t>
  </si>
  <si>
    <t>JAC LAX</t>
  </si>
  <si>
    <t>JAN MCO</t>
  </si>
  <si>
    <t>BWI ILM</t>
  </si>
  <si>
    <t>FAT LAX</t>
  </si>
  <si>
    <t>BHM MIA</t>
  </si>
  <si>
    <t>HGR SFB</t>
  </si>
  <si>
    <t>BWI JFK</t>
  </si>
  <si>
    <t>BWI LEX</t>
  </si>
  <si>
    <t>BWI LSE</t>
  </si>
  <si>
    <t>BWI MBS</t>
  </si>
  <si>
    <t>BWI MCO</t>
  </si>
  <si>
    <t>BWI MDW</t>
  </si>
  <si>
    <t>BWI MEM</t>
  </si>
  <si>
    <t>BWI MGM</t>
  </si>
  <si>
    <t>BWI MHT</t>
  </si>
  <si>
    <t>BWI MIA</t>
  </si>
  <si>
    <t>BWI MKE</t>
  </si>
  <si>
    <t>BWI MLI</t>
  </si>
  <si>
    <t>BWI MOB</t>
  </si>
  <si>
    <t>BWI MSN</t>
  </si>
  <si>
    <t>BWI MSP</t>
  </si>
  <si>
    <t>BWI OAJ</t>
  </si>
  <si>
    <t>PIT SRQ</t>
  </si>
  <si>
    <t>BWI ORF</t>
  </si>
  <si>
    <t>AUS BHM</t>
  </si>
  <si>
    <t>BWI PHL</t>
  </si>
  <si>
    <t>BWI PIA</t>
  </si>
  <si>
    <t>BWI PIT</t>
  </si>
  <si>
    <t>BWI PLN</t>
  </si>
  <si>
    <t>BWI PVD</t>
  </si>
  <si>
    <t>ALB BNA</t>
  </si>
  <si>
    <t>BWI RDU</t>
  </si>
  <si>
    <t>BWI ROA</t>
  </si>
  <si>
    <t>BWI ROC</t>
  </si>
  <si>
    <t>BWI RSW</t>
  </si>
  <si>
    <t>ATL SBN</t>
  </si>
  <si>
    <t>PIT SFB</t>
  </si>
  <si>
    <t>BWI SDF</t>
  </si>
  <si>
    <t>BWI SPI</t>
  </si>
  <si>
    <t>LEX LGA</t>
  </si>
  <si>
    <t>BWI STL</t>
  </si>
  <si>
    <t>BWI SYR</t>
  </si>
  <si>
    <t>BWI TPA</t>
  </si>
  <si>
    <t>BWI TVC</t>
  </si>
  <si>
    <t>CAE CHO</t>
  </si>
  <si>
    <t>CAE CLE</t>
  </si>
  <si>
    <t>CAE CLT</t>
  </si>
  <si>
    <t>ATL SGF</t>
  </si>
  <si>
    <t>SDF SFB</t>
  </si>
  <si>
    <t>CAE DAB</t>
  </si>
  <si>
    <t>CAE DAL</t>
  </si>
  <si>
    <t>CAE DCA</t>
  </si>
  <si>
    <t>CLE IAD</t>
  </si>
  <si>
    <t>IAH SAV</t>
  </si>
  <si>
    <t>CAE EVV</t>
  </si>
  <si>
    <t>RNO SFO</t>
  </si>
  <si>
    <t>FAT SLC</t>
  </si>
  <si>
    <t>CAE FNT</t>
  </si>
  <si>
    <t>CAE GNV</t>
  </si>
  <si>
    <t>CAE GRB</t>
  </si>
  <si>
    <t>BNA SYR</t>
  </si>
  <si>
    <t>IND SAV</t>
  </si>
  <si>
    <t>RDU SDF</t>
  </si>
  <si>
    <t>CAE IAD</t>
  </si>
  <si>
    <t>CAE IAH</t>
  </si>
  <si>
    <t>CAE IND</t>
  </si>
  <si>
    <t>CAE JAN</t>
  </si>
  <si>
    <t>CAE JAX</t>
  </si>
  <si>
    <t>CAE JFK</t>
  </si>
  <si>
    <t>MEM SFB</t>
  </si>
  <si>
    <t>CAE LFT</t>
  </si>
  <si>
    <t>JAX RIC</t>
  </si>
  <si>
    <t>PHX PSP</t>
  </si>
  <si>
    <t>ATL SHV</t>
  </si>
  <si>
    <t>ABQ ONT</t>
  </si>
  <si>
    <t>CAE MDT</t>
  </si>
  <si>
    <t>BGR LGA</t>
  </si>
  <si>
    <t>BNA PBI</t>
  </si>
  <si>
    <t>CAE MGM</t>
  </si>
  <si>
    <t>GJT LAS</t>
  </si>
  <si>
    <t>CAE MIA</t>
  </si>
  <si>
    <t>JFK RIC</t>
  </si>
  <si>
    <t>BHM RDU</t>
  </si>
  <si>
    <t>CAE MLU</t>
  </si>
  <si>
    <t>ILM ORD</t>
  </si>
  <si>
    <t>CAE MSN</t>
  </si>
  <si>
    <t>GSO TPA</t>
  </si>
  <si>
    <t>CAE OKC</t>
  </si>
  <si>
    <t>CAE ORD</t>
  </si>
  <si>
    <t>CAE ORF</t>
  </si>
  <si>
    <t>BNA SAV</t>
  </si>
  <si>
    <t>CAE PHF</t>
  </si>
  <si>
    <t>CAE PHL</t>
  </si>
  <si>
    <t>CAE PIA</t>
  </si>
  <si>
    <t>HSV IAH</t>
  </si>
  <si>
    <t>CAE PVD</t>
  </si>
  <si>
    <t>CAE PWM</t>
  </si>
  <si>
    <t>BHM SAT</t>
  </si>
  <si>
    <t>ATL CRW</t>
  </si>
  <si>
    <t>IAH MOB</t>
  </si>
  <si>
    <t>BNA GRR</t>
  </si>
  <si>
    <t>CAE SDF</t>
  </si>
  <si>
    <t>FAR ORD</t>
  </si>
  <si>
    <t>BOS GSO</t>
  </si>
  <si>
    <t>DFW MLI</t>
  </si>
  <si>
    <t>CHS CMH</t>
  </si>
  <si>
    <t>CAE SYR</t>
  </si>
  <si>
    <t>JAC SFO</t>
  </si>
  <si>
    <t>MSP XNA</t>
  </si>
  <si>
    <t>DEN XNA</t>
  </si>
  <si>
    <t>CHO CLE</t>
  </si>
  <si>
    <t>CHO CLT</t>
  </si>
  <si>
    <t>CHO CMH</t>
  </si>
  <si>
    <t>MIA SDF</t>
  </si>
  <si>
    <t>ELP SLC</t>
  </si>
  <si>
    <t>CHO DTW</t>
  </si>
  <si>
    <t>CHO EWR</t>
  </si>
  <si>
    <t>CHO FLL</t>
  </si>
  <si>
    <t>CHO GNV</t>
  </si>
  <si>
    <t>BTV CLT</t>
  </si>
  <si>
    <t>CHO GSP</t>
  </si>
  <si>
    <t>CHO HSV</t>
  </si>
  <si>
    <t>CHO IAD</t>
  </si>
  <si>
    <t>BFL PHX</t>
  </si>
  <si>
    <t>ONT RNO</t>
  </si>
  <si>
    <t>DEN JAC</t>
  </si>
  <si>
    <t>CHO LEX</t>
  </si>
  <si>
    <t>BOS ILM</t>
  </si>
  <si>
    <t>BUF IAD</t>
  </si>
  <si>
    <t>ORD RST</t>
  </si>
  <si>
    <t>DEN LGB</t>
  </si>
  <si>
    <t>CHO MHT</t>
  </si>
  <si>
    <t>CHO MIA</t>
  </si>
  <si>
    <t>CHO MKE</t>
  </si>
  <si>
    <t>CHO MOB</t>
  </si>
  <si>
    <t>CHO MSN</t>
  </si>
  <si>
    <t>LCK SAV</t>
  </si>
  <si>
    <t>CHO ORD</t>
  </si>
  <si>
    <t>MFR SFO</t>
  </si>
  <si>
    <t>CHO PHL</t>
  </si>
  <si>
    <t>CHO PVD</t>
  </si>
  <si>
    <t>CHO PWM</t>
  </si>
  <si>
    <t>CHO ROC</t>
  </si>
  <si>
    <t>LAS RDM</t>
  </si>
  <si>
    <t>EUG SLC</t>
  </si>
  <si>
    <t>CHO SBN</t>
  </si>
  <si>
    <t>JAX MEM</t>
  </si>
  <si>
    <t>CHO SGF</t>
  </si>
  <si>
    <t>BNA ROC</t>
  </si>
  <si>
    <t>CHO STL</t>
  </si>
  <si>
    <t>DTW MDT</t>
  </si>
  <si>
    <t>CHO TPA</t>
  </si>
  <si>
    <t>CHO TVC</t>
  </si>
  <si>
    <t>IAD PVD</t>
  </si>
  <si>
    <t>BOI RNO</t>
  </si>
  <si>
    <t>AVP ORD</t>
  </si>
  <si>
    <t>RIC RSW</t>
  </si>
  <si>
    <t>BWI HSV</t>
  </si>
  <si>
    <t>CHS DAB</t>
  </si>
  <si>
    <t>CHS DCA</t>
  </si>
  <si>
    <t>BMI DFW</t>
  </si>
  <si>
    <t>CHS ELM</t>
  </si>
  <si>
    <t>CHS ERI</t>
  </si>
  <si>
    <t>COS MSP</t>
  </si>
  <si>
    <t>CHS TPA</t>
  </si>
  <si>
    <t>CHS FLL</t>
  </si>
  <si>
    <t>CHS FNT</t>
  </si>
  <si>
    <t>CHS GRB</t>
  </si>
  <si>
    <t>CHS GRR</t>
  </si>
  <si>
    <t>CHS GSO</t>
  </si>
  <si>
    <t>CHS GTR</t>
  </si>
  <si>
    <t>CHS HOU</t>
  </si>
  <si>
    <t>BTV IAD</t>
  </si>
  <si>
    <t>CHS HTS</t>
  </si>
  <si>
    <t>CHS HVN</t>
  </si>
  <si>
    <t>DFW PIA</t>
  </si>
  <si>
    <t>CHS IAH</t>
  </si>
  <si>
    <t>CHS IND</t>
  </si>
  <si>
    <t>CHS ITH</t>
  </si>
  <si>
    <t>COU ORD</t>
  </si>
  <si>
    <t>CHS JAX</t>
  </si>
  <si>
    <t>CHS JFK</t>
  </si>
  <si>
    <t>CHS LCK</t>
  </si>
  <si>
    <t>CHS LEX</t>
  </si>
  <si>
    <t>CHS LFT</t>
  </si>
  <si>
    <t>COU DFW</t>
  </si>
  <si>
    <t>GSP IAD</t>
  </si>
  <si>
    <t>CHS LYH</t>
  </si>
  <si>
    <t>BHM PIT</t>
  </si>
  <si>
    <t>IND PVD</t>
  </si>
  <si>
    <t>PSP SLC</t>
  </si>
  <si>
    <t>SAV STL</t>
  </si>
  <si>
    <t>CHS MGM</t>
  </si>
  <si>
    <t>CHS MHT</t>
  </si>
  <si>
    <t>HSV ORD</t>
  </si>
  <si>
    <t>CHS MKE</t>
  </si>
  <si>
    <t>CHS MLI</t>
  </si>
  <si>
    <t>CHS MLU</t>
  </si>
  <si>
    <t>GRR RDU</t>
  </si>
  <si>
    <t>PSC SLC</t>
  </si>
  <si>
    <t>ATL LFT</t>
  </si>
  <si>
    <t>CHS ORD</t>
  </si>
  <si>
    <t>BUF STL</t>
  </si>
  <si>
    <t>BWI SRQ</t>
  </si>
  <si>
    <t>CHS PHF</t>
  </si>
  <si>
    <t>MIA SAV</t>
  </si>
  <si>
    <t>ATL GRB</t>
  </si>
  <si>
    <t>ABE DTW</t>
  </si>
  <si>
    <t>CHS PVD</t>
  </si>
  <si>
    <t>ATL GNV</t>
  </si>
  <si>
    <t>DFW EVV</t>
  </si>
  <si>
    <t>DFW GJT</t>
  </si>
  <si>
    <t>DTW SYR</t>
  </si>
  <si>
    <t>CHS ROC</t>
  </si>
  <si>
    <t>GSP MCI</t>
  </si>
  <si>
    <t>LEX MCO</t>
  </si>
  <si>
    <t>CHS SBY</t>
  </si>
  <si>
    <t>CLE ORF</t>
  </si>
  <si>
    <t>PHX SGU</t>
  </si>
  <si>
    <t>CHS SHV</t>
  </si>
  <si>
    <t>MEM ORF</t>
  </si>
  <si>
    <t>COS SLC</t>
  </si>
  <si>
    <t>ATL AVP</t>
  </si>
  <si>
    <t>ORD ROA</t>
  </si>
  <si>
    <t>DCA MGM</t>
  </si>
  <si>
    <t>CHS TTN</t>
  </si>
  <si>
    <t>CHS TVC</t>
  </si>
  <si>
    <t>RNO TUS</t>
  </si>
  <si>
    <t>CLE CLT</t>
  </si>
  <si>
    <t>CLE CMI</t>
  </si>
  <si>
    <t>CLE COU</t>
  </si>
  <si>
    <t>CLE CVG</t>
  </si>
  <si>
    <t>ORF PIT</t>
  </si>
  <si>
    <t>CLT JAN</t>
  </si>
  <si>
    <t>IAD PWM</t>
  </si>
  <si>
    <t>BOS CAE</t>
  </si>
  <si>
    <t>MSN RDU</t>
  </si>
  <si>
    <t>CLE EWN</t>
  </si>
  <si>
    <t>DTW LEX</t>
  </si>
  <si>
    <t>CHS MCO</t>
  </si>
  <si>
    <t>CLE FAY</t>
  </si>
  <si>
    <t>CLE FLO</t>
  </si>
  <si>
    <t>CLE GFK</t>
  </si>
  <si>
    <t>CLE GNV</t>
  </si>
  <si>
    <t>CLE GRB</t>
  </si>
  <si>
    <t>ABE ORD</t>
  </si>
  <si>
    <t>GSP MIA</t>
  </si>
  <si>
    <t>GSP HOU</t>
  </si>
  <si>
    <t>CLE GTR</t>
  </si>
  <si>
    <t>CMH MEM</t>
  </si>
  <si>
    <t>CLE HVN</t>
  </si>
  <si>
    <t>PBI SDF</t>
  </si>
  <si>
    <t>BHM JAX</t>
  </si>
  <si>
    <t>CLE IND</t>
  </si>
  <si>
    <t>CLE JAN</t>
  </si>
  <si>
    <t>CLE JAX</t>
  </si>
  <si>
    <t>CLE JFK</t>
  </si>
  <si>
    <t>CLE LEX</t>
  </si>
  <si>
    <t>CVG ORF</t>
  </si>
  <si>
    <t>DTW ROC</t>
  </si>
  <si>
    <t>GSP STL</t>
  </si>
  <si>
    <t>CLE LSE</t>
  </si>
  <si>
    <t>AGS DCA</t>
  </si>
  <si>
    <t>DEN SHV</t>
  </si>
  <si>
    <t>CLE MCO</t>
  </si>
  <si>
    <t>CLE MDT</t>
  </si>
  <si>
    <t>CLE MDW</t>
  </si>
  <si>
    <t>CLE MEM</t>
  </si>
  <si>
    <t>BUF DTW</t>
  </si>
  <si>
    <t>CLE MHT</t>
  </si>
  <si>
    <t>CLE MKE</t>
  </si>
  <si>
    <t>CHS MEM</t>
  </si>
  <si>
    <t>CLE MOB</t>
  </si>
  <si>
    <t>CLE MSN</t>
  </si>
  <si>
    <t>GSP IND</t>
  </si>
  <si>
    <t>CLE OAJ</t>
  </si>
  <si>
    <t>CLE OMA</t>
  </si>
  <si>
    <t>CLE ORD</t>
  </si>
  <si>
    <t>CLE GSP</t>
  </si>
  <si>
    <t>CLE PGV</t>
  </si>
  <si>
    <t>CLE PHF</t>
  </si>
  <si>
    <t>CLE PHL</t>
  </si>
  <si>
    <t>BNA MDT</t>
  </si>
  <si>
    <t>CLE PVD</t>
  </si>
  <si>
    <t>EWR ILM</t>
  </si>
  <si>
    <t>GSP PIT</t>
  </si>
  <si>
    <t>MFR SLC</t>
  </si>
  <si>
    <t>CLE ROA</t>
  </si>
  <si>
    <t>CLE RST</t>
  </si>
  <si>
    <t>BTV DTW</t>
  </si>
  <si>
    <t>CLE SBY</t>
  </si>
  <si>
    <t>ILM MCO</t>
  </si>
  <si>
    <t>CLE SFB</t>
  </si>
  <si>
    <t>MSY SAV</t>
  </si>
  <si>
    <t>CLE SPI</t>
  </si>
  <si>
    <t>AGS LGA</t>
  </si>
  <si>
    <t>DEN SGF</t>
  </si>
  <si>
    <t>CLE TVC</t>
  </si>
  <si>
    <t>CLE XNA</t>
  </si>
  <si>
    <t>CLT CMH</t>
  </si>
  <si>
    <t>CLT CMI</t>
  </si>
  <si>
    <t>CLT COU</t>
  </si>
  <si>
    <t>CLT CRW</t>
  </si>
  <si>
    <t>ACK DCA</t>
  </si>
  <si>
    <t>BNA GSO</t>
  </si>
  <si>
    <t>HSV LGA</t>
  </si>
  <si>
    <t>CMH SAV</t>
  </si>
  <si>
    <t>AVP CLT</t>
  </si>
  <si>
    <t>IAH SGF</t>
  </si>
  <si>
    <t>CLT ERI</t>
  </si>
  <si>
    <t>CLT EVV</t>
  </si>
  <si>
    <t>CLT EWN</t>
  </si>
  <si>
    <t>IND MEM</t>
  </si>
  <si>
    <t>CVG OMA</t>
  </si>
  <si>
    <t>BNA ICT</t>
  </si>
  <si>
    <t>CLT FLO</t>
  </si>
  <si>
    <t>ALB IND</t>
  </si>
  <si>
    <t>LGA TVC</t>
  </si>
  <si>
    <t>CLT GRB</t>
  </si>
  <si>
    <t>CLT GRR</t>
  </si>
  <si>
    <t>CLT GSO</t>
  </si>
  <si>
    <t>GRR JAX</t>
  </si>
  <si>
    <t>CLT GTR</t>
  </si>
  <si>
    <t>CLT HOU</t>
  </si>
  <si>
    <t>CLT HSV</t>
  </si>
  <si>
    <t>CLT HTS</t>
  </si>
  <si>
    <t>ATL CAE</t>
  </si>
  <si>
    <t>AGS DFW</t>
  </si>
  <si>
    <t>CLT IAH</t>
  </si>
  <si>
    <t>LIT MSY</t>
  </si>
  <si>
    <t>CLT IND</t>
  </si>
  <si>
    <t>CLT IPT</t>
  </si>
  <si>
    <t>LNK MSP</t>
  </si>
  <si>
    <t>CLT SGF</t>
  </si>
  <si>
    <t>CLT JAX</t>
  </si>
  <si>
    <t>BOS CHO</t>
  </si>
  <si>
    <t>CLT LEX</t>
  </si>
  <si>
    <t>CLT LFT</t>
  </si>
  <si>
    <t>BNA SRQ</t>
  </si>
  <si>
    <t>CLT LIT</t>
  </si>
  <si>
    <t>MEM PBI</t>
  </si>
  <si>
    <t>CLT LYH</t>
  </si>
  <si>
    <t>CLT MBS</t>
  </si>
  <si>
    <t>CLT MCI</t>
  </si>
  <si>
    <t>CLT DAB</t>
  </si>
  <si>
    <t>CLT MDT</t>
  </si>
  <si>
    <t>MOT MSP</t>
  </si>
  <si>
    <t>CLT MEM</t>
  </si>
  <si>
    <t>CLT MGM</t>
  </si>
  <si>
    <t>CLT MHT</t>
  </si>
  <si>
    <t>CVG RIC</t>
  </si>
  <si>
    <t>CLT MKE</t>
  </si>
  <si>
    <t>CLT MLI</t>
  </si>
  <si>
    <t>CLT MLU</t>
  </si>
  <si>
    <t>CLT MOB</t>
  </si>
  <si>
    <t>CLT MSN</t>
  </si>
  <si>
    <t>CMH DTW</t>
  </si>
  <si>
    <t>EWR SYR</t>
  </si>
  <si>
    <t>DCA GNV</t>
  </si>
  <si>
    <t>CLT OMA</t>
  </si>
  <si>
    <t>CLT ORD</t>
  </si>
  <si>
    <t>CLT ORF</t>
  </si>
  <si>
    <t>CLT ORH</t>
  </si>
  <si>
    <t>CLT PBI</t>
  </si>
  <si>
    <t>CLT PGV</t>
  </si>
  <si>
    <t>CLT PHF</t>
  </si>
  <si>
    <t>CLT PHL</t>
  </si>
  <si>
    <t>CLT PIA</t>
  </si>
  <si>
    <t>CLT PIT</t>
  </si>
  <si>
    <t>CLT PLN</t>
  </si>
  <si>
    <t>CLT PVD</t>
  </si>
  <si>
    <t>CHS SDF</t>
  </si>
  <si>
    <t>IAD SYR</t>
  </si>
  <si>
    <t>CMH SRQ</t>
  </si>
  <si>
    <t>CLT ROA</t>
  </si>
  <si>
    <t>AUS XNA</t>
  </si>
  <si>
    <t>CLT RST</t>
  </si>
  <si>
    <t>CLT RSW</t>
  </si>
  <si>
    <t>HSV IAD</t>
  </si>
  <si>
    <t>CAE MCO</t>
  </si>
  <si>
    <t>CLT SBY</t>
  </si>
  <si>
    <t>CLT SDF</t>
  </si>
  <si>
    <t>PVD SAV</t>
  </si>
  <si>
    <t>CLT SHV</t>
  </si>
  <si>
    <t>CLT SRQ</t>
  </si>
  <si>
    <t>CHS ORF</t>
  </si>
  <si>
    <t>RIC SRQ</t>
  </si>
  <si>
    <t>CLT TOL</t>
  </si>
  <si>
    <t>GNV MIA</t>
  </si>
  <si>
    <t>DTW HSV</t>
  </si>
  <si>
    <t>BNA XNA</t>
  </si>
  <si>
    <t>CLT XNA</t>
  </si>
  <si>
    <t>CMH COU</t>
  </si>
  <si>
    <t>CMH CSG</t>
  </si>
  <si>
    <t>CMH DAB</t>
  </si>
  <si>
    <t>CMH DAL</t>
  </si>
  <si>
    <t>CMH DCA</t>
  </si>
  <si>
    <t>PIT PWM</t>
  </si>
  <si>
    <t>ATL EVV</t>
  </si>
  <si>
    <t>CMH ELM</t>
  </si>
  <si>
    <t>ATL GSP</t>
  </si>
  <si>
    <t>BGR EWR</t>
  </si>
  <si>
    <t>CMH FAR</t>
  </si>
  <si>
    <t>CMH FAY</t>
  </si>
  <si>
    <t>CMH FLO</t>
  </si>
  <si>
    <t>CMH GFK</t>
  </si>
  <si>
    <t>GSO MEM</t>
  </si>
  <si>
    <t>BNA GSP</t>
  </si>
  <si>
    <t>CLT RDU</t>
  </si>
  <si>
    <t>CMH PWM</t>
  </si>
  <si>
    <t>CMH GSP</t>
  </si>
  <si>
    <t>CMH GTR</t>
  </si>
  <si>
    <t>RIC SDF</t>
  </si>
  <si>
    <t>CAE TPA</t>
  </si>
  <si>
    <t>CMH IAD</t>
  </si>
  <si>
    <t>CMH ICT</t>
  </si>
  <si>
    <t>CMH ILM</t>
  </si>
  <si>
    <t>CMH IND</t>
  </si>
  <si>
    <t>CMH ITH</t>
  </si>
  <si>
    <t>CMH JAN</t>
  </si>
  <si>
    <t>ATL RST</t>
  </si>
  <si>
    <t>GSO IND</t>
  </si>
  <si>
    <t>ATL MLU</t>
  </si>
  <si>
    <t>CMH LIT</t>
  </si>
  <si>
    <t>CMH LNK</t>
  </si>
  <si>
    <t>IAD SDF</t>
  </si>
  <si>
    <t>ILM TPA</t>
  </si>
  <si>
    <t>CMH MBS</t>
  </si>
  <si>
    <t>CMH MCI</t>
  </si>
  <si>
    <t>CMH MCO</t>
  </si>
  <si>
    <t>CMH MDT</t>
  </si>
  <si>
    <t>CMH MDW</t>
  </si>
  <si>
    <t>DTW EVV</t>
  </si>
  <si>
    <t>CMH MGM</t>
  </si>
  <si>
    <t>CMH MHT</t>
  </si>
  <si>
    <t>CMH MKE</t>
  </si>
  <si>
    <t>CMH MLI</t>
  </si>
  <si>
    <t>CMH MLU</t>
  </si>
  <si>
    <t>CMH MOB</t>
  </si>
  <si>
    <t>RDM SLC</t>
  </si>
  <si>
    <t>CMH MSP</t>
  </si>
  <si>
    <t>CMH MSY</t>
  </si>
  <si>
    <t>BUF ORF</t>
  </si>
  <si>
    <t>CMH OMA</t>
  </si>
  <si>
    <t>CMH ORD</t>
  </si>
  <si>
    <t>CMH ORF</t>
  </si>
  <si>
    <t>CMH PGV</t>
  </si>
  <si>
    <t>CMH PHF</t>
  </si>
  <si>
    <t>MKE SAV</t>
  </si>
  <si>
    <t>CMH PIA</t>
  </si>
  <si>
    <t>CMH PVD</t>
  </si>
  <si>
    <t>BNA ILM</t>
  </si>
  <si>
    <t>BFL DEN</t>
  </si>
  <si>
    <t>CMH RIC</t>
  </si>
  <si>
    <t>IND PIT</t>
  </si>
  <si>
    <t>CMH ROC</t>
  </si>
  <si>
    <t>CMH RST</t>
  </si>
  <si>
    <t>GRR SAV</t>
  </si>
  <si>
    <t>IAD ROC</t>
  </si>
  <si>
    <t>CMH SBN</t>
  </si>
  <si>
    <t>CMH SBY</t>
  </si>
  <si>
    <t>CLT SAV</t>
  </si>
  <si>
    <t>CMH MSN</t>
  </si>
  <si>
    <t>CMH STL</t>
  </si>
  <si>
    <t>CMH SYR</t>
  </si>
  <si>
    <t>ICT SAT</t>
  </si>
  <si>
    <t>ORF PWM</t>
  </si>
  <si>
    <t>CMH XNA</t>
  </si>
  <si>
    <t>CMI DCA</t>
  </si>
  <si>
    <t>CMI DFW</t>
  </si>
  <si>
    <t>CMI DTW</t>
  </si>
  <si>
    <t>CMI EWR</t>
  </si>
  <si>
    <t>CMI IAD</t>
  </si>
  <si>
    <t>CMI IAH</t>
  </si>
  <si>
    <t>CMI JAX</t>
  </si>
  <si>
    <t>CMI LGA</t>
  </si>
  <si>
    <t>CMI MCI</t>
  </si>
  <si>
    <t>CMI MSP</t>
  </si>
  <si>
    <t>CMI OMA</t>
  </si>
  <si>
    <t>CHS PWM</t>
  </si>
  <si>
    <t>CMI ORF</t>
  </si>
  <si>
    <t>GSO STL</t>
  </si>
  <si>
    <t>CMI PIT</t>
  </si>
  <si>
    <t>CMI RDU</t>
  </si>
  <si>
    <t>CMI RIC</t>
  </si>
  <si>
    <t>CMI SYR</t>
  </si>
  <si>
    <t>CMX DCA</t>
  </si>
  <si>
    <t>CMX DTW</t>
  </si>
  <si>
    <t>CMX ORD</t>
  </si>
  <si>
    <t>COS COU</t>
  </si>
  <si>
    <t>FAR MSP</t>
  </si>
  <si>
    <t>COS DFW</t>
  </si>
  <si>
    <t>COS ELP</t>
  </si>
  <si>
    <t>COS FAR</t>
  </si>
  <si>
    <t>COS FAT</t>
  </si>
  <si>
    <t>ATW DTW</t>
  </si>
  <si>
    <t>ALB SAV</t>
  </si>
  <si>
    <t>COS HOU</t>
  </si>
  <si>
    <t>GSP PBI</t>
  </si>
  <si>
    <t>BUF IND</t>
  </si>
  <si>
    <t>HSV TPA</t>
  </si>
  <si>
    <t>COS LAX</t>
  </si>
  <si>
    <t>COS LFT</t>
  </si>
  <si>
    <t>COS LIT</t>
  </si>
  <si>
    <t>COS MCI</t>
  </si>
  <si>
    <t>COS MLI</t>
  </si>
  <si>
    <t>COS MSN</t>
  </si>
  <si>
    <t>ATL BQK</t>
  </si>
  <si>
    <t>COS OAK</t>
  </si>
  <si>
    <t>COS OKC</t>
  </si>
  <si>
    <t>ALB CVG</t>
  </si>
  <si>
    <t>DTW GRB</t>
  </si>
  <si>
    <t>COS ORD</t>
  </si>
  <si>
    <t>BWI JAN</t>
  </si>
  <si>
    <t>AEX ATL</t>
  </si>
  <si>
    <t>COS PSP</t>
  </si>
  <si>
    <t>COS RDM</t>
  </si>
  <si>
    <t>BNA CAE</t>
  </si>
  <si>
    <t>COS SAN</t>
  </si>
  <si>
    <t>BHM PBI</t>
  </si>
  <si>
    <t>COS SBA</t>
  </si>
  <si>
    <t>COS SBP</t>
  </si>
  <si>
    <t>COS SGF</t>
  </si>
  <si>
    <t>DAB PIT</t>
  </si>
  <si>
    <t>CAE DTW</t>
  </si>
  <si>
    <t>COS TUS</t>
  </si>
  <si>
    <t>COS XNA</t>
  </si>
  <si>
    <t>BHM RIC</t>
  </si>
  <si>
    <t>COU DEN</t>
  </si>
  <si>
    <t>GSP RSW</t>
  </si>
  <si>
    <t>FLL ILM</t>
  </si>
  <si>
    <t>COU HOU</t>
  </si>
  <si>
    <t>COU IAD</t>
  </si>
  <si>
    <t>CHS PBI</t>
  </si>
  <si>
    <t>COU MKE</t>
  </si>
  <si>
    <t>JAN RDU</t>
  </si>
  <si>
    <t>COU MSY</t>
  </si>
  <si>
    <t>CLE RIC</t>
  </si>
  <si>
    <t>CRW MCO</t>
  </si>
  <si>
    <t>COU RIC</t>
  </si>
  <si>
    <t>COU SAT</t>
  </si>
  <si>
    <t>COU SYR</t>
  </si>
  <si>
    <t>MCO ROA</t>
  </si>
  <si>
    <t>CPR DFW</t>
  </si>
  <si>
    <t>CPR FAT</t>
  </si>
  <si>
    <t>CPR GEG</t>
  </si>
  <si>
    <t>CPR LAS</t>
  </si>
  <si>
    <t>CHO MCO</t>
  </si>
  <si>
    <t>CPR MSP</t>
  </si>
  <si>
    <t>CPR OAK</t>
  </si>
  <si>
    <t>ABE BNA</t>
  </si>
  <si>
    <t>CPR OMA</t>
  </si>
  <si>
    <t>CPR ONT</t>
  </si>
  <si>
    <t>CPR PHX</t>
  </si>
  <si>
    <t>CPR RNO</t>
  </si>
  <si>
    <t>CPR SJC</t>
  </si>
  <si>
    <t>CPR SLC</t>
  </si>
  <si>
    <t>SBA SLC</t>
  </si>
  <si>
    <t>CPR TUS</t>
  </si>
  <si>
    <t>CRW DAB</t>
  </si>
  <si>
    <t>CRW DCA</t>
  </si>
  <si>
    <t>CRW DTW</t>
  </si>
  <si>
    <t>CLT SBN</t>
  </si>
  <si>
    <t>ATL HSV</t>
  </si>
  <si>
    <t>CRW GNV</t>
  </si>
  <si>
    <t>CRW GRR</t>
  </si>
  <si>
    <t>CRW GSP</t>
  </si>
  <si>
    <t>CRW IAD</t>
  </si>
  <si>
    <t>CRW JAN</t>
  </si>
  <si>
    <t>CAE STL</t>
  </si>
  <si>
    <t>CRW JFK</t>
  </si>
  <si>
    <t>CRW LFT</t>
  </si>
  <si>
    <t>CLT GNV</t>
  </si>
  <si>
    <t>DFW SHV</t>
  </si>
  <si>
    <t>LGA MLI</t>
  </si>
  <si>
    <t>GSO JAX</t>
  </si>
  <si>
    <t>CRW MHT</t>
  </si>
  <si>
    <t>CRW MIA</t>
  </si>
  <si>
    <t>FAT GEG</t>
  </si>
  <si>
    <t>CRW MSN</t>
  </si>
  <si>
    <t>CRW MSY</t>
  </si>
  <si>
    <t>ATL OAJ</t>
  </si>
  <si>
    <t>LWS SLC</t>
  </si>
  <si>
    <t>JAX LIT</t>
  </si>
  <si>
    <t>CRW PHL</t>
  </si>
  <si>
    <t>CRW PVD</t>
  </si>
  <si>
    <t>MEM SAV</t>
  </si>
  <si>
    <t>CRW RDU</t>
  </si>
  <si>
    <t>CRW RSW</t>
  </si>
  <si>
    <t>CRW SAV</t>
  </si>
  <si>
    <t>CRW SHV</t>
  </si>
  <si>
    <t>CRW SRQ</t>
  </si>
  <si>
    <t>BOS ROA</t>
  </si>
  <si>
    <t>ATL BHM</t>
  </si>
  <si>
    <t>CSG DCA</t>
  </si>
  <si>
    <t>CVG PWM</t>
  </si>
  <si>
    <t>CSG DTW</t>
  </si>
  <si>
    <t>CLE PWM</t>
  </si>
  <si>
    <t>BHM OKC</t>
  </si>
  <si>
    <t>CSG FLL</t>
  </si>
  <si>
    <t>CSG GRK</t>
  </si>
  <si>
    <t>CSG IAD</t>
  </si>
  <si>
    <t>CSG IAH</t>
  </si>
  <si>
    <t>CSG LGA</t>
  </si>
  <si>
    <t>CSG MCI</t>
  </si>
  <si>
    <t>CSG MCO</t>
  </si>
  <si>
    <t>CSG MIA</t>
  </si>
  <si>
    <t>CSG MSP</t>
  </si>
  <si>
    <t>CHS CLT</t>
  </si>
  <si>
    <t>CSG ORF</t>
  </si>
  <si>
    <t>CSG PHL</t>
  </si>
  <si>
    <t>CSG PIT</t>
  </si>
  <si>
    <t>CHS SYR</t>
  </si>
  <si>
    <t>CSG RIC</t>
  </si>
  <si>
    <t>MSP TVC</t>
  </si>
  <si>
    <t>CSG SDF</t>
  </si>
  <si>
    <t>CAE EWR</t>
  </si>
  <si>
    <t>CSG SYR</t>
  </si>
  <si>
    <t>CSG TPA</t>
  </si>
  <si>
    <t>CVG DAB</t>
  </si>
  <si>
    <t>DCA ILM</t>
  </si>
  <si>
    <t>LGA SBN</t>
  </si>
  <si>
    <t>CVG DLH</t>
  </si>
  <si>
    <t>CVG DTW</t>
  </si>
  <si>
    <t>CVG ELM</t>
  </si>
  <si>
    <t>IAH SHV</t>
  </si>
  <si>
    <t>CVG EWR</t>
  </si>
  <si>
    <t>HSV SAT</t>
  </si>
  <si>
    <t>CVG FAY</t>
  </si>
  <si>
    <t>CVG FLL</t>
  </si>
  <si>
    <t>CVG GFK</t>
  </si>
  <si>
    <t>CVG GNV</t>
  </si>
  <si>
    <t>CVG GRB</t>
  </si>
  <si>
    <t>CVG GRK</t>
  </si>
  <si>
    <t>CVG GRR</t>
  </si>
  <si>
    <t>IAH LFT</t>
  </si>
  <si>
    <t>DAB DCA</t>
  </si>
  <si>
    <t>CVG HSV</t>
  </si>
  <si>
    <t>CVG HVN</t>
  </si>
  <si>
    <t>CVG IAD</t>
  </si>
  <si>
    <t>CVG IAH</t>
  </si>
  <si>
    <t>IND SYR</t>
  </si>
  <si>
    <t>ACK BOS</t>
  </si>
  <si>
    <t>CLT ILM</t>
  </si>
  <si>
    <t>CVG JAX</t>
  </si>
  <si>
    <t>CVG JFK</t>
  </si>
  <si>
    <t>CVG LFT</t>
  </si>
  <si>
    <t>CVG LGA</t>
  </si>
  <si>
    <t>IAD ORF</t>
  </si>
  <si>
    <t>CVG LNK</t>
  </si>
  <si>
    <t>LEX MSY</t>
  </si>
  <si>
    <t>CVG LYH</t>
  </si>
  <si>
    <t>CVG MBS</t>
  </si>
  <si>
    <t>CVG MCI</t>
  </si>
  <si>
    <t>EUG SMF</t>
  </si>
  <si>
    <t>AUS ICT</t>
  </si>
  <si>
    <t>CVG MDW</t>
  </si>
  <si>
    <t>CVG MEM</t>
  </si>
  <si>
    <t>PDX SBP</t>
  </si>
  <si>
    <t>ICT MSY</t>
  </si>
  <si>
    <t>CVG MIA</t>
  </si>
  <si>
    <t>CVG MKE</t>
  </si>
  <si>
    <t>CVG MLI</t>
  </si>
  <si>
    <t>CVG MLU</t>
  </si>
  <si>
    <t>JAN TPA</t>
  </si>
  <si>
    <t>PHX SAF</t>
  </si>
  <si>
    <t>CVG MSP</t>
  </si>
  <si>
    <t>GSO RSW</t>
  </si>
  <si>
    <t>CVG OAJ</t>
  </si>
  <si>
    <t>BOI FAT</t>
  </si>
  <si>
    <t>CVG ORD</t>
  </si>
  <si>
    <t>MDT STL</t>
  </si>
  <si>
    <t>CVG PBI</t>
  </si>
  <si>
    <t>CVG PGV</t>
  </si>
  <si>
    <t>CVG PHF</t>
  </si>
  <si>
    <t>AGS BOS</t>
  </si>
  <si>
    <t>IND MDT</t>
  </si>
  <si>
    <t>CVG PLN</t>
  </si>
  <si>
    <t>CVG PVD</t>
  </si>
  <si>
    <t>ILM PIT</t>
  </si>
  <si>
    <t>CVG RDU</t>
  </si>
  <si>
    <t>ATL EWN</t>
  </si>
  <si>
    <t>CVG ROA</t>
  </si>
  <si>
    <t>CVG ROC</t>
  </si>
  <si>
    <t>CVG RST</t>
  </si>
  <si>
    <t>IND LIT</t>
  </si>
  <si>
    <t>MSN ORD</t>
  </si>
  <si>
    <t>CVG SBY</t>
  </si>
  <si>
    <t>BHM RSW</t>
  </si>
  <si>
    <t>CVG SGF</t>
  </si>
  <si>
    <t>DTW ILM</t>
  </si>
  <si>
    <t>GEG MFR</t>
  </si>
  <si>
    <t>CVG STL</t>
  </si>
  <si>
    <t>CAE MCI</t>
  </si>
  <si>
    <t>CVG MHT</t>
  </si>
  <si>
    <t>CVG TVC</t>
  </si>
  <si>
    <t>CVG XNA</t>
  </si>
  <si>
    <t>MEM MSY</t>
  </si>
  <si>
    <t>DAB DTW</t>
  </si>
  <si>
    <t>DAB EVV</t>
  </si>
  <si>
    <t>DAB FAY</t>
  </si>
  <si>
    <t>DAB GSO</t>
  </si>
  <si>
    <t>DAB GSP</t>
  </si>
  <si>
    <t>CAE MSY</t>
  </si>
  <si>
    <t>MSN PIT</t>
  </si>
  <si>
    <t>DAB ILM</t>
  </si>
  <si>
    <t>DAB IND</t>
  </si>
  <si>
    <t>DAB JAN</t>
  </si>
  <si>
    <t>DAB JFK</t>
  </si>
  <si>
    <t>ILM MSY</t>
  </si>
  <si>
    <t>DAB LIT</t>
  </si>
  <si>
    <t>DAB LYH</t>
  </si>
  <si>
    <t>DAB MDT</t>
  </si>
  <si>
    <t>DAB MDW</t>
  </si>
  <si>
    <t>DAB MEM</t>
  </si>
  <si>
    <t>DAB MLI</t>
  </si>
  <si>
    <t>BOS SBN</t>
  </si>
  <si>
    <t>DAB ORD</t>
  </si>
  <si>
    <t>CHS RIC</t>
  </si>
  <si>
    <t>DAB PHF</t>
  </si>
  <si>
    <t>DAB PHL</t>
  </si>
  <si>
    <t>DAB PIA</t>
  </si>
  <si>
    <t>DCA MLI</t>
  </si>
  <si>
    <t>MSY XNA</t>
  </si>
  <si>
    <t>DAB RIC</t>
  </si>
  <si>
    <t>DAB ROA</t>
  </si>
  <si>
    <t>DAB SBN</t>
  </si>
  <si>
    <t>DAB SDF</t>
  </si>
  <si>
    <t>DAB SGF</t>
  </si>
  <si>
    <t>DAB SHV</t>
  </si>
  <si>
    <t>DAB STL</t>
  </si>
  <si>
    <t>DAB XNA</t>
  </si>
  <si>
    <t>DAL DEN</t>
  </si>
  <si>
    <t>DAL ELP</t>
  </si>
  <si>
    <t>DAL GSP</t>
  </si>
  <si>
    <t>DAL HOU</t>
  </si>
  <si>
    <t>DAL HSV</t>
  </si>
  <si>
    <t>DAL IND</t>
  </si>
  <si>
    <t>DAL JAX</t>
  </si>
  <si>
    <t>DAL LIT</t>
  </si>
  <si>
    <t>DAL MCI</t>
  </si>
  <si>
    <t>DAL MDW</t>
  </si>
  <si>
    <t>DAL MEM</t>
  </si>
  <si>
    <t>DAL MKE</t>
  </si>
  <si>
    <t>DAL MSP</t>
  </si>
  <si>
    <t>DAL MSY</t>
  </si>
  <si>
    <t>DAL OKC</t>
  </si>
  <si>
    <t>DAL OMA</t>
  </si>
  <si>
    <t>DAL PHX</t>
  </si>
  <si>
    <t>DAL SAT</t>
  </si>
  <si>
    <t>DAL SAV</t>
  </si>
  <si>
    <t>DAL SDF</t>
  </si>
  <si>
    <t>JAC SAN</t>
  </si>
  <si>
    <t>CLE LIT</t>
  </si>
  <si>
    <t>DCA DTW</t>
  </si>
  <si>
    <t>DCA EAU</t>
  </si>
  <si>
    <t>DCA ERI</t>
  </si>
  <si>
    <t>DCA ESC</t>
  </si>
  <si>
    <t>CHS RSW</t>
  </si>
  <si>
    <t>DCA EWN</t>
  </si>
  <si>
    <t>DCA EWR</t>
  </si>
  <si>
    <t>CAE FLL</t>
  </si>
  <si>
    <t>DCA FLL</t>
  </si>
  <si>
    <t>DCA FLO</t>
  </si>
  <si>
    <t>DCA FNT</t>
  </si>
  <si>
    <t>JAC SEA</t>
  </si>
  <si>
    <t>DCA GRB</t>
  </si>
  <si>
    <t>BOI EUG</t>
  </si>
  <si>
    <t>DCA GSO</t>
  </si>
  <si>
    <t>DCA GSP</t>
  </si>
  <si>
    <t>AUS JAN</t>
  </si>
  <si>
    <t>CAE PIT</t>
  </si>
  <si>
    <t>DCA HTS</t>
  </si>
  <si>
    <t>DCA HVN</t>
  </si>
  <si>
    <t>HSV RDU</t>
  </si>
  <si>
    <t>DCA IND</t>
  </si>
  <si>
    <t>DCA ITH</t>
  </si>
  <si>
    <t>DCA JAN</t>
  </si>
  <si>
    <t>DCA JAX</t>
  </si>
  <si>
    <t>DCA JFK</t>
  </si>
  <si>
    <t>DCA LEX</t>
  </si>
  <si>
    <t>DCA LGA</t>
  </si>
  <si>
    <t>EWR PVD</t>
  </si>
  <si>
    <t>DCA MBS</t>
  </si>
  <si>
    <t>DCA MCI</t>
  </si>
  <si>
    <t>GRR IAD</t>
  </si>
  <si>
    <t>DCA MDW</t>
  </si>
  <si>
    <t>BOS TVC</t>
  </si>
  <si>
    <t>AGS TPA</t>
  </si>
  <si>
    <t>DCA MHT</t>
  </si>
  <si>
    <t>JAN SAT</t>
  </si>
  <si>
    <t>DCA MKE</t>
  </si>
  <si>
    <t>ILM IND</t>
  </si>
  <si>
    <t>DCA MOB</t>
  </si>
  <si>
    <t>CRW ORD</t>
  </si>
  <si>
    <t>DCA MSP</t>
  </si>
  <si>
    <t>DCA OAJ</t>
  </si>
  <si>
    <t>DCA ORD</t>
  </si>
  <si>
    <t>DCA ORF</t>
  </si>
  <si>
    <t>AUS HSV</t>
  </si>
  <si>
    <t>DCA PBI</t>
  </si>
  <si>
    <t>JAX MDT</t>
  </si>
  <si>
    <t>DCA PIA</t>
  </si>
  <si>
    <t>SDF SRQ</t>
  </si>
  <si>
    <t>DCA PLN</t>
  </si>
  <si>
    <t>DCA PVD</t>
  </si>
  <si>
    <t>DCA PWM</t>
  </si>
  <si>
    <t>DCA RDU</t>
  </si>
  <si>
    <t>CLE ILM</t>
  </si>
  <si>
    <t>DCA RST</t>
  </si>
  <si>
    <t>DCA RSW</t>
  </si>
  <si>
    <t>RDM SJC</t>
  </si>
  <si>
    <t>CHO MSY</t>
  </si>
  <si>
    <t>DCA SDF</t>
  </si>
  <si>
    <t>DCA SPI</t>
  </si>
  <si>
    <t>IAD LEX</t>
  </si>
  <si>
    <t>LAX RDD</t>
  </si>
  <si>
    <t>DCA SYR</t>
  </si>
  <si>
    <t>BNA DAB</t>
  </si>
  <si>
    <t>DCA TPA</t>
  </si>
  <si>
    <t>BUR TUS</t>
  </si>
  <si>
    <t>DEN DFW</t>
  </si>
  <si>
    <t>DEN DLH</t>
  </si>
  <si>
    <t>DCA SBN</t>
  </si>
  <si>
    <t>BNA FAY</t>
  </si>
  <si>
    <t>RDU SRQ</t>
  </si>
  <si>
    <t>GRR ORF</t>
  </si>
  <si>
    <t>DEN FLG</t>
  </si>
  <si>
    <t>DEN GCC</t>
  </si>
  <si>
    <t>DEN GEG</t>
  </si>
  <si>
    <t>DEN GFK</t>
  </si>
  <si>
    <t>BOI LGB</t>
  </si>
  <si>
    <t>CLE DTW</t>
  </si>
  <si>
    <t>DEN GRB</t>
  </si>
  <si>
    <t>DEN GRK</t>
  </si>
  <si>
    <t>DEN GUC</t>
  </si>
  <si>
    <t>ILM STL</t>
  </si>
  <si>
    <t>BPT DFW</t>
  </si>
  <si>
    <t>IND MSN</t>
  </si>
  <si>
    <t>GRR PVD</t>
  </si>
  <si>
    <t>DEN JMS</t>
  </si>
  <si>
    <t>DEN LAR</t>
  </si>
  <si>
    <t>DEN LAS</t>
  </si>
  <si>
    <t>DEN LAX</t>
  </si>
  <si>
    <t>MSN STL</t>
  </si>
  <si>
    <t>BHM BUF</t>
  </si>
  <si>
    <t>BUF CVG</t>
  </si>
  <si>
    <t>DEN LNK</t>
  </si>
  <si>
    <t>DEN LSE</t>
  </si>
  <si>
    <t>DEN LWS</t>
  </si>
  <si>
    <t>DCA TVC</t>
  </si>
  <si>
    <t>DEN MDW</t>
  </si>
  <si>
    <t>DEN MEM</t>
  </si>
  <si>
    <t>DEN MKE</t>
  </si>
  <si>
    <t>DEN MLI</t>
  </si>
  <si>
    <t>DEN MMH</t>
  </si>
  <si>
    <t>DEN MOT</t>
  </si>
  <si>
    <t>ATL TVC</t>
  </si>
  <si>
    <t>BUR ELP</t>
  </si>
  <si>
    <t>DEN OAK</t>
  </si>
  <si>
    <t>DEN OKC</t>
  </si>
  <si>
    <t>DEN OMA</t>
  </si>
  <si>
    <t>ACK LGA</t>
  </si>
  <si>
    <t>AGS MCO</t>
  </si>
  <si>
    <t>DEN PHX</t>
  </si>
  <si>
    <t>DEN PSC</t>
  </si>
  <si>
    <t>CVG MSN</t>
  </si>
  <si>
    <t>DEN PUB</t>
  </si>
  <si>
    <t>DEN RDM</t>
  </si>
  <si>
    <t>DEN RKS</t>
  </si>
  <si>
    <t>DEN RNO</t>
  </si>
  <si>
    <t>ORF ROC</t>
  </si>
  <si>
    <t>DEN SAF</t>
  </si>
  <si>
    <t>CVG GSO</t>
  </si>
  <si>
    <t>DEN SAT</t>
  </si>
  <si>
    <t>MSP PIA</t>
  </si>
  <si>
    <t>DEN SBP</t>
  </si>
  <si>
    <t>DEN SFO</t>
  </si>
  <si>
    <t>BGR CLT</t>
  </si>
  <si>
    <t>DEN SGU</t>
  </si>
  <si>
    <t>HSV RIC</t>
  </si>
  <si>
    <t>FLL HSV</t>
  </si>
  <si>
    <t>JAC PHX</t>
  </si>
  <si>
    <t>BTV PIT</t>
  </si>
  <si>
    <t>DEN STL</t>
  </si>
  <si>
    <t>GSP JAX</t>
  </si>
  <si>
    <t>BHM GSO</t>
  </si>
  <si>
    <t>DEN TXK</t>
  </si>
  <si>
    <t>RIC SAV</t>
  </si>
  <si>
    <t>MEM OKC</t>
  </si>
  <si>
    <t>DEN XWA</t>
  </si>
  <si>
    <t>CAE CMH</t>
  </si>
  <si>
    <t>CVG GSP</t>
  </si>
  <si>
    <t>AUS BTR</t>
  </si>
  <si>
    <t>DFW GCC</t>
  </si>
  <si>
    <t>DFW GCK</t>
  </si>
  <si>
    <t>AVP BNA</t>
  </si>
  <si>
    <t>CLE DAB</t>
  </si>
  <si>
    <t>DFW GNV</t>
  </si>
  <si>
    <t>GRB PHL</t>
  </si>
  <si>
    <t>BNA CHO</t>
  </si>
  <si>
    <t>DEN GJT</t>
  </si>
  <si>
    <t>DFW GUC</t>
  </si>
  <si>
    <t>GUC IAH</t>
  </si>
  <si>
    <t>FAT SFO</t>
  </si>
  <si>
    <t>DFW IAH</t>
  </si>
  <si>
    <t>GSO SDF</t>
  </si>
  <si>
    <t>JAX LEX</t>
  </si>
  <si>
    <t>ROA TPA</t>
  </si>
  <si>
    <t>DTW ESC</t>
  </si>
  <si>
    <t>DFW LCH</t>
  </si>
  <si>
    <t>LIT MKE</t>
  </si>
  <si>
    <t>DFW LFT</t>
  </si>
  <si>
    <t>CHS LIT</t>
  </si>
  <si>
    <t>DFW MCI</t>
  </si>
  <si>
    <t>DFW MEI</t>
  </si>
  <si>
    <t>CLE GSO</t>
  </si>
  <si>
    <t>DFW MGM</t>
  </si>
  <si>
    <t>DFW MKE</t>
  </si>
  <si>
    <t>JAN PIT</t>
  </si>
  <si>
    <t>DFW MLU</t>
  </si>
  <si>
    <t>DFW MOB</t>
  </si>
  <si>
    <t>CVG SYR</t>
  </si>
  <si>
    <t>DFW MSP</t>
  </si>
  <si>
    <t>DFW MSY</t>
  </si>
  <si>
    <t>CAE MEM</t>
  </si>
  <si>
    <t>MLI RDU</t>
  </si>
  <si>
    <t>JAN MCI</t>
  </si>
  <si>
    <t>LEX PBI</t>
  </si>
  <si>
    <t>ILM PBI</t>
  </si>
  <si>
    <t>DFW RKS</t>
  </si>
  <si>
    <t>DFW SAF</t>
  </si>
  <si>
    <t>SAT SGF</t>
  </si>
  <si>
    <t>DFW SAV</t>
  </si>
  <si>
    <t>DFW SBN</t>
  </si>
  <si>
    <t>ORF SAV</t>
  </si>
  <si>
    <t>DFW SGF</t>
  </si>
  <si>
    <t>DEN TYR</t>
  </si>
  <si>
    <t>DFW SPI</t>
  </si>
  <si>
    <t>GSO PIT</t>
  </si>
  <si>
    <t>DFW TPA</t>
  </si>
  <si>
    <t>EVV MCO</t>
  </si>
  <si>
    <t>DFW TXK</t>
  </si>
  <si>
    <t>DFW TYR</t>
  </si>
  <si>
    <t>MFR ONT</t>
  </si>
  <si>
    <t>GSP MHT</t>
  </si>
  <si>
    <t>BNA BTR</t>
  </si>
  <si>
    <t>DLH IND</t>
  </si>
  <si>
    <t>EWR GNV</t>
  </si>
  <si>
    <t>DLH MDT</t>
  </si>
  <si>
    <t>DLH MDW</t>
  </si>
  <si>
    <t>DLH MEM</t>
  </si>
  <si>
    <t>DLH MKE</t>
  </si>
  <si>
    <t>GNV PHL</t>
  </si>
  <si>
    <t>DLH OKC</t>
  </si>
  <si>
    <t>DLH OMA</t>
  </si>
  <si>
    <t>DLH ORD</t>
  </si>
  <si>
    <t>DLH PIT</t>
  </si>
  <si>
    <t>DLH SDF</t>
  </si>
  <si>
    <t>IND XNA</t>
  </si>
  <si>
    <t>DTW ELM</t>
  </si>
  <si>
    <t>DTW ERI</t>
  </si>
  <si>
    <t>PSP RNO</t>
  </si>
  <si>
    <t>MDT MEM</t>
  </si>
  <si>
    <t>DTW EWN</t>
  </si>
  <si>
    <t>DTW EWR</t>
  </si>
  <si>
    <t>DTW FAR</t>
  </si>
  <si>
    <t>DTW FAY</t>
  </si>
  <si>
    <t>DTW FLO</t>
  </si>
  <si>
    <t>DTW GFK</t>
  </si>
  <si>
    <t>DTW GNV</t>
  </si>
  <si>
    <t>FAR STL</t>
  </si>
  <si>
    <t>BHM MSY</t>
  </si>
  <si>
    <t>ILM PVD</t>
  </si>
  <si>
    <t>PWM RIC</t>
  </si>
  <si>
    <t>CVG LIT</t>
  </si>
  <si>
    <t>BNA FAR</t>
  </si>
  <si>
    <t>DTW HVN</t>
  </si>
  <si>
    <t>DTW IAD</t>
  </si>
  <si>
    <t>SAV TPA</t>
  </si>
  <si>
    <t>HSV MIA</t>
  </si>
  <si>
    <t>DTW ITH</t>
  </si>
  <si>
    <t>DTW JAN</t>
  </si>
  <si>
    <t>RDM SMF</t>
  </si>
  <si>
    <t>DTW JFK</t>
  </si>
  <si>
    <t>PHL SBN</t>
  </si>
  <si>
    <t>DTW LGA</t>
  </si>
  <si>
    <t>DTW LIT</t>
  </si>
  <si>
    <t>AZO BOS</t>
  </si>
  <si>
    <t>MBS MSP</t>
  </si>
  <si>
    <t>DTW LYH</t>
  </si>
  <si>
    <t>CHO PBI</t>
  </si>
  <si>
    <t>DCA PHL</t>
  </si>
  <si>
    <t>DTW MCO</t>
  </si>
  <si>
    <t>GRR GSO</t>
  </si>
  <si>
    <t>DTW MDW</t>
  </si>
  <si>
    <t>CLT FNT</t>
  </si>
  <si>
    <t>CVG ILM</t>
  </si>
  <si>
    <t>DTW MHT</t>
  </si>
  <si>
    <t>DTW MKE</t>
  </si>
  <si>
    <t>DTW MLI</t>
  </si>
  <si>
    <t>DTW MOB</t>
  </si>
  <si>
    <t>DTW MOT</t>
  </si>
  <si>
    <t>ORF SYR</t>
  </si>
  <si>
    <t>BNA LIT</t>
  </si>
  <si>
    <t>CMH GSO</t>
  </si>
  <si>
    <t>DTW OAJ</t>
  </si>
  <si>
    <t>DTW OMA</t>
  </si>
  <si>
    <t>DTW ORD</t>
  </si>
  <si>
    <t>LEX MCI</t>
  </si>
  <si>
    <t>DTW ORH</t>
  </si>
  <si>
    <t>DTW PGV</t>
  </si>
  <si>
    <t>DTW PHF</t>
  </si>
  <si>
    <t>DTW PHL</t>
  </si>
  <si>
    <t>DTW PIA</t>
  </si>
  <si>
    <t>DTW SGF</t>
  </si>
  <si>
    <t>DTW PLN</t>
  </si>
  <si>
    <t>DTW PVD</t>
  </si>
  <si>
    <t>MDT SAV</t>
  </si>
  <si>
    <t>IND JAN</t>
  </si>
  <si>
    <t>RDD SFO</t>
  </si>
  <si>
    <t>DTW ROA</t>
  </si>
  <si>
    <t>FAT TUS</t>
  </si>
  <si>
    <t>DTW RST</t>
  </si>
  <si>
    <t>HSV JAX</t>
  </si>
  <si>
    <t>DTW SBN</t>
  </si>
  <si>
    <t>DTW SBY</t>
  </si>
  <si>
    <t>CHS MSN</t>
  </si>
  <si>
    <t>BWI GNV</t>
  </si>
  <si>
    <t>DTW SPI</t>
  </si>
  <si>
    <t>HSV MCI</t>
  </si>
  <si>
    <t>HSV ORF</t>
  </si>
  <si>
    <t>DTW TTN</t>
  </si>
  <si>
    <t>ATW DCA</t>
  </si>
  <si>
    <t>EAT FAT</t>
  </si>
  <si>
    <t>EAT LAS</t>
  </si>
  <si>
    <t>EAT MFR</t>
  </si>
  <si>
    <t>EAT OAK</t>
  </si>
  <si>
    <t>EAT PDX</t>
  </si>
  <si>
    <t>EAT RNO</t>
  </si>
  <si>
    <t>EAT SEA</t>
  </si>
  <si>
    <t>CRW FLL</t>
  </si>
  <si>
    <t>EAT SJC</t>
  </si>
  <si>
    <t>EAT SLC</t>
  </si>
  <si>
    <t>GSP PWM</t>
  </si>
  <si>
    <t>EAU ORD</t>
  </si>
  <si>
    <t>EKO GEG</t>
  </si>
  <si>
    <t>EKO LAS</t>
  </si>
  <si>
    <t>EKO LAX</t>
  </si>
  <si>
    <t>EKO PDX</t>
  </si>
  <si>
    <t>CRW LGA</t>
  </si>
  <si>
    <t>CHO RSW</t>
  </si>
  <si>
    <t>EKO SLC</t>
  </si>
  <si>
    <t>IAD MSN</t>
  </si>
  <si>
    <t>HSV PIT</t>
  </si>
  <si>
    <t>ELM GSO</t>
  </si>
  <si>
    <t>CAE MKE</t>
  </si>
  <si>
    <t>ELM IAD</t>
  </si>
  <si>
    <t>ELM IND</t>
  </si>
  <si>
    <t>IAD ILM</t>
  </si>
  <si>
    <t>BNA SHV</t>
  </si>
  <si>
    <t>ELM MDW</t>
  </si>
  <si>
    <t>ELM MEM</t>
  </si>
  <si>
    <t>ELM MKE</t>
  </si>
  <si>
    <t>ELM MSN</t>
  </si>
  <si>
    <t>ELM MSP</t>
  </si>
  <si>
    <t>ELM OMA</t>
  </si>
  <si>
    <t>BDL LEX</t>
  </si>
  <si>
    <t>ELM ORF</t>
  </si>
  <si>
    <t>ATW PHL</t>
  </si>
  <si>
    <t>ELM SAV</t>
  </si>
  <si>
    <t>ELM SDF</t>
  </si>
  <si>
    <t>ABQ FAT</t>
  </si>
  <si>
    <t>ELM STL</t>
  </si>
  <si>
    <t>BNA GRB</t>
  </si>
  <si>
    <t>ELP GJT</t>
  </si>
  <si>
    <t>ELP GRK</t>
  </si>
  <si>
    <t>ELP HOU</t>
  </si>
  <si>
    <t>BNA GNV</t>
  </si>
  <si>
    <t>ELP ICT</t>
  </si>
  <si>
    <t>ELP LAS</t>
  </si>
  <si>
    <t>ELP LAX</t>
  </si>
  <si>
    <t>ELP LFT</t>
  </si>
  <si>
    <t>ELP LGB</t>
  </si>
  <si>
    <t>ELP LIT</t>
  </si>
  <si>
    <t>ELP MLU</t>
  </si>
  <si>
    <t>SFO SMF</t>
  </si>
  <si>
    <t>ELP OKC</t>
  </si>
  <si>
    <t>ELP ONT</t>
  </si>
  <si>
    <t>ELP PHX</t>
  </si>
  <si>
    <t>BTR SAT</t>
  </si>
  <si>
    <t>ELP RNO</t>
  </si>
  <si>
    <t>ELP SAN</t>
  </si>
  <si>
    <t>ELP SAT</t>
  </si>
  <si>
    <t>ELP SBA</t>
  </si>
  <si>
    <t>PSC SJC</t>
  </si>
  <si>
    <t>FAY SDF</t>
  </si>
  <si>
    <t>ELP SGU</t>
  </si>
  <si>
    <t>LIT OMA</t>
  </si>
  <si>
    <t>EWR GRB</t>
  </si>
  <si>
    <t>AUS SGF</t>
  </si>
  <si>
    <t>ELP TYR</t>
  </si>
  <si>
    <t>JAN JAX</t>
  </si>
  <si>
    <t>ERI EWR</t>
  </si>
  <si>
    <t>ERI GSO</t>
  </si>
  <si>
    <t>DTW TVC</t>
  </si>
  <si>
    <t>ERI IND</t>
  </si>
  <si>
    <t>ERI JAX</t>
  </si>
  <si>
    <t>ERI JFK</t>
  </si>
  <si>
    <t>ERI LGA</t>
  </si>
  <si>
    <t>ERI MCI</t>
  </si>
  <si>
    <t>ERI MEM</t>
  </si>
  <si>
    <t>ERI MHT</t>
  </si>
  <si>
    <t>ERI MKE</t>
  </si>
  <si>
    <t>ERI MSP</t>
  </si>
  <si>
    <t>ERI ORD</t>
  </si>
  <si>
    <t>SBP SLC</t>
  </si>
  <si>
    <t>ERI PHL</t>
  </si>
  <si>
    <t>ERI RDU</t>
  </si>
  <si>
    <t>ERI RIC</t>
  </si>
  <si>
    <t>ERI SAV</t>
  </si>
  <si>
    <t>ERI SDF</t>
  </si>
  <si>
    <t>ERI STL</t>
  </si>
  <si>
    <t>EUG FAT</t>
  </si>
  <si>
    <t>EUG GEG</t>
  </si>
  <si>
    <t>EUG GJT</t>
  </si>
  <si>
    <t>EUG LAS</t>
  </si>
  <si>
    <t>IAH MLU</t>
  </si>
  <si>
    <t>EUG OAK</t>
  </si>
  <si>
    <t>EUG ONT</t>
  </si>
  <si>
    <t>EUG PDX</t>
  </si>
  <si>
    <t>EUG PSC</t>
  </si>
  <si>
    <t>EUG PSP</t>
  </si>
  <si>
    <t>EUG PUW</t>
  </si>
  <si>
    <t>DFW FLG</t>
  </si>
  <si>
    <t>DAB RDU</t>
  </si>
  <si>
    <t>AGS BNA</t>
  </si>
  <si>
    <t>CLE HSV</t>
  </si>
  <si>
    <t>PHF STL</t>
  </si>
  <si>
    <t>EUG SJC</t>
  </si>
  <si>
    <t>ABE SAV</t>
  </si>
  <si>
    <t>CHO JAX</t>
  </si>
  <si>
    <t>EUG STS</t>
  </si>
  <si>
    <t>EVV EWR</t>
  </si>
  <si>
    <t>EVV GRR</t>
  </si>
  <si>
    <t>AVP RDU</t>
  </si>
  <si>
    <t>AGS IAD</t>
  </si>
  <si>
    <t>ILM RSW</t>
  </si>
  <si>
    <t>EVV IAD</t>
  </si>
  <si>
    <t>ATW EWR</t>
  </si>
  <si>
    <t>EVV JFK</t>
  </si>
  <si>
    <t>EVV LGA</t>
  </si>
  <si>
    <t>EVV MCI</t>
  </si>
  <si>
    <t>FLG SFO</t>
  </si>
  <si>
    <t>EVV MDT</t>
  </si>
  <si>
    <t>EVV MKE</t>
  </si>
  <si>
    <t>EVV MSN</t>
  </si>
  <si>
    <t>EVV MSP</t>
  </si>
  <si>
    <t>ORF SRQ</t>
  </si>
  <si>
    <t>RIC SYR</t>
  </si>
  <si>
    <t>JAC SLC</t>
  </si>
  <si>
    <t>EVV ORD</t>
  </si>
  <si>
    <t>GSO IAD</t>
  </si>
  <si>
    <t>EVV PBI</t>
  </si>
  <si>
    <t>FLL ROA</t>
  </si>
  <si>
    <t>GSP SYR</t>
  </si>
  <si>
    <t>EVV RDU</t>
  </si>
  <si>
    <t>PIA RDU</t>
  </si>
  <si>
    <t>EVV RSW</t>
  </si>
  <si>
    <t>CRW TPA</t>
  </si>
  <si>
    <t>EVV SFB</t>
  </si>
  <si>
    <t>JAN RIC</t>
  </si>
  <si>
    <t>EVV SYR</t>
  </si>
  <si>
    <t>GSP RIC</t>
  </si>
  <si>
    <t>EVV XNA</t>
  </si>
  <si>
    <t>HSV PBI</t>
  </si>
  <si>
    <t>EWN FLL</t>
  </si>
  <si>
    <t>EWN GRR</t>
  </si>
  <si>
    <t>EWN IAD</t>
  </si>
  <si>
    <t>EWN IND</t>
  </si>
  <si>
    <t>EWN JAX</t>
  </si>
  <si>
    <t>EWN JFK</t>
  </si>
  <si>
    <t>MOB STL</t>
  </si>
  <si>
    <t>EWN LIT</t>
  </si>
  <si>
    <t>EWN MCO</t>
  </si>
  <si>
    <t>EWN MEM</t>
  </si>
  <si>
    <t>EWN MHT</t>
  </si>
  <si>
    <t>EWN MIA</t>
  </si>
  <si>
    <t>EWN MKE</t>
  </si>
  <si>
    <t>EWN MSY</t>
  </si>
  <si>
    <t>EWN ORD</t>
  </si>
  <si>
    <t>OAJ TPA</t>
  </si>
  <si>
    <t>EWN PHL</t>
  </si>
  <si>
    <t>EWN PIT</t>
  </si>
  <si>
    <t>EWN PVD</t>
  </si>
  <si>
    <t>EWN RSW</t>
  </si>
  <si>
    <t>CVG MDT</t>
  </si>
  <si>
    <t>EWN STL</t>
  </si>
  <si>
    <t>EWN SYR</t>
  </si>
  <si>
    <t>EVV TPA</t>
  </si>
  <si>
    <t>EWR FAY</t>
  </si>
  <si>
    <t>EWR FLO</t>
  </si>
  <si>
    <t>EWR FNT</t>
  </si>
  <si>
    <t>MDT MKE</t>
  </si>
  <si>
    <t>BOS CRW</t>
  </si>
  <si>
    <t>MDT SDF</t>
  </si>
  <si>
    <t>EWR GSO</t>
  </si>
  <si>
    <t>MOB RDU</t>
  </si>
  <si>
    <t>EWR GTR</t>
  </si>
  <si>
    <t>EWR HSV</t>
  </si>
  <si>
    <t>EWR HTS</t>
  </si>
  <si>
    <t>DAB IAD</t>
  </si>
  <si>
    <t>BOI SBA</t>
  </si>
  <si>
    <t>EWR IND</t>
  </si>
  <si>
    <t>GSO PWM</t>
  </si>
  <si>
    <t>EWR LEX</t>
  </si>
  <si>
    <t>EWR LSE</t>
  </si>
  <si>
    <t>EWR LYH</t>
  </si>
  <si>
    <t>EWR MBS</t>
  </si>
  <si>
    <t>CHS MDT</t>
  </si>
  <si>
    <t>EWR MDW</t>
  </si>
  <si>
    <t>PHL TVC</t>
  </si>
  <si>
    <t>EWR MHT</t>
  </si>
  <si>
    <t>EWR MKE</t>
  </si>
  <si>
    <t>EWR MLI</t>
  </si>
  <si>
    <t>EWR MSN</t>
  </si>
  <si>
    <t>ATW ORD</t>
  </si>
  <si>
    <t>RDU SAV</t>
  </si>
  <si>
    <t>EWR ORF</t>
  </si>
  <si>
    <t>BNA PHF</t>
  </si>
  <si>
    <t>EWR PIA</t>
  </si>
  <si>
    <t>RSW SAV</t>
  </si>
  <si>
    <t>EWR PLN</t>
  </si>
  <si>
    <t>MLI PHL</t>
  </si>
  <si>
    <t>ONT RDM</t>
  </si>
  <si>
    <t>EWR RDU</t>
  </si>
  <si>
    <t>BTR RIC</t>
  </si>
  <si>
    <t>BTR STL</t>
  </si>
  <si>
    <t>MSN SAV</t>
  </si>
  <si>
    <t>EWR SAV</t>
  </si>
  <si>
    <t>EWR SBN</t>
  </si>
  <si>
    <t>BNA LFT</t>
  </si>
  <si>
    <t>EWR SPI</t>
  </si>
  <si>
    <t>EWR STL</t>
  </si>
  <si>
    <t>AGS JFK</t>
  </si>
  <si>
    <t>EWR TVC</t>
  </si>
  <si>
    <t>FAR FNT</t>
  </si>
  <si>
    <t>FAR GRB</t>
  </si>
  <si>
    <t>ELP FAT</t>
  </si>
  <si>
    <t>ABE JAX</t>
  </si>
  <si>
    <t>FAR IND</t>
  </si>
  <si>
    <t>FAR LEX</t>
  </si>
  <si>
    <t>FAR LNK</t>
  </si>
  <si>
    <t>FAR MCI</t>
  </si>
  <si>
    <t>FAR MDW</t>
  </si>
  <si>
    <t>LIT SAV</t>
  </si>
  <si>
    <t>FAR MLI</t>
  </si>
  <si>
    <t>ATL AZO</t>
  </si>
  <si>
    <t>RDU SBN</t>
  </si>
  <si>
    <t>ATW CLT</t>
  </si>
  <si>
    <t>MOB SAT</t>
  </si>
  <si>
    <t>FAR PIA</t>
  </si>
  <si>
    <t>FAR PIT</t>
  </si>
  <si>
    <t>CHO IND</t>
  </si>
  <si>
    <t>ITH ORD</t>
  </si>
  <si>
    <t>FAT FLG</t>
  </si>
  <si>
    <t>BTV CMH</t>
  </si>
  <si>
    <t>CMI ORD</t>
  </si>
  <si>
    <t>FAT JAC</t>
  </si>
  <si>
    <t>LEX RIC</t>
  </si>
  <si>
    <t>MIA ROA</t>
  </si>
  <si>
    <t>FAT LWS</t>
  </si>
  <si>
    <t>BTV CLE</t>
  </si>
  <si>
    <t>ATW BNA</t>
  </si>
  <si>
    <t>MEM MSN</t>
  </si>
  <si>
    <t>BTR JAX</t>
  </si>
  <si>
    <t>FAT PSP</t>
  </si>
  <si>
    <t>PBI SAV</t>
  </si>
  <si>
    <t>FAT RNO</t>
  </si>
  <si>
    <t>CHS JAN</t>
  </si>
  <si>
    <t>AUS SAF</t>
  </si>
  <si>
    <t>MSY ROA</t>
  </si>
  <si>
    <t>CAE CVG</t>
  </si>
  <si>
    <t>CMH GRR</t>
  </si>
  <si>
    <t>FAT TWF</t>
  </si>
  <si>
    <t>FAY FLL</t>
  </si>
  <si>
    <t>FAY GRR</t>
  </si>
  <si>
    <t>FAY HSV</t>
  </si>
  <si>
    <t>SDF SYR</t>
  </si>
  <si>
    <t>FAY IND</t>
  </si>
  <si>
    <t>FAY JAN</t>
  </si>
  <si>
    <t>FAY JAX</t>
  </si>
  <si>
    <t>CHS HSV</t>
  </si>
  <si>
    <t>BUF PWM</t>
  </si>
  <si>
    <t>FAY LGA</t>
  </si>
  <si>
    <t>MCO SBY</t>
  </si>
  <si>
    <t>FAY MCI</t>
  </si>
  <si>
    <t>FAY MCO</t>
  </si>
  <si>
    <t>FAY MDT</t>
  </si>
  <si>
    <t>FAY MDW</t>
  </si>
  <si>
    <t>FAY MEM</t>
  </si>
  <si>
    <t>FAY MGM</t>
  </si>
  <si>
    <t>FAY MHT</t>
  </si>
  <si>
    <t>FAY MIA</t>
  </si>
  <si>
    <t>FAY MKE</t>
  </si>
  <si>
    <t>FAY MLI</t>
  </si>
  <si>
    <t>FAY MSN</t>
  </si>
  <si>
    <t>FAY MSY</t>
  </si>
  <si>
    <t>FAY ORD</t>
  </si>
  <si>
    <t>MSY SGF</t>
  </si>
  <si>
    <t>FAY PHL</t>
  </si>
  <si>
    <t>ILM MEM</t>
  </si>
  <si>
    <t>FAY PVD</t>
  </si>
  <si>
    <t>FAY ROC</t>
  </si>
  <si>
    <t>GSO MSN</t>
  </si>
  <si>
    <t>BTR CHS</t>
  </si>
  <si>
    <t>FAY SGF</t>
  </si>
  <si>
    <t>FAY SHV</t>
  </si>
  <si>
    <t>FAY SRQ</t>
  </si>
  <si>
    <t>FAY STL</t>
  </si>
  <si>
    <t>FAY SYR</t>
  </si>
  <si>
    <t>FAY TPA</t>
  </si>
  <si>
    <t>FAY XNA</t>
  </si>
  <si>
    <t>FLG LAS</t>
  </si>
  <si>
    <t>FLG LAX</t>
  </si>
  <si>
    <t>GSP ORF</t>
  </si>
  <si>
    <t>MSN ROC</t>
  </si>
  <si>
    <t>FLG ONT</t>
  </si>
  <si>
    <t>FLG PHX</t>
  </si>
  <si>
    <t>FLG RNO</t>
  </si>
  <si>
    <t>CAE PBI</t>
  </si>
  <si>
    <t>FLG SAT</t>
  </si>
  <si>
    <t>FLG SBA</t>
  </si>
  <si>
    <t>GSO LIT</t>
  </si>
  <si>
    <t>FLG SJC</t>
  </si>
  <si>
    <t>GSO SYR</t>
  </si>
  <si>
    <t>AUS MOB</t>
  </si>
  <si>
    <t>FLL FLO</t>
  </si>
  <si>
    <t>JAC LAS</t>
  </si>
  <si>
    <t>FLL GSP</t>
  </si>
  <si>
    <t>FLL GTR</t>
  </si>
  <si>
    <t>DCA EVV</t>
  </si>
  <si>
    <t>FLL HTS</t>
  </si>
  <si>
    <t>FLL IAD</t>
  </si>
  <si>
    <t>FLL IAH</t>
  </si>
  <si>
    <t>CHS SRQ</t>
  </si>
  <si>
    <t>FLL JAN</t>
  </si>
  <si>
    <t>RIC ROC</t>
  </si>
  <si>
    <t>FLL LBE</t>
  </si>
  <si>
    <t>FLL LCK</t>
  </si>
  <si>
    <t>FLL LEX</t>
  </si>
  <si>
    <t>ALB GRR</t>
  </si>
  <si>
    <t>FLL MCO</t>
  </si>
  <si>
    <t>FLL MEM</t>
  </si>
  <si>
    <t>AGS CLE</t>
  </si>
  <si>
    <t>GNV IND</t>
  </si>
  <si>
    <t>FLL MSY</t>
  </si>
  <si>
    <t>FLL OAJ</t>
  </si>
  <si>
    <t>FLL ORF</t>
  </si>
  <si>
    <t>FLL PGV</t>
  </si>
  <si>
    <t>FLL PHF</t>
  </si>
  <si>
    <t>DTW MGM</t>
  </si>
  <si>
    <t>JAC PDX</t>
  </si>
  <si>
    <t>MGM ORD</t>
  </si>
  <si>
    <t>FLL SAV</t>
  </si>
  <si>
    <t>FLL SDF</t>
  </si>
  <si>
    <t>FLL TPA</t>
  </si>
  <si>
    <t>FLO IND</t>
  </si>
  <si>
    <t>FLO JFK</t>
  </si>
  <si>
    <t>FLO LGA</t>
  </si>
  <si>
    <t>FLO LIT</t>
  </si>
  <si>
    <t>FLO MCI</t>
  </si>
  <si>
    <t>FLO MCO</t>
  </si>
  <si>
    <t>FLO MEM</t>
  </si>
  <si>
    <t>FLO MIA</t>
  </si>
  <si>
    <t>FLO MKE</t>
  </si>
  <si>
    <t>FLO MSY</t>
  </si>
  <si>
    <t>FLO ORD</t>
  </si>
  <si>
    <t>FLO PHL</t>
  </si>
  <si>
    <t>FLO PIT</t>
  </si>
  <si>
    <t>ABQ SBA</t>
  </si>
  <si>
    <t>FLO TPA</t>
  </si>
  <si>
    <t>FNT GSO</t>
  </si>
  <si>
    <t>FNT GSP</t>
  </si>
  <si>
    <t>FNT HSV</t>
  </si>
  <si>
    <t>FNT ICT</t>
  </si>
  <si>
    <t>FNT ILM</t>
  </si>
  <si>
    <t>FNT JAN</t>
  </si>
  <si>
    <t>FNT JAX</t>
  </si>
  <si>
    <t>FNT LGA</t>
  </si>
  <si>
    <t>FNT LIT</t>
  </si>
  <si>
    <t>FNT MCI</t>
  </si>
  <si>
    <t>FNT MDW</t>
  </si>
  <si>
    <t>FNT MEM</t>
  </si>
  <si>
    <t>FNT MKE</t>
  </si>
  <si>
    <t>FNT MSN</t>
  </si>
  <si>
    <t>FNT MSP</t>
  </si>
  <si>
    <t>FNT OMA</t>
  </si>
  <si>
    <t>FNT ORD</t>
  </si>
  <si>
    <t>FNT PHL</t>
  </si>
  <si>
    <t>FNT RDU</t>
  </si>
  <si>
    <t>FNT RIC</t>
  </si>
  <si>
    <t>FNT ROA</t>
  </si>
  <si>
    <t>FNT RST</t>
  </si>
  <si>
    <t>EVV PHL</t>
  </si>
  <si>
    <t>FNT SDF</t>
  </si>
  <si>
    <t>OKC OMA</t>
  </si>
  <si>
    <t>FNT SGF</t>
  </si>
  <si>
    <t>FNT STL</t>
  </si>
  <si>
    <t>FNT XNA</t>
  </si>
  <si>
    <t>GCC LAS</t>
  </si>
  <si>
    <t>GCC PHX</t>
  </si>
  <si>
    <t>GCC SLC</t>
  </si>
  <si>
    <t>GCC TUS</t>
  </si>
  <si>
    <t>GCK IAH</t>
  </si>
  <si>
    <t>GCK MSY</t>
  </si>
  <si>
    <t>GCK SAT</t>
  </si>
  <si>
    <t>GEG GJT</t>
  </si>
  <si>
    <t>GEG JAC</t>
  </si>
  <si>
    <t>PIT SYR</t>
  </si>
  <si>
    <t>GRR XNA</t>
  </si>
  <si>
    <t>GEG OAK</t>
  </si>
  <si>
    <t>GEG PDX</t>
  </si>
  <si>
    <t>GEG RDM</t>
  </si>
  <si>
    <t>GEG RNO</t>
  </si>
  <si>
    <t>BHM SAV</t>
  </si>
  <si>
    <t>GEG SFO</t>
  </si>
  <si>
    <t>GEG SGU</t>
  </si>
  <si>
    <t>GRB RDU</t>
  </si>
  <si>
    <t>GEG SLC</t>
  </si>
  <si>
    <t>CLT TVC</t>
  </si>
  <si>
    <t>GEG STS</t>
  </si>
  <si>
    <t>GEG TWF</t>
  </si>
  <si>
    <t>MSN SYR</t>
  </si>
  <si>
    <t>MCO MOB</t>
  </si>
  <si>
    <t>JAX ROA</t>
  </si>
  <si>
    <t>RDU SGF</t>
  </si>
  <si>
    <t>GFK MSN</t>
  </si>
  <si>
    <t>GFK MSP</t>
  </si>
  <si>
    <t>GFK OKC</t>
  </si>
  <si>
    <t>GFK OMA</t>
  </si>
  <si>
    <t>GNV PIT</t>
  </si>
  <si>
    <t>GFK SDF</t>
  </si>
  <si>
    <t>GFK STL</t>
  </si>
  <si>
    <t>CAE LIT</t>
  </si>
  <si>
    <t>GGG SAT</t>
  </si>
  <si>
    <t>GJT ICT</t>
  </si>
  <si>
    <t>BNA ROA</t>
  </si>
  <si>
    <t>GJT LAX</t>
  </si>
  <si>
    <t>GJT LGB</t>
  </si>
  <si>
    <t>GJT MCI</t>
  </si>
  <si>
    <t>GJT MFR</t>
  </si>
  <si>
    <t>GJT OAK</t>
  </si>
  <si>
    <t>GJT OKC</t>
  </si>
  <si>
    <t>ATL ERI</t>
  </si>
  <si>
    <t>GJT ONT</t>
  </si>
  <si>
    <t>GJT PHX</t>
  </si>
  <si>
    <t>GJT PSC</t>
  </si>
  <si>
    <t>BUF MSN</t>
  </si>
  <si>
    <t>GJT RDM</t>
  </si>
  <si>
    <t>GJT RNO</t>
  </si>
  <si>
    <t>GJT SAN</t>
  </si>
  <si>
    <t>GJT SBA</t>
  </si>
  <si>
    <t>GJT SBP</t>
  </si>
  <si>
    <t>GJT SJC</t>
  </si>
  <si>
    <t>GJT SLC</t>
  </si>
  <si>
    <t>GJT SMF</t>
  </si>
  <si>
    <t>GJT TUS</t>
  </si>
  <si>
    <t>JAC SJC</t>
  </si>
  <si>
    <t>GNV GSO</t>
  </si>
  <si>
    <t>ABQ PSP</t>
  </si>
  <si>
    <t>GNV HOU</t>
  </si>
  <si>
    <t>CLE SGF</t>
  </si>
  <si>
    <t>GNV IAD</t>
  </si>
  <si>
    <t>GNV ILM</t>
  </si>
  <si>
    <t>RDD SAN</t>
  </si>
  <si>
    <t>GNV JAN</t>
  </si>
  <si>
    <t>HVN ORD</t>
  </si>
  <si>
    <t>FLL MOB</t>
  </si>
  <si>
    <t>GNV MDT</t>
  </si>
  <si>
    <t>GNV MDW</t>
  </si>
  <si>
    <t>DCA LSE</t>
  </si>
  <si>
    <t>BNA TVC</t>
  </si>
  <si>
    <t>GNV MKE</t>
  </si>
  <si>
    <t>FLL LYH</t>
  </si>
  <si>
    <t>GNV ORD</t>
  </si>
  <si>
    <t>GNV ORF</t>
  </si>
  <si>
    <t>GNV PHF</t>
  </si>
  <si>
    <t>FLG SAN</t>
  </si>
  <si>
    <t>GRR MDT</t>
  </si>
  <si>
    <t>GNV RDU</t>
  </si>
  <si>
    <t>BHM SDF</t>
  </si>
  <si>
    <t>CMH GNV</t>
  </si>
  <si>
    <t>GNV SBN</t>
  </si>
  <si>
    <t>GNV SDF</t>
  </si>
  <si>
    <t>COS OMA</t>
  </si>
  <si>
    <t>DEN RST</t>
  </si>
  <si>
    <t>JAN ORF</t>
  </si>
  <si>
    <t>EWR ROA</t>
  </si>
  <si>
    <t>GNV STL</t>
  </si>
  <si>
    <t>GRB IAD</t>
  </si>
  <si>
    <t>GRB ICT</t>
  </si>
  <si>
    <t>GRB IND</t>
  </si>
  <si>
    <t>GRB JFK</t>
  </si>
  <si>
    <t>GRB LEX</t>
  </si>
  <si>
    <t>GRB LGA</t>
  </si>
  <si>
    <t>GRB LIT</t>
  </si>
  <si>
    <t>GRB MCI</t>
  </si>
  <si>
    <t>BHM XNA</t>
  </si>
  <si>
    <t>CMH HSV</t>
  </si>
  <si>
    <t>GRB MHT</t>
  </si>
  <si>
    <t>GRB MSP</t>
  </si>
  <si>
    <t>GRB OKC</t>
  </si>
  <si>
    <t>GRB OMA</t>
  </si>
  <si>
    <t>GRB ORD</t>
  </si>
  <si>
    <t>GRB ORF</t>
  </si>
  <si>
    <t>CHO CHS</t>
  </si>
  <si>
    <t>GRB PIT</t>
  </si>
  <si>
    <t>GRB PVD</t>
  </si>
  <si>
    <t>GRB PWM</t>
  </si>
  <si>
    <t>ATL ELM</t>
  </si>
  <si>
    <t>GRB RIC</t>
  </si>
  <si>
    <t>ALB GSO</t>
  </si>
  <si>
    <t>JAN OKC</t>
  </si>
  <si>
    <t>GRB SGF</t>
  </si>
  <si>
    <t>GRB STL</t>
  </si>
  <si>
    <t>GRB SYR</t>
  </si>
  <si>
    <t>GRB XNA</t>
  </si>
  <si>
    <t>GRK HSV</t>
  </si>
  <si>
    <t>GRK IAH</t>
  </si>
  <si>
    <t>CHO MEM</t>
  </si>
  <si>
    <t>GRK JAN</t>
  </si>
  <si>
    <t>BTV MSN</t>
  </si>
  <si>
    <t>GRK MEM</t>
  </si>
  <si>
    <t>GRK MLI</t>
  </si>
  <si>
    <t>GRK MOB</t>
  </si>
  <si>
    <t>GRK MSN</t>
  </si>
  <si>
    <t>GRK MSY</t>
  </si>
  <si>
    <t>GRK OKC</t>
  </si>
  <si>
    <t>JAN SDF</t>
  </si>
  <si>
    <t>GRK ORD</t>
  </si>
  <si>
    <t>GRK SDF</t>
  </si>
  <si>
    <t>GRK SGF</t>
  </si>
  <si>
    <t>AVP CHS</t>
  </si>
  <si>
    <t>GRK TUS</t>
  </si>
  <si>
    <t>BWI GSO</t>
  </si>
  <si>
    <t>GRR GSP</t>
  </si>
  <si>
    <t>ABR MSP</t>
  </si>
  <si>
    <t>LGA PHL</t>
  </si>
  <si>
    <t>GRR ICT</t>
  </si>
  <si>
    <t>MBS PHL</t>
  </si>
  <si>
    <t>GRR IND</t>
  </si>
  <si>
    <t>GRR JAN</t>
  </si>
  <si>
    <t>DLH DTW</t>
  </si>
  <si>
    <t>GRR JFK</t>
  </si>
  <si>
    <t>BNA MLI</t>
  </si>
  <si>
    <t>MGM RDU</t>
  </si>
  <si>
    <t>GRR LIT</t>
  </si>
  <si>
    <t>CLE SDF</t>
  </si>
  <si>
    <t>GRR LSE</t>
  </si>
  <si>
    <t>GRR LYH</t>
  </si>
  <si>
    <t>GRR MCI</t>
  </si>
  <si>
    <t>LEX MEM</t>
  </si>
  <si>
    <t>GRR MDW</t>
  </si>
  <si>
    <t>GRR MEM</t>
  </si>
  <si>
    <t>LEX ORF</t>
  </si>
  <si>
    <t>GRR MHT</t>
  </si>
  <si>
    <t>ROA RSW</t>
  </si>
  <si>
    <t>GRR MLI</t>
  </si>
  <si>
    <t>GRR MOB</t>
  </si>
  <si>
    <t>GRR MOT</t>
  </si>
  <si>
    <t>GRR MSN</t>
  </si>
  <si>
    <t>EUG RNO</t>
  </si>
  <si>
    <t>ATW RDU</t>
  </si>
  <si>
    <t>GRR OMA</t>
  </si>
  <si>
    <t>ATL LSE</t>
  </si>
  <si>
    <t>CAE GRR</t>
  </si>
  <si>
    <t>GRR PHF</t>
  </si>
  <si>
    <t>GRR PHL</t>
  </si>
  <si>
    <t>GRR PIT</t>
  </si>
  <si>
    <t>IND MOB</t>
  </si>
  <si>
    <t>GRR PWM</t>
  </si>
  <si>
    <t>CLE GRR</t>
  </si>
  <si>
    <t>GRR RIC</t>
  </si>
  <si>
    <t>GRR ROA</t>
  </si>
  <si>
    <t>GRR ROC</t>
  </si>
  <si>
    <t>DTW GRR</t>
  </si>
  <si>
    <t>HSV MSY</t>
  </si>
  <si>
    <t>BTV ORF</t>
  </si>
  <si>
    <t>MFR PSP</t>
  </si>
  <si>
    <t>GRR STL</t>
  </si>
  <si>
    <t>GRR SYR</t>
  </si>
  <si>
    <t>CLT HVN</t>
  </si>
  <si>
    <t>HSV RSW</t>
  </si>
  <si>
    <t>BTR SAV</t>
  </si>
  <si>
    <t>MOB RIC</t>
  </si>
  <si>
    <t>AZO RDU</t>
  </si>
  <si>
    <t>CMI PHL</t>
  </si>
  <si>
    <t>GSO JFK</t>
  </si>
  <si>
    <t>GSO LEX</t>
  </si>
  <si>
    <t>RDU TVC</t>
  </si>
  <si>
    <t>BOI SBP</t>
  </si>
  <si>
    <t>CHS XNA</t>
  </si>
  <si>
    <t>GSO LSE</t>
  </si>
  <si>
    <t>GSO MBS</t>
  </si>
  <si>
    <t>GSO MCI</t>
  </si>
  <si>
    <t>LAS SBP</t>
  </si>
  <si>
    <t>GSO MDT</t>
  </si>
  <si>
    <t>GSO MDW</t>
  </si>
  <si>
    <t>DAB ORF</t>
  </si>
  <si>
    <t>GSO MGM</t>
  </si>
  <si>
    <t>GSO MHT</t>
  </si>
  <si>
    <t>GSO MIA</t>
  </si>
  <si>
    <t>GSO MKE</t>
  </si>
  <si>
    <t>ABQ ICT</t>
  </si>
  <si>
    <t>GSO MLU</t>
  </si>
  <si>
    <t>AGS ATL</t>
  </si>
  <si>
    <t>CAE RSW</t>
  </si>
  <si>
    <t>GSO MSY</t>
  </si>
  <si>
    <t>GSO ORD</t>
  </si>
  <si>
    <t>GSO ORF</t>
  </si>
  <si>
    <t>GSO PBI</t>
  </si>
  <si>
    <t>GSO PHL</t>
  </si>
  <si>
    <t>GSO PIA</t>
  </si>
  <si>
    <t>LYH TPA</t>
  </si>
  <si>
    <t>GSO PVD</t>
  </si>
  <si>
    <t>ILM JAX</t>
  </si>
  <si>
    <t>GSO ROC</t>
  </si>
  <si>
    <t>GSO RST</t>
  </si>
  <si>
    <t>EWN LGA</t>
  </si>
  <si>
    <t>BGR CMH</t>
  </si>
  <si>
    <t>BTR CMH</t>
  </si>
  <si>
    <t>IND ROA</t>
  </si>
  <si>
    <t>GSO SFB</t>
  </si>
  <si>
    <t>COS GRK</t>
  </si>
  <si>
    <t>GSO SHV</t>
  </si>
  <si>
    <t>GSO SRQ</t>
  </si>
  <si>
    <t>CVG JAN</t>
  </si>
  <si>
    <t>PBI ROA</t>
  </si>
  <si>
    <t>FAT PSC</t>
  </si>
  <si>
    <t>GSO TVC</t>
  </si>
  <si>
    <t>GRK MCI</t>
  </si>
  <si>
    <t>BHM MDT</t>
  </si>
  <si>
    <t>BTR OKC</t>
  </si>
  <si>
    <t>GSP HVN</t>
  </si>
  <si>
    <t>MCI TVC</t>
  </si>
  <si>
    <t>ATL MBS</t>
  </si>
  <si>
    <t>BHM SYR</t>
  </si>
  <si>
    <t>CHS MOB</t>
  </si>
  <si>
    <t>GSP JAN</t>
  </si>
  <si>
    <t>JAC OAK</t>
  </si>
  <si>
    <t>GSP JFK</t>
  </si>
  <si>
    <t>EWN TPA</t>
  </si>
  <si>
    <t>BNA OAJ</t>
  </si>
  <si>
    <t>BWI SBN</t>
  </si>
  <si>
    <t>GSP LIT</t>
  </si>
  <si>
    <t>GSP MBS</t>
  </si>
  <si>
    <t>CPR DEN</t>
  </si>
  <si>
    <t>CMH SGF</t>
  </si>
  <si>
    <t>GSP MDT</t>
  </si>
  <si>
    <t>GSP MDW</t>
  </si>
  <si>
    <t>GSP MEM</t>
  </si>
  <si>
    <t>GSP MGM</t>
  </si>
  <si>
    <t>BDL ROA</t>
  </si>
  <si>
    <t>CMH GRB</t>
  </si>
  <si>
    <t>GSP MKE</t>
  </si>
  <si>
    <t>GSP MLI</t>
  </si>
  <si>
    <t>GSP MLU</t>
  </si>
  <si>
    <t>BHM GSP</t>
  </si>
  <si>
    <t>GSP MSN</t>
  </si>
  <si>
    <t>GSP MSY</t>
  </si>
  <si>
    <t>GSP OKC</t>
  </si>
  <si>
    <t>SAV XNA</t>
  </si>
  <si>
    <t>HOU SAV</t>
  </si>
  <si>
    <t>LEX PVD</t>
  </si>
  <si>
    <t>GSP PHF</t>
  </si>
  <si>
    <t>BTR SDF</t>
  </si>
  <si>
    <t>GSP PIA</t>
  </si>
  <si>
    <t>ELM ORD</t>
  </si>
  <si>
    <t>GSP PVD</t>
  </si>
  <si>
    <t>GRB SDF</t>
  </si>
  <si>
    <t>GRR SDF</t>
  </si>
  <si>
    <t>LFT OKC</t>
  </si>
  <si>
    <t>GSP ROC</t>
  </si>
  <si>
    <t>GSP RST</t>
  </si>
  <si>
    <t>GSP SRQ</t>
  </si>
  <si>
    <t>GSP SAV</t>
  </si>
  <si>
    <t>PHX TUS</t>
  </si>
  <si>
    <t>GSP SBY</t>
  </si>
  <si>
    <t>GSP SDF</t>
  </si>
  <si>
    <t>GSP SFB</t>
  </si>
  <si>
    <t>ACK EWR</t>
  </si>
  <si>
    <t>GSP SHV</t>
  </si>
  <si>
    <t>BTV RIC</t>
  </si>
  <si>
    <t>BHM ICT</t>
  </si>
  <si>
    <t>HSV IND</t>
  </si>
  <si>
    <t>GSP TOL</t>
  </si>
  <si>
    <t>FAR MKE</t>
  </si>
  <si>
    <t>GSP TVC</t>
  </si>
  <si>
    <t>AEX BNA</t>
  </si>
  <si>
    <t>GTR IAD</t>
  </si>
  <si>
    <t>GTR IAH</t>
  </si>
  <si>
    <t>GTR IND</t>
  </si>
  <si>
    <t>GTR JAX</t>
  </si>
  <si>
    <t>GTR MCI</t>
  </si>
  <si>
    <t>JAN MDW</t>
  </si>
  <si>
    <t>GTR ORD</t>
  </si>
  <si>
    <t>GTR ORF</t>
  </si>
  <si>
    <t>GTR PHL</t>
  </si>
  <si>
    <t>GTR PIT</t>
  </si>
  <si>
    <t>GTR RDU</t>
  </si>
  <si>
    <t>GTR RIC</t>
  </si>
  <si>
    <t>BTV GSP</t>
  </si>
  <si>
    <t>EWR MGM</t>
  </si>
  <si>
    <t>GUC LAX</t>
  </si>
  <si>
    <t>BUF CMH</t>
  </si>
  <si>
    <t>GUC SAT</t>
  </si>
  <si>
    <t>GUC SHV</t>
  </si>
  <si>
    <t>JAC SMF</t>
  </si>
  <si>
    <t>HOU HSV</t>
  </si>
  <si>
    <t>HOU ICT</t>
  </si>
  <si>
    <t>BTV SDF</t>
  </si>
  <si>
    <t>HOU JAN</t>
  </si>
  <si>
    <t>HOU JAX</t>
  </si>
  <si>
    <t>HOU LIT</t>
  </si>
  <si>
    <t>GNV MSY</t>
  </si>
  <si>
    <t>BNA SBN</t>
  </si>
  <si>
    <t>HOU MDW</t>
  </si>
  <si>
    <t>HOU MEM</t>
  </si>
  <si>
    <t>CLT ELM</t>
  </si>
  <si>
    <t>HOU MOB</t>
  </si>
  <si>
    <t>HOU MSY</t>
  </si>
  <si>
    <t>HOU OKC</t>
  </si>
  <si>
    <t>HOU OMA</t>
  </si>
  <si>
    <t>HOU PIA</t>
  </si>
  <si>
    <t>BHM MSN</t>
  </si>
  <si>
    <t>BOS PHF</t>
  </si>
  <si>
    <t>HOU SDF</t>
  </si>
  <si>
    <t>HOU SGF</t>
  </si>
  <si>
    <t>HOU STL</t>
  </si>
  <si>
    <t>COU DCA</t>
  </si>
  <si>
    <t>HOU XNA</t>
  </si>
  <si>
    <t>DAB MSY</t>
  </si>
  <si>
    <t>GSP XNA</t>
  </si>
  <si>
    <t>MLI ORD</t>
  </si>
  <si>
    <t>JAX SHV</t>
  </si>
  <si>
    <t>ATW BWI</t>
  </si>
  <si>
    <t>ATL SBY</t>
  </si>
  <si>
    <t>HSV JFK</t>
  </si>
  <si>
    <t>HSV LEX</t>
  </si>
  <si>
    <t>CLT OAJ</t>
  </si>
  <si>
    <t>BHM LIT</t>
  </si>
  <si>
    <t>DTW LSE</t>
  </si>
  <si>
    <t>BHM ILM</t>
  </si>
  <si>
    <t>HSV MDT</t>
  </si>
  <si>
    <t>HSV MDW</t>
  </si>
  <si>
    <t>JAN RSW</t>
  </si>
  <si>
    <t>GSO JAN</t>
  </si>
  <si>
    <t>HSV MKE</t>
  </si>
  <si>
    <t>CAE RIC</t>
  </si>
  <si>
    <t>LEX OMA</t>
  </si>
  <si>
    <t>HSV OAJ</t>
  </si>
  <si>
    <t>HSV OKC</t>
  </si>
  <si>
    <t>CVG MOB</t>
  </si>
  <si>
    <t>GSO XNA</t>
  </si>
  <si>
    <t>BNA LSE</t>
  </si>
  <si>
    <t>HSV PHF</t>
  </si>
  <si>
    <t>HSV PHL</t>
  </si>
  <si>
    <t>GRR HSV</t>
  </si>
  <si>
    <t>MOB TPA</t>
  </si>
  <si>
    <t>EWR OAJ</t>
  </si>
  <si>
    <t>HSV ROA</t>
  </si>
  <si>
    <t>MGM STL</t>
  </si>
  <si>
    <t>EVV PIT</t>
  </si>
  <si>
    <t>BGR ORF</t>
  </si>
  <si>
    <t>BNA RST</t>
  </si>
  <si>
    <t>HSV SBN</t>
  </si>
  <si>
    <t>HSV SDF</t>
  </si>
  <si>
    <t>HSV SGF</t>
  </si>
  <si>
    <t>HSV SHV</t>
  </si>
  <si>
    <t>PBI PHF</t>
  </si>
  <si>
    <t>HSV STL</t>
  </si>
  <si>
    <t>HSV SYR</t>
  </si>
  <si>
    <t>ATW CMH</t>
  </si>
  <si>
    <t>CRW PBI</t>
  </si>
  <si>
    <t>HTS JAX</t>
  </si>
  <si>
    <t>HTS LGA</t>
  </si>
  <si>
    <t>HTS MCO</t>
  </si>
  <si>
    <t>HTS MIA</t>
  </si>
  <si>
    <t>CLT LSE</t>
  </si>
  <si>
    <t>HTS ORD</t>
  </si>
  <si>
    <t>HTS PBI</t>
  </si>
  <si>
    <t>HTS PHL</t>
  </si>
  <si>
    <t>HTS RSW</t>
  </si>
  <si>
    <t>HTS SFB</t>
  </si>
  <si>
    <t>HTS TPA</t>
  </si>
  <si>
    <t>HVN ILM</t>
  </si>
  <si>
    <t>ATW SAV</t>
  </si>
  <si>
    <t>HVN JAX</t>
  </si>
  <si>
    <t>HVN MKE</t>
  </si>
  <si>
    <t>DFW GRK</t>
  </si>
  <si>
    <t>HVN ORF</t>
  </si>
  <si>
    <t>ABE MSN</t>
  </si>
  <si>
    <t>AEX MCO</t>
  </si>
  <si>
    <t>HVN RDU</t>
  </si>
  <si>
    <t>HVN RIC</t>
  </si>
  <si>
    <t>HVN SDF</t>
  </si>
  <si>
    <t>HVN STL</t>
  </si>
  <si>
    <t>CLE FAR</t>
  </si>
  <si>
    <t>IAD IND</t>
  </si>
  <si>
    <t>IAD ITH</t>
  </si>
  <si>
    <t>IAD JAN</t>
  </si>
  <si>
    <t>HSV SAV</t>
  </si>
  <si>
    <t>IAD JFK</t>
  </si>
  <si>
    <t>JAX PIA</t>
  </si>
  <si>
    <t>IAD LGA</t>
  </si>
  <si>
    <t>IAD LSE</t>
  </si>
  <si>
    <t>IAD LWB</t>
  </si>
  <si>
    <t>ATW CVG</t>
  </si>
  <si>
    <t>IAD MCI</t>
  </si>
  <si>
    <t>IAD MCO</t>
  </si>
  <si>
    <t>IAD MDT</t>
  </si>
  <si>
    <t>IAD MDW</t>
  </si>
  <si>
    <t>IAD MEM</t>
  </si>
  <si>
    <t>IAD MGM</t>
  </si>
  <si>
    <t>IAD MHT</t>
  </si>
  <si>
    <t>IAD MIA</t>
  </si>
  <si>
    <t>IAD MKE</t>
  </si>
  <si>
    <t>IAD MLI</t>
  </si>
  <si>
    <t>IAD MOB</t>
  </si>
  <si>
    <t>GRR ILM</t>
  </si>
  <si>
    <t>IAD MSP</t>
  </si>
  <si>
    <t>IAD MSY</t>
  </si>
  <si>
    <t>IAD OAJ</t>
  </si>
  <si>
    <t>IAD ORD</t>
  </si>
  <si>
    <t>MEM ROA</t>
  </si>
  <si>
    <t>IAD PBG</t>
  </si>
  <si>
    <t>IAD PHL</t>
  </si>
  <si>
    <t>IAD PIA</t>
  </si>
  <si>
    <t>IAD PIT</t>
  </si>
  <si>
    <t>IAD PLN</t>
  </si>
  <si>
    <t>PSC RNO</t>
  </si>
  <si>
    <t>SHV STL</t>
  </si>
  <si>
    <t>IAD RDU</t>
  </si>
  <si>
    <t>IAD RIC</t>
  </si>
  <si>
    <t>CRW JAX</t>
  </si>
  <si>
    <t>BTR GSO</t>
  </si>
  <si>
    <t>IAD RST</t>
  </si>
  <si>
    <t>IAD SAV</t>
  </si>
  <si>
    <t>JAN SAV</t>
  </si>
  <si>
    <t>CAE HOU</t>
  </si>
  <si>
    <t>IAD SPI</t>
  </si>
  <si>
    <t>IAD SRQ</t>
  </si>
  <si>
    <t>IAD STL</t>
  </si>
  <si>
    <t>LFT MCI</t>
  </si>
  <si>
    <t>IAD TPA</t>
  </si>
  <si>
    <t>BOI COS</t>
  </si>
  <si>
    <t>IAG SAV</t>
  </si>
  <si>
    <t>IAG SFB</t>
  </si>
  <si>
    <t>CAE ROC</t>
  </si>
  <si>
    <t>IAH IND</t>
  </si>
  <si>
    <t>SAV SGF</t>
  </si>
  <si>
    <t>IAH JAX</t>
  </si>
  <si>
    <t>IAH LAR</t>
  </si>
  <si>
    <t>AUS LFT</t>
  </si>
  <si>
    <t>IAH LEX</t>
  </si>
  <si>
    <t>AUS COU</t>
  </si>
  <si>
    <t>GRK STL</t>
  </si>
  <si>
    <t>IAH MCI</t>
  </si>
  <si>
    <t>DEN EKO</t>
  </si>
  <si>
    <t>ABQ SHV</t>
  </si>
  <si>
    <t>BNA MOB</t>
  </si>
  <si>
    <t>IAH MIA</t>
  </si>
  <si>
    <t>DEN TWF</t>
  </si>
  <si>
    <t>GSP RDU</t>
  </si>
  <si>
    <t>IAH MSY</t>
  </si>
  <si>
    <t>IAH OKC</t>
  </si>
  <si>
    <t>AZO BNA</t>
  </si>
  <si>
    <t>GRK IND</t>
  </si>
  <si>
    <t>IAH RSW</t>
  </si>
  <si>
    <t>BUF HSV</t>
  </si>
  <si>
    <t>GNV RIC</t>
  </si>
  <si>
    <t>BUF GRR</t>
  </si>
  <si>
    <t>EWN EWR</t>
  </si>
  <si>
    <t>ATW MCI</t>
  </si>
  <si>
    <t>ABE RDU</t>
  </si>
  <si>
    <t>IAH SPI</t>
  </si>
  <si>
    <t>IAH STL</t>
  </si>
  <si>
    <t>ICT MEM</t>
  </si>
  <si>
    <t>IAH TUS</t>
  </si>
  <si>
    <t>IAH TYR</t>
  </si>
  <si>
    <t>SBY TPA</t>
  </si>
  <si>
    <t>ICT IND</t>
  </si>
  <si>
    <t>ICT JAC</t>
  </si>
  <si>
    <t>BNA ELM</t>
  </si>
  <si>
    <t>ICT LFT</t>
  </si>
  <si>
    <t>ICT LIT</t>
  </si>
  <si>
    <t>ICT MDW</t>
  </si>
  <si>
    <t>MCI SBN</t>
  </si>
  <si>
    <t>ICT MGM</t>
  </si>
  <si>
    <t>ICT MKE</t>
  </si>
  <si>
    <t>ICT MLI</t>
  </si>
  <si>
    <t>ICT MOB</t>
  </si>
  <si>
    <t>ICT MSN</t>
  </si>
  <si>
    <t>ICT MSP</t>
  </si>
  <si>
    <t>LFT STL</t>
  </si>
  <si>
    <t>ICT ORD</t>
  </si>
  <si>
    <t>ICT RST</t>
  </si>
  <si>
    <t>JAX SBN</t>
  </si>
  <si>
    <t>DCA FAY</t>
  </si>
  <si>
    <t>ICT STL</t>
  </si>
  <si>
    <t>ICT TVC</t>
  </si>
  <si>
    <t>AGS ORF</t>
  </si>
  <si>
    <t>ILM JAN</t>
  </si>
  <si>
    <t>RDM SBA</t>
  </si>
  <si>
    <t>AGS RIC</t>
  </si>
  <si>
    <t>ILM LEX</t>
  </si>
  <si>
    <t>ILM JFK</t>
  </si>
  <si>
    <t>ILM LIT</t>
  </si>
  <si>
    <t>CRW EWR</t>
  </si>
  <si>
    <t>ILM MDT</t>
  </si>
  <si>
    <t>ILM MDW</t>
  </si>
  <si>
    <t>RIC SBN</t>
  </si>
  <si>
    <t>ILM MHT</t>
  </si>
  <si>
    <t>ILM MIA</t>
  </si>
  <si>
    <t>ILM MKE</t>
  </si>
  <si>
    <t>ILM MLI</t>
  </si>
  <si>
    <t>ILM MOB</t>
  </si>
  <si>
    <t>AGS OKC</t>
  </si>
  <si>
    <t>EAT SMF</t>
  </si>
  <si>
    <t>MGM TPA</t>
  </si>
  <si>
    <t>CHO SRQ</t>
  </si>
  <si>
    <t>ILM PHL</t>
  </si>
  <si>
    <t>ILM PIA</t>
  </si>
  <si>
    <t>CPR OKC</t>
  </si>
  <si>
    <t>LIT SRQ</t>
  </si>
  <si>
    <t>ILM PWM</t>
  </si>
  <si>
    <t>ILM ROC</t>
  </si>
  <si>
    <t>JFK OAJ</t>
  </si>
  <si>
    <t>ILM SBN</t>
  </si>
  <si>
    <t>ILM SDF</t>
  </si>
  <si>
    <t>ILM SGF</t>
  </si>
  <si>
    <t>ILM SRQ</t>
  </si>
  <si>
    <t>SAN SBP</t>
  </si>
  <si>
    <t>ILM SYR</t>
  </si>
  <si>
    <t>DCA GTR</t>
  </si>
  <si>
    <t>ILM XNA</t>
  </si>
  <si>
    <t>IND ITH</t>
  </si>
  <si>
    <t>ELM RDU</t>
  </si>
  <si>
    <t>FAY PIT</t>
  </si>
  <si>
    <t>CLE MLI</t>
  </si>
  <si>
    <t>IND LCH</t>
  </si>
  <si>
    <t>IND LFT</t>
  </si>
  <si>
    <t>IND LGA</t>
  </si>
  <si>
    <t>AUS MGM</t>
  </si>
  <si>
    <t>IND LNK</t>
  </si>
  <si>
    <t>IND LSE</t>
  </si>
  <si>
    <t>IND LYH</t>
  </si>
  <si>
    <t>IND MBS</t>
  </si>
  <si>
    <t>IND MCI</t>
  </si>
  <si>
    <t>EAT SFO</t>
  </si>
  <si>
    <t>ABE GSP</t>
  </si>
  <si>
    <t>IND MDW</t>
  </si>
  <si>
    <t>EVV MSY</t>
  </si>
  <si>
    <t>BMI RDU</t>
  </si>
  <si>
    <t>IND MHT</t>
  </si>
  <si>
    <t>IND MKE</t>
  </si>
  <si>
    <t>IND MLI</t>
  </si>
  <si>
    <t>IND MLU</t>
  </si>
  <si>
    <t>GNV MEM</t>
  </si>
  <si>
    <t>IND MOT</t>
  </si>
  <si>
    <t>COS GEG</t>
  </si>
  <si>
    <t>IND MSP</t>
  </si>
  <si>
    <t>FLG SMF</t>
  </si>
  <si>
    <t>IND OAJ</t>
  </si>
  <si>
    <t>IND OMA</t>
  </si>
  <si>
    <t>IND ORD</t>
  </si>
  <si>
    <t>IND ORF</t>
  </si>
  <si>
    <t>IND PGV</t>
  </si>
  <si>
    <t>IND PHF</t>
  </si>
  <si>
    <t>IND PHL</t>
  </si>
  <si>
    <t>SBA SMF</t>
  </si>
  <si>
    <t>LEX PIT</t>
  </si>
  <si>
    <t>IND PWM</t>
  </si>
  <si>
    <t>EUG SBA</t>
  </si>
  <si>
    <t>IND RIC</t>
  </si>
  <si>
    <t>MOB SDF</t>
  </si>
  <si>
    <t>IND ROC</t>
  </si>
  <si>
    <t>IND RST</t>
  </si>
  <si>
    <t>IND RSW</t>
  </si>
  <si>
    <t>COS RNO</t>
  </si>
  <si>
    <t>BTR CAE</t>
  </si>
  <si>
    <t>CHS SGF</t>
  </si>
  <si>
    <t>GSO HSV</t>
  </si>
  <si>
    <t>IND SHV</t>
  </si>
  <si>
    <t>CVG SHV</t>
  </si>
  <si>
    <t>IND STL</t>
  </si>
  <si>
    <t>FNT SAV</t>
  </si>
  <si>
    <t>IND TPA</t>
  </si>
  <si>
    <t>IND TVC</t>
  </si>
  <si>
    <t>IND TXK</t>
  </si>
  <si>
    <t>IND TYR</t>
  </si>
  <si>
    <t>LGB TUS</t>
  </si>
  <si>
    <t>IPT MCO</t>
  </si>
  <si>
    <t>IPT ORD</t>
  </si>
  <si>
    <t>IPT PHL</t>
  </si>
  <si>
    <t>IPT RDU</t>
  </si>
  <si>
    <t>ITH JAX</t>
  </si>
  <si>
    <t>ITH MDW</t>
  </si>
  <si>
    <t>ITH MKE</t>
  </si>
  <si>
    <t>FAY JFK</t>
  </si>
  <si>
    <t>ITH MSP</t>
  </si>
  <si>
    <t>ATW STL</t>
  </si>
  <si>
    <t>ITH ORF</t>
  </si>
  <si>
    <t>ITH PHL</t>
  </si>
  <si>
    <t>ITH PIT</t>
  </si>
  <si>
    <t>ITH RDU</t>
  </si>
  <si>
    <t>ITH RIC</t>
  </si>
  <si>
    <t>ITH STL</t>
  </si>
  <si>
    <t>BHM GNV</t>
  </si>
  <si>
    <t>ABE SDF</t>
  </si>
  <si>
    <t>JAC LGB</t>
  </si>
  <si>
    <t>ABQ XNA</t>
  </si>
  <si>
    <t>JAC OKC</t>
  </si>
  <si>
    <t>JAC OMA</t>
  </si>
  <si>
    <t>GSP SGF</t>
  </si>
  <si>
    <t>CRW STL</t>
  </si>
  <si>
    <t>HVN PHL</t>
  </si>
  <si>
    <t>JAC PSP</t>
  </si>
  <si>
    <t>DEN LCH</t>
  </si>
  <si>
    <t>FLG SLC</t>
  </si>
  <si>
    <t>CMH OAJ</t>
  </si>
  <si>
    <t>GNV LEX</t>
  </si>
  <si>
    <t>ABE BHM</t>
  </si>
  <si>
    <t>COS SHV</t>
  </si>
  <si>
    <t>BTV GRR</t>
  </si>
  <si>
    <t>JAC TUS</t>
  </si>
  <si>
    <t>LEX MKE</t>
  </si>
  <si>
    <t>JAN LEX</t>
  </si>
  <si>
    <t>EVV SRQ</t>
  </si>
  <si>
    <t>MGM OKC</t>
  </si>
  <si>
    <t>GRB MEM</t>
  </si>
  <si>
    <t>EVV JAX</t>
  </si>
  <si>
    <t>JAN MLI</t>
  </si>
  <si>
    <t>CAE MHT</t>
  </si>
  <si>
    <t>JAN ORD</t>
  </si>
  <si>
    <t>CVG PIT</t>
  </si>
  <si>
    <t>JAN PBI</t>
  </si>
  <si>
    <t>JAN PHF</t>
  </si>
  <si>
    <t>LYH RSW</t>
  </si>
  <si>
    <t>LEX XNA</t>
  </si>
  <si>
    <t>BOS SBY</t>
  </si>
  <si>
    <t>JAN ROA</t>
  </si>
  <si>
    <t>ABQ SBP</t>
  </si>
  <si>
    <t>JAX MOB</t>
  </si>
  <si>
    <t>IND SGF</t>
  </si>
  <si>
    <t>JAN SBN</t>
  </si>
  <si>
    <t>PUW SJC</t>
  </si>
  <si>
    <t>JAN SGF</t>
  </si>
  <si>
    <t>JAN SRQ</t>
  </si>
  <si>
    <t>JAN STL</t>
  </si>
  <si>
    <t>MBS STL</t>
  </si>
  <si>
    <t>RDM RNO</t>
  </si>
  <si>
    <t>BNA MBS</t>
  </si>
  <si>
    <t>JAX LCK</t>
  </si>
  <si>
    <t>GFK ORD</t>
  </si>
  <si>
    <t>BOI RDM</t>
  </si>
  <si>
    <t>JAX LGA</t>
  </si>
  <si>
    <t>MGM ORF</t>
  </si>
  <si>
    <t>MCI MOT</t>
  </si>
  <si>
    <t>JAX MBS</t>
  </si>
  <si>
    <t>IAH MGM</t>
  </si>
  <si>
    <t>JAX MDW</t>
  </si>
  <si>
    <t>AVP MSN</t>
  </si>
  <si>
    <t>JAX MGM</t>
  </si>
  <si>
    <t>JAX MIA</t>
  </si>
  <si>
    <t>JAX MKE</t>
  </si>
  <si>
    <t>JAX MLI</t>
  </si>
  <si>
    <t>JAX MLU</t>
  </si>
  <si>
    <t>BNA SGF</t>
  </si>
  <si>
    <t>LEX LIT</t>
  </si>
  <si>
    <t>BDL TVC</t>
  </si>
  <si>
    <t>CHS RDU</t>
  </si>
  <si>
    <t>CHO GRR</t>
  </si>
  <si>
    <t>JAX PGV</t>
  </si>
  <si>
    <t>JAX PHF</t>
  </si>
  <si>
    <t>ABQ SGF</t>
  </si>
  <si>
    <t>DLH STL</t>
  </si>
  <si>
    <t>PVD ROA</t>
  </si>
  <si>
    <t>FAR MSN</t>
  </si>
  <si>
    <t>CLE DLH</t>
  </si>
  <si>
    <t>JAX LFT</t>
  </si>
  <si>
    <t>JAX ROC</t>
  </si>
  <si>
    <t>FAR OMA</t>
  </si>
  <si>
    <t>AGS OMA</t>
  </si>
  <si>
    <t>JAX SBY</t>
  </si>
  <si>
    <t>JAX SDF</t>
  </si>
  <si>
    <t>JAX SGF</t>
  </si>
  <si>
    <t>GRR SGF</t>
  </si>
  <si>
    <t>DLH MSP</t>
  </si>
  <si>
    <t>JAX TOL</t>
  </si>
  <si>
    <t>JAX TTN</t>
  </si>
  <si>
    <t>JAX XNA</t>
  </si>
  <si>
    <t>JFK LEX</t>
  </si>
  <si>
    <t>JFK LYH</t>
  </si>
  <si>
    <t>JFK MBS</t>
  </si>
  <si>
    <t>AZO CLT</t>
  </si>
  <si>
    <t>SDF SHV</t>
  </si>
  <si>
    <t>JFK MSN</t>
  </si>
  <si>
    <t>GRR MKE</t>
  </si>
  <si>
    <t>JFK ORD</t>
  </si>
  <si>
    <t>SAV SHV</t>
  </si>
  <si>
    <t>JFK ORH</t>
  </si>
  <si>
    <t>JFK PGV</t>
  </si>
  <si>
    <t>JFK PHL</t>
  </si>
  <si>
    <t>GSP SBN</t>
  </si>
  <si>
    <t>JFK PWM</t>
  </si>
  <si>
    <t>FLL MGM</t>
  </si>
  <si>
    <t>SBP TUS</t>
  </si>
  <si>
    <t>JFK ROA</t>
  </si>
  <si>
    <t>JFK ROC</t>
  </si>
  <si>
    <t>JFK SAV</t>
  </si>
  <si>
    <t>JAX OAJ</t>
  </si>
  <si>
    <t>JFK SDF</t>
  </si>
  <si>
    <t>EWN PBI</t>
  </si>
  <si>
    <t>MGM RIC</t>
  </si>
  <si>
    <t>LAR LAS</t>
  </si>
  <si>
    <t>LAR LAX</t>
  </si>
  <si>
    <t>LAR PHX</t>
  </si>
  <si>
    <t>RST STL</t>
  </si>
  <si>
    <t>LAS LGB</t>
  </si>
  <si>
    <t>LAS LWS</t>
  </si>
  <si>
    <t>PIA SAV</t>
  </si>
  <si>
    <t>LAS MRY</t>
  </si>
  <si>
    <t>PHX RDD</t>
  </si>
  <si>
    <t>LAS OGD</t>
  </si>
  <si>
    <t>LYH PBI</t>
  </si>
  <si>
    <t>ABE GSO</t>
  </si>
  <si>
    <t>FAY PBI</t>
  </si>
  <si>
    <t>LAS PSC</t>
  </si>
  <si>
    <t>CVG FAR</t>
  </si>
  <si>
    <t>AVP CMH</t>
  </si>
  <si>
    <t>LAS RKS</t>
  </si>
  <si>
    <t>AEX TPA</t>
  </si>
  <si>
    <t>MBS RDU</t>
  </si>
  <si>
    <t>SAF SAT</t>
  </si>
  <si>
    <t>LAS SBA</t>
  </si>
  <si>
    <t>DLH MCI</t>
  </si>
  <si>
    <t>LAS SCK</t>
  </si>
  <si>
    <t>MSN XNA</t>
  </si>
  <si>
    <t>LAS SFO</t>
  </si>
  <si>
    <t>JAX LYH</t>
  </si>
  <si>
    <t>IAD TVC</t>
  </si>
  <si>
    <t>LAX SAF</t>
  </si>
  <si>
    <t>BNA CRW</t>
  </si>
  <si>
    <t>LAS STS</t>
  </si>
  <si>
    <t>LAS TUS</t>
  </si>
  <si>
    <t>LAS TWF</t>
  </si>
  <si>
    <t>CLE SYR</t>
  </si>
  <si>
    <t>LAX MMH</t>
  </si>
  <si>
    <t>LAX MRY</t>
  </si>
  <si>
    <t>LAX OAK</t>
  </si>
  <si>
    <t>LAX OGD</t>
  </si>
  <si>
    <t>LAX PDX</t>
  </si>
  <si>
    <t>LAX PHX</t>
  </si>
  <si>
    <t>JFK MGM</t>
  </si>
  <si>
    <t>LAX PVU</t>
  </si>
  <si>
    <t>CMH DLH</t>
  </si>
  <si>
    <t>DTW LNK</t>
  </si>
  <si>
    <t>AGS MDT</t>
  </si>
  <si>
    <t>ILM MSN</t>
  </si>
  <si>
    <t>LAX SAN</t>
  </si>
  <si>
    <t>LAX SBA</t>
  </si>
  <si>
    <t>LAX SBP</t>
  </si>
  <si>
    <t>LAX SEA</t>
  </si>
  <si>
    <t>LAX SFO</t>
  </si>
  <si>
    <t>LAX SGU</t>
  </si>
  <si>
    <t>AGS GRR</t>
  </si>
  <si>
    <t>CHS SBN</t>
  </si>
  <si>
    <t>ELP XNA</t>
  </si>
  <si>
    <t>MOB PBI</t>
  </si>
  <si>
    <t>LAX TUS</t>
  </si>
  <si>
    <t>LAX TWF</t>
  </si>
  <si>
    <t>LBE MCO</t>
  </si>
  <si>
    <t>LBE RSW</t>
  </si>
  <si>
    <t>LBE TPA</t>
  </si>
  <si>
    <t>GSO SAV</t>
  </si>
  <si>
    <t>IAD SBN</t>
  </si>
  <si>
    <t>LCH SAT</t>
  </si>
  <si>
    <t>LCH SDF</t>
  </si>
  <si>
    <t>MDT SBN</t>
  </si>
  <si>
    <t>LCH TPA</t>
  </si>
  <si>
    <t>LCK MSY</t>
  </si>
  <si>
    <t>COU IAH</t>
  </si>
  <si>
    <t>LCK SFB</t>
  </si>
  <si>
    <t>LCK SRQ</t>
  </si>
  <si>
    <t>LEX LFT</t>
  </si>
  <si>
    <t>FAT RDM</t>
  </si>
  <si>
    <t>BDL MDT</t>
  </si>
  <si>
    <t>CAE LEX</t>
  </si>
  <si>
    <t>GSP HSV</t>
  </si>
  <si>
    <t>LEX MDT</t>
  </si>
  <si>
    <t>IND MGM</t>
  </si>
  <si>
    <t>LEX MGM</t>
  </si>
  <si>
    <t>LEX MHT</t>
  </si>
  <si>
    <t>LEX MIA</t>
  </si>
  <si>
    <t>PIA PIT</t>
  </si>
  <si>
    <t>ATW MEM</t>
  </si>
  <si>
    <t>BDL EWN</t>
  </si>
  <si>
    <t>LEX MSP</t>
  </si>
  <si>
    <t>ELP SGF</t>
  </si>
  <si>
    <t>LEX OAJ</t>
  </si>
  <si>
    <t>BUF LEX</t>
  </si>
  <si>
    <t>LEX ORD</t>
  </si>
  <si>
    <t>GSO SBN</t>
  </si>
  <si>
    <t>ABE CMH</t>
  </si>
  <si>
    <t>LEX PHF</t>
  </si>
  <si>
    <t>LEX PHL</t>
  </si>
  <si>
    <t>ATW GSP</t>
  </si>
  <si>
    <t>JAN MDT</t>
  </si>
  <si>
    <t>LEX RDU</t>
  </si>
  <si>
    <t>CLT ITH</t>
  </si>
  <si>
    <t>BTR XNA</t>
  </si>
  <si>
    <t>LEX RSW</t>
  </si>
  <si>
    <t>LEX SAV</t>
  </si>
  <si>
    <t>LEX SFB</t>
  </si>
  <si>
    <t>LEX SGF</t>
  </si>
  <si>
    <t>LEX SHV</t>
  </si>
  <si>
    <t>LEX SRQ</t>
  </si>
  <si>
    <t>LEX STL</t>
  </si>
  <si>
    <t>CHO SAV</t>
  </si>
  <si>
    <t>LEX TPA</t>
  </si>
  <si>
    <t>LEX TVC</t>
  </si>
  <si>
    <t>AGS LIT</t>
  </si>
  <si>
    <t>LFT LIT</t>
  </si>
  <si>
    <t>CLE MGM</t>
  </si>
  <si>
    <t>LFT MCO</t>
  </si>
  <si>
    <t>LAS RDD</t>
  </si>
  <si>
    <t>CHO SDF</t>
  </si>
  <si>
    <t>LFT OMA</t>
  </si>
  <si>
    <t>LFT RDU</t>
  </si>
  <si>
    <t>LFT SAT</t>
  </si>
  <si>
    <t>GRR RST</t>
  </si>
  <si>
    <t>IAH SAF</t>
  </si>
  <si>
    <t>LFT SGF</t>
  </si>
  <si>
    <t>MGM MIA</t>
  </si>
  <si>
    <t>LFT TPA</t>
  </si>
  <si>
    <t>ABE GRR</t>
  </si>
  <si>
    <t>LGA LYH</t>
  </si>
  <si>
    <t>LGA MBS</t>
  </si>
  <si>
    <t>CLE LNK</t>
  </si>
  <si>
    <t>LGA MDW</t>
  </si>
  <si>
    <t>LGA MGM</t>
  </si>
  <si>
    <t>LGA MHT</t>
  </si>
  <si>
    <t>LGA MKE</t>
  </si>
  <si>
    <t>CAE SRQ</t>
  </si>
  <si>
    <t>CHO CVG</t>
  </si>
  <si>
    <t>LGA OAJ</t>
  </si>
  <si>
    <t>LGA ORD</t>
  </si>
  <si>
    <t>BNA TYR</t>
  </si>
  <si>
    <t>LGA PGV</t>
  </si>
  <si>
    <t>LGA PHF</t>
  </si>
  <si>
    <t>CAE HSV</t>
  </si>
  <si>
    <t>LGA PIA</t>
  </si>
  <si>
    <t>FAR GRR</t>
  </si>
  <si>
    <t>LGA PLN</t>
  </si>
  <si>
    <t>GRR LEX</t>
  </si>
  <si>
    <t>LGA RDU</t>
  </si>
  <si>
    <t>GSO MLI</t>
  </si>
  <si>
    <t>LGA ROA</t>
  </si>
  <si>
    <t>LGA ROC</t>
  </si>
  <si>
    <t>LEX MSN</t>
  </si>
  <si>
    <t>CAE SGF</t>
  </si>
  <si>
    <t>GRB MDT</t>
  </si>
  <si>
    <t>LGA SPI</t>
  </si>
  <si>
    <t>CHS PIA</t>
  </si>
  <si>
    <t>LGA SYR</t>
  </si>
  <si>
    <t>LGA TOL</t>
  </si>
  <si>
    <t>HSV SRQ</t>
  </si>
  <si>
    <t>LGB OAK</t>
  </si>
  <si>
    <t>LGB PDX</t>
  </si>
  <si>
    <t>LGB PHX</t>
  </si>
  <si>
    <t>LGB RNO</t>
  </si>
  <si>
    <t>LGB SEA</t>
  </si>
  <si>
    <t>LGB SFO</t>
  </si>
  <si>
    <t>LGB SGU</t>
  </si>
  <si>
    <t>LGB SJC</t>
  </si>
  <si>
    <t>LGB SLC</t>
  </si>
  <si>
    <t>RDD SEA</t>
  </si>
  <si>
    <t>BHM FAY</t>
  </si>
  <si>
    <t>CVG MGM</t>
  </si>
  <si>
    <t>LIT MCI</t>
  </si>
  <si>
    <t>LIT MDW</t>
  </si>
  <si>
    <t>LIT MGM</t>
  </si>
  <si>
    <t>CRW MEM</t>
  </si>
  <si>
    <t>GRB GSP</t>
  </si>
  <si>
    <t>LIT MOB</t>
  </si>
  <si>
    <t>LIT MSN</t>
  </si>
  <si>
    <t>HSV ICT</t>
  </si>
  <si>
    <t>LEX SYR</t>
  </si>
  <si>
    <t>LIT OKC</t>
  </si>
  <si>
    <t>CSG SAT</t>
  </si>
  <si>
    <t>LIT ORD</t>
  </si>
  <si>
    <t>LIT PHF</t>
  </si>
  <si>
    <t>LIT RDU</t>
  </si>
  <si>
    <t>LIT RIC</t>
  </si>
  <si>
    <t>LIT ROA</t>
  </si>
  <si>
    <t>LIT RST</t>
  </si>
  <si>
    <t>LIT SAT</t>
  </si>
  <si>
    <t>CAE XNA</t>
  </si>
  <si>
    <t>LIT SBN</t>
  </si>
  <si>
    <t>LIT SDF</t>
  </si>
  <si>
    <t>LIT SFB</t>
  </si>
  <si>
    <t>GSO MOB</t>
  </si>
  <si>
    <t>LIT STL</t>
  </si>
  <si>
    <t>LIT TVC</t>
  </si>
  <si>
    <t>LNK MKE</t>
  </si>
  <si>
    <t>LNK MSN</t>
  </si>
  <si>
    <t>SAV SBN</t>
  </si>
  <si>
    <t>LNK ORD</t>
  </si>
  <si>
    <t>LNK PIT</t>
  </si>
  <si>
    <t>LNK SDF</t>
  </si>
  <si>
    <t>LNK SLC</t>
  </si>
  <si>
    <t>LNK STL</t>
  </si>
  <si>
    <t>BNA SBY</t>
  </si>
  <si>
    <t>BUF ROA</t>
  </si>
  <si>
    <t>LSE MSP</t>
  </si>
  <si>
    <t>LSE OKC</t>
  </si>
  <si>
    <t>LSE ORD</t>
  </si>
  <si>
    <t>LSE PHL</t>
  </si>
  <si>
    <t>LSE PIT</t>
  </si>
  <si>
    <t>FAY LIT</t>
  </si>
  <si>
    <t>LSE RIC</t>
  </si>
  <si>
    <t>LSE SDF</t>
  </si>
  <si>
    <t>LSE STL</t>
  </si>
  <si>
    <t>LWB ORD</t>
  </si>
  <si>
    <t>LWS OAK</t>
  </si>
  <si>
    <t>LWS PDX</t>
  </si>
  <si>
    <t>LWS PHX</t>
  </si>
  <si>
    <t>LWS RNO</t>
  </si>
  <si>
    <t>LWS SEA</t>
  </si>
  <si>
    <t>LWS SFO</t>
  </si>
  <si>
    <t>LWS SJC</t>
  </si>
  <si>
    <t>LSE RDU</t>
  </si>
  <si>
    <t>LWS SMF</t>
  </si>
  <si>
    <t>LYH MCI</t>
  </si>
  <si>
    <t>LYH MCO</t>
  </si>
  <si>
    <t>LYH MEM</t>
  </si>
  <si>
    <t>LYH MIA</t>
  </si>
  <si>
    <t>LYH MKE</t>
  </si>
  <si>
    <t>LYH MSY</t>
  </si>
  <si>
    <t>LYH ORD</t>
  </si>
  <si>
    <t>FAR SDF</t>
  </si>
  <si>
    <t>LYH PHL</t>
  </si>
  <si>
    <t>LYH PIT</t>
  </si>
  <si>
    <t>LYH PVD</t>
  </si>
  <si>
    <t>LYH PWM</t>
  </si>
  <si>
    <t>MEM OAJ</t>
  </si>
  <si>
    <t>LYH SRQ</t>
  </si>
  <si>
    <t>BHM SHV</t>
  </si>
  <si>
    <t>ACT DFW</t>
  </si>
  <si>
    <t>MBS MCI</t>
  </si>
  <si>
    <t>MBS MEM</t>
  </si>
  <si>
    <t>MBS MKE</t>
  </si>
  <si>
    <t>MBS MSN</t>
  </si>
  <si>
    <t>BHM SGF</t>
  </si>
  <si>
    <t>MBS OMA</t>
  </si>
  <si>
    <t>MBS ORD</t>
  </si>
  <si>
    <t>MBS ORF</t>
  </si>
  <si>
    <t>GSP LEX</t>
  </si>
  <si>
    <t>MBS PIT</t>
  </si>
  <si>
    <t>MBS PVD</t>
  </si>
  <si>
    <t>FLG OAK</t>
  </si>
  <si>
    <t>BUR JAC</t>
  </si>
  <si>
    <t>MBS SAV</t>
  </si>
  <si>
    <t>MBS SDF</t>
  </si>
  <si>
    <t>GTR MCO</t>
  </si>
  <si>
    <t>MCI MDW</t>
  </si>
  <si>
    <t>MCI MEM</t>
  </si>
  <si>
    <t>MCI MGM</t>
  </si>
  <si>
    <t>MCI MKE</t>
  </si>
  <si>
    <t>MCI MLI</t>
  </si>
  <si>
    <t>MCI MLU</t>
  </si>
  <si>
    <t>ACK PHL</t>
  </si>
  <si>
    <t>MCI MSN</t>
  </si>
  <si>
    <t>MCI MSP</t>
  </si>
  <si>
    <t>MCI MSY</t>
  </si>
  <si>
    <t>MCI OKC</t>
  </si>
  <si>
    <t>MCI ORD</t>
  </si>
  <si>
    <t>MCI PIA</t>
  </si>
  <si>
    <t>MCI PIT</t>
  </si>
  <si>
    <t>MCI RDU</t>
  </si>
  <si>
    <t>MCI RST</t>
  </si>
  <si>
    <t>OAJ SDF</t>
  </si>
  <si>
    <t>MCI SAT</t>
  </si>
  <si>
    <t>MCI SAV</t>
  </si>
  <si>
    <t>SDF SGF</t>
  </si>
  <si>
    <t>MCI SDF</t>
  </si>
  <si>
    <t>MCI SHV</t>
  </si>
  <si>
    <t>MCI SLC</t>
  </si>
  <si>
    <t>MCI STL</t>
  </si>
  <si>
    <t>MCI TOL</t>
  </si>
  <si>
    <t>EKO PHX</t>
  </si>
  <si>
    <t>MCI TXK</t>
  </si>
  <si>
    <t>MCI TYR</t>
  </si>
  <si>
    <t>ABY LGA</t>
  </si>
  <si>
    <t>CLT GSP</t>
  </si>
  <si>
    <t>MCO MGM</t>
  </si>
  <si>
    <t>MCO MIA</t>
  </si>
  <si>
    <t>MCO MLU</t>
  </si>
  <si>
    <t>SFO SGU</t>
  </si>
  <si>
    <t>MCO MSY</t>
  </si>
  <si>
    <t>MCO OAJ</t>
  </si>
  <si>
    <t>CHO LIT</t>
  </si>
  <si>
    <t>MCO PGV</t>
  </si>
  <si>
    <t>MCO PHF</t>
  </si>
  <si>
    <t>PVD SBN</t>
  </si>
  <si>
    <t>MCO PIT</t>
  </si>
  <si>
    <t>COU MSP</t>
  </si>
  <si>
    <t>CHS EVV</t>
  </si>
  <si>
    <t>MLI OKC</t>
  </si>
  <si>
    <t>MCO SAV</t>
  </si>
  <si>
    <t>AVP DAB</t>
  </si>
  <si>
    <t>CAE SHV</t>
  </si>
  <si>
    <t>MCO SHD</t>
  </si>
  <si>
    <t>MCO STL</t>
  </si>
  <si>
    <t>MFR SBA</t>
  </si>
  <si>
    <t>MCO TTN</t>
  </si>
  <si>
    <t>CMH TVC</t>
  </si>
  <si>
    <t>BNA GFK</t>
  </si>
  <si>
    <t>MDT MHT</t>
  </si>
  <si>
    <t>MEM MLI</t>
  </si>
  <si>
    <t>MDT MLI</t>
  </si>
  <si>
    <t>MDT MOB</t>
  </si>
  <si>
    <t>MDT MSN</t>
  </si>
  <si>
    <t>MDT MSP</t>
  </si>
  <si>
    <t>MDT OAJ</t>
  </si>
  <si>
    <t>MDT ORD</t>
  </si>
  <si>
    <t>MDT ORF</t>
  </si>
  <si>
    <t>MDT PHL</t>
  </si>
  <si>
    <t>MDT PIA</t>
  </si>
  <si>
    <t>MDT PVD</t>
  </si>
  <si>
    <t>MDT PWM</t>
  </si>
  <si>
    <t>MDT RDU</t>
  </si>
  <si>
    <t>MDT RST</t>
  </si>
  <si>
    <t>CLE EVV</t>
  </si>
  <si>
    <t>ATW SDF</t>
  </si>
  <si>
    <t>BDL LYH</t>
  </si>
  <si>
    <t>BOI STS</t>
  </si>
  <si>
    <t>MDT SRQ</t>
  </si>
  <si>
    <t>CLE PIA</t>
  </si>
  <si>
    <t>MDT TPA</t>
  </si>
  <si>
    <t>MDT TVC</t>
  </si>
  <si>
    <t>MDW MEM</t>
  </si>
  <si>
    <t>MDW MGM</t>
  </si>
  <si>
    <t>MDW MHT</t>
  </si>
  <si>
    <t>MDW MOB</t>
  </si>
  <si>
    <t>MDW MOT</t>
  </si>
  <si>
    <t>MDW MSP</t>
  </si>
  <si>
    <t>MDW MSY</t>
  </si>
  <si>
    <t>MDW OKC</t>
  </si>
  <si>
    <t>MDW OMA</t>
  </si>
  <si>
    <t>MDW ORF</t>
  </si>
  <si>
    <t>MDW PHL</t>
  </si>
  <si>
    <t>MDW PIT</t>
  </si>
  <si>
    <t>MDW PVD</t>
  </si>
  <si>
    <t>MDW RDU</t>
  </si>
  <si>
    <t>MDW RIC</t>
  </si>
  <si>
    <t>MDW ROC</t>
  </si>
  <si>
    <t>MDW SAV</t>
  </si>
  <si>
    <t>MDW SDF</t>
  </si>
  <si>
    <t>MDW STL</t>
  </si>
  <si>
    <t>MEI ORD</t>
  </si>
  <si>
    <t>MEM MGM</t>
  </si>
  <si>
    <t>AGS RDU</t>
  </si>
  <si>
    <t>MEM MKE</t>
  </si>
  <si>
    <t>EUG SBP</t>
  </si>
  <si>
    <t>MEM MOB</t>
  </si>
  <si>
    <t>IAD ROA</t>
  </si>
  <si>
    <t>DAB LEX</t>
  </si>
  <si>
    <t>GSO SGF</t>
  </si>
  <si>
    <t>HTS MSY</t>
  </si>
  <si>
    <t>MSY SHV</t>
  </si>
  <si>
    <t>MEM ORD</t>
  </si>
  <si>
    <t>IAH LCH</t>
  </si>
  <si>
    <t>COS DEN</t>
  </si>
  <si>
    <t>MEM PGV</t>
  </si>
  <si>
    <t>MEM PHF</t>
  </si>
  <si>
    <t>PWM ROA</t>
  </si>
  <si>
    <t>MEM PIT</t>
  </si>
  <si>
    <t>CHS CRW</t>
  </si>
  <si>
    <t>MEM RIC</t>
  </si>
  <si>
    <t>HSV MLI</t>
  </si>
  <si>
    <t>MEM RST</t>
  </si>
  <si>
    <t>MEM RSW</t>
  </si>
  <si>
    <t>MEM SAF</t>
  </si>
  <si>
    <t>MEM SAT</t>
  </si>
  <si>
    <t>EVV HOU</t>
  </si>
  <si>
    <t>MEM SBN</t>
  </si>
  <si>
    <t>MEM SBY</t>
  </si>
  <si>
    <t>MEM SDF</t>
  </si>
  <si>
    <t>BHM GRB</t>
  </si>
  <si>
    <t>MEM SHV</t>
  </si>
  <si>
    <t>MEM SRQ</t>
  </si>
  <si>
    <t>MEM TOL</t>
  </si>
  <si>
    <t>MEM TPA</t>
  </si>
  <si>
    <t>MEM TVC</t>
  </si>
  <si>
    <t>MFR OAK</t>
  </si>
  <si>
    <t>BFL BOI</t>
  </si>
  <si>
    <t>MFR PDX</t>
  </si>
  <si>
    <t>MFR PSC</t>
  </si>
  <si>
    <t>GRR OAJ</t>
  </si>
  <si>
    <t>MFR RNO</t>
  </si>
  <si>
    <t>MFR SAN</t>
  </si>
  <si>
    <t>BMI ORD</t>
  </si>
  <si>
    <t>MFR SBP</t>
  </si>
  <si>
    <t>FAY RSW</t>
  </si>
  <si>
    <t>CPR SMF</t>
  </si>
  <si>
    <t>MFR SJC</t>
  </si>
  <si>
    <t>CAE MDW</t>
  </si>
  <si>
    <t>MFR SMF</t>
  </si>
  <si>
    <t>AZO MEM</t>
  </si>
  <si>
    <t>MGM MKE</t>
  </si>
  <si>
    <t>MGM MSY</t>
  </si>
  <si>
    <t>FAT MFR</t>
  </si>
  <si>
    <t>ALB EWR</t>
  </si>
  <si>
    <t>LFT SAV</t>
  </si>
  <si>
    <t>MGM PBI</t>
  </si>
  <si>
    <t>MGM PHF</t>
  </si>
  <si>
    <t>MGM PHL</t>
  </si>
  <si>
    <t>MGM PIT</t>
  </si>
  <si>
    <t>COS ONT</t>
  </si>
  <si>
    <t>CPR MCI</t>
  </si>
  <si>
    <t>MGM ROA</t>
  </si>
  <si>
    <t>MGM ROC</t>
  </si>
  <si>
    <t>MGM RSW</t>
  </si>
  <si>
    <t>MGM SAT</t>
  </si>
  <si>
    <t>MGM SAV</t>
  </si>
  <si>
    <t>LFT SDF</t>
  </si>
  <si>
    <t>GNV LIT</t>
  </si>
  <si>
    <t>MGM SYR</t>
  </si>
  <si>
    <t>CMH EWN</t>
  </si>
  <si>
    <t>MGM XNA</t>
  </si>
  <si>
    <t>MHT MKE</t>
  </si>
  <si>
    <t>MHT MSN</t>
  </si>
  <si>
    <t>MHT OAJ</t>
  </si>
  <si>
    <t>MHT ORD</t>
  </si>
  <si>
    <t>MHT ORF</t>
  </si>
  <si>
    <t>MHT PHF</t>
  </si>
  <si>
    <t>MHT PHL</t>
  </si>
  <si>
    <t>MHT PIT</t>
  </si>
  <si>
    <t>MHT RDU</t>
  </si>
  <si>
    <t>MHT RIC</t>
  </si>
  <si>
    <t>MHT ROA</t>
  </si>
  <si>
    <t>MHT ROC</t>
  </si>
  <si>
    <t>MHT SAV</t>
  </si>
  <si>
    <t>MHT SBN</t>
  </si>
  <si>
    <t>MHT SDF</t>
  </si>
  <si>
    <t>MHT SYR</t>
  </si>
  <si>
    <t>MHT TVC</t>
  </si>
  <si>
    <t>MIA MOB</t>
  </si>
  <si>
    <t>ORF PIA</t>
  </si>
  <si>
    <t>MIA OAJ</t>
  </si>
  <si>
    <t>ELP PSP</t>
  </si>
  <si>
    <t>MIA PGV</t>
  </si>
  <si>
    <t>MIA RDU</t>
  </si>
  <si>
    <t>ROA SDF</t>
  </si>
  <si>
    <t>ATL TOL</t>
  </si>
  <si>
    <t>MIA RSW</t>
  </si>
  <si>
    <t>ALW SJC</t>
  </si>
  <si>
    <t>BNA ITH</t>
  </si>
  <si>
    <t>LYH STL</t>
  </si>
  <si>
    <t>RST SDF</t>
  </si>
  <si>
    <t>MKE MSP</t>
  </si>
  <si>
    <t>MKE OAJ</t>
  </si>
  <si>
    <t>MKE OMA</t>
  </si>
  <si>
    <t>MKE ORD</t>
  </si>
  <si>
    <t>MKE ORF</t>
  </si>
  <si>
    <t>MKE PGV</t>
  </si>
  <si>
    <t>MKE PHF</t>
  </si>
  <si>
    <t>MKE PHL</t>
  </si>
  <si>
    <t>MKE PIT</t>
  </si>
  <si>
    <t>MKE PVD</t>
  </si>
  <si>
    <t>MKE RDU</t>
  </si>
  <si>
    <t>MKE RIC</t>
  </si>
  <si>
    <t>MKE ROA</t>
  </si>
  <si>
    <t>MKE ROC</t>
  </si>
  <si>
    <t>ABQ COS</t>
  </si>
  <si>
    <t>MKE SBY</t>
  </si>
  <si>
    <t>MKE SDF</t>
  </si>
  <si>
    <t>MKE SGF</t>
  </si>
  <si>
    <t>AEX ELP</t>
  </si>
  <si>
    <t>MKE SYR</t>
  </si>
  <si>
    <t>MKE XNA</t>
  </si>
  <si>
    <t>MLI MSP</t>
  </si>
  <si>
    <t>AVP GRR</t>
  </si>
  <si>
    <t>DAB HSV</t>
  </si>
  <si>
    <t>MLI ORF</t>
  </si>
  <si>
    <t>HSV ROC</t>
  </si>
  <si>
    <t>MLI PIT</t>
  </si>
  <si>
    <t>BNA FLO</t>
  </si>
  <si>
    <t>MLI RIC</t>
  </si>
  <si>
    <t>MLI ROA</t>
  </si>
  <si>
    <t>MLI ROC</t>
  </si>
  <si>
    <t>MLI SAV</t>
  </si>
  <si>
    <t>MLI SDF</t>
  </si>
  <si>
    <t>HSV ILM</t>
  </si>
  <si>
    <t>MLU ORF</t>
  </si>
  <si>
    <t>MLU RDU</t>
  </si>
  <si>
    <t>MLU RIC</t>
  </si>
  <si>
    <t>ABE CAE</t>
  </si>
  <si>
    <t>MLU SAV</t>
  </si>
  <si>
    <t>MLU SDF</t>
  </si>
  <si>
    <t>MLU STL</t>
  </si>
  <si>
    <t>MLU TPA</t>
  </si>
  <si>
    <t>MMH SAN</t>
  </si>
  <si>
    <t>MMH SFO</t>
  </si>
  <si>
    <t>MOB OKC</t>
  </si>
  <si>
    <t>MOB ORD</t>
  </si>
  <si>
    <t>MOB ORF</t>
  </si>
  <si>
    <t>ICT SBN</t>
  </si>
  <si>
    <t>GSP MOB</t>
  </si>
  <si>
    <t>MOB PHL</t>
  </si>
  <si>
    <t>MOB PIT</t>
  </si>
  <si>
    <t>LEX ROC</t>
  </si>
  <si>
    <t>JAC RNO</t>
  </si>
  <si>
    <t>MOB ROA</t>
  </si>
  <si>
    <t>OMA SBN</t>
  </si>
  <si>
    <t>PSP TUS</t>
  </si>
  <si>
    <t>MOB SAV</t>
  </si>
  <si>
    <t>ACK ATL</t>
  </si>
  <si>
    <t>MOB SGF</t>
  </si>
  <si>
    <t>MOB SRQ</t>
  </si>
  <si>
    <t>FAR ICT</t>
  </si>
  <si>
    <t>MLU SAT</t>
  </si>
  <si>
    <t>MOB XNA</t>
  </si>
  <si>
    <t>ROA SRQ</t>
  </si>
  <si>
    <t>MOT OMA</t>
  </si>
  <si>
    <t>MOT ORD</t>
  </si>
  <si>
    <t>MOT STL</t>
  </si>
  <si>
    <t>MRY PDX</t>
  </si>
  <si>
    <t>ATL HVN</t>
  </si>
  <si>
    <t>JFK SBN</t>
  </si>
  <si>
    <t>MRY SAF</t>
  </si>
  <si>
    <t>MRY SAN</t>
  </si>
  <si>
    <t>MRY SEA</t>
  </si>
  <si>
    <t>MRY SFO</t>
  </si>
  <si>
    <t>MRY SLC</t>
  </si>
  <si>
    <t>MRY TUS</t>
  </si>
  <si>
    <t>MSN MSP</t>
  </si>
  <si>
    <t>MSN OAJ</t>
  </si>
  <si>
    <t>MSN OKC</t>
  </si>
  <si>
    <t>MSN OMA</t>
  </si>
  <si>
    <t>JAX RSW</t>
  </si>
  <si>
    <t>MSN ORF</t>
  </si>
  <si>
    <t>MSN PHL</t>
  </si>
  <si>
    <t>ROA SAV</t>
  </si>
  <si>
    <t>AGS SRQ</t>
  </si>
  <si>
    <t>MSN RIC</t>
  </si>
  <si>
    <t>MSN ROA</t>
  </si>
  <si>
    <t>RIC TVC</t>
  </si>
  <si>
    <t>ATL PLN</t>
  </si>
  <si>
    <t>MSN SDF</t>
  </si>
  <si>
    <t>MSN SGF</t>
  </si>
  <si>
    <t>EVV SAV</t>
  </si>
  <si>
    <t>BMI CHS</t>
  </si>
  <si>
    <t>MSN TVC</t>
  </si>
  <si>
    <t>DTW GTR</t>
  </si>
  <si>
    <t>COS PSC</t>
  </si>
  <si>
    <t>MCI SAF</t>
  </si>
  <si>
    <t>MSP ORD</t>
  </si>
  <si>
    <t>MSP PAH</t>
  </si>
  <si>
    <t>GNV GSP</t>
  </si>
  <si>
    <t>EVV ORF</t>
  </si>
  <si>
    <t>MSP ROC</t>
  </si>
  <si>
    <t>MSP RST</t>
  </si>
  <si>
    <t>MSP SBN</t>
  </si>
  <si>
    <t>CHS ROA</t>
  </si>
  <si>
    <t>MSP SGF</t>
  </si>
  <si>
    <t>MSP SPI</t>
  </si>
  <si>
    <t>GFK MCI</t>
  </si>
  <si>
    <t>MSP SYR</t>
  </si>
  <si>
    <t>MSP TOL</t>
  </si>
  <si>
    <t>MSP TTN</t>
  </si>
  <si>
    <t>ELP TUS</t>
  </si>
  <si>
    <t>MSP TYR</t>
  </si>
  <si>
    <t>GNV GRR</t>
  </si>
  <si>
    <t>MSP XWA</t>
  </si>
  <si>
    <t>MSY OAJ</t>
  </si>
  <si>
    <t>MSY OKC</t>
  </si>
  <si>
    <t>MSY ORD</t>
  </si>
  <si>
    <t>BNA LCH</t>
  </si>
  <si>
    <t>MSY PHF</t>
  </si>
  <si>
    <t>ACK CLT</t>
  </si>
  <si>
    <t>MSY RIC</t>
  </si>
  <si>
    <t>ICT JAN</t>
  </si>
  <si>
    <t>MSY RSW</t>
  </si>
  <si>
    <t>MSY SAT</t>
  </si>
  <si>
    <t>MSY PGV</t>
  </si>
  <si>
    <t>ELM MCI</t>
  </si>
  <si>
    <t>MSY SFB</t>
  </si>
  <si>
    <t>GJT OMA</t>
  </si>
  <si>
    <t>ATL LCH</t>
  </si>
  <si>
    <t>MSY SRQ</t>
  </si>
  <si>
    <t>EWR PGV</t>
  </si>
  <si>
    <t>MSY TPA</t>
  </si>
  <si>
    <t>MSY TYR</t>
  </si>
  <si>
    <t>IND SBY</t>
  </si>
  <si>
    <t>OAJ ORD</t>
  </si>
  <si>
    <t>OAJ PBI</t>
  </si>
  <si>
    <t>OAJ PHL</t>
  </si>
  <si>
    <t>OAJ PIT</t>
  </si>
  <si>
    <t>OAJ PVD</t>
  </si>
  <si>
    <t>OAJ ROC</t>
  </si>
  <si>
    <t>OAJ RSW</t>
  </si>
  <si>
    <t>OAJ SAV</t>
  </si>
  <si>
    <t>OAJ SBN</t>
  </si>
  <si>
    <t>BFL TUS</t>
  </si>
  <si>
    <t>OAJ SGF</t>
  </si>
  <si>
    <t>OAJ STL</t>
  </si>
  <si>
    <t>HSV XNA</t>
  </si>
  <si>
    <t>EVV RIC</t>
  </si>
  <si>
    <t>OAK ONT</t>
  </si>
  <si>
    <t>OAK PDX</t>
  </si>
  <si>
    <t>OAK PHX</t>
  </si>
  <si>
    <t>OAK PSC</t>
  </si>
  <si>
    <t>OAK PSP</t>
  </si>
  <si>
    <t>OAK PUW</t>
  </si>
  <si>
    <t>OAK PVU</t>
  </si>
  <si>
    <t>OAK RDM</t>
  </si>
  <si>
    <t>OAK RNO</t>
  </si>
  <si>
    <t>OAK SAN</t>
  </si>
  <si>
    <t>OAK SEA</t>
  </si>
  <si>
    <t>OAK SGU</t>
  </si>
  <si>
    <t>OAK SLC</t>
  </si>
  <si>
    <t>OAK TUS</t>
  </si>
  <si>
    <t>OAK TWF</t>
  </si>
  <si>
    <t>CMH LSE</t>
  </si>
  <si>
    <t>OKC ORD</t>
  </si>
  <si>
    <t>LAX PSP</t>
  </si>
  <si>
    <t>OKC PIA</t>
  </si>
  <si>
    <t>OKC RST</t>
  </si>
  <si>
    <t>OKC SAF</t>
  </si>
  <si>
    <t>OKC SAT</t>
  </si>
  <si>
    <t>OKC SHV</t>
  </si>
  <si>
    <t>ATW GSO</t>
  </si>
  <si>
    <t>GFK IND</t>
  </si>
  <si>
    <t>OMA ORD</t>
  </si>
  <si>
    <t>OMA PIT</t>
  </si>
  <si>
    <t>OMA SAF</t>
  </si>
  <si>
    <t>OMA SAT</t>
  </si>
  <si>
    <t>BOI PSC</t>
  </si>
  <si>
    <t>OMA SDF</t>
  </si>
  <si>
    <t>OMA SHV</t>
  </si>
  <si>
    <t>OMA SLC</t>
  </si>
  <si>
    <t>OMA STL</t>
  </si>
  <si>
    <t>OMA TVC</t>
  </si>
  <si>
    <t>OMA XNA</t>
  </si>
  <si>
    <t>ONT PDX</t>
  </si>
  <si>
    <t>ONT PHX</t>
  </si>
  <si>
    <t>ONT RDD</t>
  </si>
  <si>
    <t>BHM MLI</t>
  </si>
  <si>
    <t>ATW BUF</t>
  </si>
  <si>
    <t>ONT SAF</t>
  </si>
  <si>
    <t>ONT SFO</t>
  </si>
  <si>
    <t>ONT SJC</t>
  </si>
  <si>
    <t>ELP SHV</t>
  </si>
  <si>
    <t>ONT SMF</t>
  </si>
  <si>
    <t>ONT TUS</t>
  </si>
  <si>
    <t>ONT TWF</t>
  </si>
  <si>
    <t>ORD ORF</t>
  </si>
  <si>
    <t>ORD ORH</t>
  </si>
  <si>
    <t>ORD PAH</t>
  </si>
  <si>
    <t>ORD PGV</t>
  </si>
  <si>
    <t>ORD PHF</t>
  </si>
  <si>
    <t>ORD PHL</t>
  </si>
  <si>
    <t>ORD PIA</t>
  </si>
  <si>
    <t>ORD PIT</t>
  </si>
  <si>
    <t>ORD PLN</t>
  </si>
  <si>
    <t>LCH STL</t>
  </si>
  <si>
    <t>ORD PWM</t>
  </si>
  <si>
    <t>MCO TOL</t>
  </si>
  <si>
    <t>AEX SAV</t>
  </si>
  <si>
    <t>ALB SBN</t>
  </si>
  <si>
    <t>FAY IAD</t>
  </si>
  <si>
    <t>BFL ELP</t>
  </si>
  <si>
    <t>ABQ JAC</t>
  </si>
  <si>
    <t>HVN PIT</t>
  </si>
  <si>
    <t>ORD SBY</t>
  </si>
  <si>
    <t>ORD SDF</t>
  </si>
  <si>
    <t>LSE MCI</t>
  </si>
  <si>
    <t>ORD SHD</t>
  </si>
  <si>
    <t>ORD SPI</t>
  </si>
  <si>
    <t>ORD STL</t>
  </si>
  <si>
    <t>HSV MSN</t>
  </si>
  <si>
    <t>ORD TOL</t>
  </si>
  <si>
    <t>ORD TTN</t>
  </si>
  <si>
    <t>ORD TVC</t>
  </si>
  <si>
    <t>ORD TXK</t>
  </si>
  <si>
    <t>ORD TYR</t>
  </si>
  <si>
    <t>ORD UIN</t>
  </si>
  <si>
    <t>ORD XNA</t>
  </si>
  <si>
    <t>ORF PHL</t>
  </si>
  <si>
    <t>CMH LYH</t>
  </si>
  <si>
    <t>CSG FAY</t>
  </si>
  <si>
    <t>ORF PVD</t>
  </si>
  <si>
    <t>CLT FAY</t>
  </si>
  <si>
    <t>ORF RDU</t>
  </si>
  <si>
    <t>BHM LFT</t>
  </si>
  <si>
    <t>DEN GGG</t>
  </si>
  <si>
    <t>ORF SBN</t>
  </si>
  <si>
    <t>ORF SDF</t>
  </si>
  <si>
    <t>ORF SFB</t>
  </si>
  <si>
    <t>GJT PSP</t>
  </si>
  <si>
    <t>ORF STL</t>
  </si>
  <si>
    <t>MRY PSP</t>
  </si>
  <si>
    <t>ORF TOL</t>
  </si>
  <si>
    <t>ORF TPA</t>
  </si>
  <si>
    <t>ORF TVC</t>
  </si>
  <si>
    <t>ORH PHL</t>
  </si>
  <si>
    <t>ORH SAV</t>
  </si>
  <si>
    <t>PBG RDU</t>
  </si>
  <si>
    <t>PBI PGV</t>
  </si>
  <si>
    <t>HVN IND</t>
  </si>
  <si>
    <t>PBI PHL</t>
  </si>
  <si>
    <t>ABQ LFT</t>
  </si>
  <si>
    <t>PBI RIC</t>
  </si>
  <si>
    <t>CHO DAB</t>
  </si>
  <si>
    <t>ITH MSN</t>
  </si>
  <si>
    <t>AEX COS</t>
  </si>
  <si>
    <t>CSG DFW</t>
  </si>
  <si>
    <t>PDX PSC</t>
  </si>
  <si>
    <t>AGS ICT</t>
  </si>
  <si>
    <t>PDX PUW</t>
  </si>
  <si>
    <t>LEX MOB</t>
  </si>
  <si>
    <t>PDX RDM</t>
  </si>
  <si>
    <t>HOU MGM</t>
  </si>
  <si>
    <t>PDX SAN</t>
  </si>
  <si>
    <t>ABY DTW</t>
  </si>
  <si>
    <t>RNO SBP</t>
  </si>
  <si>
    <t>PDX SEA</t>
  </si>
  <si>
    <t>PDX SFO</t>
  </si>
  <si>
    <t>PDX SGU</t>
  </si>
  <si>
    <t>PDX SJC</t>
  </si>
  <si>
    <t>PDX SLC</t>
  </si>
  <si>
    <t>PHL TOL</t>
  </si>
  <si>
    <t>PDX STS</t>
  </si>
  <si>
    <t>PDX TWF</t>
  </si>
  <si>
    <t>PGV PHL</t>
  </si>
  <si>
    <t>PGV PIT</t>
  </si>
  <si>
    <t>PGV PVD</t>
  </si>
  <si>
    <t>PGV RSW</t>
  </si>
  <si>
    <t>PGV SDF</t>
  </si>
  <si>
    <t>PGV STL</t>
  </si>
  <si>
    <t>PGV TPA</t>
  </si>
  <si>
    <t>PHF PHL</t>
  </si>
  <si>
    <t>PHF PIT</t>
  </si>
  <si>
    <t>PHF PVD</t>
  </si>
  <si>
    <t>PHF PWM</t>
  </si>
  <si>
    <t>PHF ROC</t>
  </si>
  <si>
    <t>PHF RSW</t>
  </si>
  <si>
    <t>PHF SAV</t>
  </si>
  <si>
    <t>PHF SDF</t>
  </si>
  <si>
    <t>PHF SRQ</t>
  </si>
  <si>
    <t>PSP SJC</t>
  </si>
  <si>
    <t>PHF SYR</t>
  </si>
  <si>
    <t>PHF TPA</t>
  </si>
  <si>
    <t>PHL PIA</t>
  </si>
  <si>
    <t>PHL PIT</t>
  </si>
  <si>
    <t>PHL PLN</t>
  </si>
  <si>
    <t>PHL PVD</t>
  </si>
  <si>
    <t>PHL PWM</t>
  </si>
  <si>
    <t>PHL RDU</t>
  </si>
  <si>
    <t>PHL RIC</t>
  </si>
  <si>
    <t>PHL ROA</t>
  </si>
  <si>
    <t>PHL ROC</t>
  </si>
  <si>
    <t>AZO GSP</t>
  </si>
  <si>
    <t>ABE ILM</t>
  </si>
  <si>
    <t>PHL SBY</t>
  </si>
  <si>
    <t>PHL SDF</t>
  </si>
  <si>
    <t>PHL SPI</t>
  </si>
  <si>
    <t>CVG EWN</t>
  </si>
  <si>
    <t>PHL SYR</t>
  </si>
  <si>
    <t>LFT MEM</t>
  </si>
  <si>
    <t>CAE MOB</t>
  </si>
  <si>
    <t>ERI ORF</t>
  </si>
  <si>
    <t>FAT GJT</t>
  </si>
  <si>
    <t>BTR CHO</t>
  </si>
  <si>
    <t>PHX RKS</t>
  </si>
  <si>
    <t>DTW MBS</t>
  </si>
  <si>
    <t>JAN XNA</t>
  </si>
  <si>
    <t>SDF TVC</t>
  </si>
  <si>
    <t>PHX SAT</t>
  </si>
  <si>
    <t>PHX SBA</t>
  </si>
  <si>
    <t>GNV ROA</t>
  </si>
  <si>
    <t>PHX SFO</t>
  </si>
  <si>
    <t>CRW LIT</t>
  </si>
  <si>
    <t>ALB TVC</t>
  </si>
  <si>
    <t>CAE MLI</t>
  </si>
  <si>
    <t>ABY RDU</t>
  </si>
  <si>
    <t>PHX STS</t>
  </si>
  <si>
    <t>MGM SDF</t>
  </si>
  <si>
    <t>PHX TWF</t>
  </si>
  <si>
    <t>PHX TYR</t>
  </si>
  <si>
    <t>BOI EAT</t>
  </si>
  <si>
    <t>COS ICT</t>
  </si>
  <si>
    <t>PIA RIC</t>
  </si>
  <si>
    <t>PIA ROA</t>
  </si>
  <si>
    <t>PIA ROC</t>
  </si>
  <si>
    <t>CRW MKE</t>
  </si>
  <si>
    <t>PIA SFB</t>
  </si>
  <si>
    <t>PIT PVD</t>
  </si>
  <si>
    <t>FAY LEX</t>
  </si>
  <si>
    <t>DCA TOL</t>
  </si>
  <si>
    <t>PIT RIC</t>
  </si>
  <si>
    <t>ALB GRB</t>
  </si>
  <si>
    <t>CMH HVN</t>
  </si>
  <si>
    <t>PIT RST</t>
  </si>
  <si>
    <t>EVV OKC</t>
  </si>
  <si>
    <t>PIT SBN</t>
  </si>
  <si>
    <t>PIT SBY</t>
  </si>
  <si>
    <t>PIT SDF</t>
  </si>
  <si>
    <t>MOB PHF</t>
  </si>
  <si>
    <t>PIT SGF</t>
  </si>
  <si>
    <t>PIT SPI</t>
  </si>
  <si>
    <t>ELP SBP</t>
  </si>
  <si>
    <t>EVV OMA</t>
  </si>
  <si>
    <t>JFK TVC</t>
  </si>
  <si>
    <t>ORD SBN</t>
  </si>
  <si>
    <t>PIT TVC</t>
  </si>
  <si>
    <t>PLN RDU</t>
  </si>
  <si>
    <t>PLN RIC</t>
  </si>
  <si>
    <t>PLN STL</t>
  </si>
  <si>
    <t>LGB TWF</t>
  </si>
  <si>
    <t>IAD MBS</t>
  </si>
  <si>
    <t>PSC SFO</t>
  </si>
  <si>
    <t>PSC SGU</t>
  </si>
  <si>
    <t>GGG ORD</t>
  </si>
  <si>
    <t>BHM MEM</t>
  </si>
  <si>
    <t>PSC SMF</t>
  </si>
  <si>
    <t>PSG SEA</t>
  </si>
  <si>
    <t>PSM SAV</t>
  </si>
  <si>
    <t>PSP RDD</t>
  </si>
  <si>
    <t>BUF MGM</t>
  </si>
  <si>
    <t>PSP SBP</t>
  </si>
  <si>
    <t>MDT MGM</t>
  </si>
  <si>
    <t>EVV GSO</t>
  </si>
  <si>
    <t>MBS RIC</t>
  </si>
  <si>
    <t>PSP SMF</t>
  </si>
  <si>
    <t>PSP STS</t>
  </si>
  <si>
    <t>DFW GTR</t>
  </si>
  <si>
    <t>PSP TWF</t>
  </si>
  <si>
    <t>PUB SAN</t>
  </si>
  <si>
    <t>PUW SEA</t>
  </si>
  <si>
    <t>PUW SFO</t>
  </si>
  <si>
    <t>OAJ SYR</t>
  </si>
  <si>
    <t>PUW SMF</t>
  </si>
  <si>
    <t>PVD RDU</t>
  </si>
  <si>
    <t>PVD RIC</t>
  </si>
  <si>
    <t>CSG STL</t>
  </si>
  <si>
    <t>PVD ROC</t>
  </si>
  <si>
    <t>CSG RDU</t>
  </si>
  <si>
    <t>GRB GSO</t>
  </si>
  <si>
    <t>PVD SBY</t>
  </si>
  <si>
    <t>PVD SDF</t>
  </si>
  <si>
    <t>PVD SYR</t>
  </si>
  <si>
    <t>PVD TVC</t>
  </si>
  <si>
    <t>PVU SAN</t>
  </si>
  <si>
    <t>PVU TUS</t>
  </si>
  <si>
    <t>ABE HSV</t>
  </si>
  <si>
    <t>COU DTW</t>
  </si>
  <si>
    <t>EKO SEA</t>
  </si>
  <si>
    <t>PWM ROC</t>
  </si>
  <si>
    <t>PWM SBN</t>
  </si>
  <si>
    <t>PWM SDF</t>
  </si>
  <si>
    <t>PWM SYR</t>
  </si>
  <si>
    <t>PWM TVC</t>
  </si>
  <si>
    <t>GRK OMA</t>
  </si>
  <si>
    <t>ELM GRR</t>
  </si>
  <si>
    <t>LCH OKC</t>
  </si>
  <si>
    <t>RDD SLC</t>
  </si>
  <si>
    <t>GRR LNK</t>
  </si>
  <si>
    <t>BQK STL</t>
  </si>
  <si>
    <t>RDM SBP</t>
  </si>
  <si>
    <t>CHS TOL</t>
  </si>
  <si>
    <t>BTR LIT</t>
  </si>
  <si>
    <t>RDM SGU</t>
  </si>
  <si>
    <t>SBY STL</t>
  </si>
  <si>
    <t>ABE LEX</t>
  </si>
  <si>
    <t>EKO TUS</t>
  </si>
  <si>
    <t>RDM STS</t>
  </si>
  <si>
    <t>ABE PIT</t>
  </si>
  <si>
    <t>RDU RST</t>
  </si>
  <si>
    <t>COU PIT</t>
  </si>
  <si>
    <t>GFK MKE</t>
  </si>
  <si>
    <t>DLH GRR</t>
  </si>
  <si>
    <t>RDU SBY</t>
  </si>
  <si>
    <t>BLI PSC</t>
  </si>
  <si>
    <t>RDU SFB</t>
  </si>
  <si>
    <t>BTR HSV</t>
  </si>
  <si>
    <t>RDU SHV</t>
  </si>
  <si>
    <t>RDU SPI</t>
  </si>
  <si>
    <t>HSV LIT</t>
  </si>
  <si>
    <t>RDU STL</t>
  </si>
  <si>
    <t>ABY EWR</t>
  </si>
  <si>
    <t>RDU TOL</t>
  </si>
  <si>
    <t>BWI GTR</t>
  </si>
  <si>
    <t>RDU TTN</t>
  </si>
  <si>
    <t>EWN SDF</t>
  </si>
  <si>
    <t>AGS SGF</t>
  </si>
  <si>
    <t>CMH ROA</t>
  </si>
  <si>
    <t>BOS PLN</t>
  </si>
  <si>
    <t>CHO JAN</t>
  </si>
  <si>
    <t>GRB GRR</t>
  </si>
  <si>
    <t>RIC SFB</t>
  </si>
  <si>
    <t>BQK MEM</t>
  </si>
  <si>
    <t>RIC STL</t>
  </si>
  <si>
    <t>CSG OKC</t>
  </si>
  <si>
    <t>LIT MLI</t>
  </si>
  <si>
    <t>ACK CHS</t>
  </si>
  <si>
    <t>CRW PWM</t>
  </si>
  <si>
    <t>RNO SBA</t>
  </si>
  <si>
    <t>LCH MCI</t>
  </si>
  <si>
    <t>RNO SEA</t>
  </si>
  <si>
    <t>EVV GSP</t>
  </si>
  <si>
    <t>RNO SGU</t>
  </si>
  <si>
    <t>BTV GRB</t>
  </si>
  <si>
    <t>GSP LFT</t>
  </si>
  <si>
    <t>PIT ROC</t>
  </si>
  <si>
    <t>ROA ROC</t>
  </si>
  <si>
    <t>FLO STL</t>
  </si>
  <si>
    <t>GSP ILM</t>
  </si>
  <si>
    <t>ROA SBN</t>
  </si>
  <si>
    <t>ELP MRY</t>
  </si>
  <si>
    <t>CHO SYR</t>
  </si>
  <si>
    <t>ROA SGF</t>
  </si>
  <si>
    <t>ROA SHV</t>
  </si>
  <si>
    <t>GNV XNA</t>
  </si>
  <si>
    <t>ROA STL</t>
  </si>
  <si>
    <t>ROA SYR</t>
  </si>
  <si>
    <t>BOI RDD</t>
  </si>
  <si>
    <t>ROA XNA</t>
  </si>
  <si>
    <t>ROC RST</t>
  </si>
  <si>
    <t>ROC SAV</t>
  </si>
  <si>
    <t>ROC SBN</t>
  </si>
  <si>
    <t>ROC SBY</t>
  </si>
  <si>
    <t>ROC SDF</t>
  </si>
  <si>
    <t>ROC STL</t>
  </si>
  <si>
    <t>ROC TVC</t>
  </si>
  <si>
    <t>JAC ONT</t>
  </si>
  <si>
    <t>CAE SBN</t>
  </si>
  <si>
    <t>RST SYR</t>
  </si>
  <si>
    <t>RST TVC</t>
  </si>
  <si>
    <t>RST XNA</t>
  </si>
  <si>
    <t>GSO LFT</t>
  </si>
  <si>
    <t>RSW SDF</t>
  </si>
  <si>
    <t>SAF SAN</t>
  </si>
  <si>
    <t>PDX RDD</t>
  </si>
  <si>
    <t>SAF SBA</t>
  </si>
  <si>
    <t>SAF TUS</t>
  </si>
  <si>
    <t>SAN SBA</t>
  </si>
  <si>
    <t>MOB RSW</t>
  </si>
  <si>
    <t>SAN SCK</t>
  </si>
  <si>
    <t>SAN SFO</t>
  </si>
  <si>
    <t>SAN SGU</t>
  </si>
  <si>
    <t>PIT ROA</t>
  </si>
  <si>
    <t>LAS SAF</t>
  </si>
  <si>
    <t>ACK CLE</t>
  </si>
  <si>
    <t>SAN STS</t>
  </si>
  <si>
    <t>SAN TUS</t>
  </si>
  <si>
    <t>SAN TWF</t>
  </si>
  <si>
    <t>GTR TPA</t>
  </si>
  <si>
    <t>SAT SHV</t>
  </si>
  <si>
    <t>SAT SPI</t>
  </si>
  <si>
    <t>SAT STL</t>
  </si>
  <si>
    <t>SAT TXK</t>
  </si>
  <si>
    <t>SAT TYR</t>
  </si>
  <si>
    <t>SAT XNA</t>
  </si>
  <si>
    <t>GFK MDW</t>
  </si>
  <si>
    <t>SAV SBY</t>
  </si>
  <si>
    <t>SAV SDF</t>
  </si>
  <si>
    <t>ACT MSY</t>
  </si>
  <si>
    <t>DFW GGG</t>
  </si>
  <si>
    <t>SAV SRQ</t>
  </si>
  <si>
    <t>ELM GSP</t>
  </si>
  <si>
    <t>SAV SYR</t>
  </si>
  <si>
    <t>SAV TOL</t>
  </si>
  <si>
    <t>LIT OAJ</t>
  </si>
  <si>
    <t>SAV TVC</t>
  </si>
  <si>
    <t>GRB ROC</t>
  </si>
  <si>
    <t>AZO JFK</t>
  </si>
  <si>
    <t>DCA PAH</t>
  </si>
  <si>
    <t>GUC OKC</t>
  </si>
  <si>
    <t>ERI GSP</t>
  </si>
  <si>
    <t>SBA TUS</t>
  </si>
  <si>
    <t>ABY RIC</t>
  </si>
  <si>
    <t>SBN STL</t>
  </si>
  <si>
    <t>SBN SYR</t>
  </si>
  <si>
    <t>SBN XNA</t>
  </si>
  <si>
    <t>ACK RIC</t>
  </si>
  <si>
    <t>SBP SFO</t>
  </si>
  <si>
    <t>ACT MEM</t>
  </si>
  <si>
    <t>SBP SMF</t>
  </si>
  <si>
    <t>BDL CSG</t>
  </si>
  <si>
    <t>SBY SDF</t>
  </si>
  <si>
    <t>BUR RDD</t>
  </si>
  <si>
    <t>AGS SHV</t>
  </si>
  <si>
    <t>BOI FLG</t>
  </si>
  <si>
    <t>AGS AVP</t>
  </si>
  <si>
    <t>CVG ITH</t>
  </si>
  <si>
    <t>CSG EWR</t>
  </si>
  <si>
    <t>SDF STL</t>
  </si>
  <si>
    <t>FLG LGB</t>
  </si>
  <si>
    <t>SDF TPA</t>
  </si>
  <si>
    <t>CVG LSE</t>
  </si>
  <si>
    <t>SDF XNA</t>
  </si>
  <si>
    <t>SEA SFO</t>
  </si>
  <si>
    <t>BHM LYH</t>
  </si>
  <si>
    <t>MKE MOT</t>
  </si>
  <si>
    <t>CRW ORF</t>
  </si>
  <si>
    <t>SEA STS</t>
  </si>
  <si>
    <t>SEA TWF</t>
  </si>
  <si>
    <t>GNV HSV</t>
  </si>
  <si>
    <t>SFB SHV</t>
  </si>
  <si>
    <t>SFB SPI</t>
  </si>
  <si>
    <t>SFB TOL</t>
  </si>
  <si>
    <t>SFB TTN</t>
  </si>
  <si>
    <t>LSE MEM</t>
  </si>
  <si>
    <t>CLE LYH</t>
  </si>
  <si>
    <t>AEX CHS</t>
  </si>
  <si>
    <t>MLI SYR</t>
  </si>
  <si>
    <t>SFO STS</t>
  </si>
  <si>
    <t>SFO TUS</t>
  </si>
  <si>
    <t>SFO TWF</t>
  </si>
  <si>
    <t>SGF TOL</t>
  </si>
  <si>
    <t>SGF TVC</t>
  </si>
  <si>
    <t>SGU SJC</t>
  </si>
  <si>
    <t>SGU SLC</t>
  </si>
  <si>
    <t>SGU SMF</t>
  </si>
  <si>
    <t>SGU TUS</t>
  </si>
  <si>
    <t>SHD TPA</t>
  </si>
  <si>
    <t>SHV SRQ</t>
  </si>
  <si>
    <t>ELM LEX</t>
  </si>
  <si>
    <t>SJC SLC</t>
  </si>
  <si>
    <t>GRR MGM</t>
  </si>
  <si>
    <t>SJC TWF</t>
  </si>
  <si>
    <t>SLC SMF</t>
  </si>
  <si>
    <t>SLC STS</t>
  </si>
  <si>
    <t>LFT XNA</t>
  </si>
  <si>
    <t>SLC TWF</t>
  </si>
  <si>
    <t>SLC XWA</t>
  </si>
  <si>
    <t>AZO CVG</t>
  </si>
  <si>
    <t>SMF TWF</t>
  </si>
  <si>
    <t>SRQ STL</t>
  </si>
  <si>
    <t>SRQ TTN</t>
  </si>
  <si>
    <t>STL SYR</t>
  </si>
  <si>
    <t>STL TOL</t>
  </si>
  <si>
    <t>STL TPA</t>
  </si>
  <si>
    <t>STL TVC</t>
  </si>
  <si>
    <t>STL TYR</t>
  </si>
  <si>
    <t>STS TUS</t>
  </si>
  <si>
    <t>SYR TVC</t>
  </si>
  <si>
    <t>TOL TPA</t>
  </si>
  <si>
    <t>TOL XNA</t>
  </si>
  <si>
    <t>ART ORF</t>
  </si>
  <si>
    <t>TUS TWF</t>
  </si>
  <si>
    <t>TUS TYR</t>
  </si>
  <si>
    <t>TVC XNA</t>
  </si>
  <si>
    <t>Type</t>
  </si>
  <si>
    <t>2013 Passengers</t>
  </si>
  <si>
    <t>2014 Passengers</t>
  </si>
  <si>
    <t>2015 Passengers</t>
  </si>
  <si>
    <t>2016 Passengers</t>
  </si>
  <si>
    <t>2017 Passengers</t>
  </si>
  <si>
    <t>2018 Passengers</t>
  </si>
  <si>
    <t>2019 Passengers</t>
  </si>
  <si>
    <t>Past 3 Average</t>
  </si>
  <si>
    <t>Ridership Rank</t>
  </si>
  <si>
    <t>Average Trip</t>
  </si>
  <si>
    <t>Cities</t>
  </si>
  <si>
    <t>Population 50 miles</t>
  </si>
  <si>
    <t>Longest Segment</t>
  </si>
  <si>
    <t>Start Point</t>
  </si>
  <si>
    <t>End Point</t>
  </si>
  <si>
    <t>Boston</t>
  </si>
  <si>
    <t>Washington</t>
  </si>
  <si>
    <t>DC</t>
  </si>
  <si>
    <t>AVERAGE of Average Trip</t>
  </si>
  <si>
    <t>AVERAGE of Cities</t>
  </si>
  <si>
    <t>AVERAGE of Past 3 Average</t>
  </si>
  <si>
    <t>Pacific Surfliner</t>
  </si>
  <si>
    <t>San Diego</t>
  </si>
  <si>
    <t>San Luis Obispo</t>
  </si>
  <si>
    <t>Capitol Corridor</t>
  </si>
  <si>
    <t>Auburn</t>
  </si>
  <si>
    <t>San Jose</t>
  </si>
  <si>
    <t>Maple Leaf</t>
  </si>
  <si>
    <t>New York</t>
  </si>
  <si>
    <t>Toronto</t>
  </si>
  <si>
    <t>&lt;Long distance currently lowest ridership, but most represented in popular air travel routes</t>
  </si>
  <si>
    <t>Keystone</t>
  </si>
  <si>
    <t>Harrisburg</t>
  </si>
  <si>
    <t>San Joaquins</t>
  </si>
  <si>
    <t>Bakersfield</t>
  </si>
  <si>
    <t>Oakland</t>
  </si>
  <si>
    <t>Hiawatha</t>
  </si>
  <si>
    <t>Chicago</t>
  </si>
  <si>
    <t>Milwaukee</t>
  </si>
  <si>
    <t>Cascades</t>
  </si>
  <si>
    <t>Portland</t>
  </si>
  <si>
    <t>Vancouver</t>
  </si>
  <si>
    <t>Lincoln</t>
  </si>
  <si>
    <t>St. Louis</t>
  </si>
  <si>
    <t>&lt;Unclear from current data, but there's a chance that ridership is affected by the population density within 50 miles of the route</t>
  </si>
  <si>
    <t>Downeaster</t>
  </si>
  <si>
    <t>Brunswick</t>
  </si>
  <si>
    <t>Wolverine</t>
  </si>
  <si>
    <t>Pontiac</t>
  </si>
  <si>
    <t>Los Angeles</t>
  </si>
  <si>
    <t>Seattle</t>
  </si>
  <si>
    <t>Emeryville</t>
  </si>
  <si>
    <t>Miami</t>
  </si>
  <si>
    <t>Palmetto</t>
  </si>
  <si>
    <t>Savannah</t>
  </si>
  <si>
    <t>Southwest Chief</t>
  </si>
  <si>
    <t>Northeast Regional Newport News</t>
  </si>
  <si>
    <t>Newport News</t>
  </si>
  <si>
    <t>Northeast Regional Springfield</t>
  </si>
  <si>
    <t>Springfield</t>
  </si>
  <si>
    <t>New Orleans</t>
  </si>
  <si>
    <t>Carolinan</t>
  </si>
  <si>
    <t>Charlotte</t>
  </si>
  <si>
    <t>Illini/Saluki</t>
  </si>
  <si>
    <t>Carbondale</t>
  </si>
  <si>
    <t>City of New Orleans</t>
  </si>
  <si>
    <t>Auto Train</t>
  </si>
  <si>
    <t>Lorton</t>
  </si>
  <si>
    <t>Sanford</t>
  </si>
  <si>
    <t>Capitol Limited</t>
  </si>
  <si>
    <t>Pittsburgh</t>
  </si>
  <si>
    <t>IL Zephyr/Carl Sandburg</t>
  </si>
  <si>
    <t>Quincy</t>
  </si>
  <si>
    <t>Northeast Regional Lynchburg (VA Service/Roanoke)</t>
  </si>
  <si>
    <t>Roanoke</t>
  </si>
  <si>
    <t>Blue Water</t>
  </si>
  <si>
    <t>Port Huron</t>
  </si>
  <si>
    <t>Piedmont</t>
  </si>
  <si>
    <t>Raleigh</t>
  </si>
  <si>
    <t>Northeast Regional Norfolk</t>
  </si>
  <si>
    <t>Norfolk</t>
  </si>
  <si>
    <t>Missouri River Runner</t>
  </si>
  <si>
    <t>Kansas City</t>
  </si>
  <si>
    <t>Northeast Regional Richmond</t>
  </si>
  <si>
    <t>Richmond</t>
  </si>
  <si>
    <t>Adirondack</t>
  </si>
  <si>
    <t>Montreal</t>
  </si>
  <si>
    <t>Cardinal</t>
  </si>
  <si>
    <t>Vermonter</t>
  </si>
  <si>
    <t>St. Albans</t>
  </si>
  <si>
    <t>Sunset Limited</t>
  </si>
  <si>
    <t>Pere Marquette</t>
  </si>
  <si>
    <t>Grand Rapids</t>
  </si>
  <si>
    <t>Heartland Flyer</t>
  </si>
  <si>
    <t>Fort Worth</t>
  </si>
  <si>
    <t>Oklahoma City</t>
  </si>
  <si>
    <t>Ethan Allen</t>
  </si>
  <si>
    <t>Rutland</t>
  </si>
  <si>
    <t>Hoosier</t>
  </si>
  <si>
    <t>Indianapolis</t>
  </si>
  <si>
    <t>Miles</t>
  </si>
  <si>
    <t>Philadelphia</t>
  </si>
  <si>
    <t>Route 128</t>
  </si>
  <si>
    <t>Back Bay</t>
  </si>
  <si>
    <t>Saratoga Springs</t>
  </si>
  <si>
    <t>Plattsburgh</t>
  </si>
  <si>
    <t>Schenectady</t>
  </si>
  <si>
    <t>Fort Edward</t>
  </si>
  <si>
    <t>Tacoma</t>
  </si>
  <si>
    <t>Vancouver (WA)</t>
  </si>
  <si>
    <t>Eugene</t>
  </si>
  <si>
    <t>East Lansing</t>
  </si>
  <si>
    <t>Flint</t>
  </si>
  <si>
    <t>Kalamazoo</t>
  </si>
  <si>
    <t>Duran</t>
  </si>
  <si>
    <t>Denver</t>
  </si>
  <si>
    <t>Glenwood Springs</t>
  </si>
  <si>
    <t>Winter Park</t>
  </si>
  <si>
    <t>Reno</t>
  </si>
  <si>
    <t>Sacramento</t>
  </si>
  <si>
    <t>Capitols Corridor</t>
  </si>
  <si>
    <t>Martinez</t>
  </si>
  <si>
    <t>Cleveland</t>
  </si>
  <si>
    <t>Toledo</t>
  </si>
  <si>
    <t>Charlottesville</t>
  </si>
  <si>
    <t>Lafayette</t>
  </si>
  <si>
    <t>Cincinnati</t>
  </si>
  <si>
    <t>Macomb</t>
  </si>
  <si>
    <t>Galesburg</t>
  </si>
  <si>
    <t>Princeton</t>
  </si>
  <si>
    <t>Mendota</t>
  </si>
  <si>
    <t>Carolinian</t>
  </si>
  <si>
    <t>Greensboro</t>
  </si>
  <si>
    <t>Champaign</t>
  </si>
  <si>
    <t>Jackson</t>
  </si>
  <si>
    <t>Memphis</t>
  </si>
  <si>
    <t>Santa Barbara</t>
  </si>
  <si>
    <t>Birmingham</t>
  </si>
  <si>
    <t>Atlanta</t>
  </si>
  <si>
    <t>Exeter</t>
  </si>
  <si>
    <t>Dover</t>
  </si>
  <si>
    <t>Wells</t>
  </si>
  <si>
    <t>Durham</t>
  </si>
  <si>
    <t>St. Paul</t>
  </si>
  <si>
    <t>La Crosse</t>
  </si>
  <si>
    <t>Pasco</t>
  </si>
  <si>
    <t>Spokane</t>
  </si>
  <si>
    <t>Castleton</t>
  </si>
  <si>
    <t>Norman</t>
  </si>
  <si>
    <t>Ardmore</t>
  </si>
  <si>
    <t>Gainesville</t>
  </si>
  <si>
    <t>Sturtevant</t>
  </si>
  <si>
    <t>Glenview</t>
  </si>
  <si>
    <t>Crawfordsville</t>
  </si>
  <si>
    <t>Rensselaer</t>
  </si>
  <si>
    <t>Dyer</t>
  </si>
  <si>
    <t>Illini</t>
  </si>
  <si>
    <t>Mattoon</t>
  </si>
  <si>
    <t>Effingham</t>
  </si>
  <si>
    <t>Lancaster</t>
  </si>
  <si>
    <t>Paoli</t>
  </si>
  <si>
    <t>Albany</t>
  </si>
  <si>
    <t>Buffalo</t>
  </si>
  <si>
    <t>Syracuse</t>
  </si>
  <si>
    <t>Rochester</t>
  </si>
  <si>
    <t>Normal</t>
  </si>
  <si>
    <t>Alton</t>
  </si>
  <si>
    <t>Joliet</t>
  </si>
  <si>
    <t>Hudson</t>
  </si>
  <si>
    <t>Rhinecliff</t>
  </si>
  <si>
    <t>Poughkeepsie</t>
  </si>
  <si>
    <t>Kirkwood</t>
  </si>
  <si>
    <t>Jefferson City</t>
  </si>
  <si>
    <t>Lees Summit</t>
  </si>
  <si>
    <t>Baltimore</t>
  </si>
  <si>
    <t>Northeast Regional Lynchburg</t>
  </si>
  <si>
    <t>Lynchburg</t>
  </si>
  <si>
    <t>Oanoke</t>
  </si>
  <si>
    <t>Williamsburg</t>
  </si>
  <si>
    <t>Alexandria</t>
  </si>
  <si>
    <t>Ashland</t>
  </si>
  <si>
    <t>Hartford</t>
  </si>
  <si>
    <t>New Haven</t>
  </si>
  <si>
    <t>Windsor Locks</t>
  </si>
  <si>
    <t>Solana Beach</t>
  </si>
  <si>
    <t>Oceanside</t>
  </si>
  <si>
    <t>Irvine</t>
  </si>
  <si>
    <t>Holland</t>
  </si>
  <si>
    <t>St. Joseph</t>
  </si>
  <si>
    <t>Bangor</t>
  </si>
  <si>
    <t>Cary</t>
  </si>
  <si>
    <t>Fresno</t>
  </si>
  <si>
    <t>Stockton</t>
  </si>
  <si>
    <t>Hanford</t>
  </si>
  <si>
    <t>Orlando</t>
  </si>
  <si>
    <t>West Palm Beach</t>
  </si>
  <si>
    <t>Tampa</t>
  </si>
  <si>
    <t>Albuquerque</t>
  </si>
  <si>
    <t>Flagstaff</t>
  </si>
  <si>
    <t>Flagstaf</t>
  </si>
  <si>
    <t>Tucson</t>
  </si>
  <si>
    <t>Maricopa</t>
  </si>
  <si>
    <t>Houston</t>
  </si>
  <si>
    <t>San Antonio</t>
  </si>
  <si>
    <t>Austin</t>
  </si>
  <si>
    <t>Northampton</t>
  </si>
  <si>
    <t>Brattleboro</t>
  </si>
  <si>
    <t>Essex Jct</t>
  </si>
  <si>
    <t>White River Jct</t>
  </si>
  <si>
    <t>Montpelier</t>
  </si>
  <si>
    <t>Ann Arbor</t>
  </si>
  <si>
    <t>Dearborn</t>
  </si>
  <si>
    <t>Detroit</t>
  </si>
  <si>
    <t>Troy</t>
  </si>
  <si>
    <t>unitid</t>
  </si>
  <si>
    <t>inst_name_x</t>
  </si>
  <si>
    <t>state_name_x</t>
  </si>
  <si>
    <t>number_enrolled_ft</t>
  </si>
  <si>
    <t>inst_size</t>
  </si>
  <si>
    <t>inst_size_avg</t>
  </si>
  <si>
    <t>cc_undergrad_2018</t>
  </si>
  <si>
    <t>cc_size_setting_2018</t>
  </si>
  <si>
    <t>inst_name_y</t>
  </si>
  <si>
    <t>tuition_fees_ft</t>
  </si>
  <si>
    <t>outofstate-instate</t>
  </si>
  <si>
    <t>NAME</t>
  </si>
  <si>
    <t>CITY</t>
  </si>
  <si>
    <t>STATE</t>
  </si>
  <si>
    <t>LAT</t>
  </si>
  <si>
    <t>LON</t>
  </si>
  <si>
    <t>NMCBSA</t>
  </si>
  <si>
    <t>state_name</t>
  </si>
  <si>
    <t>state_of_residence</t>
  </si>
  <si>
    <t>type_of_freshman</t>
  </si>
  <si>
    <t>enrollment_fall</t>
  </si>
  <si>
    <t>percent_of_enrolled</t>
  </si>
  <si>
    <t>include in first round</t>
  </si>
  <si>
    <t>Whittier College</t>
  </si>
  <si>
    <t>California</t>
  </si>
  <si>
    <t>1,000-4,999</t>
  </si>
  <si>
    <t>Four-year, nearly all full-time, selective acceptance, lower transfer-in</t>
  </si>
  <si>
    <t>Four-year, small, highly residential</t>
  </si>
  <si>
    <t>Whittier</t>
  </si>
  <si>
    <t>CA</t>
  </si>
  <si>
    <t>Oregon</t>
  </si>
  <si>
    <t>Total</t>
  </si>
  <si>
    <t>Vanguard University of Southern California</t>
  </si>
  <si>
    <t>Four-year, nearly all full-time, inclusive acceptance, higher transfer-in</t>
  </si>
  <si>
    <t>Costa Mesa</t>
  </si>
  <si>
    <t>University of Southern California</t>
  </si>
  <si>
    <t>20,000 and above</t>
  </si>
  <si>
    <t>Four-year, nearly all full-time, highly selective acceptance, higher transfer-in</t>
  </si>
  <si>
    <t>Four-year, large, primarily residential</t>
  </si>
  <si>
    <t>University of California-Los Angeles</t>
  </si>
  <si>
    <t>Four-year, large, highly residential</t>
  </si>
  <si>
    <t>University of California-Irvine</t>
  </si>
  <si>
    <t>The Master's University and Seminary</t>
  </si>
  <si>
    <t>Four-year, nearly all full-time, selective acceptance, higher transfer-in</t>
  </si>
  <si>
    <t>Santa Clarita</t>
  </si>
  <si>
    <t>Stanford University</t>
  </si>
  <si>
    <t>10,000-19,999</t>
  </si>
  <si>
    <t>Four-year, nearly all full-time, highly selective acceptance, lower transfer-in</t>
  </si>
  <si>
    <t>Stanford</t>
  </si>
  <si>
    <t>Scripps College</t>
  </si>
  <si>
    <t>Claremont</t>
  </si>
  <si>
    <t>Santa Clara University</t>
  </si>
  <si>
    <t>5,000-9,999</t>
  </si>
  <si>
    <t>Four-year, medium, highly residential</t>
  </si>
  <si>
    <t>Santa Clara</t>
  </si>
  <si>
    <t>Pomona College</t>
  </si>
  <si>
    <t>Pepperdine University</t>
  </si>
  <si>
    <t>Malibu</t>
  </si>
  <si>
    <t>Occidental College</t>
  </si>
  <si>
    <t>William Jessup University</t>
  </si>
  <si>
    <t>Rocklin</t>
  </si>
  <si>
    <t>Loyola Marymount University</t>
  </si>
  <si>
    <t>West Coast Ultrasound Institute</t>
  </si>
  <si>
    <t>Under 1,000</t>
  </si>
  <si>
    <t>Two-year, nearly all full-time</t>
  </si>
  <si>
    <t>Two-year, small</t>
  </si>
  <si>
    <t>Hope International University</t>
  </si>
  <si>
    <t>Four-year, mostly full-time, inclusive acceptance, higher transfer-in</t>
  </si>
  <si>
    <t>Four-year, small, primarily residential</t>
  </si>
  <si>
    <t>Fullerton</t>
  </si>
  <si>
    <t>Concordia University-Irvine</t>
  </si>
  <si>
    <t>Claremont McKenna College</t>
  </si>
  <si>
    <t>Pitzer College</t>
  </si>
  <si>
    <t>Chapman University</t>
  </si>
  <si>
    <t>Four-year, medium, primarily residential</t>
  </si>
  <si>
    <t>Orange</t>
  </si>
  <si>
    <t>California Institute of the Arts</t>
  </si>
  <si>
    <t>Valencia</t>
  </si>
  <si>
    <t>California Institute of Technology</t>
  </si>
  <si>
    <t>Pasadena</t>
  </si>
  <si>
    <t>Mount Saint Mary's University</t>
  </si>
  <si>
    <t>Biola University</t>
  </si>
  <si>
    <t>La Mirada</t>
  </si>
  <si>
    <t>Azusa Pacific University</t>
  </si>
  <si>
    <t>Azusa</t>
  </si>
  <si>
    <t>University of Denver</t>
  </si>
  <si>
    <t>Colorado</t>
  </si>
  <si>
    <t>CO</t>
  </si>
  <si>
    <t>Utah</t>
  </si>
  <si>
    <t>Illinois</t>
  </si>
  <si>
    <t>Johnson &amp; Wales University-Denver</t>
  </si>
  <si>
    <t>Four-year, nearly all full-time, inclusive acceptance, lower transfer-in</t>
  </si>
  <si>
    <t>Colorado School of Mines</t>
  </si>
  <si>
    <t>Golden</t>
  </si>
  <si>
    <t>Georgetown University</t>
  </si>
  <si>
    <t>District of Columbia</t>
  </si>
  <si>
    <t>Massachusetts</t>
  </si>
  <si>
    <t>George Washington University</t>
  </si>
  <si>
    <t>Catholic University of America</t>
  </si>
  <si>
    <t>The Catholic University of America</t>
  </si>
  <si>
    <t>American University</t>
  </si>
  <si>
    <t>Howard University</t>
  </si>
  <si>
    <t>Gallaudet University</t>
  </si>
  <si>
    <t>Wheaton College</t>
  </si>
  <si>
    <t>Wheaton</t>
  </si>
  <si>
    <t>IL</t>
  </si>
  <si>
    <t>University of Chicago</t>
  </si>
  <si>
    <t>Trinity International University-Illinois</t>
  </si>
  <si>
    <t>Four-year, mostly full-time, selective acceptance, higher transfer-in</t>
  </si>
  <si>
    <t>Deerfield</t>
  </si>
  <si>
    <t>Trinity Christian College</t>
  </si>
  <si>
    <t>Palos Heights</t>
  </si>
  <si>
    <t>School of the Art Institute of Chicago</t>
  </si>
  <si>
    <t>Roosevelt University</t>
  </si>
  <si>
    <t>Northwestern University</t>
  </si>
  <si>
    <t>Evanston</t>
  </si>
  <si>
    <t>Northern Illinois University</t>
  </si>
  <si>
    <t>Dekalb</t>
  </si>
  <si>
    <t>North Park University</t>
  </si>
  <si>
    <t>North Central College</t>
  </si>
  <si>
    <t>Naperville</t>
  </si>
  <si>
    <t>Moody Bible Institute</t>
  </si>
  <si>
    <t>Loyola University Chicago</t>
  </si>
  <si>
    <t>Lewis University</t>
  </si>
  <si>
    <t>Romeoville</t>
  </si>
  <si>
    <t>Lake Forest College</t>
  </si>
  <si>
    <t>Lake Forest</t>
  </si>
  <si>
    <t>Illinois Institute of Technology</t>
  </si>
  <si>
    <t>Elmhurst College</t>
  </si>
  <si>
    <t>Elmhurst University</t>
  </si>
  <si>
    <t>Elmhurst</t>
  </si>
  <si>
    <t>Dominican University</t>
  </si>
  <si>
    <t>River Forest</t>
  </si>
  <si>
    <t>Columbia College Chicago</t>
  </si>
  <si>
    <t>Benedictine University</t>
  </si>
  <si>
    <t>Lisle</t>
  </si>
  <si>
    <t>Wentworth Institute of Technology</t>
  </si>
  <si>
    <t>MA</t>
  </si>
  <si>
    <t>New Jersey</t>
  </si>
  <si>
    <t>Pennsylvania</t>
  </si>
  <si>
    <t>Wellesley College</t>
  </si>
  <si>
    <t>Wellesley</t>
  </si>
  <si>
    <t>University of Massachusetts-Lowell</t>
  </si>
  <si>
    <t>Lowell</t>
  </si>
  <si>
    <t>Tufts University</t>
  </si>
  <si>
    <t>Medford</t>
  </si>
  <si>
    <t>Northeastern University</t>
  </si>
  <si>
    <t>Suffolk University</t>
  </si>
  <si>
    <t>Massachusetts Institute of Technology</t>
  </si>
  <si>
    <t>Cambridge</t>
  </si>
  <si>
    <t>Simmons University</t>
  </si>
  <si>
    <t>Emerson College</t>
  </si>
  <si>
    <t>Brandeis University</t>
  </si>
  <si>
    <t>Waltham</t>
  </si>
  <si>
    <t>Salem State University</t>
  </si>
  <si>
    <t>Salem</t>
  </si>
  <si>
    <t>Regis College</t>
  </si>
  <si>
    <t>Weston</t>
  </si>
  <si>
    <t>Boston University</t>
  </si>
  <si>
    <t>Boston College</t>
  </si>
  <si>
    <t>Chestnut Hill</t>
  </si>
  <si>
    <t>Bentley University</t>
  </si>
  <si>
    <t>Babson College</t>
  </si>
  <si>
    <t>Merrimack College</t>
  </si>
  <si>
    <t>North Andover</t>
  </si>
  <si>
    <t>MCPHS University</t>
  </si>
  <si>
    <t>Massachusetts College of Art and Design</t>
  </si>
  <si>
    <t>Lesley University</t>
  </si>
  <si>
    <t>Lasell College</t>
  </si>
  <si>
    <t>Lasell University</t>
  </si>
  <si>
    <t>Newton</t>
  </si>
  <si>
    <t>Hult International Business School</t>
  </si>
  <si>
    <t>Harvard University</t>
  </si>
  <si>
    <t>Gordon College</t>
  </si>
  <si>
    <t>Wenham</t>
  </si>
  <si>
    <t>Framingham State University</t>
  </si>
  <si>
    <t>Framingham</t>
  </si>
  <si>
    <t>Endicott College</t>
  </si>
  <si>
    <t>Beverly</t>
  </si>
  <si>
    <t>Emmanuel College</t>
  </si>
  <si>
    <t>Dean College</t>
  </si>
  <si>
    <t>Franklin</t>
  </si>
  <si>
    <t>Curry College</t>
  </si>
  <si>
    <t>Milton</t>
  </si>
  <si>
    <t>Bridgewater State University</t>
  </si>
  <si>
    <t>Bridgewater</t>
  </si>
  <si>
    <t>Stevens Institute of Technology</t>
  </si>
  <si>
    <t>Hoboken</t>
  </si>
  <si>
    <t>NJ</t>
  </si>
  <si>
    <t>Seton Hall University</t>
  </si>
  <si>
    <t>South Orange</t>
  </si>
  <si>
    <t>Saint Peter's University</t>
  </si>
  <si>
    <t>Jersey City</t>
  </si>
  <si>
    <t>Rutgers University-New Brunswick</t>
  </si>
  <si>
    <t>New Brunswick</t>
  </si>
  <si>
    <t>Rowan University</t>
  </si>
  <si>
    <t>Glassboro</t>
  </si>
  <si>
    <t>New Jersey Institute of Technology</t>
  </si>
  <si>
    <t>Newark</t>
  </si>
  <si>
    <t>Montclair State University</t>
  </si>
  <si>
    <t>Montclair</t>
  </si>
  <si>
    <t>Monmouth University</t>
  </si>
  <si>
    <t>West Long Branch</t>
  </si>
  <si>
    <t>Fairleigh Dickinson University-Metropolitan Campus</t>
  </si>
  <si>
    <t>Teaneck</t>
  </si>
  <si>
    <t>Fairleigh Dickinson University-Florham Campus</t>
  </si>
  <si>
    <t>Madison</t>
  </si>
  <si>
    <t>Drew University</t>
  </si>
  <si>
    <t>Caldwell University</t>
  </si>
  <si>
    <t>Caldwell</t>
  </si>
  <si>
    <t>Wagner College</t>
  </si>
  <si>
    <t>Staten Island</t>
  </si>
  <si>
    <t>NY</t>
  </si>
  <si>
    <t>North Carolina</t>
  </si>
  <si>
    <t>The New School</t>
  </si>
  <si>
    <t>SUNY at Purchase College</t>
  </si>
  <si>
    <t>Purchase</t>
  </si>
  <si>
    <t>Stony Brook University</t>
  </si>
  <si>
    <t>Stony Brook</t>
  </si>
  <si>
    <t>St. Thomas Aquinas College</t>
  </si>
  <si>
    <t>Sparkill</t>
  </si>
  <si>
    <t>St John's University-New York</t>
  </si>
  <si>
    <t>St. John's University-New York</t>
  </si>
  <si>
    <t>Queens</t>
  </si>
  <si>
    <t>School of Visual Arts</t>
  </si>
  <si>
    <t>Sarah Lawrence College</t>
  </si>
  <si>
    <t>Bronxville</t>
  </si>
  <si>
    <t>Pratt Institute-Main</t>
  </si>
  <si>
    <t>Brooklyn</t>
  </si>
  <si>
    <t>Pace University</t>
  </si>
  <si>
    <t>Nyack College</t>
  </si>
  <si>
    <t>New York University</t>
  </si>
  <si>
    <t>Marymount Manhattan College</t>
  </si>
  <si>
    <t>Manhattan School of Music</t>
  </si>
  <si>
    <t>Manhattan College</t>
  </si>
  <si>
    <t>Riverdale</t>
  </si>
  <si>
    <t>LIM College</t>
  </si>
  <si>
    <t>Iona College</t>
  </si>
  <si>
    <t>New Rochelle</t>
  </si>
  <si>
    <t>Hofstra University</t>
  </si>
  <si>
    <t>Hempstead</t>
  </si>
  <si>
    <t>Fordham University</t>
  </si>
  <si>
    <t>Bronx</t>
  </si>
  <si>
    <t>Fashion Institute of Technology</t>
  </si>
  <si>
    <t>Columbia University in the City of New York</t>
  </si>
  <si>
    <t>Barnard College</t>
  </si>
  <si>
    <t>American Musical and Dramatic Academy</t>
  </si>
  <si>
    <t>Shaw University</t>
  </si>
  <si>
    <t>NC</t>
  </si>
  <si>
    <t>North Carolina State University at Raleigh</t>
  </si>
  <si>
    <t>Meredith College</t>
  </si>
  <si>
    <t>University of Portland</t>
  </si>
  <si>
    <t>OR</t>
  </si>
  <si>
    <t>Reed College</t>
  </si>
  <si>
    <t>Pacific University</t>
  </si>
  <si>
    <t>Forest Grove</t>
  </si>
  <si>
    <t>Linfield College-McMinnville Campus</t>
  </si>
  <si>
    <t>Linfield University-McMinnville Campus</t>
  </si>
  <si>
    <t>McMinnville</t>
  </si>
  <si>
    <t>Lewis &amp; Clark College</t>
  </si>
  <si>
    <t>George Fox University</t>
  </si>
  <si>
    <t>Newberg</t>
  </si>
  <si>
    <t>Concordia University-Portland</t>
  </si>
  <si>
    <t>Villanova University</t>
  </si>
  <si>
    <t>Villanova</t>
  </si>
  <si>
    <t>PA</t>
  </si>
  <si>
    <t>Widener University</t>
  </si>
  <si>
    <t>Chester</t>
  </si>
  <si>
    <t>Swarthmore College</t>
  </si>
  <si>
    <t>Swarthmore</t>
  </si>
  <si>
    <t>Haverford College</t>
  </si>
  <si>
    <t>Haverford</t>
  </si>
  <si>
    <t>West Chester University of Pennsylvania</t>
  </si>
  <si>
    <t>West Chester</t>
  </si>
  <si>
    <t>Bryn Mawr College</t>
  </si>
  <si>
    <t>Bryn Mawr</t>
  </si>
  <si>
    <t>Ursinus College</t>
  </si>
  <si>
    <t>Collegeville</t>
  </si>
  <si>
    <t>University of the Sciences</t>
  </si>
  <si>
    <t>University of Pennsylvania</t>
  </si>
  <si>
    <t>Thomas Jefferson University</t>
  </si>
  <si>
    <t>The University of the Arts</t>
  </si>
  <si>
    <t>Saint Joseph's University</t>
  </si>
  <si>
    <t>Lincoln University</t>
  </si>
  <si>
    <t>La Salle University</t>
  </si>
  <si>
    <t>Eastern University</t>
  </si>
  <si>
    <t>Saint Davids</t>
  </si>
  <si>
    <t>Drexel University</t>
  </si>
  <si>
    <t>Delaware Valley University</t>
  </si>
  <si>
    <t>Doylestown</t>
  </si>
  <si>
    <t>Chestnut Hill College</t>
  </si>
  <si>
    <t>Arcadia University</t>
  </si>
  <si>
    <t>Glenside</t>
  </si>
  <si>
    <t>Westminster College</t>
  </si>
  <si>
    <t>Salt Lake City</t>
  </si>
  <si>
    <t>UT</t>
  </si>
  <si>
    <t>include in school filter</t>
  </si>
  <si>
    <t>include in final rec</t>
  </si>
  <si>
    <t>final rec large schools</t>
  </si>
  <si>
    <t>COUNTUNIQUE of inst_name_y</t>
  </si>
  <si>
    <t>SUM of enrollment_fall</t>
  </si>
  <si>
    <t>Extrapolate to All-year students</t>
  </si>
  <si>
    <t>^ Many of the schools identified are smaller, but the larger schools (though there are less) might have better ROI</t>
  </si>
  <si>
    <t/>
  </si>
  <si>
    <t>hbcu</t>
  </si>
  <si>
    <t>tribal_college</t>
  </si>
  <si>
    <t>year</t>
  </si>
  <si>
    <t>state_name_y</t>
  </si>
  <si>
    <t>level_of_study</t>
  </si>
  <si>
    <t>tuition_type</t>
  </si>
  <si>
    <t>ZIP</t>
  </si>
  <si>
    <t>CBSA</t>
  </si>
  <si>
    <t>Include in All-School Map</t>
  </si>
  <si>
    <t>Include in 5% School Filter</t>
  </si>
  <si>
    <t>Include in Final Rec</t>
  </si>
  <si>
    <t>Final Rec Large School</t>
  </si>
  <si>
    <t>No</t>
  </si>
  <si>
    <t>Undergraduate</t>
  </si>
  <si>
    <t>Out of state</t>
  </si>
  <si>
    <t>91702-7000</t>
  </si>
  <si>
    <t>90639-0001</t>
  </si>
  <si>
    <t>California Baptist University</t>
  </si>
  <si>
    <t>Riverside</t>
  </si>
  <si>
    <t>92504-3297</t>
  </si>
  <si>
    <t>Riverside-San Bernardino-Ontario, CA</t>
  </si>
  <si>
    <t>California College of the Arts</t>
  </si>
  <si>
    <t>San Francisco</t>
  </si>
  <si>
    <t>94107-2247</t>
  </si>
  <si>
    <t>San Francisco-Oakland-Berkeley, CA</t>
  </si>
  <si>
    <t>California Lutheran University</t>
  </si>
  <si>
    <t>Thousand Oaks</t>
  </si>
  <si>
    <t>91360-2787</t>
  </si>
  <si>
    <t>Oxnard-Thousand Oaks-Ventura, CA</t>
  </si>
  <si>
    <t>California Polytechnic State University-San Luis Obispo</t>
  </si>
  <si>
    <t>San Luis Obispo-Paso Robles, CA</t>
  </si>
  <si>
    <t>University of California-Berkeley</t>
  </si>
  <si>
    <t>Berkeley</t>
  </si>
  <si>
    <t>90095-1405</t>
  </si>
  <si>
    <t>University of California-Riverside</t>
  </si>
  <si>
    <t>University of California-San Diego</t>
  </si>
  <si>
    <t>La Jolla</t>
  </si>
  <si>
    <t>San Diego-Chula Vista-Carlsbad, CA</t>
  </si>
  <si>
    <t>University of California-Santa Barbara</t>
  </si>
  <si>
    <t>Santa Maria-Santa Barbara, CA</t>
  </si>
  <si>
    <t>University of California-Santa Cruz</t>
  </si>
  <si>
    <t>Santa Cruz</t>
  </si>
  <si>
    <t>95064-1011</t>
  </si>
  <si>
    <t>Santa Cruz-Watsonville, CA</t>
  </si>
  <si>
    <t>91355-2397</t>
  </si>
  <si>
    <t>California State University Maritime Academy</t>
  </si>
  <si>
    <t>Vallejo</t>
  </si>
  <si>
    <t>94590-8181</t>
  </si>
  <si>
    <t>Vallejo, CA</t>
  </si>
  <si>
    <t>92612-3203</t>
  </si>
  <si>
    <t>91711-6400</t>
  </si>
  <si>
    <t>Dominican University of California</t>
  </si>
  <si>
    <t>San Rafael</t>
  </si>
  <si>
    <t>94901-2298</t>
  </si>
  <si>
    <t>Humboldt State University</t>
  </si>
  <si>
    <t>Arcata</t>
  </si>
  <si>
    <t>95521-8299</t>
  </si>
  <si>
    <t>Eureka-Arcata, CA</t>
  </si>
  <si>
    <t>La Sierra University</t>
  </si>
  <si>
    <t>92505-8247</t>
  </si>
  <si>
    <t>Loma Linda University</t>
  </si>
  <si>
    <t>Loma Linda</t>
  </si>
  <si>
    <t>91321-1200</t>
  </si>
  <si>
    <t>90045-2659</t>
  </si>
  <si>
    <t>Mills College</t>
  </si>
  <si>
    <t>90049-1599</t>
  </si>
  <si>
    <t>Notre Dame de Namur University</t>
  </si>
  <si>
    <t>Belmont</t>
  </si>
  <si>
    <t>94002-1908</t>
  </si>
  <si>
    <t>90041-3392</t>
  </si>
  <si>
    <t>92831-3199</t>
  </si>
  <si>
    <t>Pacific Union College</t>
  </si>
  <si>
    <t>Angwin</t>
  </si>
  <si>
    <t>94508-9707</t>
  </si>
  <si>
    <t>Napa, CA</t>
  </si>
  <si>
    <t>University of the Pacific</t>
  </si>
  <si>
    <t>95211-0197</t>
  </si>
  <si>
    <t>Stockton, CA</t>
  </si>
  <si>
    <t>91711-6101</t>
  </si>
  <si>
    <t>Point Loma Nazarene University</t>
  </si>
  <si>
    <t>92106-2899</t>
  </si>
  <si>
    <t>91711-6319</t>
  </si>
  <si>
    <t>University of Redlands</t>
  </si>
  <si>
    <t>Redlands</t>
  </si>
  <si>
    <t>92373-0999</t>
  </si>
  <si>
    <t>University of San Diego</t>
  </si>
  <si>
    <t>92110-2492</t>
  </si>
  <si>
    <t>University of San Francisco</t>
  </si>
  <si>
    <t>94117-1080</t>
  </si>
  <si>
    <t>95765-3707</t>
  </si>
  <si>
    <t>91711-3905</t>
  </si>
  <si>
    <t>Saint Mary's College of California</t>
  </si>
  <si>
    <t>Moraga</t>
  </si>
  <si>
    <t>Sonoma State University</t>
  </si>
  <si>
    <t>Rohnert Park</t>
  </si>
  <si>
    <t>94928-3609</t>
  </si>
  <si>
    <t>Santa Rosa-Petaluma, CA</t>
  </si>
  <si>
    <t>Westmont College</t>
  </si>
  <si>
    <t>93108-1089</t>
  </si>
  <si>
    <t>Adams State University</t>
  </si>
  <si>
    <t>Alamosa</t>
  </si>
  <si>
    <t>N</t>
  </si>
  <si>
    <t>University of Colorado Boulder</t>
  </si>
  <si>
    <t>Boulder</t>
  </si>
  <si>
    <t>80309-0017</t>
  </si>
  <si>
    <t>Boulder, CO</t>
  </si>
  <si>
    <t>Colorado College</t>
  </si>
  <si>
    <t>Colorado Springs</t>
  </si>
  <si>
    <t>Colorado Springs, CO</t>
  </si>
  <si>
    <t>Colorado State University-Fort Collins</t>
  </si>
  <si>
    <t>Fort Collins</t>
  </si>
  <si>
    <t>80523-0100</t>
  </si>
  <si>
    <t>Fort Collins, CO</t>
  </si>
  <si>
    <t>Fort Lewis College</t>
  </si>
  <si>
    <t>Durango</t>
  </si>
  <si>
    <t>81301-3999</t>
  </si>
  <si>
    <t>Durango, CO</t>
  </si>
  <si>
    <t>Colorado Mesa University</t>
  </si>
  <si>
    <t>Grand Junction</t>
  </si>
  <si>
    <t>81501-3122</t>
  </si>
  <si>
    <t>Grand Junction, CO</t>
  </si>
  <si>
    <t>University of Northern Colorado</t>
  </si>
  <si>
    <t>Greeley</t>
  </si>
  <si>
    <t>Greeley, CO</t>
  </si>
  <si>
    <t>Colorado State University-Pueblo</t>
  </si>
  <si>
    <t>Colorado State University Pueblo</t>
  </si>
  <si>
    <t>Pueblo</t>
  </si>
  <si>
    <t>81001-4901</t>
  </si>
  <si>
    <t>Pueblo, CO</t>
  </si>
  <si>
    <t>United States Air Force Academy</t>
  </si>
  <si>
    <t>USAF Academy</t>
  </si>
  <si>
    <t>80840-5002</t>
  </si>
  <si>
    <t>Western State Colorado University</t>
  </si>
  <si>
    <t>Western Colorado University</t>
  </si>
  <si>
    <t>Gunnison</t>
  </si>
  <si>
    <t>20016-8001</t>
  </si>
  <si>
    <t>20002-3695</t>
  </si>
  <si>
    <t>20057-0001</t>
  </si>
  <si>
    <t>Yes</t>
  </si>
  <si>
    <t>Barry University</t>
  </si>
  <si>
    <t>Florida</t>
  </si>
  <si>
    <t>FL</t>
  </si>
  <si>
    <t>33161-6695</t>
  </si>
  <si>
    <t>Miami-Fort Lauderdale-Pompano Beach, FL</t>
  </si>
  <si>
    <t>Bethune-Cookman University</t>
  </si>
  <si>
    <t>Daytona Beach</t>
  </si>
  <si>
    <t>32114-3099</t>
  </si>
  <si>
    <t>Deltona-Daytona Beach-Ormond Beach, FL</t>
  </si>
  <si>
    <t>Lynn University</t>
  </si>
  <si>
    <t>Boca Raton</t>
  </si>
  <si>
    <t>33431-5598</t>
  </si>
  <si>
    <t>Eckerd College</t>
  </si>
  <si>
    <t>Saint Petersburg</t>
  </si>
  <si>
    <t>33711-4700</t>
  </si>
  <si>
    <t>Edward Waters College</t>
  </si>
  <si>
    <t>Jacksonville</t>
  </si>
  <si>
    <t>Embry-Riddle Aeronautical University-Daytona Beach</t>
  </si>
  <si>
    <t>32114-3900</t>
  </si>
  <si>
    <t>Florida Agricultural and Mechanical University</t>
  </si>
  <si>
    <t>Tallahassee</t>
  </si>
  <si>
    <t>Tallahassee, FL</t>
  </si>
  <si>
    <t>Flagler College-St Augustine</t>
  </si>
  <si>
    <t>Flagler College</t>
  </si>
  <si>
    <t>Saint Augustine</t>
  </si>
  <si>
    <t>Florida Institute of Technology</t>
  </si>
  <si>
    <t>Melbourne</t>
  </si>
  <si>
    <t>32901-6975</t>
  </si>
  <si>
    <t>Palm Bay-Melbourne-Titusville, FL</t>
  </si>
  <si>
    <t>Florida Memorial University</t>
  </si>
  <si>
    <t>Miami Gardens</t>
  </si>
  <si>
    <t>33054-6199</t>
  </si>
  <si>
    <t>Florida Southern College</t>
  </si>
  <si>
    <t>Lakeland</t>
  </si>
  <si>
    <t>33801-5698</t>
  </si>
  <si>
    <t>Lakeland-Winter Haven, FL</t>
  </si>
  <si>
    <t>University of Florida</t>
  </si>
  <si>
    <t>Gainesville, FL</t>
  </si>
  <si>
    <t>Jacksonville University</t>
  </si>
  <si>
    <t>32211-3394</t>
  </si>
  <si>
    <t>University of Miami</t>
  </si>
  <si>
    <t>Coral Gables</t>
  </si>
  <si>
    <t>University of North Florida</t>
  </si>
  <si>
    <t>32224-7699</t>
  </si>
  <si>
    <t>Nova Southeastern University</t>
  </si>
  <si>
    <t>Fort Lauderdale</t>
  </si>
  <si>
    <t>33314-7796</t>
  </si>
  <si>
    <t>Palm Beach Atlantic University</t>
  </si>
  <si>
    <t>Ringling College of Art and Design</t>
  </si>
  <si>
    <t>Sarasota</t>
  </si>
  <si>
    <t>34234-5895</t>
  </si>
  <si>
    <t>North Port-Sarasota-Bradenton, FL</t>
  </si>
  <si>
    <t>Rollins College</t>
  </si>
  <si>
    <t>32789-4499</t>
  </si>
  <si>
    <t>St. Thomas University</t>
  </si>
  <si>
    <t>33054-6459</t>
  </si>
  <si>
    <t>Stetson University</t>
  </si>
  <si>
    <t>DeLand</t>
  </si>
  <si>
    <t>Southeastern University</t>
  </si>
  <si>
    <t>33801-6034</t>
  </si>
  <si>
    <t>The University of Tampa</t>
  </si>
  <si>
    <t>33606-1490</t>
  </si>
  <si>
    <t>Warner University</t>
  </si>
  <si>
    <t>Lake Wales</t>
  </si>
  <si>
    <t>33859-8797</t>
  </si>
  <si>
    <t>Augustana College</t>
  </si>
  <si>
    <t>Rock Island</t>
  </si>
  <si>
    <t>61201-2296</t>
  </si>
  <si>
    <t>Davenport-Moline-Rock Island, IA-IL</t>
  </si>
  <si>
    <t>Bradley University</t>
  </si>
  <si>
    <t>Peoria</t>
  </si>
  <si>
    <t>61625-0001</t>
  </si>
  <si>
    <t>Peoria, IL</t>
  </si>
  <si>
    <t>60605-1996</t>
  </si>
  <si>
    <t>Concordia University-Chicago</t>
  </si>
  <si>
    <t>60305-1499</t>
  </si>
  <si>
    <t>Eastern Illinois University</t>
  </si>
  <si>
    <t>Charleston</t>
  </si>
  <si>
    <t>Charleston-Mattoon, IL</t>
  </si>
  <si>
    <t>60126-3296</t>
  </si>
  <si>
    <t>Greenville University</t>
  </si>
  <si>
    <t>Greenville</t>
  </si>
  <si>
    <t>60532-0900</t>
  </si>
  <si>
    <t>University of Illinois at Urbana-Champaign</t>
  </si>
  <si>
    <t>61820-5711</t>
  </si>
  <si>
    <t>Champaign-Urbana, IL</t>
  </si>
  <si>
    <t>Illinois Wesleyan University</t>
  </si>
  <si>
    <t>Bloomington</t>
  </si>
  <si>
    <t>61702-2900</t>
  </si>
  <si>
    <t>Bloomington, IL</t>
  </si>
  <si>
    <t>Illinois State University</t>
  </si>
  <si>
    <t>61790-1000</t>
  </si>
  <si>
    <t>Judson University</t>
  </si>
  <si>
    <t>Elgin</t>
  </si>
  <si>
    <t>60123-1498</t>
  </si>
  <si>
    <t>Knox College</t>
  </si>
  <si>
    <t>Galesburg, IL</t>
  </si>
  <si>
    <t>60045-2399</t>
  </si>
  <si>
    <t>60446-2200</t>
  </si>
  <si>
    <t>McKendree University</t>
  </si>
  <si>
    <t>Lebanon</t>
  </si>
  <si>
    <t>62254-1291</t>
  </si>
  <si>
    <t>Millikin University</t>
  </si>
  <si>
    <t>Decatur</t>
  </si>
  <si>
    <t>62522-2084</t>
  </si>
  <si>
    <t>Decatur, IL</t>
  </si>
  <si>
    <t>Monmouth College</t>
  </si>
  <si>
    <t>Monmouth</t>
  </si>
  <si>
    <t>61462-1998</t>
  </si>
  <si>
    <t>60610-3284</t>
  </si>
  <si>
    <t>60625-4895</t>
  </si>
  <si>
    <t>60115-2828</t>
  </si>
  <si>
    <t>Olivet Nazarene University</t>
  </si>
  <si>
    <t>Bourbonnais</t>
  </si>
  <si>
    <t>60914-2271</t>
  </si>
  <si>
    <t>Kankakee, IL</t>
  </si>
  <si>
    <t>Rockford University</t>
  </si>
  <si>
    <t>Rockford</t>
  </si>
  <si>
    <t>61108-2311</t>
  </si>
  <si>
    <t>Rockford, IL</t>
  </si>
  <si>
    <t>60605-1394</t>
  </si>
  <si>
    <t>University of St Francis</t>
  </si>
  <si>
    <t>60435-6188</t>
  </si>
  <si>
    <t>University of Illinois at Springfield</t>
  </si>
  <si>
    <t>62703-5407</t>
  </si>
  <si>
    <t>Springfield, IL</t>
  </si>
  <si>
    <t>Southern Illinois University-Carbondale</t>
  </si>
  <si>
    <t>62901-4512</t>
  </si>
  <si>
    <t>Carbondale-Marion, IL</t>
  </si>
  <si>
    <t>Southern Illinois University-Edwardsville</t>
  </si>
  <si>
    <t>Edwardsville</t>
  </si>
  <si>
    <t>62026-1259</t>
  </si>
  <si>
    <t>60463-0929</t>
  </si>
  <si>
    <t>60015-1283</t>
  </si>
  <si>
    <t>Western Illinois University</t>
  </si>
  <si>
    <t>Macomb, IL</t>
  </si>
  <si>
    <t>60187-5593</t>
  </si>
  <si>
    <t>02141-1805</t>
  </si>
  <si>
    <t>American International College</t>
  </si>
  <si>
    <t>Springfield, MA</t>
  </si>
  <si>
    <t>Amherst College</t>
  </si>
  <si>
    <t>Amherst</t>
  </si>
  <si>
    <t>01002-5000</t>
  </si>
  <si>
    <t>Anna Maria College</t>
  </si>
  <si>
    <t>Paxton</t>
  </si>
  <si>
    <t>01612-1198</t>
  </si>
  <si>
    <t>Worcester, MA-CT</t>
  </si>
  <si>
    <t>Assumption College</t>
  </si>
  <si>
    <t>Assumption University</t>
  </si>
  <si>
    <t>Worcester</t>
  </si>
  <si>
    <t>01609-1296</t>
  </si>
  <si>
    <t>02457-0310</t>
  </si>
  <si>
    <t>Becker College</t>
  </si>
  <si>
    <t>01609-2165</t>
  </si>
  <si>
    <t>02452-4705</t>
  </si>
  <si>
    <t>02454-9110</t>
  </si>
  <si>
    <t>Clark University</t>
  </si>
  <si>
    <t>01610-1477</t>
  </si>
  <si>
    <t>02186-2395</t>
  </si>
  <si>
    <t>02038-1941</t>
  </si>
  <si>
    <t>02116-4624</t>
  </si>
  <si>
    <t>Fitchburg State University</t>
  </si>
  <si>
    <t>Fitchburg</t>
  </si>
  <si>
    <t>01420-2697</t>
  </si>
  <si>
    <t>01701-9101</t>
  </si>
  <si>
    <t>Hampshire College</t>
  </si>
  <si>
    <t>01002-5001</t>
  </si>
  <si>
    <t>College of the Holy Cross</t>
  </si>
  <si>
    <t>01610-2395</t>
  </si>
  <si>
    <t>02138-2790</t>
  </si>
  <si>
    <t>01854-5104</t>
  </si>
  <si>
    <t>University of Massachusetts-Amherst</t>
  </si>
  <si>
    <t>02115-5896</t>
  </si>
  <si>
    <t>02115-5882</t>
  </si>
  <si>
    <t>02139-4307</t>
  </si>
  <si>
    <t>Massachusetts Maritime Academy</t>
  </si>
  <si>
    <t>Buzzards Bay</t>
  </si>
  <si>
    <t>02532-1803</t>
  </si>
  <si>
    <t>Barnstable Town, MA</t>
  </si>
  <si>
    <t>Mount Holyoke College</t>
  </si>
  <si>
    <t>South Hadley</t>
  </si>
  <si>
    <t>01075-1489</t>
  </si>
  <si>
    <t>Nichols College</t>
  </si>
  <si>
    <t>Dudley</t>
  </si>
  <si>
    <t>01571-5000</t>
  </si>
  <si>
    <t>Massachusetts College of Liberal Arts</t>
  </si>
  <si>
    <t>North Adams</t>
  </si>
  <si>
    <t>01247-4100</t>
  </si>
  <si>
    <t>Pittsfield, MA</t>
  </si>
  <si>
    <t>02115-5005</t>
  </si>
  <si>
    <t>College of Our Lady of the Elms</t>
  </si>
  <si>
    <t>Chicopee</t>
  </si>
  <si>
    <t>02493-1571</t>
  </si>
  <si>
    <t>02115-5898</t>
  </si>
  <si>
    <t>Smith College</t>
  </si>
  <si>
    <t>Springfield College</t>
  </si>
  <si>
    <t>01109-3797</t>
  </si>
  <si>
    <t>University of Massachusetts-Dartmouth</t>
  </si>
  <si>
    <t>North Dartmouth</t>
  </si>
  <si>
    <t>02747-2300</t>
  </si>
  <si>
    <t>Providence-Warwick, RI-MA</t>
  </si>
  <si>
    <t>Stonehill College</t>
  </si>
  <si>
    <t>Easton</t>
  </si>
  <si>
    <t>02357-6110</t>
  </si>
  <si>
    <t>02108-3901</t>
  </si>
  <si>
    <t>02155-5555</t>
  </si>
  <si>
    <t>02481-8203</t>
  </si>
  <si>
    <t>Western New England University</t>
  </si>
  <si>
    <t>01119-2684</t>
  </si>
  <si>
    <t>Westfield State University</t>
  </si>
  <si>
    <t>Westfield</t>
  </si>
  <si>
    <t>01086-1630</t>
  </si>
  <si>
    <t>Norton</t>
  </si>
  <si>
    <t>02766-2322</t>
  </si>
  <si>
    <t>Williams College</t>
  </si>
  <si>
    <t>Williamstown</t>
  </si>
  <si>
    <t>Worcester Polytechnic Institute</t>
  </si>
  <si>
    <t>01609-2280</t>
  </si>
  <si>
    <t>Worcester State University</t>
  </si>
  <si>
    <t>01602-2597</t>
  </si>
  <si>
    <t>Beth Medrash Govoha</t>
  </si>
  <si>
    <t>Lakewood</t>
  </si>
  <si>
    <t>08701-2754</t>
  </si>
  <si>
    <t>Bloomfield College</t>
  </si>
  <si>
    <t>Bloomfield</t>
  </si>
  <si>
    <t>07006-6195</t>
  </si>
  <si>
    <t>Centenary University</t>
  </si>
  <si>
    <t>Hackettstown</t>
  </si>
  <si>
    <t>Allentown-Bethlehem-Easton, PA-NJ</t>
  </si>
  <si>
    <t>Felician University</t>
  </si>
  <si>
    <t>Lodi</t>
  </si>
  <si>
    <t>Georgian Court University</t>
  </si>
  <si>
    <t>08701-2697</t>
  </si>
  <si>
    <t>07764-1898</t>
  </si>
  <si>
    <t>07043-1624</t>
  </si>
  <si>
    <t>Princeton University</t>
  </si>
  <si>
    <t>08544-0070</t>
  </si>
  <si>
    <t>Trenton-Princeton, NJ</t>
  </si>
  <si>
    <t>Ramapo College of New Jersey</t>
  </si>
  <si>
    <t>Mahwah</t>
  </si>
  <si>
    <t>07430-1680</t>
  </si>
  <si>
    <t>Rider University</t>
  </si>
  <si>
    <t>Lawrenceville</t>
  </si>
  <si>
    <t>08648-3099</t>
  </si>
  <si>
    <t>08901-1281</t>
  </si>
  <si>
    <t>Rutgers University-Newark</t>
  </si>
  <si>
    <t>07306-5997</t>
  </si>
  <si>
    <t>07079-2697</t>
  </si>
  <si>
    <t>07030-5991</t>
  </si>
  <si>
    <t>Stockton University</t>
  </si>
  <si>
    <t>Galloway</t>
  </si>
  <si>
    <t>08205-9441</t>
  </si>
  <si>
    <t>Atlantic City-Hammonton, NJ</t>
  </si>
  <si>
    <t>The College of New Jersey</t>
  </si>
  <si>
    <t>Ewing</t>
  </si>
  <si>
    <t>08628-7718</t>
  </si>
  <si>
    <t>William Paterson University of New Jersey</t>
  </si>
  <si>
    <t>Wayne</t>
  </si>
  <si>
    <t>Adelphi University</t>
  </si>
  <si>
    <t>Garden City</t>
  </si>
  <si>
    <t>11530-0701</t>
  </si>
  <si>
    <t>Albany College of Pharmacy and Health Sciences</t>
  </si>
  <si>
    <t>12208-3492</t>
  </si>
  <si>
    <t>Albany-Schenectady-Troy, NY</t>
  </si>
  <si>
    <t>Alfred University</t>
  </si>
  <si>
    <t>Alfred</t>
  </si>
  <si>
    <t>14802-1205</t>
  </si>
  <si>
    <t>Bard College</t>
  </si>
  <si>
    <t>Annandale-On-Hudson</t>
  </si>
  <si>
    <t>12504-5000</t>
  </si>
  <si>
    <t>Poughkeepsie-Newburgh-Middletown, NY</t>
  </si>
  <si>
    <t>10027-6598</t>
  </si>
  <si>
    <t>Canisius College</t>
  </si>
  <si>
    <t>14208-1098</t>
  </si>
  <si>
    <t>Buffalo-Cheektowaga, NY</t>
  </si>
  <si>
    <t>Clarkson University</t>
  </si>
  <si>
    <t>Potsdam</t>
  </si>
  <si>
    <t>Ogdensburg-Massena, NY</t>
  </si>
  <si>
    <t>Colgate University</t>
  </si>
  <si>
    <t>Hamilton</t>
  </si>
  <si>
    <t>13346-1398</t>
  </si>
  <si>
    <t>Syracuse, NY</t>
  </si>
  <si>
    <t>Concordia College-New York</t>
  </si>
  <si>
    <t>Concordia College</t>
  </si>
  <si>
    <t>10708-1998</t>
  </si>
  <si>
    <t>Cornell University</t>
  </si>
  <si>
    <t>Ithaca</t>
  </si>
  <si>
    <t>Ithaca, NY</t>
  </si>
  <si>
    <t>Culinary Institute of America</t>
  </si>
  <si>
    <t>Hyde Park</t>
  </si>
  <si>
    <t>12538-1499</t>
  </si>
  <si>
    <t>D'Youville College</t>
  </si>
  <si>
    <t>14201-1084</t>
  </si>
  <si>
    <t>Dominican College of Blauvelt</t>
  </si>
  <si>
    <t>Orangeburg</t>
  </si>
  <si>
    <t>10962-1210</t>
  </si>
  <si>
    <t>10001-5992</t>
  </si>
  <si>
    <t>Hamilton College</t>
  </si>
  <si>
    <t>Clinton</t>
  </si>
  <si>
    <t>Utica-Rome, NY</t>
  </si>
  <si>
    <t>Hartwick College</t>
  </si>
  <si>
    <t>Oneonta</t>
  </si>
  <si>
    <t>13820-4020</t>
  </si>
  <si>
    <t>Oneonta, NY</t>
  </si>
  <si>
    <t>Hobart William Smith Colleges</t>
  </si>
  <si>
    <t>Geneva</t>
  </si>
  <si>
    <t>Rochester, NY</t>
  </si>
  <si>
    <t>Houghton College</t>
  </si>
  <si>
    <t>Houghton</t>
  </si>
  <si>
    <t>10801-1890</t>
  </si>
  <si>
    <t>Ithaca College</t>
  </si>
  <si>
    <t>14850-7002</t>
  </si>
  <si>
    <t>Keuka College</t>
  </si>
  <si>
    <t>Keuka Park</t>
  </si>
  <si>
    <t>10022-5268</t>
  </si>
  <si>
    <t>Le Moyne College</t>
  </si>
  <si>
    <t>13214-1301</t>
  </si>
  <si>
    <t>10471-4098</t>
  </si>
  <si>
    <t>Manhattanville College</t>
  </si>
  <si>
    <t>Marist College</t>
  </si>
  <si>
    <t>10021-4597</t>
  </si>
  <si>
    <t>Medaille College</t>
  </si>
  <si>
    <t>14214-2695</t>
  </si>
  <si>
    <t>Mount Saint Mary College</t>
  </si>
  <si>
    <t>Newburgh</t>
  </si>
  <si>
    <t>College of Mount Saint Vincent</t>
  </si>
  <si>
    <t>10471-1093</t>
  </si>
  <si>
    <t>Nazareth College</t>
  </si>
  <si>
    <t>14618-3790</t>
  </si>
  <si>
    <t>10011-8871</t>
  </si>
  <si>
    <t>10012-1091</t>
  </si>
  <si>
    <t>Niagara University</t>
  </si>
  <si>
    <t>10038-1598</t>
  </si>
  <si>
    <t>Rensselaer Polytechnic Institute</t>
  </si>
  <si>
    <t>12180-3590</t>
  </si>
  <si>
    <t>Roberts Wesleyan College</t>
  </si>
  <si>
    <t>Rochester Institute of Technology</t>
  </si>
  <si>
    <t>14623-5603</t>
  </si>
  <si>
    <t>University of Rochester</t>
  </si>
  <si>
    <t>14627-0011</t>
  </si>
  <si>
    <t>The Sage Colleges</t>
  </si>
  <si>
    <t>Russell Sage College</t>
  </si>
  <si>
    <t>St Bonaventure University</t>
  </si>
  <si>
    <t>Saint Bonaventure</t>
  </si>
  <si>
    <t>14778-9800</t>
  </si>
  <si>
    <t>Olean, NY</t>
  </si>
  <si>
    <t>St Lawrence University</t>
  </si>
  <si>
    <t>Canton</t>
  </si>
  <si>
    <t>The College of Saint Rose</t>
  </si>
  <si>
    <t>12203-1490</t>
  </si>
  <si>
    <t>10976-1050</t>
  </si>
  <si>
    <t>Siena College</t>
  </si>
  <si>
    <t>Loudonville</t>
  </si>
  <si>
    <t>12211-1462</t>
  </si>
  <si>
    <t>Skidmore College</t>
  </si>
  <si>
    <t>Saint John Fisher College</t>
  </si>
  <si>
    <t>14618-3597</t>
  </si>
  <si>
    <t>SUNY College of Technology at Alfred</t>
  </si>
  <si>
    <t>SUNY College of Technology at Canton</t>
  </si>
  <si>
    <t>13617-1098</t>
  </si>
  <si>
    <t>SUNY College of Technology at Delhi</t>
  </si>
  <si>
    <t>Delhi</t>
  </si>
  <si>
    <t>13753-1100</t>
  </si>
  <si>
    <t>SUNY College of Agriculture and Technology at Cobleskill</t>
  </si>
  <si>
    <t>Cobleskill</t>
  </si>
  <si>
    <t>SUNY Morrisville</t>
  </si>
  <si>
    <t>Morrisville</t>
  </si>
  <si>
    <t>SUNY at Albany</t>
  </si>
  <si>
    <t>Binghamton University</t>
  </si>
  <si>
    <t>Vestal</t>
  </si>
  <si>
    <t>13850-6000</t>
  </si>
  <si>
    <t>Binghamton, NY</t>
  </si>
  <si>
    <t>University at Buffalo</t>
  </si>
  <si>
    <t>14260-1660</t>
  </si>
  <si>
    <t>11794-0701</t>
  </si>
  <si>
    <t>SUNY College of Environmental Science and Forestry</t>
  </si>
  <si>
    <t>SUNY Polytechnic Institute</t>
  </si>
  <si>
    <t>Utica</t>
  </si>
  <si>
    <t>SUNY College at Brockport</t>
  </si>
  <si>
    <t>SUNY Brockport</t>
  </si>
  <si>
    <t>Brockport</t>
  </si>
  <si>
    <t>14420-2919</t>
  </si>
  <si>
    <t>SUNY Buffalo State</t>
  </si>
  <si>
    <t>SUNY Cortland</t>
  </si>
  <si>
    <t>Cortland</t>
  </si>
  <si>
    <t>13045-0900</t>
  </si>
  <si>
    <t>Cortland, NY</t>
  </si>
  <si>
    <t>SUNY at Fredonia</t>
  </si>
  <si>
    <t>Fredonia</t>
  </si>
  <si>
    <t>14063-1136</t>
  </si>
  <si>
    <t>Jamestown-Dunkirk-Fredonia, NY</t>
  </si>
  <si>
    <t>SUNY College at Geneseo</t>
  </si>
  <si>
    <t>Geneseo</t>
  </si>
  <si>
    <t>14454-1465</t>
  </si>
  <si>
    <t>State University of New York at New Paltz</t>
  </si>
  <si>
    <t>New Paltz</t>
  </si>
  <si>
    <t>12561-2443</t>
  </si>
  <si>
    <t>Kingston, NY</t>
  </si>
  <si>
    <t>SUNY Oneonta</t>
  </si>
  <si>
    <t>13820-4015</t>
  </si>
  <si>
    <t>SUNY College at Oswego</t>
  </si>
  <si>
    <t>Oswego</t>
  </si>
  <si>
    <t>SUNY College at Potsdam</t>
  </si>
  <si>
    <t>13676-2294</t>
  </si>
  <si>
    <t>10577-1400</t>
  </si>
  <si>
    <t>SUNY College at Plattsburgh</t>
  </si>
  <si>
    <t>12901-2681</t>
  </si>
  <si>
    <t>Plattsburgh, NY</t>
  </si>
  <si>
    <t>SUNY Downstate Medical Center</t>
  </si>
  <si>
    <t>SUNY Downstate Health Sciences University</t>
  </si>
  <si>
    <t>11203-2098</t>
  </si>
  <si>
    <t>SUNY Maritime College</t>
  </si>
  <si>
    <t>Throggs Neck</t>
  </si>
  <si>
    <t>10465-4198</t>
  </si>
  <si>
    <t>Upstate Medical University</t>
  </si>
  <si>
    <t>Syracuse University</t>
  </si>
  <si>
    <t>Union College</t>
  </si>
  <si>
    <t>12308-2311</t>
  </si>
  <si>
    <t>United States Military Academy</t>
  </si>
  <si>
    <t>West  Point</t>
  </si>
  <si>
    <t>10996-1905</t>
  </si>
  <si>
    <t>Utica College</t>
  </si>
  <si>
    <t>13502-4892</t>
  </si>
  <si>
    <t>Vassar College</t>
  </si>
  <si>
    <t>10301-4495</t>
  </si>
  <si>
    <t>Yeshiva University</t>
  </si>
  <si>
    <t>10033-3299</t>
  </si>
  <si>
    <t>Appalachian State University</t>
  </si>
  <si>
    <t>Boone</t>
  </si>
  <si>
    <t>Boone, NC</t>
  </si>
  <si>
    <t>Belmont Abbey College</t>
  </si>
  <si>
    <t>28012-1802</t>
  </si>
  <si>
    <t>Campbell University</t>
  </si>
  <si>
    <t>Buies Creek</t>
  </si>
  <si>
    <t>Fayetteville, NC</t>
  </si>
  <si>
    <t>Catawba College</t>
  </si>
  <si>
    <t>Salisbury</t>
  </si>
  <si>
    <t>Chowan University</t>
  </si>
  <si>
    <t>Murfreesboro</t>
  </si>
  <si>
    <t>Davidson College</t>
  </si>
  <si>
    <t>Davidson</t>
  </si>
  <si>
    <t>Duke University</t>
  </si>
  <si>
    <t>Durham-Chapel Hill, NC</t>
  </si>
  <si>
    <t>East Carolina University</t>
  </si>
  <si>
    <t>27858-4353</t>
  </si>
  <si>
    <t>Greenville, NC</t>
  </si>
  <si>
    <t>Elizabeth City State University</t>
  </si>
  <si>
    <t>Elizabeth City</t>
  </si>
  <si>
    <t>Elizabeth City, NC</t>
  </si>
  <si>
    <t>Elon University</t>
  </si>
  <si>
    <t>Elon</t>
  </si>
  <si>
    <t>27244-2010</t>
  </si>
  <si>
    <t>Burlington, NC</t>
  </si>
  <si>
    <t>Fayetteville State University</t>
  </si>
  <si>
    <t>Fayetteville</t>
  </si>
  <si>
    <t>28301-4298</t>
  </si>
  <si>
    <t>Gardner-Webb University</t>
  </si>
  <si>
    <t>Boiling Springs</t>
  </si>
  <si>
    <t>28017-0997</t>
  </si>
  <si>
    <t>Shelby, NC</t>
  </si>
  <si>
    <t>Guilford College</t>
  </si>
  <si>
    <t>27410-4108</t>
  </si>
  <si>
    <t>Greensboro-High Point, NC</t>
  </si>
  <si>
    <t>High Point University</t>
  </si>
  <si>
    <t>High Point</t>
  </si>
  <si>
    <t>Johnson C Smith University</t>
  </si>
  <si>
    <t>28216-5398</t>
  </si>
  <si>
    <t>Lenoir-Rhyne University</t>
  </si>
  <si>
    <t>Hickory</t>
  </si>
  <si>
    <t>Hickory-Lenoir-Morganton, NC</t>
  </si>
  <si>
    <t>Livingstone College</t>
  </si>
  <si>
    <t>Mars Hill University</t>
  </si>
  <si>
    <t>Mars Hill</t>
  </si>
  <si>
    <t>Asheville, NC</t>
  </si>
  <si>
    <t>27607-5298</t>
  </si>
  <si>
    <t>Methodist University</t>
  </si>
  <si>
    <t>28311-1420</t>
  </si>
  <si>
    <t>North Carolina A &amp; T State University</t>
  </si>
  <si>
    <t>University of North Carolina at Asheville</t>
  </si>
  <si>
    <t>Asheville</t>
  </si>
  <si>
    <t>28804-8510</t>
  </si>
  <si>
    <t>University of North Carolina at Chapel Hill</t>
  </si>
  <si>
    <t>Chapel Hill</t>
  </si>
  <si>
    <t>University of North Carolina at Charlotte</t>
  </si>
  <si>
    <t>28223-0001</t>
  </si>
  <si>
    <t>University of North Carolina at Greensboro</t>
  </si>
  <si>
    <t>27402-6170</t>
  </si>
  <si>
    <t>North Carolina Central University</t>
  </si>
  <si>
    <t>27695-7001</t>
  </si>
  <si>
    <t>North Carolina Wesleyan College</t>
  </si>
  <si>
    <t>Rocky Mount</t>
  </si>
  <si>
    <t>Rocky Mount, NC</t>
  </si>
  <si>
    <t>University of North Carolina Wilmington</t>
  </si>
  <si>
    <t>Wilmington</t>
  </si>
  <si>
    <t>28403-5963</t>
  </si>
  <si>
    <t>Wilmington, NC</t>
  </si>
  <si>
    <t>University of North Carolina at Pembroke</t>
  </si>
  <si>
    <t>Pembroke</t>
  </si>
  <si>
    <t>28372-1510</t>
  </si>
  <si>
    <t>Lumberton, NC</t>
  </si>
  <si>
    <t>Queens University of Charlotte</t>
  </si>
  <si>
    <t>28274-0001</t>
  </si>
  <si>
    <t>Southeastern Baptist Theological Seminary</t>
  </si>
  <si>
    <t>Wake Forest</t>
  </si>
  <si>
    <t>27587-1889</t>
  </si>
  <si>
    <t>Wake Forest University</t>
  </si>
  <si>
    <t>Winston-Salem</t>
  </si>
  <si>
    <t>Winston-Salem, NC</t>
  </si>
  <si>
    <t>Wingate University</t>
  </si>
  <si>
    <t>Wingate</t>
  </si>
  <si>
    <t>28174-0159</t>
  </si>
  <si>
    <t>Winston-Salem State University</t>
  </si>
  <si>
    <t>27110-0001</t>
  </si>
  <si>
    <t>Western Carolina University</t>
  </si>
  <si>
    <t>Cullowhee</t>
  </si>
  <si>
    <t>28723-9646</t>
  </si>
  <si>
    <t>Cullowhee, NC</t>
  </si>
  <si>
    <t>97211-6099</t>
  </si>
  <si>
    <t>97219-7899</t>
  </si>
  <si>
    <t>97128-6894</t>
  </si>
  <si>
    <t>University of Oregon</t>
  </si>
  <si>
    <t>Eugene-Springfield, OR</t>
  </si>
  <si>
    <t>97203-5798</t>
  </si>
  <si>
    <t>97202-8199</t>
  </si>
  <si>
    <t>Southern Oregon University</t>
  </si>
  <si>
    <t>Medford, OR</t>
  </si>
  <si>
    <t>Corban University</t>
  </si>
  <si>
    <t>97317-9392</t>
  </si>
  <si>
    <t>Salem, OR</t>
  </si>
  <si>
    <t>Willamette University</t>
  </si>
  <si>
    <t>Western Oregon University</t>
  </si>
  <si>
    <t>97361-1394</t>
  </si>
  <si>
    <t>Albright College</t>
  </si>
  <si>
    <t>Reading</t>
  </si>
  <si>
    <t>19612-5234</t>
  </si>
  <si>
    <t>Reading, PA</t>
  </si>
  <si>
    <t>Allegheny College</t>
  </si>
  <si>
    <t>Meadville</t>
  </si>
  <si>
    <t>16335-3902</t>
  </si>
  <si>
    <t>Meadville, PA</t>
  </si>
  <si>
    <t>DeSales University</t>
  </si>
  <si>
    <t>Four-year, mostly full-time selective acceptance, lower transfer-in</t>
  </si>
  <si>
    <t>Center Valley</t>
  </si>
  <si>
    <t>18034-9568</t>
  </si>
  <si>
    <t>Alvernia University</t>
  </si>
  <si>
    <t>Four-year, mostly full-time, inclusive acceptance, lower transfer-in</t>
  </si>
  <si>
    <t>19607-1799</t>
  </si>
  <si>
    <t>19038-3295</t>
  </si>
  <si>
    <t>Bloomsburg University of Pennsylvania</t>
  </si>
  <si>
    <t>Bloomsburg</t>
  </si>
  <si>
    <t>Bloomsburg-Berwick, PA</t>
  </si>
  <si>
    <t>Bucknell University</t>
  </si>
  <si>
    <t>Lewisburg</t>
  </si>
  <si>
    <t>Lewisburg, PA</t>
  </si>
  <si>
    <t>Cabrini University</t>
  </si>
  <si>
    <t>Radnor</t>
  </si>
  <si>
    <t>19087-3698</t>
  </si>
  <si>
    <t>California University of Pennsylvania</t>
  </si>
  <si>
    <t>15419-1394</t>
  </si>
  <si>
    <t>Carlow University</t>
  </si>
  <si>
    <t>15213-3165</t>
  </si>
  <si>
    <t>Carnegie Mellon University</t>
  </si>
  <si>
    <t>15213-3890</t>
  </si>
  <si>
    <t>Cedar Crest College</t>
  </si>
  <si>
    <t>Allentown</t>
  </si>
  <si>
    <t>18104-6196</t>
  </si>
  <si>
    <t>Chatham University</t>
  </si>
  <si>
    <t>19118-2693</t>
  </si>
  <si>
    <t>Clarion University of Pennsylvania</t>
  </si>
  <si>
    <t>Clarion</t>
  </si>
  <si>
    <t>18901-2697</t>
  </si>
  <si>
    <t>Dickinson College</t>
  </si>
  <si>
    <t>Carlisle</t>
  </si>
  <si>
    <t>17013-2896</t>
  </si>
  <si>
    <t>Harrisburg-Carlisle, PA</t>
  </si>
  <si>
    <t>Duquesne University</t>
  </si>
  <si>
    <t>East Stroudsburg University of Pennsylvania</t>
  </si>
  <si>
    <t>East Stroudsburg</t>
  </si>
  <si>
    <t>18301-2999</t>
  </si>
  <si>
    <t>East Stroudsburg, PA</t>
  </si>
  <si>
    <t>19087-3696</t>
  </si>
  <si>
    <t>Edinboro University of Pennsylvania</t>
  </si>
  <si>
    <t>Edinboro</t>
  </si>
  <si>
    <t>16444-0001</t>
  </si>
  <si>
    <t>Erie, PA</t>
  </si>
  <si>
    <t>Elizabethtown College</t>
  </si>
  <si>
    <t>Elizabethtown</t>
  </si>
  <si>
    <t>17022-2298</t>
  </si>
  <si>
    <t>Lancaster, PA</t>
  </si>
  <si>
    <t>Franklin and Marshall College</t>
  </si>
  <si>
    <t>17604-3003</t>
  </si>
  <si>
    <t>Gannon University</t>
  </si>
  <si>
    <t>Erie</t>
  </si>
  <si>
    <t>16541-0001</t>
  </si>
  <si>
    <t>Geneva College</t>
  </si>
  <si>
    <t>Beaver Falls</t>
  </si>
  <si>
    <t>15010-3599</t>
  </si>
  <si>
    <t>Gettysburg College</t>
  </si>
  <si>
    <t>Gettysburg</t>
  </si>
  <si>
    <t>Gettysburg, PA</t>
  </si>
  <si>
    <t>Gwynedd Mercy University</t>
  </si>
  <si>
    <t>Gwynedd Valley</t>
  </si>
  <si>
    <t>19437-0901</t>
  </si>
  <si>
    <t>19041-1392</t>
  </si>
  <si>
    <t>Immaculata University</t>
  </si>
  <si>
    <t>Immaculata</t>
  </si>
  <si>
    <t>Indiana University of Pennsylvania-Main Campus</t>
  </si>
  <si>
    <t>Indiana</t>
  </si>
  <si>
    <t>15705-1098</t>
  </si>
  <si>
    <t>Indiana, PA</t>
  </si>
  <si>
    <t>Juniata College</t>
  </si>
  <si>
    <t>Huntingdon</t>
  </si>
  <si>
    <t>16652-2196</t>
  </si>
  <si>
    <t>Huntingdon, PA</t>
  </si>
  <si>
    <t>Keystone College</t>
  </si>
  <si>
    <t>La Plume</t>
  </si>
  <si>
    <t>18440-0200</t>
  </si>
  <si>
    <t>Scranton--Wilkes-Barre, PA</t>
  </si>
  <si>
    <t>King's College</t>
  </si>
  <si>
    <t>Wilkes-Barre</t>
  </si>
  <si>
    <t>18711-0801</t>
  </si>
  <si>
    <t>Kutztown University of Pennsylvania</t>
  </si>
  <si>
    <t>Kutztown</t>
  </si>
  <si>
    <t>19530-0730</t>
  </si>
  <si>
    <t>La Roche University</t>
  </si>
  <si>
    <t>15237-5898</t>
  </si>
  <si>
    <t>19141-1199</t>
  </si>
  <si>
    <t>Lafayette College</t>
  </si>
  <si>
    <t>18042-1768</t>
  </si>
  <si>
    <t>Lebanon Valley College</t>
  </si>
  <si>
    <t>Annville</t>
  </si>
  <si>
    <t>17003-1400</t>
  </si>
  <si>
    <t>Lebanon, PA</t>
  </si>
  <si>
    <t>Lehigh University</t>
  </si>
  <si>
    <t>Bethlehem</t>
  </si>
  <si>
    <t>19352-0999</t>
  </si>
  <si>
    <t>Lock Haven University</t>
  </si>
  <si>
    <t>Lock Haven</t>
  </si>
  <si>
    <t>17745-2390</t>
  </si>
  <si>
    <t>Lock Haven, PA</t>
  </si>
  <si>
    <t>Lycoming College</t>
  </si>
  <si>
    <t>Williamsport</t>
  </si>
  <si>
    <t>17701-5192</t>
  </si>
  <si>
    <t>Williamsport, PA</t>
  </si>
  <si>
    <t>Mansfield University of Pennsylvania</t>
  </si>
  <si>
    <t>Mansfield</t>
  </si>
  <si>
    <t>Marywood University</t>
  </si>
  <si>
    <t>Scranton</t>
  </si>
  <si>
    <t>18509-1598</t>
  </si>
  <si>
    <t>Mercyhurst University</t>
  </si>
  <si>
    <t>Messiah College</t>
  </si>
  <si>
    <t>Messiah University</t>
  </si>
  <si>
    <t>Mechanicsburg</t>
  </si>
  <si>
    <t>Millersville University of Pennsylvania</t>
  </si>
  <si>
    <t>Millersville</t>
  </si>
  <si>
    <t>17551-0302</t>
  </si>
  <si>
    <t>Misericordia University</t>
  </si>
  <si>
    <t>Dallas</t>
  </si>
  <si>
    <t>18612-1098</t>
  </si>
  <si>
    <t>Moravian College</t>
  </si>
  <si>
    <t>18018-6650</t>
  </si>
  <si>
    <t>Mount Aloysius College</t>
  </si>
  <si>
    <t>Cresson</t>
  </si>
  <si>
    <t>16630-1999</t>
  </si>
  <si>
    <t>Johnstown, PA</t>
  </si>
  <si>
    <t>Muhlenberg College</t>
  </si>
  <si>
    <t>Neumann University</t>
  </si>
  <si>
    <t>Aston</t>
  </si>
  <si>
    <t>19014-1298</t>
  </si>
  <si>
    <t>Pennsylvania State University-Penn State Erie-Behrend College</t>
  </si>
  <si>
    <t>16563-0001</t>
  </si>
  <si>
    <t>Pennsylvania State University-Penn State Altoona</t>
  </si>
  <si>
    <t>Altoona</t>
  </si>
  <si>
    <t>16601-3777</t>
  </si>
  <si>
    <t>Altoona, PA</t>
  </si>
  <si>
    <t>Pennsylvania State University-Penn State Berks</t>
  </si>
  <si>
    <t>19610-1016</t>
  </si>
  <si>
    <t>Pennsylvania State University-Main Campus</t>
  </si>
  <si>
    <t>University Park</t>
  </si>
  <si>
    <t>16802-1503</t>
  </si>
  <si>
    <t>State College, PA</t>
  </si>
  <si>
    <t>19104-6303</t>
  </si>
  <si>
    <t>19102-4901</t>
  </si>
  <si>
    <t>19104-4495</t>
  </si>
  <si>
    <t>University of Pittsburgh-Bradford</t>
  </si>
  <si>
    <t>Bradford</t>
  </si>
  <si>
    <t>Bradford, PA</t>
  </si>
  <si>
    <t>University of Pittsburgh-Greensburg</t>
  </si>
  <si>
    <t>Greensburg</t>
  </si>
  <si>
    <t>15601-5860</t>
  </si>
  <si>
    <t>University of Pittsburgh-Johnstown</t>
  </si>
  <si>
    <t>Johnstown</t>
  </si>
  <si>
    <t>University of Pittsburgh-Pittsburgh Campus</t>
  </si>
  <si>
    <t>Pittsburgh Technical College</t>
  </si>
  <si>
    <t>Oakdale</t>
  </si>
  <si>
    <t>Point Park University</t>
  </si>
  <si>
    <t>15222-1984</t>
  </si>
  <si>
    <t>Robert Morris University</t>
  </si>
  <si>
    <t>Moon Township</t>
  </si>
  <si>
    <t>15108-1189</t>
  </si>
  <si>
    <t>Saint Francis University</t>
  </si>
  <si>
    <t>Loretto</t>
  </si>
  <si>
    <t>19131-1395</t>
  </si>
  <si>
    <t>Saint Vincent College</t>
  </si>
  <si>
    <t>Latrobe</t>
  </si>
  <si>
    <t>15650-2690</t>
  </si>
  <si>
    <t>University of Scranton</t>
  </si>
  <si>
    <t>18510-4699</t>
  </si>
  <si>
    <t>Seton Hill University</t>
  </si>
  <si>
    <t>Shippensburg University of Pennsylvania</t>
  </si>
  <si>
    <t>Shippensburg</t>
  </si>
  <si>
    <t>17257-2299</t>
  </si>
  <si>
    <t>Slippery Rock University of Pennsylvania</t>
  </si>
  <si>
    <t>Slippery Rock</t>
  </si>
  <si>
    <t>16057-1383</t>
  </si>
  <si>
    <t>Susquehanna University</t>
  </si>
  <si>
    <t>Selinsgrove</t>
  </si>
  <si>
    <t>17870-1025</t>
  </si>
  <si>
    <t>Selinsgrove, PA</t>
  </si>
  <si>
    <t>19426-1000</t>
  </si>
  <si>
    <t>19085-1699</t>
  </si>
  <si>
    <t>Washington &amp; Jefferson College</t>
  </si>
  <si>
    <t>Waynesburg University</t>
  </si>
  <si>
    <t>Waynesburg</t>
  </si>
  <si>
    <t>15370-1257</t>
  </si>
  <si>
    <t>New Wilmington</t>
  </si>
  <si>
    <t>New Castle, PA</t>
  </si>
  <si>
    <t>19013-5792</t>
  </si>
  <si>
    <t>Wilkes University</t>
  </si>
  <si>
    <t>York College of Pennsylvania</t>
  </si>
  <si>
    <t>York</t>
  </si>
  <si>
    <t>17403-3651</t>
  </si>
  <si>
    <t>York-Hanover, PA</t>
  </si>
  <si>
    <t>Eastern Washington University</t>
  </si>
  <si>
    <t>Cheney</t>
  </si>
  <si>
    <t>WA</t>
  </si>
  <si>
    <t>99004-2496</t>
  </si>
  <si>
    <t>The Evergreen State College</t>
  </si>
  <si>
    <t>Olympia</t>
  </si>
  <si>
    <t>98505-0001</t>
  </si>
  <si>
    <t>Olympia-Lacey-Tumwater, WA</t>
  </si>
  <si>
    <t>Gonzaga University</t>
  </si>
  <si>
    <t>99258-0001</t>
  </si>
  <si>
    <t>Bastyr University</t>
  </si>
  <si>
    <t>Kenmore</t>
  </si>
  <si>
    <t>98028-4966</t>
  </si>
  <si>
    <t>Northwest University</t>
  </si>
  <si>
    <t>Kirkland</t>
  </si>
  <si>
    <t>98083-0579</t>
  </si>
  <si>
    <t>Pacific Lutheran University</t>
  </si>
  <si>
    <t>98447-0003</t>
  </si>
  <si>
    <t>University of Puget Sound</t>
  </si>
  <si>
    <t>Saint Martin's University</t>
  </si>
  <si>
    <t>Lacey</t>
  </si>
  <si>
    <t>98503-7500</t>
  </si>
  <si>
    <t>Seattle Pacific University</t>
  </si>
  <si>
    <t>98119-1997</t>
  </si>
  <si>
    <t>Seattle University</t>
  </si>
  <si>
    <t>98122-4340</t>
  </si>
  <si>
    <t>Walla Walla University</t>
  </si>
  <si>
    <t>College Place</t>
  </si>
  <si>
    <t>99324-1198</t>
  </si>
  <si>
    <t>Walla Walla, WA</t>
  </si>
  <si>
    <t>Washington State University</t>
  </si>
  <si>
    <t>Pullman</t>
  </si>
  <si>
    <t>99164-5910</t>
  </si>
  <si>
    <t>Pullman, WA</t>
  </si>
  <si>
    <t>University of Washington-Seattle Campus</t>
  </si>
  <si>
    <t>98195-4550</t>
  </si>
  <si>
    <t>Western Washington University</t>
  </si>
  <si>
    <t>Bellingham</t>
  </si>
  <si>
    <t>98225-9008</t>
  </si>
  <si>
    <t>Bellingham, WA</t>
  </si>
  <si>
    <t>Whitman College</t>
  </si>
  <si>
    <t>Walla Walla</t>
  </si>
  <si>
    <t>Whitworth University</t>
  </si>
  <si>
    <t>Pennsylvania College of Technology</t>
  </si>
  <si>
    <t>17701-5799</t>
  </si>
  <si>
    <t>California State University-Monterey Bay</t>
  </si>
  <si>
    <t>Seaside</t>
  </si>
  <si>
    <t>93955-8001</t>
  </si>
  <si>
    <t>Salinas, CA</t>
  </si>
  <si>
    <t>Johnson &amp; Wales University-North Miami</t>
  </si>
  <si>
    <t>North Miami</t>
  </si>
  <si>
    <t>Florida Gulf Coast University</t>
  </si>
  <si>
    <t>Fort Myers</t>
  </si>
  <si>
    <t>33965-6565</t>
  </si>
  <si>
    <t>Cape Coral-Fort Myers, FL</t>
  </si>
  <si>
    <t>University of California-Merced</t>
  </si>
  <si>
    <t>Merced</t>
  </si>
  <si>
    <t>95343-5603</t>
  </si>
  <si>
    <t>Merced, CA</t>
  </si>
  <si>
    <t>Johnson &amp; Wales University-Charlotte</t>
  </si>
  <si>
    <t>Ave Maria University</t>
  </si>
  <si>
    <t>Ave Maria</t>
  </si>
  <si>
    <t>34142-9505</t>
  </si>
  <si>
    <t>Naples-Marco Island, FL</t>
  </si>
  <si>
    <t>Uta Mesivta of Kiryas Joel</t>
  </si>
  <si>
    <t>Monroe</t>
  </si>
  <si>
    <t>Harrisburg University of Science and Technology</t>
  </si>
  <si>
    <t>17101-2208</t>
  </si>
  <si>
    <t>City</t>
  </si>
  <si>
    <t>FAA</t>
  </si>
  <si>
    <t>Airport</t>
  </si>
  <si>
    <t>Amtrak City</t>
  </si>
  <si>
    <t>BHM</t>
  </si>
  <si>
    <t>Birmingham–Shuttlesworth International Airport</t>
  </si>
  <si>
    <t>Birmingham, AL</t>
  </si>
  <si>
    <t>Dothan</t>
  </si>
  <si>
    <t>DHN</t>
  </si>
  <si>
    <t>Dothan Regional Airport</t>
  </si>
  <si>
    <t>Huntsville</t>
  </si>
  <si>
    <t>HSV</t>
  </si>
  <si>
    <t>Huntsville International Airport (Carl T. Jones Field)</t>
  </si>
  <si>
    <t>Huntsville, AL</t>
  </si>
  <si>
    <t>Mobile</t>
  </si>
  <si>
    <t>MOB</t>
  </si>
  <si>
    <t>Mobile Regional Airport</t>
  </si>
  <si>
    <t>Mobile, AL</t>
  </si>
  <si>
    <t>Montgomery</t>
  </si>
  <si>
    <t>MGM</t>
  </si>
  <si>
    <t>Montgomery Regional Airport (Dannelly Field)</t>
  </si>
  <si>
    <t>Montgomery, AL</t>
  </si>
  <si>
    <t>Anchorage</t>
  </si>
  <si>
    <t>LHD</t>
  </si>
  <si>
    <t>Lake Hood Seaplane Base (also Lake Hood Airstrip)</t>
  </si>
  <si>
    <t>MRI</t>
  </si>
  <si>
    <t>Merrill Field</t>
  </si>
  <si>
    <t>ANC</t>
  </si>
  <si>
    <t>Ted Stevens Anchorage International Airport</t>
  </si>
  <si>
    <t>Aniak</t>
  </si>
  <si>
    <t>ANI</t>
  </si>
  <si>
    <t>Aniak Airport</t>
  </si>
  <si>
    <t>Bethel</t>
  </si>
  <si>
    <t>BET</t>
  </si>
  <si>
    <t>Bethel Airport (also see Bethel Seaplane Base)</t>
  </si>
  <si>
    <t>Cordova</t>
  </si>
  <si>
    <t>CDV</t>
  </si>
  <si>
    <t>Merle K. (Mudhole) Smith Airport</t>
  </si>
  <si>
    <t>Deadhorse</t>
  </si>
  <si>
    <t>SCC</t>
  </si>
  <si>
    <t>Deadhorse Airport (Prudhoe Bay Airport)</t>
  </si>
  <si>
    <t>Dillingham</t>
  </si>
  <si>
    <t>DLG</t>
  </si>
  <si>
    <t>Dillingham Airport</t>
  </si>
  <si>
    <t>Fairbanks</t>
  </si>
  <si>
    <t>FAI</t>
  </si>
  <si>
    <t>Fairbanks International Airport</t>
  </si>
  <si>
    <t>Gustavus</t>
  </si>
  <si>
    <t>GST</t>
  </si>
  <si>
    <t>Gustavus Airport</t>
  </si>
  <si>
    <t>Homer</t>
  </si>
  <si>
    <t>HOM</t>
  </si>
  <si>
    <t>Homer Airport</t>
  </si>
  <si>
    <t>Juneau</t>
  </si>
  <si>
    <t>JNU</t>
  </si>
  <si>
    <t>Juneau International Airport</t>
  </si>
  <si>
    <t>Kenai</t>
  </si>
  <si>
    <t>ENA</t>
  </si>
  <si>
    <t>Kenai Municipal Airport</t>
  </si>
  <si>
    <t>Ketchikan</t>
  </si>
  <si>
    <t>KTN</t>
  </si>
  <si>
    <t>Ketchikan International Airport</t>
  </si>
  <si>
    <t>King Salmon</t>
  </si>
  <si>
    <t>AKN</t>
  </si>
  <si>
    <t>King Salmon Airport</t>
  </si>
  <si>
    <t>Klawock</t>
  </si>
  <si>
    <t>AKW</t>
  </si>
  <si>
    <t>Klawock Airport (also see Klawock Seaplane Base)</t>
  </si>
  <si>
    <t>Kodiak</t>
  </si>
  <si>
    <t>ADQ</t>
  </si>
  <si>
    <t>Kodiak Airport (Benny Benson State Airport)</t>
  </si>
  <si>
    <t>Kotzebue</t>
  </si>
  <si>
    <t>OTZ</t>
  </si>
  <si>
    <t>Ralph Wien Memorial Airport</t>
  </si>
  <si>
    <t>Nome</t>
  </si>
  <si>
    <t>OME</t>
  </si>
  <si>
    <t>Nome Airport</t>
  </si>
  <si>
    <t>Petersburg</t>
  </si>
  <si>
    <t>PSG</t>
  </si>
  <si>
    <t>Petersburg James A. Johnson Airport</t>
  </si>
  <si>
    <t>Petersburg, VA</t>
  </si>
  <si>
    <t>St. Mary's</t>
  </si>
  <si>
    <t>KSM</t>
  </si>
  <si>
    <t>St. Mary's Airport</t>
  </si>
  <si>
    <t>Sitka</t>
  </si>
  <si>
    <t>SIT</t>
  </si>
  <si>
    <t>Sitka Rocky Gutierrez Airport</t>
  </si>
  <si>
    <t>Unalakleet</t>
  </si>
  <si>
    <t>UNK</t>
  </si>
  <si>
    <t>Unalakleet Airport</t>
  </si>
  <si>
    <t>Unalaska</t>
  </si>
  <si>
    <t>DUT</t>
  </si>
  <si>
    <t>Unalaska Airport (Tom Madsen/Dutch Harbor Airport)</t>
  </si>
  <si>
    <t>Utqiaġvik</t>
  </si>
  <si>
    <t>BRW</t>
  </si>
  <si>
    <t>Wiley Post–Will Rogers Memorial Airport</t>
  </si>
  <si>
    <t>Valdez</t>
  </si>
  <si>
    <t>VDZ</t>
  </si>
  <si>
    <t>Valdez Airport (Pioneer Field)</t>
  </si>
  <si>
    <t>Wrangell</t>
  </si>
  <si>
    <t>WRG</t>
  </si>
  <si>
    <t>Wrangell Airport (also see Wrangell Seaplane Base)</t>
  </si>
  <si>
    <t>Yakutat</t>
  </si>
  <si>
    <t>YAK</t>
  </si>
  <si>
    <t>Yakutat Airport (also see Yakutat Seaplane Base)</t>
  </si>
  <si>
    <t>Bullhead City</t>
  </si>
  <si>
    <t>IFP</t>
  </si>
  <si>
    <t>Laughlin/Bullhead International Airport</t>
  </si>
  <si>
    <t>FLG</t>
  </si>
  <si>
    <t>Flagstaff Pulliam Airport</t>
  </si>
  <si>
    <t>Flagstaff, AZ</t>
  </si>
  <si>
    <t>Grand Canyon</t>
  </si>
  <si>
    <t>GCN</t>
  </si>
  <si>
    <t>Grand Canyon National Park Airport</t>
  </si>
  <si>
    <t>Mesa</t>
  </si>
  <si>
    <t>IWA</t>
  </si>
  <si>
    <t>Phoenix–Mesa Gateway Airport (formerly Williams AFB)</t>
  </si>
  <si>
    <t>Page</t>
  </si>
  <si>
    <t>PGA</t>
  </si>
  <si>
    <t>Page Municipal Airport</t>
  </si>
  <si>
    <t>Phoenix</t>
  </si>
  <si>
    <t>PHX</t>
  </si>
  <si>
    <t>Phoenix Sky Harbor International Airport</t>
  </si>
  <si>
    <t>Phoenix, AZ</t>
  </si>
  <si>
    <t>Prescott</t>
  </si>
  <si>
    <t>PRC</t>
  </si>
  <si>
    <t>Prescott Municipal Airport (Ernest A. Love Field)</t>
  </si>
  <si>
    <t>TUS</t>
  </si>
  <si>
    <t>Tucson International Airport</t>
  </si>
  <si>
    <t>Tucson, AZ</t>
  </si>
  <si>
    <t>Yuma</t>
  </si>
  <si>
    <t>NYL</t>
  </si>
  <si>
    <t>Yuma International Airport / MCAS Yuma</t>
  </si>
  <si>
    <t>Yuma, AZ</t>
  </si>
  <si>
    <t>XNA</t>
  </si>
  <si>
    <t>Northwest Arkansas National Airport</t>
  </si>
  <si>
    <t>Fort Smith</t>
  </si>
  <si>
    <t>FSM</t>
  </si>
  <si>
    <t>Fort Smith Regional Airport</t>
  </si>
  <si>
    <t>Little Rock</t>
  </si>
  <si>
    <t>LIT</t>
  </si>
  <si>
    <t>Clinton National Airport (Adams Field) (was Little Rock National)</t>
  </si>
  <si>
    <t>Little Rock, AR</t>
  </si>
  <si>
    <t>Texarkana</t>
  </si>
  <si>
    <t>TXK</t>
  </si>
  <si>
    <t>Texarkana Regional Airport (Webb Field)</t>
  </si>
  <si>
    <t>Texarkana, AR</t>
  </si>
  <si>
    <t>Arcata/Eureka</t>
  </si>
  <si>
    <t>ACV</t>
  </si>
  <si>
    <t>Arcata Airport</t>
  </si>
  <si>
    <t>BFL</t>
  </si>
  <si>
    <t>Meadows Field</t>
  </si>
  <si>
    <t>Bakersfield, CA</t>
  </si>
  <si>
    <t>Burbank</t>
  </si>
  <si>
    <t>BUR</t>
  </si>
  <si>
    <t>Hollywood Burbank Airport (was Bob Hope Airport)</t>
  </si>
  <si>
    <t>Burbank, CA</t>
  </si>
  <si>
    <t>Concord</t>
  </si>
  <si>
    <t>CCR</t>
  </si>
  <si>
    <t>Buchanan Field Airport</t>
  </si>
  <si>
    <t>Concord, NH</t>
  </si>
  <si>
    <t>FAT</t>
  </si>
  <si>
    <t>Fresno Yosemite International Airport</t>
  </si>
  <si>
    <t>Fresno, CA</t>
  </si>
  <si>
    <t>Long Beach</t>
  </si>
  <si>
    <t>LGB</t>
  </si>
  <si>
    <t>Long Beach Airport (Daugherty Field)</t>
  </si>
  <si>
    <t>Long Beach, CA</t>
  </si>
  <si>
    <t>LAX</t>
  </si>
  <si>
    <t>Los Angeles International Airport</t>
  </si>
  <si>
    <t>Los Angeles, CA</t>
  </si>
  <si>
    <t>Mammoth Lakes</t>
  </si>
  <si>
    <t>MMH</t>
  </si>
  <si>
    <t>Mammoth Yosemite Airport</t>
  </si>
  <si>
    <t>Mammoth Lakes, CA</t>
  </si>
  <si>
    <t>Monterey</t>
  </si>
  <si>
    <t>MRY</t>
  </si>
  <si>
    <t>Monterey Regional Airport (was Monterey Peninsula Airport)</t>
  </si>
  <si>
    <t>Monterey, CA</t>
  </si>
  <si>
    <t>OAK</t>
  </si>
  <si>
    <t>Oakland International Airport</t>
  </si>
  <si>
    <t>Oakland, CA</t>
  </si>
  <si>
    <t>Ontario</t>
  </si>
  <si>
    <t>ONT</t>
  </si>
  <si>
    <t>Ontario International Airport</t>
  </si>
  <si>
    <t>Ontario, CA</t>
  </si>
  <si>
    <t>Orange County</t>
  </si>
  <si>
    <t>SNA</t>
  </si>
  <si>
    <t>John Wayne Airport (was Orange County Airport)</t>
  </si>
  <si>
    <t>Palm Springs</t>
  </si>
  <si>
    <t>PSP</t>
  </si>
  <si>
    <t>Palm Springs International Airport</t>
  </si>
  <si>
    <t>Palm Springs, CA</t>
  </si>
  <si>
    <t>Redding</t>
  </si>
  <si>
    <t>RDD</t>
  </si>
  <si>
    <t>Redding Municipal Airport</t>
  </si>
  <si>
    <t>Redding, CA</t>
  </si>
  <si>
    <t>SMF</t>
  </si>
  <si>
    <t>Sacramento International Airport</t>
  </si>
  <si>
    <t>Sacramento, CA</t>
  </si>
  <si>
    <t>SAN</t>
  </si>
  <si>
    <t>San Diego International Airport (Lindbergh Field)</t>
  </si>
  <si>
    <t>San Diego, CA</t>
  </si>
  <si>
    <t>SFO</t>
  </si>
  <si>
    <t>San Francisco International Airport</t>
  </si>
  <si>
    <t>San Francisco, CA</t>
  </si>
  <si>
    <t>SJC</t>
  </si>
  <si>
    <t>Norman Y. Mineta San José International Airport</t>
  </si>
  <si>
    <t>San Jose, CA</t>
  </si>
  <si>
    <t>SBP</t>
  </si>
  <si>
    <t>San Luis Obispo County Regional Airport (McChesney Field)</t>
  </si>
  <si>
    <t>San Luis Obispo, CA</t>
  </si>
  <si>
    <t>SBA</t>
  </si>
  <si>
    <t>Santa Barbara Municipal Airport (Santa Barbara Airport)</t>
  </si>
  <si>
    <t>Santa Barbara, CA</t>
  </si>
  <si>
    <t>Santa Maria</t>
  </si>
  <si>
    <t>SMX</t>
  </si>
  <si>
    <t>Santa Maria Public Airport (Capt G. Allan Hancock Field)</t>
  </si>
  <si>
    <t>Santa Maria, CA</t>
  </si>
  <si>
    <t>Santa Rosa</t>
  </si>
  <si>
    <t>STS</t>
  </si>
  <si>
    <t>Charles M. Schulz–Sonoma County Airport</t>
  </si>
  <si>
    <t>Santa Rosa, CA</t>
  </si>
  <si>
    <t>SCK</t>
  </si>
  <si>
    <t>Stockton Metropolitan Airport</t>
  </si>
  <si>
    <t>Aspen</t>
  </si>
  <si>
    <t>ASE</t>
  </si>
  <si>
    <t>Aspen/Pitkin County Airport (Sardy Field)</t>
  </si>
  <si>
    <t>COS</t>
  </si>
  <si>
    <t>City of Colorado Springs Municipal Airport</t>
  </si>
  <si>
    <t>DEN</t>
  </si>
  <si>
    <t>Denver International Airport</t>
  </si>
  <si>
    <t>Denver, CO</t>
  </si>
  <si>
    <t>DRO</t>
  </si>
  <si>
    <t>Durango–La Plata County Airport</t>
  </si>
  <si>
    <t>Eagle/Vail</t>
  </si>
  <si>
    <t>EGE</t>
  </si>
  <si>
    <t>Eagle County Regional Airport</t>
  </si>
  <si>
    <t>GJT</t>
  </si>
  <si>
    <t>Grand Junction Regional Airport (Walker Field)</t>
  </si>
  <si>
    <t>GUC</t>
  </si>
  <si>
    <t>Gunnison–Crested Butte Regional Airport</t>
  </si>
  <si>
    <t>Gunnison, CO</t>
  </si>
  <si>
    <t>Hayden</t>
  </si>
  <si>
    <t>HDN</t>
  </si>
  <si>
    <t>Yampa Valley Airport (Yampa Valley Regional)</t>
  </si>
  <si>
    <t>Montrose</t>
  </si>
  <si>
    <t>MTJ</t>
  </si>
  <si>
    <t>Montrose Regional Airport</t>
  </si>
  <si>
    <t>PUB</t>
  </si>
  <si>
    <t>Pueblo Memorial Airport</t>
  </si>
  <si>
    <t>BDL</t>
  </si>
  <si>
    <t>Bradley International Airport</t>
  </si>
  <si>
    <t>Hartford, CT</t>
  </si>
  <si>
    <t>HVN</t>
  </si>
  <si>
    <t>Tweed-New Haven Airport</t>
  </si>
  <si>
    <t>New Haven, CT</t>
  </si>
  <si>
    <t>DAB</t>
  </si>
  <si>
    <t>Daytona Beach International Airport</t>
  </si>
  <si>
    <t>Daytona Beach, FL</t>
  </si>
  <si>
    <t>FLL</t>
  </si>
  <si>
    <t>Fort Lauderdale–Hollywood International Airport</t>
  </si>
  <si>
    <t>Fort Lauderdale, FL</t>
  </si>
  <si>
    <t>RSW</t>
  </si>
  <si>
    <t>Southwest Florida International Airport</t>
  </si>
  <si>
    <t>Fort Myers, FL</t>
  </si>
  <si>
    <t>Fort Walton Beach</t>
  </si>
  <si>
    <t>VPS</t>
  </si>
  <si>
    <t>Destin–Fort Walton Beach Airport / Eglin Air Force Base</t>
  </si>
  <si>
    <t>GNV</t>
  </si>
  <si>
    <t>Gainesville Regional Airport</t>
  </si>
  <si>
    <t>Gainesville, TX</t>
  </si>
  <si>
    <t>JAX</t>
  </si>
  <si>
    <t>Jacksonville International Airport</t>
  </si>
  <si>
    <t>Key West</t>
  </si>
  <si>
    <t>EYW</t>
  </si>
  <si>
    <t>Key West International Airport</t>
  </si>
  <si>
    <t>MLB</t>
  </si>
  <si>
    <t>Melbourne Orlando International Airport</t>
  </si>
  <si>
    <t>MIA</t>
  </si>
  <si>
    <t>Miami International Airport</t>
  </si>
  <si>
    <t>Miami, FL</t>
  </si>
  <si>
    <t>MCO</t>
  </si>
  <si>
    <t>Orlando International Airport</t>
  </si>
  <si>
    <t>Orlando, FL</t>
  </si>
  <si>
    <t>Panama City</t>
  </si>
  <si>
    <t>ECP</t>
  </si>
  <si>
    <t>Northwest Florida Beaches International Airport[nb 2]</t>
  </si>
  <si>
    <t>Pensacola</t>
  </si>
  <si>
    <t>PNS</t>
  </si>
  <si>
    <t>Pensacola International Airport</t>
  </si>
  <si>
    <t>Punta Gorda</t>
  </si>
  <si>
    <t>PGD</t>
  </si>
  <si>
    <t>Punta Gorda Airport</t>
  </si>
  <si>
    <t>SFB</t>
  </si>
  <si>
    <t>Orlando Sanford International Airport</t>
  </si>
  <si>
    <t>Sanford, FL</t>
  </si>
  <si>
    <t>SRQ</t>
  </si>
  <si>
    <t>Sarasota–Bradenton International Airport</t>
  </si>
  <si>
    <t>Sarasota, FL</t>
  </si>
  <si>
    <t>St. Petersburg</t>
  </si>
  <si>
    <t>PIE</t>
  </si>
  <si>
    <t>St. Pete–Clearwater International Airport</t>
  </si>
  <si>
    <t>TLH</t>
  </si>
  <si>
    <t>Tallahassee International Airport</t>
  </si>
  <si>
    <t>TPA</t>
  </si>
  <si>
    <t>Tampa International Airport</t>
  </si>
  <si>
    <t>Tampa, FL</t>
  </si>
  <si>
    <t>Vero Beach</t>
  </si>
  <si>
    <t>VRB</t>
  </si>
  <si>
    <t>Vero Beach Regional Airport</t>
  </si>
  <si>
    <t>PBI</t>
  </si>
  <si>
    <t>Palm Beach International Airport</t>
  </si>
  <si>
    <t>West Palm Beach, FL</t>
  </si>
  <si>
    <t>ABY</t>
  </si>
  <si>
    <t>Southwest Georgia Regional Airport</t>
  </si>
  <si>
    <t>Albany, NY</t>
  </si>
  <si>
    <t>ATL</t>
  </si>
  <si>
    <t>Hartsfield–Jackson Atlanta International Airport</t>
  </si>
  <si>
    <t>Atlanta, GA</t>
  </si>
  <si>
    <t>Augusta</t>
  </si>
  <si>
    <t>AGS</t>
  </si>
  <si>
    <t>Augusta Regional Airport (Bush Field)</t>
  </si>
  <si>
    <t>Augusta, ME</t>
  </si>
  <si>
    <t>BQK</t>
  </si>
  <si>
    <t>Brunswick Golden Isles Airport</t>
  </si>
  <si>
    <t>Brunswick, ME</t>
  </si>
  <si>
    <t>Columbus</t>
  </si>
  <si>
    <t>CSG</t>
  </si>
  <si>
    <t>Columbus Airport</t>
  </si>
  <si>
    <t>Columbus, WI</t>
  </si>
  <si>
    <t>Macon</t>
  </si>
  <si>
    <t>MCN</t>
  </si>
  <si>
    <t>Middle Georgia Regional Airport</t>
  </si>
  <si>
    <t>SAV</t>
  </si>
  <si>
    <t>Savannah/Hilton Head International Airport</t>
  </si>
  <si>
    <t>Savannah, GA</t>
  </si>
  <si>
    <t>Valdosta</t>
  </si>
  <si>
    <t>VLD</t>
  </si>
  <si>
    <t>Valdosta Regional Airport</t>
  </si>
  <si>
    <t>Hilo, Hawaii</t>
  </si>
  <si>
    <t>ITO</t>
  </si>
  <si>
    <t>Hilo International Airport</t>
  </si>
  <si>
    <t>Honolulu, Oahu</t>
  </si>
  <si>
    <t>HNL</t>
  </si>
  <si>
    <t>Daniel K. Inouye International Airport</t>
  </si>
  <si>
    <t>Kahului, Maui</t>
  </si>
  <si>
    <t>OGG</t>
  </si>
  <si>
    <t>Kahului Airport</t>
  </si>
  <si>
    <t>Kailua-Kona, Hawaii</t>
  </si>
  <si>
    <t>KOA</t>
  </si>
  <si>
    <t>Ellison Onizuka Kona International Airport at Keahole</t>
  </si>
  <si>
    <t>Kaunakakai, Molokai</t>
  </si>
  <si>
    <t>MKK</t>
  </si>
  <si>
    <t>Molokai Airport (Hoolehua Airport)</t>
  </si>
  <si>
    <t>Lanai City, Lanai</t>
  </si>
  <si>
    <t>LNY</t>
  </si>
  <si>
    <t>Lanai Airport</t>
  </si>
  <si>
    <t>Lihue, Kauai</t>
  </si>
  <si>
    <t>LIH</t>
  </si>
  <si>
    <t>Lihue Airport</t>
  </si>
  <si>
    <t>Boise</t>
  </si>
  <si>
    <t>BOI</t>
  </si>
  <si>
    <t>Boise Airport (Boise Air Terminal) (Gowen Field)</t>
  </si>
  <si>
    <t>Boise, ID</t>
  </si>
  <si>
    <t>Hailey</t>
  </si>
  <si>
    <t>SUN</t>
  </si>
  <si>
    <t>Friedman Memorial Airport</t>
  </si>
  <si>
    <t>Idaho Falls</t>
  </si>
  <si>
    <t>IDA</t>
  </si>
  <si>
    <t>Idaho Falls Regional Airport (Fanning Field)</t>
  </si>
  <si>
    <t>Lewiston</t>
  </si>
  <si>
    <t>LWS</t>
  </si>
  <si>
    <t>Lewiston–Nez Perce County Airport</t>
  </si>
  <si>
    <t>Lewiston, ID</t>
  </si>
  <si>
    <t>Pocatello</t>
  </si>
  <si>
    <t>PIH</t>
  </si>
  <si>
    <t>Pocatello Regional Airport</t>
  </si>
  <si>
    <t>Twin Falls</t>
  </si>
  <si>
    <t>TWF</t>
  </si>
  <si>
    <t>Magic Valley Regional Airport (Joslin Field)</t>
  </si>
  <si>
    <t>Twin Falls, ID</t>
  </si>
  <si>
    <t>Belleville</t>
  </si>
  <si>
    <t>BLV</t>
  </si>
  <si>
    <t>MidAmerica St. Louis Airport / Scott Air Force Base</t>
  </si>
  <si>
    <t>BMI</t>
  </si>
  <si>
    <t>Central Illinois Regional Airport at Bloomington-Normal</t>
  </si>
  <si>
    <t>Bloomington-Normal, IL</t>
  </si>
  <si>
    <t>CMI</t>
  </si>
  <si>
    <t>University of Illinois - Willard Airport</t>
  </si>
  <si>
    <t>MDW</t>
  </si>
  <si>
    <t>Chicago Midway International Airport</t>
  </si>
  <si>
    <t>Chicago, IL</t>
  </si>
  <si>
    <t>ORD</t>
  </si>
  <si>
    <t>Chicago O'Hare International Airport</t>
  </si>
  <si>
    <t>Marion</t>
  </si>
  <si>
    <t>MWA</t>
  </si>
  <si>
    <t>Veterans Airport of Southern Illinois (Williamson County Regional Airport)</t>
  </si>
  <si>
    <t>Marion, IL</t>
  </si>
  <si>
    <t>Moline</t>
  </si>
  <si>
    <t>MLI</t>
  </si>
  <si>
    <t>Quad City International Airport</t>
  </si>
  <si>
    <t>Moline, IL</t>
  </si>
  <si>
    <t>PIA</t>
  </si>
  <si>
    <t>General Downing-Peoria International Airport</t>
  </si>
  <si>
    <t>UIN</t>
  </si>
  <si>
    <t>Quincy Regional Airport (Baldwin Field)</t>
  </si>
  <si>
    <t>Quincy, IL</t>
  </si>
  <si>
    <t>RFD</t>
  </si>
  <si>
    <t>Chicago Rockford International Airport (was Northwest Chicagoland Regional Airport at Rockford)</t>
  </si>
  <si>
    <t>SPI</t>
  </si>
  <si>
    <t>Abraham Lincoln Capital Airport</t>
  </si>
  <si>
    <t>Evansville</t>
  </si>
  <si>
    <t>EVV</t>
  </si>
  <si>
    <t>Evansville Regional Airport</t>
  </si>
  <si>
    <t>Evansville, IN</t>
  </si>
  <si>
    <t>Fort Wayne</t>
  </si>
  <si>
    <t>FWA</t>
  </si>
  <si>
    <t>Fort Wayne International Airport</t>
  </si>
  <si>
    <t>IND</t>
  </si>
  <si>
    <t>Indianapolis International Airport</t>
  </si>
  <si>
    <t>Indianapolis, IN</t>
  </si>
  <si>
    <t>South Bend</t>
  </si>
  <si>
    <t>SBN</t>
  </si>
  <si>
    <t>South Bend International Airport (was South Bend Regional)</t>
  </si>
  <si>
    <t>South Bend, IN</t>
  </si>
  <si>
    <t>Cedar Rapids</t>
  </si>
  <si>
    <t>CID</t>
  </si>
  <si>
    <t>The Eastern Iowa Airport</t>
  </si>
  <si>
    <t>Des Moines</t>
  </si>
  <si>
    <t>DSM</t>
  </si>
  <si>
    <t>Des Moines International Airport</t>
  </si>
  <si>
    <t>Dubuque</t>
  </si>
  <si>
    <t>DBQ</t>
  </si>
  <si>
    <t>Dubuque Regional Airport</t>
  </si>
  <si>
    <t>Sioux City</t>
  </si>
  <si>
    <t>SUX</t>
  </si>
  <si>
    <t>Sioux Gateway Airport (Brig. General Bud Day Field)</t>
  </si>
  <si>
    <t>Waterloo</t>
  </si>
  <si>
    <t>ALO</t>
  </si>
  <si>
    <t>Waterloo Regional Airport</t>
  </si>
  <si>
    <t>Waterloo, IN</t>
  </si>
  <si>
    <t>GCK</t>
  </si>
  <si>
    <t>Garden City Regional Airport</t>
  </si>
  <si>
    <t>Garden City, KS</t>
  </si>
  <si>
    <t>Hays</t>
  </si>
  <si>
    <t>HYS</t>
  </si>
  <si>
    <t>Hays Regional Airport</t>
  </si>
  <si>
    <t>Manhattan</t>
  </si>
  <si>
    <t>MHK</t>
  </si>
  <si>
    <t>Manhattan Regional Airport</t>
  </si>
  <si>
    <t>Salina</t>
  </si>
  <si>
    <t>SLN</t>
  </si>
  <si>
    <t>Salina Regional Airport</t>
  </si>
  <si>
    <t>Wichita</t>
  </si>
  <si>
    <t>ICT</t>
  </si>
  <si>
    <t>Wichita Dwight D. Eisenhower National Airport (was Wichita Mid-Continent Airport)</t>
  </si>
  <si>
    <t>Wichita, KS</t>
  </si>
  <si>
    <t>CVG</t>
  </si>
  <si>
    <t>Cincinnati/Northern Kentucky International Airport</t>
  </si>
  <si>
    <t>Cincinnati, OH</t>
  </si>
  <si>
    <t>Lexington</t>
  </si>
  <si>
    <t>LEX</t>
  </si>
  <si>
    <t>Blue Grass Airport</t>
  </si>
  <si>
    <t>Lexington Barbeque Festival, NC</t>
  </si>
  <si>
    <t>Louisville</t>
  </si>
  <si>
    <t>SDF</t>
  </si>
  <si>
    <t>Louisville International Airport (Standiford Field)</t>
  </si>
  <si>
    <t>Louisville, KY</t>
  </si>
  <si>
    <t>Owensboro</t>
  </si>
  <si>
    <t>OWB</t>
  </si>
  <si>
    <t>Owensboro–Daviess County Regional Airport</t>
  </si>
  <si>
    <t>Paducah</t>
  </si>
  <si>
    <t>PAH</t>
  </si>
  <si>
    <t>Barkley Regional Airport</t>
  </si>
  <si>
    <t>Paducah, KY</t>
  </si>
  <si>
    <t>AEX</t>
  </si>
  <si>
    <t>Alexandria International Airport</t>
  </si>
  <si>
    <t>Alexandria, VA</t>
  </si>
  <si>
    <t>Baton Rouge</t>
  </si>
  <si>
    <t>BTR</t>
  </si>
  <si>
    <t>Baton Rouge Metropolitan Airport (Ryan Field)</t>
  </si>
  <si>
    <t>Baton Rouge, LA</t>
  </si>
  <si>
    <t>LFT</t>
  </si>
  <si>
    <t>Lafayette Regional Airport</t>
  </si>
  <si>
    <t>Lafayette, IN</t>
  </si>
  <si>
    <t>Lake Charles</t>
  </si>
  <si>
    <t>LCH</t>
  </si>
  <si>
    <t>Lake Charles Regional Airport</t>
  </si>
  <si>
    <t>Lake Charles, LA</t>
  </si>
  <si>
    <t>MLU</t>
  </si>
  <si>
    <t>Monroe Regional Airport</t>
  </si>
  <si>
    <t>Monroe - Eastbound, WA</t>
  </si>
  <si>
    <t>MSY</t>
  </si>
  <si>
    <t>Louis Armstrong New Orleans International Airport</t>
  </si>
  <si>
    <t>New Orleans, LA</t>
  </si>
  <si>
    <t>Shreveport</t>
  </si>
  <si>
    <t>SHV</t>
  </si>
  <si>
    <t>Shreveport Regional Airport</t>
  </si>
  <si>
    <t>Shreveport, LA</t>
  </si>
  <si>
    <t>BGR</t>
  </si>
  <si>
    <t>Bangor International Airport</t>
  </si>
  <si>
    <t>Bangor, MI</t>
  </si>
  <si>
    <t>PWM</t>
  </si>
  <si>
    <t>Portland International Jetport</t>
  </si>
  <si>
    <t>Portland, OR</t>
  </si>
  <si>
    <t>Presque Isle</t>
  </si>
  <si>
    <t>PQI</t>
  </si>
  <si>
    <t>Presque Isle International Airport</t>
  </si>
  <si>
    <t>Rockland</t>
  </si>
  <si>
    <t>RKD</t>
  </si>
  <si>
    <t>Knox County Regional Airport</t>
  </si>
  <si>
    <t>Rockland, ME</t>
  </si>
  <si>
    <t>BWI</t>
  </si>
  <si>
    <t>Baltimore/Washington International Airport</t>
  </si>
  <si>
    <t>Baltimore, MD</t>
  </si>
  <si>
    <t>Hagerstown</t>
  </si>
  <si>
    <t>HGR</t>
  </si>
  <si>
    <t>Hagerstown Regional Airport (Richard A. Henson Field)</t>
  </si>
  <si>
    <t>Hagerstown, MD</t>
  </si>
  <si>
    <t>SBY</t>
  </si>
  <si>
    <t>Salisbury–Ocean City–Wicomico Regional Airport</t>
  </si>
  <si>
    <t>Salisbury, NC</t>
  </si>
  <si>
    <t>Bedford</t>
  </si>
  <si>
    <t>BED</t>
  </si>
  <si>
    <t>Hanscom Field / Hanscom Air Force Base</t>
  </si>
  <si>
    <t>BOS</t>
  </si>
  <si>
    <t>Gen. Edward Lawrence Logan International Airport</t>
  </si>
  <si>
    <t>Boston, MA</t>
  </si>
  <si>
    <t>Hyannis</t>
  </si>
  <si>
    <t>HYA</t>
  </si>
  <si>
    <t>Barnstable Municipal Airport (Boardman/Polando Field)</t>
  </si>
  <si>
    <t>Nantucket</t>
  </si>
  <si>
    <t>ACK</t>
  </si>
  <si>
    <t>Nantucket Memorial Airport</t>
  </si>
  <si>
    <t>Nantucket, MA</t>
  </si>
  <si>
    <t>Provincetown</t>
  </si>
  <si>
    <t>PVC</t>
  </si>
  <si>
    <t>Provincetown Municipal Airport</t>
  </si>
  <si>
    <t>Vineyard Haven</t>
  </si>
  <si>
    <t>MVY</t>
  </si>
  <si>
    <t>Martha's Vineyard Airport</t>
  </si>
  <si>
    <t>ORH</t>
  </si>
  <si>
    <t>Worcester Regional Airport</t>
  </si>
  <si>
    <t>Worcester, MA</t>
  </si>
  <si>
    <t>Alpena</t>
  </si>
  <si>
    <t>APN</t>
  </si>
  <si>
    <t>Alpena County Regional Airport</t>
  </si>
  <si>
    <t>Alpena, MI</t>
  </si>
  <si>
    <t>DTW</t>
  </si>
  <si>
    <t>Detroit Metropolitan Wayne County Airport</t>
  </si>
  <si>
    <t>Detroit, MI</t>
  </si>
  <si>
    <t>Escanaba</t>
  </si>
  <si>
    <t>ESC</t>
  </si>
  <si>
    <t>Delta County Airport</t>
  </si>
  <si>
    <t>Escanaba, MI</t>
  </si>
  <si>
    <t>FNT</t>
  </si>
  <si>
    <t>Bishop International Airport</t>
  </si>
  <si>
    <t>Flint, MI</t>
  </si>
  <si>
    <t>GRR</t>
  </si>
  <si>
    <t>Gerald R. Ford International Airport</t>
  </si>
  <si>
    <t>Grand Rapids, MI</t>
  </si>
  <si>
    <t>CMX</t>
  </si>
  <si>
    <t>Houghton County Memorial Airport</t>
  </si>
  <si>
    <t>Houghton, MI</t>
  </si>
  <si>
    <t>Iron Mountain</t>
  </si>
  <si>
    <t>IMT</t>
  </si>
  <si>
    <t>Ford Airport</t>
  </si>
  <si>
    <t>AZO</t>
  </si>
  <si>
    <t>Kalamazoo/Battle Creek International Airport</t>
  </si>
  <si>
    <t>Kalamazoo, MI</t>
  </si>
  <si>
    <t>Lansing</t>
  </si>
  <si>
    <t>LAN</t>
  </si>
  <si>
    <t>Capital Region International Airport (was Lansing Capital City)</t>
  </si>
  <si>
    <t>Marquette</t>
  </si>
  <si>
    <t>SAW</t>
  </si>
  <si>
    <t>Sawyer International Airport</t>
  </si>
  <si>
    <t>Marquette, MI</t>
  </si>
  <si>
    <t>Muskegon</t>
  </si>
  <si>
    <t>MKG</t>
  </si>
  <si>
    <t>Muskegon County Airport</t>
  </si>
  <si>
    <t>Pellston</t>
  </si>
  <si>
    <t>PLN</t>
  </si>
  <si>
    <t>Pellston Regional Airport</t>
  </si>
  <si>
    <t>Pellston, MI</t>
  </si>
  <si>
    <t>Saginaw</t>
  </si>
  <si>
    <t>MBS</t>
  </si>
  <si>
    <t>MBS International Airport</t>
  </si>
  <si>
    <t>Saginaw, MI</t>
  </si>
  <si>
    <t>Sault Ste. Marie</t>
  </si>
  <si>
    <t>CIU</t>
  </si>
  <si>
    <t>Chippewa County International Airport</t>
  </si>
  <si>
    <t>Traverse City</t>
  </si>
  <si>
    <t>TVC</t>
  </si>
  <si>
    <t>Cherry Capital Airport (was Cherry County Airpark)</t>
  </si>
  <si>
    <t>Traverse City, MI</t>
  </si>
  <si>
    <t>Bemidji</t>
  </si>
  <si>
    <t>BJI</t>
  </si>
  <si>
    <t>Bemidji Regional Airport</t>
  </si>
  <si>
    <t>Brainerd</t>
  </si>
  <si>
    <t>BRD</t>
  </si>
  <si>
    <t>Brainerd Lakes Regional Airport</t>
  </si>
  <si>
    <t>Duluth</t>
  </si>
  <si>
    <t>DLH</t>
  </si>
  <si>
    <t>Duluth International Airport</t>
  </si>
  <si>
    <t>Duluth, MN</t>
  </si>
  <si>
    <t>Hibbing</t>
  </si>
  <si>
    <t>HIB</t>
  </si>
  <si>
    <t>Range Regional Airport (was Chisholm–Hibbing Airport)</t>
  </si>
  <si>
    <t>International Falls</t>
  </si>
  <si>
    <t>INL</t>
  </si>
  <si>
    <t>Falls International Airport</t>
  </si>
  <si>
    <t>MSP</t>
  </si>
  <si>
    <t>Minneapolis–St. Paul International Airport (Wold–Chamberlain Field)</t>
  </si>
  <si>
    <t>St. Paul-Minneapolis, MN</t>
  </si>
  <si>
    <t>RST</t>
  </si>
  <si>
    <t>Rochester International Airport</t>
  </si>
  <si>
    <t>Rochester, MN</t>
  </si>
  <si>
    <t>St. Cloud</t>
  </si>
  <si>
    <t>STC</t>
  </si>
  <si>
    <t>St. Cloud Regional Airport</t>
  </si>
  <si>
    <t>St. Cloud, MN</t>
  </si>
  <si>
    <t>GTR</t>
  </si>
  <si>
    <t>Golden Triangle Regional Airport</t>
  </si>
  <si>
    <t>Gulfport</t>
  </si>
  <si>
    <t>GPT</t>
  </si>
  <si>
    <t>Gulfport–Biloxi International Airport</t>
  </si>
  <si>
    <t>JAN</t>
  </si>
  <si>
    <t>Jackson–Medgar Wiley Evers International Airport</t>
  </si>
  <si>
    <t>Jackson, MS</t>
  </si>
  <si>
    <t>Meridian</t>
  </si>
  <si>
    <t>MEI</t>
  </si>
  <si>
    <t>Meridian Regional Airport (Key Field)</t>
  </si>
  <si>
    <t>Meridian, MS</t>
  </si>
  <si>
    <t>Tupelo</t>
  </si>
  <si>
    <t>TUP</t>
  </si>
  <si>
    <t>Tupelo Regional Airport (C.D. Lemons Field)</t>
  </si>
  <si>
    <t>Columbia</t>
  </si>
  <si>
    <t>COU</t>
  </si>
  <si>
    <t>Columbia Regional Airport</t>
  </si>
  <si>
    <t>Columbia, SC</t>
  </si>
  <si>
    <t>Joplin</t>
  </si>
  <si>
    <t>JLN</t>
  </si>
  <si>
    <t>Joplin Regional Airport</t>
  </si>
  <si>
    <t>MCI</t>
  </si>
  <si>
    <t>Kansas City International Airport (originally Mid-Continent International Airport)</t>
  </si>
  <si>
    <t>Kansas City, MO</t>
  </si>
  <si>
    <t>SGF</t>
  </si>
  <si>
    <t>Springfield–Branson National Airport</t>
  </si>
  <si>
    <t>STL</t>
  </si>
  <si>
    <t>St. Louis Lambert International Airport</t>
  </si>
  <si>
    <t>St. Louis, MO</t>
  </si>
  <si>
    <t>Billings</t>
  </si>
  <si>
    <t>BIL</t>
  </si>
  <si>
    <t>Billings Logan International Airport</t>
  </si>
  <si>
    <t>Bozeman</t>
  </si>
  <si>
    <t>BZN</t>
  </si>
  <si>
    <t>Bozeman Yellowstone International Airport (was Gallatin Field Airport)</t>
  </si>
  <si>
    <t>Butte</t>
  </si>
  <si>
    <t>BTM</t>
  </si>
  <si>
    <t>Bert Mooney Airport</t>
  </si>
  <si>
    <t>Great Falls</t>
  </si>
  <si>
    <t>GTF</t>
  </si>
  <si>
    <t>Great Falls International Airport</t>
  </si>
  <si>
    <t>Helena</t>
  </si>
  <si>
    <t>HLN</t>
  </si>
  <si>
    <t>Helena Regional Airport</t>
  </si>
  <si>
    <t>Kalispell</t>
  </si>
  <si>
    <t>GPI</t>
  </si>
  <si>
    <t>Glacier Park International Airport</t>
  </si>
  <si>
    <t>Missoula</t>
  </si>
  <si>
    <t>MSO</t>
  </si>
  <si>
    <t>Missoula Montana Airport</t>
  </si>
  <si>
    <t>Sidney</t>
  </si>
  <si>
    <t>SDY</t>
  </si>
  <si>
    <t>Sidney–Richland Municipal Airport</t>
  </si>
  <si>
    <t>West Yellowstone</t>
  </si>
  <si>
    <t>WYS</t>
  </si>
  <si>
    <t>Yellowstone Airport</t>
  </si>
  <si>
    <t>Grand Island</t>
  </si>
  <si>
    <t>GRI</t>
  </si>
  <si>
    <t>Central Nebraska Regional Airport</t>
  </si>
  <si>
    <t>LNK</t>
  </si>
  <si>
    <t>Lincoln Airport (was Lincoln Municipal)</t>
  </si>
  <si>
    <t>Lincoln, IL</t>
  </si>
  <si>
    <t>North Platte</t>
  </si>
  <si>
    <t>LBF</t>
  </si>
  <si>
    <t>North Platte Regional Airport (Lee Bird Field)</t>
  </si>
  <si>
    <t>Omaha</t>
  </si>
  <si>
    <t>OMA</t>
  </si>
  <si>
    <t>Eppley Airfield</t>
  </si>
  <si>
    <t>Omaha, NE</t>
  </si>
  <si>
    <t>Scottsbluff</t>
  </si>
  <si>
    <t>BFF</t>
  </si>
  <si>
    <t>Western Nebraska Regional Airport (William B. Heilig Field)</t>
  </si>
  <si>
    <t>Boulder City</t>
  </si>
  <si>
    <t>BVU</t>
  </si>
  <si>
    <t>Boulder City Municipal Airport</t>
  </si>
  <si>
    <t>Elko</t>
  </si>
  <si>
    <t>EKO</t>
  </si>
  <si>
    <t>Elko Regional Airport (J.C. Harris Field)</t>
  </si>
  <si>
    <t>Elko, NV</t>
  </si>
  <si>
    <t>Las Vegas</t>
  </si>
  <si>
    <t>LAS</t>
  </si>
  <si>
    <t>McCarran International Airport</t>
  </si>
  <si>
    <t>Las Vegas, NV</t>
  </si>
  <si>
    <t>RNO</t>
  </si>
  <si>
    <t>Reno/Tahoe International Airport</t>
  </si>
  <si>
    <t>Reno, NV</t>
  </si>
  <si>
    <t>LEB</t>
  </si>
  <si>
    <t>Lebanon Municipal Airport</t>
  </si>
  <si>
    <t>Manchester</t>
  </si>
  <si>
    <t>MHT</t>
  </si>
  <si>
    <t>Manchester–Boston Regional Airport</t>
  </si>
  <si>
    <t>Manchester, VT</t>
  </si>
  <si>
    <t>Portsmouth</t>
  </si>
  <si>
    <t>PSM</t>
  </si>
  <si>
    <t>Portsmouth International Airport at Pease</t>
  </si>
  <si>
    <t>Portsmouth, NH</t>
  </si>
  <si>
    <t>Atlantic City</t>
  </si>
  <si>
    <t>ACY</t>
  </si>
  <si>
    <t>Atlantic City International Airport</t>
  </si>
  <si>
    <t>Atlantic City, NJ</t>
  </si>
  <si>
    <t>EWR</t>
  </si>
  <si>
    <t>Newark Liberty International Airport</t>
  </si>
  <si>
    <t>Newark, NJ</t>
  </si>
  <si>
    <t>Trenton</t>
  </si>
  <si>
    <t>TTN</t>
  </si>
  <si>
    <t>Trenton Mercer Airport</t>
  </si>
  <si>
    <t>Trenton, NJ</t>
  </si>
  <si>
    <t>ABQ</t>
  </si>
  <si>
    <t>Albuquerque International Sunport</t>
  </si>
  <si>
    <t>Albuquerque, NM</t>
  </si>
  <si>
    <t>Hobbs</t>
  </si>
  <si>
    <t>HOB</t>
  </si>
  <si>
    <t>Lea County Regional Airport</t>
  </si>
  <si>
    <t>Roswell</t>
  </si>
  <si>
    <t>ROW</t>
  </si>
  <si>
    <t>Roswell International Air Center</t>
  </si>
  <si>
    <t>Santa Fe</t>
  </si>
  <si>
    <t>SAF</t>
  </si>
  <si>
    <t>Santa Fe Regional Airport</t>
  </si>
  <si>
    <t>Santa Fe, NM</t>
  </si>
  <si>
    <t>ALB</t>
  </si>
  <si>
    <t>Albany International Airport</t>
  </si>
  <si>
    <t>Binghamton</t>
  </si>
  <si>
    <t>BGM</t>
  </si>
  <si>
    <t>Greater Binghamton Airport (Edwin A. Link Field)</t>
  </si>
  <si>
    <t>BUF</t>
  </si>
  <si>
    <t>Buffalo Niagara International Airport</t>
  </si>
  <si>
    <t>Buffalo, WY</t>
  </si>
  <si>
    <t>Elmira</t>
  </si>
  <si>
    <t>ELM</t>
  </si>
  <si>
    <t>Elmira/Corning Regional Airport</t>
  </si>
  <si>
    <t>Elmira, NY</t>
  </si>
  <si>
    <t>Islip</t>
  </si>
  <si>
    <t>ISP</t>
  </si>
  <si>
    <t>Long Island MacArthur Airport</t>
  </si>
  <si>
    <t>ITH</t>
  </si>
  <si>
    <t>Ithaca Tompkins International Airport</t>
  </si>
  <si>
    <t>JFK</t>
  </si>
  <si>
    <t>John F. Kennedy International Airport (was New York International Airport)</t>
  </si>
  <si>
    <t>New York, NY</t>
  </si>
  <si>
    <t>LGA</t>
  </si>
  <si>
    <t>LaGuardia Airport (and Marine Air Terminal)</t>
  </si>
  <si>
    <t>SWF</t>
  </si>
  <si>
    <t>Stewart International Airport</t>
  </si>
  <si>
    <t>Niagara Falls</t>
  </si>
  <si>
    <t>IAG</t>
  </si>
  <si>
    <t>Niagara Falls International Airport</t>
  </si>
  <si>
    <t>Niagara Falls, NY</t>
  </si>
  <si>
    <t>Ogdensburg</t>
  </si>
  <si>
    <t>OGS</t>
  </si>
  <si>
    <t>Ogdensburg International Airport</t>
  </si>
  <si>
    <t>PBG</t>
  </si>
  <si>
    <t>Plattsburgh International Airport</t>
  </si>
  <si>
    <t>ROC</t>
  </si>
  <si>
    <t>Greater Rochester International Airport</t>
  </si>
  <si>
    <t>SYR</t>
  </si>
  <si>
    <t>Syracuse Hancock International Airport</t>
  </si>
  <si>
    <t>New York State Fair, NY</t>
  </si>
  <si>
    <t>Watertown</t>
  </si>
  <si>
    <t>ART</t>
  </si>
  <si>
    <t>Watertown International Airport</t>
  </si>
  <si>
    <t>Watertown, NY</t>
  </si>
  <si>
    <t>White Plains</t>
  </si>
  <si>
    <t>HPN</t>
  </si>
  <si>
    <t>Westchester County Airport</t>
  </si>
  <si>
    <t>AVL</t>
  </si>
  <si>
    <t>Asheville Regional Airport</t>
  </si>
  <si>
    <t>CLT</t>
  </si>
  <si>
    <t>Charlotte Douglas International Airport</t>
  </si>
  <si>
    <t>Charlotte, NC</t>
  </si>
  <si>
    <t>JQF</t>
  </si>
  <si>
    <t>Concord Regional Airport</t>
  </si>
  <si>
    <t>FAY</t>
  </si>
  <si>
    <t>Fayetteville Regional Airport (Grannis Field)</t>
  </si>
  <si>
    <t>GSO</t>
  </si>
  <si>
    <t>Piedmont Triad International Airport</t>
  </si>
  <si>
    <t>Greensboro, NC</t>
  </si>
  <si>
    <t>PGV</t>
  </si>
  <si>
    <t>Pitt–Greenville Airport</t>
  </si>
  <si>
    <t>OAJ</t>
  </si>
  <si>
    <t>Albert J. Ellis Airport</t>
  </si>
  <si>
    <t>New Bern</t>
  </si>
  <si>
    <t>EWN</t>
  </si>
  <si>
    <t>Coastal Carolina Regional Airport (was Craven County Regional)</t>
  </si>
  <si>
    <t>New Bern, NC</t>
  </si>
  <si>
    <t>RDU</t>
  </si>
  <si>
    <t>Raleigh–Durham International Airport</t>
  </si>
  <si>
    <t>ILM</t>
  </si>
  <si>
    <t>Wilmington International Airport</t>
  </si>
  <si>
    <t>Wilmington, DE</t>
  </si>
  <si>
    <t>Bismarck</t>
  </si>
  <si>
    <t>BIS</t>
  </si>
  <si>
    <t>Bismarck Municipal Airport</t>
  </si>
  <si>
    <t>Dickinson</t>
  </si>
  <si>
    <t>DIK</t>
  </si>
  <si>
    <t>Dickinson Theodore Roosevelt Regional Airport</t>
  </si>
  <si>
    <t>Fargo</t>
  </si>
  <si>
    <t>FAR</t>
  </si>
  <si>
    <t>Hector International Airport</t>
  </si>
  <si>
    <t>Fargo, ND</t>
  </si>
  <si>
    <t>Grand Forks</t>
  </si>
  <si>
    <t>GFK</t>
  </si>
  <si>
    <t>Grand Forks International Airport</t>
  </si>
  <si>
    <t>Grand Forks, ND</t>
  </si>
  <si>
    <t>Jamestown</t>
  </si>
  <si>
    <t>JMS</t>
  </si>
  <si>
    <t>Jamestown Regional Airport</t>
  </si>
  <si>
    <t>Jamestown, NY</t>
  </si>
  <si>
    <t>Minot</t>
  </si>
  <si>
    <t>MOT</t>
  </si>
  <si>
    <t>Minot International Airport</t>
  </si>
  <si>
    <t>Minot, ND</t>
  </si>
  <si>
    <t>Williston</t>
  </si>
  <si>
    <t>XWA</t>
  </si>
  <si>
    <t>Williston Basin International Airport</t>
  </si>
  <si>
    <t>Williston, ND</t>
  </si>
  <si>
    <t>Akron</t>
  </si>
  <si>
    <t>CAK</t>
  </si>
  <si>
    <t>Akron–Canton Airport</t>
  </si>
  <si>
    <t>CLE</t>
  </si>
  <si>
    <t>Cleveland Hopkins International Airport</t>
  </si>
  <si>
    <t>Cleveland, OH</t>
  </si>
  <si>
    <t>CMH</t>
  </si>
  <si>
    <t>John Glenn Columbus International Airport</t>
  </si>
  <si>
    <t>LCK</t>
  </si>
  <si>
    <t>Rickenbacker International Airport</t>
  </si>
  <si>
    <t>Dayton</t>
  </si>
  <si>
    <t>DAY</t>
  </si>
  <si>
    <t>James M. Cox Dayton International Airport</t>
  </si>
  <si>
    <t>TOL</t>
  </si>
  <si>
    <t>Toledo Express Airport</t>
  </si>
  <si>
    <t>Toledo, OH</t>
  </si>
  <si>
    <t>Lawton</t>
  </si>
  <si>
    <t>LAW</t>
  </si>
  <si>
    <t>Lawton–Fort Sill Regional Airport</t>
  </si>
  <si>
    <t>OKC</t>
  </si>
  <si>
    <t>Will Rogers World Airport</t>
  </si>
  <si>
    <t>Oklahoma City, OK</t>
  </si>
  <si>
    <t>Stillwater</t>
  </si>
  <si>
    <t>SWO</t>
  </si>
  <si>
    <t>Stillwater Regional Airport</t>
  </si>
  <si>
    <t>Tulsa</t>
  </si>
  <si>
    <t>TUL</t>
  </si>
  <si>
    <t>Tulsa International Airport</t>
  </si>
  <si>
    <t>EUG</t>
  </si>
  <si>
    <t>Eugene Airport (Mahlon Sweet Field)</t>
  </si>
  <si>
    <t>Eugene, OR</t>
  </si>
  <si>
    <t>MFR</t>
  </si>
  <si>
    <t>Rogue Valley International–Medford Airport</t>
  </si>
  <si>
    <t>North Bend</t>
  </si>
  <si>
    <t>OTH</t>
  </si>
  <si>
    <t>Southwest Oregon Regional Airport (was North Bend Municipal)</t>
  </si>
  <si>
    <t>PDX</t>
  </si>
  <si>
    <t>Portland International Airport</t>
  </si>
  <si>
    <t>Redmond</t>
  </si>
  <si>
    <t>RDM</t>
  </si>
  <si>
    <t>Redmond Municipal Airport (Roberts Field)</t>
  </si>
  <si>
    <t>Redmond, OR</t>
  </si>
  <si>
    <t>ABE</t>
  </si>
  <si>
    <t>Lehigh Valley International Airport (was Allentown–Bethlehem–Easton International Airport)</t>
  </si>
  <si>
    <t>Allentown, PA</t>
  </si>
  <si>
    <t>ERI</t>
  </si>
  <si>
    <t>Erie International Airport (Tom Ridge Field)</t>
  </si>
  <si>
    <t>MDT</t>
  </si>
  <si>
    <t>Harrisburg International Airport</t>
  </si>
  <si>
    <t>Harrisburg, PA</t>
  </si>
  <si>
    <t>LBE</t>
  </si>
  <si>
    <t>Arnold Palmer Regional Airport</t>
  </si>
  <si>
    <t>Latrobe, PA</t>
  </si>
  <si>
    <t>PHL</t>
  </si>
  <si>
    <t>Philadelphia International Airport</t>
  </si>
  <si>
    <t>Philadelphia, PA</t>
  </si>
  <si>
    <t>PIT</t>
  </si>
  <si>
    <t>Pittsburgh International Airport</t>
  </si>
  <si>
    <t>State College</t>
  </si>
  <si>
    <t>UNV</t>
  </si>
  <si>
    <t>University Park Airport</t>
  </si>
  <si>
    <t>AVP</t>
  </si>
  <si>
    <t>Wilkes-Barre/Scranton International Airport</t>
  </si>
  <si>
    <t>Wilkes-Barre, PA</t>
  </si>
  <si>
    <t>IPT</t>
  </si>
  <si>
    <t>Williamsport Regional Airport</t>
  </si>
  <si>
    <t>Block Island</t>
  </si>
  <si>
    <t>BID</t>
  </si>
  <si>
    <t>Block Island State Airport</t>
  </si>
  <si>
    <t>Providence</t>
  </si>
  <si>
    <t>PVD</t>
  </si>
  <si>
    <t>Rhode Island T. F. Green International Airport</t>
  </si>
  <si>
    <t>Providence, RI</t>
  </si>
  <si>
    <t>Westerly</t>
  </si>
  <si>
    <t>WST</t>
  </si>
  <si>
    <t>Westerly State Airport</t>
  </si>
  <si>
    <t>Westerly, RI</t>
  </si>
  <si>
    <t>CHS</t>
  </si>
  <si>
    <t>Charleston International Airport / Charleston AFB</t>
  </si>
  <si>
    <t>Charleston, WV</t>
  </si>
  <si>
    <t>CAE</t>
  </si>
  <si>
    <t>Columbia Metropolitan Airport</t>
  </si>
  <si>
    <t>Florence</t>
  </si>
  <si>
    <t>FLO</t>
  </si>
  <si>
    <t>Florence Regional Airport</t>
  </si>
  <si>
    <t>Florence, SC</t>
  </si>
  <si>
    <t>GSP</t>
  </si>
  <si>
    <t>Greenville–Spartanburg International Airport (Roger Milliken Field)</t>
  </si>
  <si>
    <t>Hilton Head</t>
  </si>
  <si>
    <t>HXD</t>
  </si>
  <si>
    <t>Hilton Head Airport</t>
  </si>
  <si>
    <t>Myrtle Beach</t>
  </si>
  <si>
    <t>MYR</t>
  </si>
  <si>
    <t>Myrtle Beach International Airport</t>
  </si>
  <si>
    <t>Aberdeen</t>
  </si>
  <si>
    <t>ABR</t>
  </si>
  <si>
    <t>Aberdeen Regional Airport</t>
  </si>
  <si>
    <t>Aberdeen, MD</t>
  </si>
  <si>
    <t>Pierre</t>
  </si>
  <si>
    <t>PIR</t>
  </si>
  <si>
    <t>Pierre Regional Airport</t>
  </si>
  <si>
    <t>Rapid City</t>
  </si>
  <si>
    <t>RAP</t>
  </si>
  <si>
    <t>Rapid City Regional Airport</t>
  </si>
  <si>
    <t>Sioux Falls</t>
  </si>
  <si>
    <t>FSD</t>
  </si>
  <si>
    <t>Sioux Falls Regional Airport (Joe Foss Field)</t>
  </si>
  <si>
    <t>ATY</t>
  </si>
  <si>
    <t>Watertown Regional Airport</t>
  </si>
  <si>
    <t>Chattanooga</t>
  </si>
  <si>
    <t>CHA</t>
  </si>
  <si>
    <t>Chattanooga Metropolitan Airport (Lovell Field)</t>
  </si>
  <si>
    <t>Knoxville</t>
  </si>
  <si>
    <t>TYS</t>
  </si>
  <si>
    <t>McGhee Tyson Airport</t>
  </si>
  <si>
    <t>MEM</t>
  </si>
  <si>
    <t>Memphis International Airport</t>
  </si>
  <si>
    <t>Memphis, TN</t>
  </si>
  <si>
    <t>Nashville</t>
  </si>
  <si>
    <t>BNA</t>
  </si>
  <si>
    <t>Nashville International Airport (Berry Field)</t>
  </si>
  <si>
    <t>Nashville, TN</t>
  </si>
  <si>
    <t>Tri-Cities</t>
  </si>
  <si>
    <t>TRI</t>
  </si>
  <si>
    <t>Tri-Cities Regional Airport (Tri-Cities Regional TN/VA)</t>
  </si>
  <si>
    <t>Abilene</t>
  </si>
  <si>
    <t>ABI</t>
  </si>
  <si>
    <t>Abilene Regional Airport</t>
  </si>
  <si>
    <t>Amarillo</t>
  </si>
  <si>
    <t>AMA</t>
  </si>
  <si>
    <t>Rick Husband Amarillo International Airport</t>
  </si>
  <si>
    <t>AUS</t>
  </si>
  <si>
    <t>Austin–Bergstrom International Airport</t>
  </si>
  <si>
    <t>Austin, TX</t>
  </si>
  <si>
    <t>Beaumont</t>
  </si>
  <si>
    <t>BPT</t>
  </si>
  <si>
    <t>Jack Brooks Regional Airport (was Southeast Texas Regional)</t>
  </si>
  <si>
    <t>Beaumont, TX</t>
  </si>
  <si>
    <t>Brownsville</t>
  </si>
  <si>
    <t>BRO</t>
  </si>
  <si>
    <t>Brownsville/South Padre Island International Airport</t>
  </si>
  <si>
    <t>College Station</t>
  </si>
  <si>
    <t>CLL</t>
  </si>
  <si>
    <t>Easterwood Airport (Easterwood Field)</t>
  </si>
  <si>
    <t>Corpus Christi</t>
  </si>
  <si>
    <t>CRP</t>
  </si>
  <si>
    <t>Corpus Christi International Airport</t>
  </si>
  <si>
    <t>DAL</t>
  </si>
  <si>
    <t>Dallas Love Field</t>
  </si>
  <si>
    <t>Dallas, TX</t>
  </si>
  <si>
    <t>DFW</t>
  </si>
  <si>
    <t>Dallas/Fort Worth International Airport</t>
  </si>
  <si>
    <t>El Paso</t>
  </si>
  <si>
    <t>ELP</t>
  </si>
  <si>
    <t>El Paso International Airport</t>
  </si>
  <si>
    <t>El Paso, TX</t>
  </si>
  <si>
    <t>Harlingen</t>
  </si>
  <si>
    <t>HRL</t>
  </si>
  <si>
    <t>Valley International Airport</t>
  </si>
  <si>
    <t>IAH</t>
  </si>
  <si>
    <t>George Bush Intercontinental Airport</t>
  </si>
  <si>
    <t>Houston, TX</t>
  </si>
  <si>
    <t>HOU</t>
  </si>
  <si>
    <t>William P. Hobby Airport</t>
  </si>
  <si>
    <t>Killeen</t>
  </si>
  <si>
    <t>GRK</t>
  </si>
  <si>
    <t>Killeen–Fort Hood Regional Airport / Robert Gray Army Airfield</t>
  </si>
  <si>
    <t>Killeen, TX</t>
  </si>
  <si>
    <t>Laredo</t>
  </si>
  <si>
    <t>LRD</t>
  </si>
  <si>
    <t>Laredo International Airport</t>
  </si>
  <si>
    <t>Longview</t>
  </si>
  <si>
    <t>GGG</t>
  </si>
  <si>
    <t>East Texas Regional Airport</t>
  </si>
  <si>
    <t>Longview, TX</t>
  </si>
  <si>
    <t>Lubbock</t>
  </si>
  <si>
    <t>LBB</t>
  </si>
  <si>
    <t>Lubbock Preston Smith International Airport</t>
  </si>
  <si>
    <t>McAllen</t>
  </si>
  <si>
    <t>MFE</t>
  </si>
  <si>
    <t>McAllen Miller International Airport</t>
  </si>
  <si>
    <t>Midland</t>
  </si>
  <si>
    <t>MAF</t>
  </si>
  <si>
    <t>Midland International Air and Space Port</t>
  </si>
  <si>
    <t>San Angelo</t>
  </si>
  <si>
    <t>SJT</t>
  </si>
  <si>
    <t>San Angelo Regional Airport (Mathis Field)</t>
  </si>
  <si>
    <t>SAT</t>
  </si>
  <si>
    <t>San Antonio International Airport</t>
  </si>
  <si>
    <t>San Antonio, TX</t>
  </si>
  <si>
    <t>Tyler</t>
  </si>
  <si>
    <t>TYR</t>
  </si>
  <si>
    <t>Tyler Pounds Regional Airport</t>
  </si>
  <si>
    <t>Tyler, TX</t>
  </si>
  <si>
    <t>Waco</t>
  </si>
  <si>
    <t>ACT</t>
  </si>
  <si>
    <t>Waco Regional Airport</t>
  </si>
  <si>
    <t>Waco, TX</t>
  </si>
  <si>
    <t>Wichita Falls</t>
  </si>
  <si>
    <t>SPS</t>
  </si>
  <si>
    <t>Wichita Falls Regional Airport / Sheppard Air Force Base</t>
  </si>
  <si>
    <t>Cedar City</t>
  </si>
  <si>
    <t>CDC</t>
  </si>
  <si>
    <t>Cedar City Regional Airport</t>
  </si>
  <si>
    <t>Moab</t>
  </si>
  <si>
    <t>CNY</t>
  </si>
  <si>
    <t>Canyonlands Field</t>
  </si>
  <si>
    <t>Ogden</t>
  </si>
  <si>
    <t>OGD</t>
  </si>
  <si>
    <t>Ogden-Hinckley Airport</t>
  </si>
  <si>
    <t>Ogden, UT</t>
  </si>
  <si>
    <t>Provo</t>
  </si>
  <si>
    <t>PVU</t>
  </si>
  <si>
    <t>Provo Municipal Airport</t>
  </si>
  <si>
    <t>Provo, UT</t>
  </si>
  <si>
    <t>SLC</t>
  </si>
  <si>
    <t>Salt Lake City International Airport</t>
  </si>
  <si>
    <t>St. George</t>
  </si>
  <si>
    <t>SGU</t>
  </si>
  <si>
    <t>St. George Regional Airport (opened 2011)</t>
  </si>
  <si>
    <t>St. George, UT</t>
  </si>
  <si>
    <t>Vernal</t>
  </si>
  <si>
    <t>VEL</t>
  </si>
  <si>
    <t>Vernal Regional Airport (was Vernal-Uintah Co. Airport)</t>
  </si>
  <si>
    <t>Burlington</t>
  </si>
  <si>
    <t>BTV</t>
  </si>
  <si>
    <t>Burlington International Airport</t>
  </si>
  <si>
    <t>CHO</t>
  </si>
  <si>
    <t>Charlottesville–Albemarle Airport</t>
  </si>
  <si>
    <t>Charlottesville, VA</t>
  </si>
  <si>
    <t>LYH</t>
  </si>
  <si>
    <t>Lynchburg Regional Airport (Preston Glenn Field)</t>
  </si>
  <si>
    <t>Lynchburg, VA</t>
  </si>
  <si>
    <t>PHF</t>
  </si>
  <si>
    <t>Newport News/Williamsburg International Airport (Patrick Henry Field)</t>
  </si>
  <si>
    <t>Newport News, VA</t>
  </si>
  <si>
    <t>ORF</t>
  </si>
  <si>
    <t>Norfolk International Airport</t>
  </si>
  <si>
    <t>Norfolk, VA</t>
  </si>
  <si>
    <t>RIC</t>
  </si>
  <si>
    <t>Richmond International Airport (Byrd Field)</t>
  </si>
  <si>
    <t>Richmond, BC</t>
  </si>
  <si>
    <t>ROA</t>
  </si>
  <si>
    <t>Roanoke–Blacksburg Regional Airport (Woodrum Field)</t>
  </si>
  <si>
    <t>Roanoke, VA</t>
  </si>
  <si>
    <t>Staunton</t>
  </si>
  <si>
    <t>SHD</t>
  </si>
  <si>
    <t>Shenandoah Valley Regional Airport</t>
  </si>
  <si>
    <t>Staunton, VA</t>
  </si>
  <si>
    <t>Washington, DC</t>
  </si>
  <si>
    <t>DCA</t>
  </si>
  <si>
    <t>Ronald Reagan Washington National Airport</t>
  </si>
  <si>
    <t>IAD</t>
  </si>
  <si>
    <t>Washington Dulles International Airport</t>
  </si>
  <si>
    <t>BLI</t>
  </si>
  <si>
    <t>Bellingham International Airport</t>
  </si>
  <si>
    <t>Eastsound</t>
  </si>
  <si>
    <t>ORS</t>
  </si>
  <si>
    <t>Orcas Island Airport</t>
  </si>
  <si>
    <t>Friday Harbor</t>
  </si>
  <si>
    <t>FHR</t>
  </si>
  <si>
    <t>Friday Harbor Airport</t>
  </si>
  <si>
    <t>PSC</t>
  </si>
  <si>
    <t>Tri-Cities Airport</t>
  </si>
  <si>
    <t>Pasco, WA</t>
  </si>
  <si>
    <t>PUW</t>
  </si>
  <si>
    <t>Pullman–Moscow Regional Airport</t>
  </si>
  <si>
    <t>BFI</t>
  </si>
  <si>
    <t>King County International Airport (Boeing Field)</t>
  </si>
  <si>
    <t>Seattle, WA</t>
  </si>
  <si>
    <t>SEA</t>
  </si>
  <si>
    <t>Seattle–Tacoma International Airport</t>
  </si>
  <si>
    <t>GEG</t>
  </si>
  <si>
    <t>Spokane International Airport (Geiger Field)</t>
  </si>
  <si>
    <t>Spokane, WA</t>
  </si>
  <si>
    <t>ALW</t>
  </si>
  <si>
    <t>Walla Walla Regional Airport</t>
  </si>
  <si>
    <t>Wenatchee</t>
  </si>
  <si>
    <t>EAT</t>
  </si>
  <si>
    <t>Pangborn Memorial Airport</t>
  </si>
  <si>
    <t>Wenatchee, WA</t>
  </si>
  <si>
    <t>Yakima</t>
  </si>
  <si>
    <t>YKM</t>
  </si>
  <si>
    <t>Yakima Air Terminal (McAllister Field)</t>
  </si>
  <si>
    <t>CRW</t>
  </si>
  <si>
    <t>Yeager Airport</t>
  </si>
  <si>
    <t>Clarksburg</t>
  </si>
  <si>
    <t>CKB</t>
  </si>
  <si>
    <t>North Central West Virginia Airport (was Harrison-Marion Regional)</t>
  </si>
  <si>
    <t>Huntington</t>
  </si>
  <si>
    <t>HTS</t>
  </si>
  <si>
    <t>Tri-State Airport (Milton J. Ferguson Field)</t>
  </si>
  <si>
    <t>Huntington, WV</t>
  </si>
  <si>
    <t>LWB</t>
  </si>
  <si>
    <t>Greenbrier Valley Airport</t>
  </si>
  <si>
    <t>Appleton</t>
  </si>
  <si>
    <t>ATW</t>
  </si>
  <si>
    <t>Appleton International Airport</t>
  </si>
  <si>
    <t>Appleton, WI</t>
  </si>
  <si>
    <t>Eau Claire</t>
  </si>
  <si>
    <t>EAU</t>
  </si>
  <si>
    <t>Chippewa Valley Regional Airport</t>
  </si>
  <si>
    <t>Eau Claire, WI</t>
  </si>
  <si>
    <t>Green Bay</t>
  </si>
  <si>
    <t>GRB</t>
  </si>
  <si>
    <t>Green Bay–Austin Straubel International Airport</t>
  </si>
  <si>
    <t>Green Bay, WI</t>
  </si>
  <si>
    <t>LSE</t>
  </si>
  <si>
    <t>La Crosse Regional Airport</t>
  </si>
  <si>
    <t>La Crosse, WI</t>
  </si>
  <si>
    <t>MSN</t>
  </si>
  <si>
    <t>Dane County Regional Airport (Truax Field)</t>
  </si>
  <si>
    <t>Madison, WI</t>
  </si>
  <si>
    <t>MKE</t>
  </si>
  <si>
    <t>Milwaukee Mitchell International Airport</t>
  </si>
  <si>
    <t>Milwaukee Airport-Trains, WI</t>
  </si>
  <si>
    <t>Mosinee</t>
  </si>
  <si>
    <t>CWA</t>
  </si>
  <si>
    <t>Central Wisconsin Airport</t>
  </si>
  <si>
    <t>Rhinelander</t>
  </si>
  <si>
    <t>RHI</t>
  </si>
  <si>
    <t>Rhinelander–Oneida County Airport</t>
  </si>
  <si>
    <t>Casper</t>
  </si>
  <si>
    <t>CPR</t>
  </si>
  <si>
    <t>Casper–Natrona County International Airport</t>
  </si>
  <si>
    <t>Casper, WY</t>
  </si>
  <si>
    <t>Cody</t>
  </si>
  <si>
    <t>COD</t>
  </si>
  <si>
    <t>Yellowstone Regional Airport</t>
  </si>
  <si>
    <t>Gillette</t>
  </si>
  <si>
    <t>GCC</t>
  </si>
  <si>
    <t>Gillette–Campbell County Airport</t>
  </si>
  <si>
    <t>Gillette, PA</t>
  </si>
  <si>
    <t>JAC</t>
  </si>
  <si>
    <t>Jackson Hole Airport</t>
  </si>
  <si>
    <t>Laramie</t>
  </si>
  <si>
    <t>LAR</t>
  </si>
  <si>
    <t>Laramie Regional Airport</t>
  </si>
  <si>
    <t>Laramie, WY</t>
  </si>
  <si>
    <t>Riverton</t>
  </si>
  <si>
    <t>RIW</t>
  </si>
  <si>
    <t>Central Wyoming Regional Airport (was Riverton Regional)</t>
  </si>
  <si>
    <t>Rock Springs</t>
  </si>
  <si>
    <t>RKS</t>
  </si>
  <si>
    <t>Southwest Wyoming Regional Airport (Rock Springs–Sweetwater County Airport)</t>
  </si>
  <si>
    <t>Rock Springs, WY</t>
  </si>
  <si>
    <t>Sheridan</t>
  </si>
  <si>
    <t>SHR</t>
  </si>
  <si>
    <t>Sheridan County Airport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</si>
</sst>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>
      <sz val="10.0"/>
      <color theme="1"/>
      <name val="Arial"/>
    </font>
    <font>
      <color rgb="FF000000"/>
      <name val="Arial"/>
    </font>
    <font>
      <sz val="8.0"/>
      <color rgb="FF000000"/>
      <name val="&quot;Helvetica Neue&quot;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46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46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46" xfId="0" applyFont="1" applyNumberFormat="1"/>
    <xf borderId="0" fillId="0" fontId="6" numFmtId="0" xfId="0" applyAlignment="1" applyFont="1">
      <alignment readingOrder="0"/>
    </xf>
    <xf borderId="0" fillId="0" fontId="4" numFmtId="0" xfId="0" applyFont="1"/>
    <xf borderId="0" fillId="0" fontId="1" numFmtId="46" xfId="0" applyAlignment="1" applyFont="1" applyNumberFormat="1">
      <alignment readingOrder="0"/>
    </xf>
    <xf borderId="0" fillId="0" fontId="1" numFmtId="0" xfId="0" applyFont="1"/>
    <xf borderId="0" fillId="0" fontId="2" numFmtId="46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1" xfId="0" applyFont="1" applyNumberFormat="1"/>
    <xf borderId="0" fillId="0" fontId="2" numFmtId="1" xfId="0" applyFont="1" applyNumberFormat="1"/>
    <xf borderId="0" fillId="0" fontId="2" numFmtId="3" xfId="0" applyAlignment="1" applyFont="1" applyNumberFormat="1">
      <alignment readingOrder="0"/>
    </xf>
    <xf borderId="0" fillId="0" fontId="1" numFmtId="10" xfId="0" applyAlignment="1" applyFont="1" applyNumberFormat="1">
      <alignment vertical="bottom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Amtrak Travel Time vs. Total Air Ridership Over 3 Years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'Top Air Travel Routes'!$M$1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'Top Air Travel Routes'!$G$2:$G$33</c:f>
            </c:numRef>
          </c:xVal>
          <c:yVal>
            <c:numRef>
              <c:f>'Top Air Travel Routes'!$M$2:$M$33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85682"/>
        <c:axId val="217813715"/>
      </c:scatterChart>
      <c:valAx>
        <c:axId val="20323856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Grand Total 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813715"/>
      </c:valAx>
      <c:valAx>
        <c:axId val="217813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Amtrak Travel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385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 within 50 miles vs.  Average Ridership over 3 years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'Top Amtrak Travel Routes (Curre'!$N$1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'Top Amtrak Travel Routes (Curre'!$J$2:$J$1000</c:f>
            </c:numRef>
          </c:xVal>
          <c:yVal>
            <c:numRef>
              <c:f>'Top Amtrak Travel Routes (Curre'!$N$2:$N$1000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17476"/>
        <c:axId val="697349648"/>
      </c:scatterChart>
      <c:valAx>
        <c:axId val="10139174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Past 3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349648"/>
      </c:valAx>
      <c:valAx>
        <c:axId val="69734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50 miles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917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Schools with 5% of First-Year Students from Destination State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'Freshmen_5%'!$AB$3:$AB$10</c:f>
            </c:strRef>
          </c:cat>
          <c:val>
            <c:numRef>
              <c:f>'Freshmen_5%'!$AD$3:$AD$10</c:f>
              <c:numCache/>
            </c:numRef>
          </c:val>
        </c:ser>
        <c:axId val="1420997586"/>
        <c:axId val="140717203"/>
      </c:barChart>
      <c:catAx>
        <c:axId val="14209975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NMCBSA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17203"/>
      </c:catAx>
      <c:valAx>
        <c:axId val="140717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COUNTUNIQUE of inst_name_y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9975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942975</xdr:colOff>
      <xdr:row>33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9525</xdr:colOff>
      <xdr:row>8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47625</xdr:colOff>
      <xdr:row>11</xdr:row>
      <xdr:rowOff>180975</xdr:rowOff>
    </xdr:from>
    <xdr:ext cx="6762750" cy="4781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46" sheet="Top Amtrak Travel Routes (Curre"/>
  </cacheSource>
  <cacheFields>
    <cacheField name="Line Name" numFmtId="0">
      <sharedItems>
        <s v="Northeast Regional"/>
        <s v="Acela"/>
        <s v="Pacific Surfliner"/>
        <s v="Capitol Corridor"/>
        <s v="Maple Leaf"/>
        <s v="Keystone"/>
        <s v="San Joaquins"/>
        <s v="Hiawatha"/>
        <s v="Cascades"/>
        <s v="Lincoln"/>
        <s v="Downeaster"/>
        <s v="Wolverine"/>
        <s v="Empire Builder"/>
        <s v="Coast Starlight"/>
        <s v="California Zephyr"/>
        <s v="Silver Star"/>
        <s v="Palmetto"/>
        <s v="Lake Shore Limited"/>
        <s v="Southwest Chief"/>
        <s v="Silver Meteor"/>
        <s v="Texas Eagle"/>
        <s v="Northeast Regional Newport News"/>
        <s v="Northeast Regional Springfield"/>
        <s v="Crescent"/>
        <s v="Carolinan"/>
        <s v="Illini/Saluki"/>
        <s v="City of New Orleans"/>
        <s v="Auto Train"/>
        <s v="Capitol Limited"/>
        <s v="Pennsylvanian"/>
        <s v="IL Zephyr/Carl Sandburg"/>
        <s v="Northeast Regional Lynchburg (VA Service/Roanoke)"/>
        <s v="Blue Water"/>
        <s v="Piedmont"/>
        <s v="Northeast Regional Norfolk"/>
        <s v="Missouri River Runner"/>
        <s v="Northeast Regional Richmond"/>
        <s v="Adirondack"/>
        <s v="Cardinal"/>
        <s v="Vermonter"/>
        <s v="Sunset Limited"/>
        <s v="Pere Marquette"/>
        <s v="Heartland Flyer"/>
        <s v="Ethan Allen"/>
        <s v="Hoosier"/>
      </sharedItems>
    </cacheField>
    <cacheField name="Type" numFmtId="0">
      <sharedItems>
        <s v="State Supported"/>
        <s v="Northeast Corridor"/>
        <s v="Long Distance"/>
      </sharedItems>
    </cacheField>
    <cacheField name="2013 Passengers" numFmtId="0">
      <sharedItems containsSemiMixedTypes="0" containsString="0" containsNumber="1" containsInteger="1">
        <n v="8044200.0"/>
        <n v="3343100.0"/>
        <n v="2705500.0"/>
        <n v="1701200.0"/>
        <n v="1488300.0"/>
        <n v="1446500.0"/>
        <n v="1219200.0"/>
        <n v="820800.0"/>
        <n v="811700.0"/>
        <n v="654600.0"/>
        <n v="560000.0"/>
        <n v="509100.0"/>
        <n v="536400.0"/>
        <n v="479500.0"/>
        <n v="376900.0"/>
        <n v="414100.0"/>
        <n v="207900.0"/>
        <n v="395500.0"/>
        <n v="355800.0"/>
        <n v="373200.0"/>
        <n v="340100.0"/>
        <n v="578300.0"/>
        <n v="390000.0"/>
        <n v="306700.0"/>
        <n v="317600.0"/>
        <n v="340700.0"/>
        <n v="256800.0"/>
        <n v="265300.0"/>
        <n v="229700.0"/>
        <n v="218900.0"/>
        <n v="223900.0"/>
        <n v="186100.0"/>
        <n v="191100.0"/>
        <n v="170300.0"/>
        <n v="127900.0"/>
        <n v="199500.0"/>
        <n v="170480.0"/>
        <n v="133000.0"/>
        <n v="113100.0"/>
        <n v="84109.0"/>
        <n v="102900.0"/>
        <n v="104500.0"/>
        <n v="81266.0"/>
        <n v="53271.0"/>
        <n v="36768.0"/>
      </sharedItems>
    </cacheField>
    <cacheField name="2014 Passengers" numFmtId="0">
      <sharedItems containsSemiMixedTypes="0" containsString="0" containsNumber="1" containsInteger="1">
        <n v="8083500.0"/>
        <n v="3545300.0"/>
        <n v="2680800.0"/>
        <n v="1419100.0"/>
        <n v="1530300.0"/>
        <n v="1326500.0"/>
        <n v="1187200.0"/>
        <n v="799600.0"/>
        <n v="782500.0"/>
        <n v="633500.0"/>
        <n v="514700.0"/>
        <n v="477200.0"/>
        <n v="450900.0"/>
        <n v="459500.0"/>
        <n v="366500.0"/>
        <n v="405700.0"/>
        <n v="203200.0"/>
        <n v="373300.0"/>
        <n v="352200.0"/>
        <n v="348600.0"/>
        <n v="313300.0"/>
        <n v="344300.0"/>
        <n v="370900.0"/>
        <n v="294300.0"/>
        <n v="302600.0"/>
        <n v="316600.0"/>
        <n v="251100.0"/>
        <n v="274400.0"/>
        <n v="235900.0"/>
        <n v="230800.0"/>
        <n v="232600.0"/>
        <n v="189700.0"/>
        <n v="191200.0"/>
        <n v="170400.0"/>
        <n v="152100.0"/>
        <n v="189400.0"/>
        <n v="190800.0"/>
        <n v="133800.0"/>
        <n v="109200.0"/>
        <n v="89640.0"/>
        <n v="105000.0"/>
        <n v="101000.0"/>
        <n v="77861.0"/>
        <n v="52755.0"/>
        <n v="33930.0"/>
      </sharedItems>
    </cacheField>
    <cacheField name="2015 Passengers" numFmtId="0">
      <sharedItems containsSemiMixedTypes="0" containsString="0" containsNumber="1" containsInteger="1">
        <n v="8215500.0"/>
        <n v="3473600.0"/>
        <n v="2824800.0"/>
        <n v="1474900.0"/>
        <n v="1556500.0"/>
        <n v="1359600.0"/>
        <n v="1175600.0"/>
        <n v="799300.0"/>
        <n v="751100.0"/>
        <n v="576700.0"/>
        <n v="421000.0"/>
        <n v="465600.0"/>
        <n v="438400.0"/>
        <n v="455800.0"/>
        <n v="375300.0"/>
        <n v="383300.0"/>
        <n v="208600.0"/>
        <n v="356900.0"/>
        <n v="367300.0"/>
        <n v="346100.0"/>
        <n v="317300.0"/>
        <n v="348600.0"/>
        <n v="350800.0"/>
        <n v="281800.0"/>
        <n v="299000.0"/>
        <n v="292200.0"/>
        <n v="255500.0"/>
        <n v="271600.0"/>
        <n v="226200.0"/>
        <n v="231700.0"/>
        <n v="228700.0"/>
        <n v="189600.0"/>
        <n v="180600.0"/>
        <n v="161500.0"/>
        <n v="154400.0"/>
        <n v="178900.0"/>
        <n v="186300.0"/>
        <n v="132300.0"/>
        <n v="103600.0"/>
        <n v="92699.0"/>
        <n v="100700.0"/>
        <n v="95800.0"/>
        <n v="69003.0"/>
        <n v="52533.0"/>
        <n v="29703.0"/>
      </sharedItems>
    </cacheField>
    <cacheField name="2016 Passengers" numFmtId="0">
      <sharedItems containsSemiMixedTypes="0" containsString="0" containsNumber="1" containsInteger="1">
        <n v="8409700.0"/>
        <n v="3489300.0"/>
        <n v="2922700.0"/>
        <n v="1560800.0"/>
        <n v="1510300.0"/>
        <n v="1467200.0"/>
        <n v="1122300.0"/>
        <n v="807700.0"/>
        <n v="792500.0"/>
        <n v="549000.0"/>
        <n v="500100.0"/>
        <n v="411600.0"/>
        <n v="454600.0"/>
        <n v="453000.0"/>
        <n v="417300.0"/>
        <n v="364300.0"/>
        <n v="380800.0"/>
        <n v="387900.0"/>
        <n v="364700.0"/>
        <n v="339400.0"/>
        <n v="306300.0"/>
        <n v="329600.0"/>
        <n v="270400.0"/>
        <n v="268300.0"/>
        <n v="285800.0"/>
        <n v="262300.0"/>
        <n v="249000.0"/>
        <n v="238400.0"/>
        <n v="228400.0"/>
        <n v="223100.0"/>
        <n v="215000.0"/>
        <n v="184900.0"/>
        <n v="183100.0"/>
        <n v="152200.0"/>
        <n v="146600.0"/>
        <n v="170800.0"/>
        <n v="177300.0"/>
        <n v="124500.0"/>
        <n v="104800.0"/>
        <n v="89318.0"/>
        <n v="98100.0"/>
        <n v="89500.0"/>
        <n v="66105.0"/>
        <n v="50717.0"/>
        <n v="29488.0"/>
      </sharedItems>
    </cacheField>
    <cacheField name="2017 Passengers" numFmtId="0">
      <sharedItems containsSemiMixedTypes="0" containsString="0" containsNumber="1" containsInteger="1">
        <n v="8569900.0"/>
        <n v="3442200.0"/>
        <n v="2989900.0"/>
        <n v="1607300.0"/>
        <n v="1511800.0"/>
        <n v="1505500.0"/>
        <n v="1120000.0"/>
        <n v="829100.0"/>
        <n v="810100.0"/>
        <n v="590500.0"/>
        <n v="526100.0"/>
        <n v="459100.0"/>
        <n v="454500.0"/>
        <n v="438800.0"/>
        <n v="415300.0"/>
        <n v="373400.0"/>
        <n v="391900.0"/>
        <n v="388700.0"/>
        <n v="363300.0"/>
        <n v="341400.0"/>
        <n v="345700.0"/>
        <n v="331300.0"/>
        <n v="245100.0"/>
        <n v="258900.0"/>
        <n v="279100.0"/>
        <n v="251400.0"/>
        <n v="255400.0"/>
        <n v="228900.0"/>
        <n v="231200.0"/>
        <n v="221500.0"/>
        <n v="209000.0"/>
        <n v="189800.0"/>
        <n v="186300.0"/>
        <n v="148000.0"/>
        <n v="155400.0"/>
        <n v="173800.0"/>
        <n v="174900.0"/>
        <n v="116200.0"/>
        <n v="112400.0"/>
        <n v="95796.0"/>
        <n v="98600.0"/>
        <n v="93400.0"/>
        <n v="71340.0"/>
        <n v="49950.0"/>
        <n v="29504.0"/>
      </sharedItems>
    </cacheField>
    <cacheField name="2018 Passengers" numFmtId="0">
      <sharedItems containsSemiMixedTypes="0" containsString="0" containsNumber="1" containsInteger="1">
        <n v="8564000.0"/>
        <n v="3386400.0"/>
        <n v="2654800.0"/>
        <n v="1696300.0"/>
        <n v="1499400.0"/>
        <n v="1507200.0"/>
        <n v="1065400.0"/>
        <n v="836200.0"/>
        <n v="796300.0"/>
        <n v="579100.0"/>
        <n v="535100.0"/>
        <n v="477700.0"/>
        <n v="423700.0"/>
        <n v="412500.0"/>
        <n v="400000.0"/>
        <n v="363900.0"/>
        <n v="383300.0"/>
        <n v="333700.0"/>
        <n v="327300.0"/>
        <n v="332800.0"/>
        <n v="331600.0"/>
        <n v="312400.0"/>
        <n v="283100.0"/>
        <n v="271400.0"/>
        <n v="253700.0"/>
        <n v="242800.0"/>
        <n v="234900.0"/>
        <n v="224800.0"/>
        <n v="216500.0"/>
        <n v="212200.0"/>
        <n v="202400.0"/>
        <n v="196500.0"/>
        <n v="182700.0"/>
        <n v="165200.0"/>
        <n v="130000.0"/>
        <n v="167400.0"/>
        <n v="123100.0"/>
        <n v="110400.0"/>
        <n v="95500.0"/>
        <n v="96696.0"/>
        <n v="95900.0"/>
        <n v="94300.0"/>
        <n v="67218.0"/>
        <n v="48987.0"/>
        <n v="27530.0"/>
      </sharedItems>
    </cacheField>
    <cacheField name="2019 Passengers" numFmtId="0">
      <sharedItems containsSemiMixedTypes="0" containsString="0" containsNumber="1" containsInteger="1">
        <n v="8824500.0"/>
        <n v="3537100.0"/>
        <n v="2541100.0"/>
        <n v="1767000.0"/>
        <n v="1587400.0"/>
        <n v="1564000.0"/>
        <n v="1059200.0"/>
        <n v="874200.0"/>
        <n v="817900.0"/>
        <n v="620500.0"/>
        <n v="552500.0"/>
        <n v="495400.0"/>
        <n v="428500.0"/>
        <n v="421200.0"/>
        <n v="406200.0"/>
        <n v="385000.0"/>
        <n v="341500.0"/>
        <n v="353700.0"/>
        <n v="334400.0"/>
        <n v="349400.0"/>
        <n v="318000.0"/>
        <n v="311900.0"/>
        <n v="357700.0"/>
        <n v="291800.0"/>
        <n v="242000.0"/>
        <n v="263900.0"/>
        <n v="233000.0"/>
        <n v="236000.0"/>
        <n v="207300.0"/>
        <n v="212700.0"/>
        <n v="204100.0"/>
        <n v="210900.0"/>
        <n v="179800.0"/>
        <n v="211900.0"/>
        <n v="237100.0"/>
        <n v="152700.0"/>
        <n v="102500.0"/>
        <n v="116200.0"/>
        <n v="107700.0"/>
        <n v="98168.0"/>
        <n v="91800.0"/>
        <n v="96500.0"/>
        <n v="67951.0"/>
        <n v="49948.0"/>
        <n v="20596.0"/>
      </sharedItems>
    </cacheField>
    <cacheField name="Past 3 Average" numFmtId="0">
      <sharedItems containsSemiMixedTypes="0" containsString="0" containsNumber="1" containsInteger="1">
        <n v="8652800.0"/>
        <n v="3455233.0"/>
        <n v="2728600.0"/>
        <n v="1690200.0"/>
        <n v="1532867.0"/>
        <n v="1525567.0"/>
        <n v="1081533.0"/>
        <n v="846500.0"/>
        <n v="808100.0"/>
        <n v="596700.0"/>
        <n v="537900.0"/>
        <n v="477400.0"/>
        <n v="435567.0"/>
        <n v="424167.0"/>
        <n v="407167.0"/>
        <n v="374100.0"/>
        <n v="372233.0"/>
        <n v="358700.0"/>
        <n v="341667.0"/>
        <n v="341200.0"/>
        <n v="331767.0"/>
        <n v="318533.0"/>
        <n v="295300.0"/>
        <n v="274033.0"/>
        <n v="258267.0"/>
        <n v="252700.0"/>
        <n v="241100.0"/>
        <n v="229900.0"/>
        <n v="218333.0"/>
        <n v="215467.0"/>
        <n v="205167.0"/>
        <n v="199067.0"/>
        <n v="182933.0"/>
        <n v="175033.0"/>
        <n v="174167.0"/>
        <n v="164633.0"/>
        <n v="133500.0"/>
        <n v="114267.0"/>
        <n v="105200.0"/>
        <n v="96887.0"/>
        <n v="95433.0"/>
        <n v="94733.0"/>
        <n v="68836.0"/>
        <n v="49628.0"/>
        <n v="25877.0"/>
      </sharedItems>
    </cacheField>
    <cacheField name="Ridership Ran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</sharedItems>
    </cacheField>
    <cacheField name="Average Trip" numFmtId="0">
      <sharedItems containsSemiMixedTypes="0" containsString="0" containsNumber="1" containsInteger="1">
        <n v="156.0"/>
        <n v="189.0"/>
        <n v="94.0"/>
        <n v="67.0"/>
        <n v="162.0"/>
        <n v="87.0"/>
        <n v="136.0"/>
        <n v="80.0"/>
        <n v="157.0"/>
        <n v="185.0"/>
        <n v="217.0"/>
        <n v="700.0"/>
        <n v="468.0"/>
        <n v="683.0"/>
        <n v="438.0"/>
        <n v="244.0"/>
        <n v="431.0"/>
        <n v="810.0"/>
        <n v="558.0"/>
        <n v="458.0"/>
        <n v="215.0"/>
        <n v="78.0"/>
        <n v="440.0"/>
        <n v="272.0"/>
        <n v="171.0"/>
        <n v="367.0"/>
        <n v="860.0"/>
        <n v="441.0"/>
        <n v="230.0"/>
        <n v="163.0"/>
        <n v="240.0"/>
        <n v="197.0"/>
        <n v="112.0"/>
        <n v="198.0"/>
        <n v="181.0"/>
        <n v="287.0"/>
        <n v="344.0"/>
        <n v="253.0"/>
        <n v="747.0"/>
        <n v="149.0"/>
        <n v="175.0"/>
        <n v="188.0"/>
      </sharedItems>
    </cacheField>
    <cacheField name="Cities" numFmtId="0">
      <sharedItems containsSemiMixedTypes="0" containsString="0" containsNumber="1" containsInteger="1">
        <n v="30.0"/>
        <n v="17.0"/>
        <n v="34.0"/>
        <n v="26.0"/>
        <n v="21.0"/>
        <n v="32.0"/>
        <n v="5.0"/>
        <n v="18.0"/>
        <n v="11.0"/>
        <n v="12.0"/>
        <n v="16.0"/>
        <n v="46.0"/>
        <n v="44.0"/>
        <n v="36.0"/>
        <n v="25.0"/>
        <n v="27.0"/>
        <n v="38.0"/>
        <n v="33.0"/>
        <n v="20.0"/>
        <n v="2.0"/>
        <n v="10.0"/>
        <n v="42.0"/>
        <n v="43.0"/>
        <n v="22.0"/>
        <n v="8.0"/>
        <n v="6.0"/>
      </sharedItems>
    </cacheField>
    <cacheField name="Population 50 miles" numFmtId="0">
      <sharedItems containsSemiMixedTypes="0" containsString="0" containsNumber="1" containsInteger="1">
        <n v="4.7055582E7"/>
        <n v="4.6627236E7"/>
        <n v="2.2182835E7"/>
        <n v="1.1844025E7"/>
        <n v="2.5937981E7"/>
        <n v="2.9416087E7"/>
        <n v="3.1155097E7"/>
        <n v="1.1402058E7"/>
        <n v="7988257.0"/>
        <n v="1.3460004E7"/>
        <n v="7931472.0"/>
        <n v="1.6965828E7"/>
        <n v="2.0171489E7"/>
        <n v="3.5889975E7"/>
        <n v="2.0874507E7"/>
        <n v="5.8879949E7"/>
        <n v="4.2985735E7"/>
        <n v="5.2715123E7"/>
        <n v="3.7600511E7"/>
        <n v="5.5985845E7"/>
        <n v="4.71545E7"/>
        <n v="5.0020921E7"/>
        <n v="4.1345855E7"/>
        <n v="5.3984973E7"/>
        <n v="4.4951631E7"/>
        <n v="1.1298769E7"/>
        <n v="1.6984999E7"/>
        <n v="9671939.0"/>
        <n v="2.9956214E7"/>
        <n v="3.3384272E7"/>
        <n v="1.1178592E7"/>
        <n v="5.0015439E7"/>
        <n v="1.7005688E7"/>
        <n v="6826481.0"/>
        <n v="4.980567E7"/>
        <n v="5802212.0"/>
        <n v="4.8685801E7"/>
        <n v="2.2849988E7"/>
        <n v="5.2832424E7"/>
        <n v="4.256838E7"/>
        <n v="3.4795056E7"/>
        <n v="1.1621834E7"/>
        <n v="8063030.0"/>
        <n v="2.2588227E7"/>
        <n v="1.2424194E7"/>
      </sharedItems>
    </cacheField>
    <cacheField name="Longest Segment" numFmtId="0">
      <sharedItems containsSemiMixedTypes="0" containsString="0" containsNumber="1" containsInteger="1">
        <n v="457.0"/>
        <n v="456.0"/>
        <n v="350.0"/>
        <n v="168.0"/>
        <n v="544.0"/>
        <n v="195.0"/>
        <n v="315.0"/>
        <n v="86.0"/>
        <n v="346.0"/>
        <n v="284.0"/>
        <n v="145.0"/>
        <n v="304.0"/>
        <n v="2256.0"/>
        <n v="1377.0"/>
        <n v="2438.0"/>
        <n v="1480.0"/>
        <n v="829.0"/>
        <n v="1017.0"/>
        <n v="1389.0"/>
        <n v="2728.0"/>
        <n v="644.0"/>
        <n v="358.0"/>
        <n v="704.0"/>
        <n v="210.0"/>
        <n v="934.0"/>
        <n v="855.0"/>
        <n v="764.0"/>
        <n v="444.0"/>
        <n v="258.0"/>
        <n v="682.0"/>
        <n v="319.0"/>
        <n v="173.0"/>
        <n v="679.0"/>
        <n v="283.0"/>
        <n v="565.0"/>
        <n v="381.0"/>
        <n v="1146.0"/>
        <n v="606.0"/>
        <n v="1997.0"/>
        <n v="176.0"/>
        <n v="206.0"/>
        <n v="241.0"/>
        <n v="196.0"/>
      </sharedItems>
    </cacheField>
    <cacheField name="Start Point" numFmtId="0">
      <sharedItems>
        <s v="Boston"/>
        <s v="San Diego"/>
        <s v="Auburn"/>
        <s v="New York"/>
        <s v="Harrisburg"/>
        <s v="Bakersfield"/>
        <s v="Chicago"/>
        <s v="Portland"/>
        <s v="Los Angeles"/>
        <s v="Miami"/>
        <s v="Springfield"/>
        <s v="New Orleans"/>
        <s v="Charlotte"/>
        <s v="Carbondale"/>
        <s v="Lorton"/>
        <s v="Kansas City"/>
        <s v="Montreal"/>
        <s v="St. Albans"/>
        <s v="Fort Worth"/>
      </sharedItems>
    </cacheField>
    <cacheField name="End Point" numFmtId="0">
      <sharedItems>
        <s v="Washington"/>
        <s v="DC"/>
        <s v="San Luis Obispo"/>
        <s v="San Jose"/>
        <s v="Toronto"/>
        <s v="New York"/>
        <s v="Oakland"/>
        <s v="Milwaukee"/>
        <s v="Vancouver"/>
        <s v="St. Louis"/>
        <s v="Brunswick"/>
        <s v="Pontiac"/>
        <s v="Portland"/>
        <s v="Seattle"/>
        <s v="Emeryville"/>
        <s v="Savannah"/>
        <s v="Chicago"/>
        <s v="Los Angeles"/>
        <s v="Newport News"/>
        <s v="New Orleans"/>
        <s v="Sanford"/>
        <s v="Pittsburgh"/>
        <s v="Quincy"/>
        <s v="Roanoke"/>
        <s v="Port Huron"/>
        <s v="Raleigh"/>
        <s v="Norfolk"/>
        <s v="Richmond"/>
        <s v="Grand Rapids"/>
        <s v="Oklahoma City"/>
        <s v="Rutland"/>
        <s v="Indianapoli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p Amtrak Travel Routes (Curre" cacheId="0" dataCaption="" rowGrandTotals="0" compact="0" compactData="0">
  <location ref="S3:V6" firstHeaderRow="0" firstDataRow="2" firstDataCol="0"/>
  <pivotFields>
    <pivotField name="Lin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2013 Passeng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2014 Passeng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2015 Passeng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2016 Passeng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2017 Passeng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2018 Passeng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2019 Passeng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ast 3 Aver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Ridership 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verage Tri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it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pulation 50 mi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Longest 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tart Poi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nd Poi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1"/>
  </rowFields>
  <colFields>
    <field x="-2"/>
  </colFields>
  <dataFields>
    <dataField name="AVERAGE of Average Trip" fld="11" subtotal="average" baseField="0"/>
    <dataField name="AVERAGE of Cities" fld="12" subtotal="average" baseField="0"/>
    <dataField name="AVERAGE of Past 3 Average" fld="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7.71"/>
  </cols>
  <sheetData>
    <row r="1">
      <c r="A1" s="1" t="s">
        <v>0</v>
      </c>
    </row>
    <row r="2">
      <c r="A2" s="2" t="s">
        <v>1</v>
      </c>
      <c r="E2" s="2" t="b">
        <v>1</v>
      </c>
    </row>
    <row r="3">
      <c r="B3" s="2" t="s">
        <v>2</v>
      </c>
      <c r="E3" s="2" t="b">
        <v>1</v>
      </c>
    </row>
    <row r="4">
      <c r="B4" s="2" t="s">
        <v>3</v>
      </c>
      <c r="E4" s="2" t="b">
        <v>1</v>
      </c>
    </row>
    <row r="5">
      <c r="B5" s="2" t="s">
        <v>4</v>
      </c>
      <c r="E5" s="2" t="b">
        <v>1</v>
      </c>
    </row>
    <row r="6">
      <c r="A6" s="2" t="s">
        <v>5</v>
      </c>
      <c r="E6" s="2" t="b">
        <v>1</v>
      </c>
    </row>
    <row r="7">
      <c r="A7" s="2" t="s">
        <v>6</v>
      </c>
      <c r="E7" s="2" t="b">
        <v>1</v>
      </c>
    </row>
    <row r="9">
      <c r="A9" s="3" t="s">
        <v>7</v>
      </c>
      <c r="F9" s="2" t="s">
        <v>8</v>
      </c>
    </row>
    <row r="10">
      <c r="A10" s="2" t="s">
        <v>9</v>
      </c>
      <c r="E10" s="2" t="b">
        <v>1</v>
      </c>
      <c r="F10" s="2" t="b">
        <v>1</v>
      </c>
    </row>
    <row r="11">
      <c r="A11" s="2" t="s">
        <v>10</v>
      </c>
      <c r="E11" s="2" t="b">
        <v>1</v>
      </c>
      <c r="F11" s="2" t="b">
        <v>1</v>
      </c>
    </row>
    <row r="12">
      <c r="A12" s="2" t="s">
        <v>11</v>
      </c>
      <c r="E12" s="2" t="b">
        <v>1</v>
      </c>
      <c r="F12" s="2" t="b">
        <v>1</v>
      </c>
    </row>
    <row r="15">
      <c r="A15" s="2" t="s">
        <v>12</v>
      </c>
      <c r="E15" s="2" t="b">
        <v>1</v>
      </c>
    </row>
    <row r="16">
      <c r="A16" s="2" t="s">
        <v>13</v>
      </c>
      <c r="E16" s="2" t="b">
        <v>1</v>
      </c>
    </row>
    <row r="17">
      <c r="A17" s="2" t="s">
        <v>14</v>
      </c>
      <c r="E17" s="2" t="b">
        <v>1</v>
      </c>
    </row>
    <row r="18">
      <c r="A18" s="2" t="s">
        <v>15</v>
      </c>
      <c r="E18" s="2" t="b">
        <v>1</v>
      </c>
    </row>
    <row r="19">
      <c r="A19" s="2" t="s">
        <v>16</v>
      </c>
      <c r="E19" s="2" t="b"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0.14"/>
  </cols>
  <sheetData>
    <row r="1">
      <c r="A1" s="2" t="s">
        <v>5942</v>
      </c>
      <c r="B1" s="2" t="s">
        <v>5943</v>
      </c>
      <c r="C1" s="2" t="s">
        <v>5944</v>
      </c>
      <c r="D1" s="2" t="s">
        <v>5945</v>
      </c>
    </row>
    <row r="2">
      <c r="A2" s="2" t="s">
        <v>4621</v>
      </c>
      <c r="B2" s="2" t="s">
        <v>5946</v>
      </c>
      <c r="C2" s="2" t="s">
        <v>5947</v>
      </c>
      <c r="D2" s="2" t="s">
        <v>5948</v>
      </c>
    </row>
    <row r="3">
      <c r="A3" s="2" t="s">
        <v>5949</v>
      </c>
      <c r="B3" s="2" t="s">
        <v>5950</v>
      </c>
      <c r="C3" s="2" t="s">
        <v>5951</v>
      </c>
    </row>
    <row r="4">
      <c r="A4" s="2" t="s">
        <v>5952</v>
      </c>
      <c r="B4" s="2" t="s">
        <v>5953</v>
      </c>
      <c r="C4" s="2" t="s">
        <v>5954</v>
      </c>
      <c r="D4" s="2" t="s">
        <v>5955</v>
      </c>
    </row>
    <row r="5">
      <c r="A5" s="2" t="s">
        <v>5956</v>
      </c>
      <c r="B5" s="2" t="s">
        <v>5957</v>
      </c>
      <c r="C5" s="2" t="s">
        <v>5958</v>
      </c>
      <c r="D5" s="2" t="s">
        <v>5959</v>
      </c>
    </row>
    <row r="6">
      <c r="A6" s="2" t="s">
        <v>5960</v>
      </c>
      <c r="B6" s="2" t="s">
        <v>5961</v>
      </c>
      <c r="C6" s="2" t="s">
        <v>5962</v>
      </c>
      <c r="D6" s="2" t="s">
        <v>5963</v>
      </c>
    </row>
    <row r="7">
      <c r="A7" s="2" t="s">
        <v>5964</v>
      </c>
      <c r="B7" s="2" t="s">
        <v>5965</v>
      </c>
      <c r="C7" s="2" t="s">
        <v>5966</v>
      </c>
    </row>
    <row r="8">
      <c r="A8" s="2" t="s">
        <v>5964</v>
      </c>
      <c r="B8" s="2" t="s">
        <v>5967</v>
      </c>
      <c r="C8" s="2" t="s">
        <v>5968</v>
      </c>
    </row>
    <row r="9">
      <c r="A9" s="2" t="s">
        <v>5964</v>
      </c>
      <c r="B9" s="2" t="s">
        <v>5969</v>
      </c>
      <c r="C9" s="2" t="s">
        <v>5970</v>
      </c>
    </row>
    <row r="10">
      <c r="A10" s="2" t="s">
        <v>5971</v>
      </c>
      <c r="B10" s="2" t="s">
        <v>5972</v>
      </c>
      <c r="C10" s="2" t="s">
        <v>5973</v>
      </c>
    </row>
    <row r="11">
      <c r="A11" s="2" t="s">
        <v>5974</v>
      </c>
      <c r="B11" s="2" t="s">
        <v>5975</v>
      </c>
      <c r="C11" s="2" t="s">
        <v>5976</v>
      </c>
    </row>
    <row r="12">
      <c r="A12" s="2" t="s">
        <v>5977</v>
      </c>
      <c r="B12" s="2" t="s">
        <v>5978</v>
      </c>
      <c r="C12" s="2" t="s">
        <v>5979</v>
      </c>
    </row>
    <row r="13">
      <c r="A13" s="2" t="s">
        <v>5980</v>
      </c>
      <c r="B13" s="2" t="s">
        <v>5981</v>
      </c>
      <c r="C13" s="2" t="s">
        <v>5982</v>
      </c>
    </row>
    <row r="14">
      <c r="A14" s="2" t="s">
        <v>5983</v>
      </c>
      <c r="B14" s="2" t="s">
        <v>5984</v>
      </c>
      <c r="C14" s="2" t="s">
        <v>5985</v>
      </c>
    </row>
    <row r="15">
      <c r="A15" s="2" t="s">
        <v>5986</v>
      </c>
      <c r="B15" s="2" t="s">
        <v>5987</v>
      </c>
      <c r="C15" s="2" t="s">
        <v>5988</v>
      </c>
    </row>
    <row r="16">
      <c r="A16" s="2" t="s">
        <v>5989</v>
      </c>
      <c r="B16" s="2" t="s">
        <v>5990</v>
      </c>
      <c r="C16" s="2" t="s">
        <v>5991</v>
      </c>
    </row>
    <row r="17">
      <c r="A17" s="2" t="s">
        <v>5992</v>
      </c>
      <c r="B17" s="2" t="s">
        <v>5993</v>
      </c>
      <c r="C17" s="2" t="s">
        <v>5994</v>
      </c>
    </row>
    <row r="18">
      <c r="A18" s="2" t="s">
        <v>5995</v>
      </c>
      <c r="B18" s="2" t="s">
        <v>5996</v>
      </c>
      <c r="C18" s="2" t="s">
        <v>5997</v>
      </c>
    </row>
    <row r="19">
      <c r="A19" s="2" t="s">
        <v>5998</v>
      </c>
      <c r="B19" s="2" t="s">
        <v>5999</v>
      </c>
      <c r="C19" s="2" t="s">
        <v>6000</v>
      </c>
    </row>
    <row r="20">
      <c r="A20" s="2" t="s">
        <v>6001</v>
      </c>
      <c r="B20" s="2" t="s">
        <v>6002</v>
      </c>
      <c r="C20" s="2" t="s">
        <v>6003</v>
      </c>
    </row>
    <row r="21">
      <c r="A21" s="2" t="s">
        <v>6004</v>
      </c>
      <c r="B21" s="2" t="s">
        <v>6005</v>
      </c>
      <c r="C21" s="2" t="s">
        <v>6006</v>
      </c>
    </row>
    <row r="22">
      <c r="A22" s="2" t="s">
        <v>6007</v>
      </c>
      <c r="B22" s="2" t="s">
        <v>6008</v>
      </c>
      <c r="C22" s="2" t="s">
        <v>6009</v>
      </c>
    </row>
    <row r="23">
      <c r="A23" s="2" t="s">
        <v>6010</v>
      </c>
      <c r="B23" s="2" t="s">
        <v>6011</v>
      </c>
      <c r="C23" s="2" t="s">
        <v>6012</v>
      </c>
    </row>
    <row r="24">
      <c r="A24" s="2" t="s">
        <v>6013</v>
      </c>
      <c r="B24" s="2" t="s">
        <v>6014</v>
      </c>
      <c r="C24" s="2" t="s">
        <v>6015</v>
      </c>
    </row>
    <row r="25">
      <c r="A25" s="2" t="s">
        <v>6016</v>
      </c>
      <c r="B25" s="2" t="s">
        <v>6017</v>
      </c>
      <c r="C25" s="2" t="s">
        <v>6018</v>
      </c>
    </row>
    <row r="26">
      <c r="A26" s="2" t="s">
        <v>6019</v>
      </c>
      <c r="B26" s="2" t="s">
        <v>6020</v>
      </c>
      <c r="C26" s="2" t="s">
        <v>6021</v>
      </c>
      <c r="D26" s="2" t="s">
        <v>6022</v>
      </c>
    </row>
    <row r="27">
      <c r="A27" s="2" t="s">
        <v>6023</v>
      </c>
      <c r="B27" s="2" t="s">
        <v>6024</v>
      </c>
      <c r="C27" s="2" t="s">
        <v>6025</v>
      </c>
    </row>
    <row r="28">
      <c r="A28" s="2" t="s">
        <v>6026</v>
      </c>
      <c r="B28" s="2" t="s">
        <v>6027</v>
      </c>
      <c r="C28" s="2" t="s">
        <v>6028</v>
      </c>
    </row>
    <row r="29">
      <c r="A29" s="2" t="s">
        <v>6029</v>
      </c>
      <c r="B29" s="2" t="s">
        <v>6030</v>
      </c>
      <c r="C29" s="2" t="s">
        <v>6031</v>
      </c>
    </row>
    <row r="30">
      <c r="A30" s="2" t="s">
        <v>6032</v>
      </c>
      <c r="B30" s="2" t="s">
        <v>6033</v>
      </c>
      <c r="C30" s="2" t="s">
        <v>6034</v>
      </c>
    </row>
    <row r="31">
      <c r="A31" s="2" t="s">
        <v>6035</v>
      </c>
      <c r="B31" s="2" t="s">
        <v>6036</v>
      </c>
      <c r="C31" s="2" t="s">
        <v>6037</v>
      </c>
    </row>
    <row r="32">
      <c r="A32" s="2" t="s">
        <v>6038</v>
      </c>
      <c r="B32" s="2" t="s">
        <v>6039</v>
      </c>
      <c r="C32" s="2" t="s">
        <v>6040</v>
      </c>
    </row>
    <row r="33">
      <c r="A33" s="2" t="s">
        <v>6041</v>
      </c>
      <c r="B33" s="2" t="s">
        <v>6042</v>
      </c>
      <c r="C33" s="2" t="s">
        <v>6043</v>
      </c>
    </row>
    <row r="34">
      <c r="A34" s="2" t="s">
        <v>6044</v>
      </c>
      <c r="B34" s="2" t="s">
        <v>6045</v>
      </c>
      <c r="C34" s="2" t="s">
        <v>6046</v>
      </c>
    </row>
    <row r="35">
      <c r="A35" s="2" t="s">
        <v>6047</v>
      </c>
      <c r="B35" s="2" t="s">
        <v>6048</v>
      </c>
      <c r="C35" s="2" t="s">
        <v>6049</v>
      </c>
    </row>
    <row r="36">
      <c r="A36" s="2" t="s">
        <v>4682</v>
      </c>
      <c r="B36" s="2" t="s">
        <v>6050</v>
      </c>
      <c r="C36" s="2" t="s">
        <v>6051</v>
      </c>
      <c r="D36" s="2" t="s">
        <v>6052</v>
      </c>
    </row>
    <row r="37">
      <c r="A37" s="2" t="s">
        <v>6053</v>
      </c>
      <c r="B37" s="2" t="s">
        <v>6054</v>
      </c>
      <c r="C37" s="2" t="s">
        <v>6055</v>
      </c>
    </row>
    <row r="38">
      <c r="A38" s="2" t="s">
        <v>6056</v>
      </c>
      <c r="B38" s="2" t="s">
        <v>6057</v>
      </c>
      <c r="C38" s="2" t="s">
        <v>6058</v>
      </c>
    </row>
    <row r="39">
      <c r="A39" s="2" t="s">
        <v>6059</v>
      </c>
      <c r="B39" s="2" t="s">
        <v>6060</v>
      </c>
      <c r="C39" s="2" t="s">
        <v>6061</v>
      </c>
    </row>
    <row r="40">
      <c r="A40" s="2" t="s">
        <v>6062</v>
      </c>
      <c r="B40" s="2" t="s">
        <v>6063</v>
      </c>
      <c r="C40" s="2" t="s">
        <v>6064</v>
      </c>
      <c r="D40" s="2" t="s">
        <v>6065</v>
      </c>
    </row>
    <row r="41">
      <c r="A41" s="2" t="s">
        <v>6066</v>
      </c>
      <c r="B41" s="2" t="s">
        <v>6067</v>
      </c>
      <c r="C41" s="2" t="s">
        <v>6068</v>
      </c>
    </row>
    <row r="42">
      <c r="A42" s="2" t="s">
        <v>4684</v>
      </c>
      <c r="B42" s="2" t="s">
        <v>6069</v>
      </c>
      <c r="C42" s="2" t="s">
        <v>6070</v>
      </c>
      <c r="D42" s="2" t="s">
        <v>6071</v>
      </c>
    </row>
    <row r="43">
      <c r="A43" s="2" t="s">
        <v>6072</v>
      </c>
      <c r="B43" s="2" t="s">
        <v>6073</v>
      </c>
      <c r="C43" s="2" t="s">
        <v>6074</v>
      </c>
      <c r="D43" s="2" t="s">
        <v>6075</v>
      </c>
    </row>
    <row r="44">
      <c r="A44" s="2" t="s">
        <v>5595</v>
      </c>
      <c r="B44" s="2" t="s">
        <v>6076</v>
      </c>
      <c r="C44" s="2" t="s">
        <v>6077</v>
      </c>
      <c r="D44" s="2" t="s">
        <v>5575</v>
      </c>
    </row>
    <row r="45">
      <c r="A45" s="2" t="s">
        <v>6078</v>
      </c>
      <c r="B45" s="2" t="s">
        <v>6079</v>
      </c>
      <c r="C45" s="2" t="s">
        <v>6080</v>
      </c>
    </row>
    <row r="46">
      <c r="A46" s="2" t="s">
        <v>6081</v>
      </c>
      <c r="B46" s="2" t="s">
        <v>6082</v>
      </c>
      <c r="C46" s="2" t="s">
        <v>6083</v>
      </c>
      <c r="D46" s="2" t="s">
        <v>6084</v>
      </c>
    </row>
    <row r="47">
      <c r="A47" s="2" t="s">
        <v>6085</v>
      </c>
      <c r="B47" s="2" t="s">
        <v>6086</v>
      </c>
      <c r="C47" s="2" t="s">
        <v>6087</v>
      </c>
      <c r="D47" s="2" t="s">
        <v>6088</v>
      </c>
    </row>
    <row r="48">
      <c r="A48" s="2" t="s">
        <v>6089</v>
      </c>
      <c r="B48" s="2" t="s">
        <v>6090</v>
      </c>
      <c r="C48" s="2" t="s">
        <v>6091</v>
      </c>
    </row>
    <row r="49">
      <c r="A49" s="2" t="s">
        <v>4518</v>
      </c>
      <c r="B49" s="2" t="s">
        <v>6092</v>
      </c>
      <c r="C49" s="2" t="s">
        <v>6093</v>
      </c>
      <c r="D49" s="2" t="s">
        <v>6094</v>
      </c>
    </row>
    <row r="50">
      <c r="A50" s="2" t="s">
        <v>6095</v>
      </c>
      <c r="B50" s="2" t="s">
        <v>6096</v>
      </c>
      <c r="C50" s="2" t="s">
        <v>6097</v>
      </c>
      <c r="D50" s="2" t="s">
        <v>6098</v>
      </c>
    </row>
    <row r="51">
      <c r="A51" s="2" t="s">
        <v>6099</v>
      </c>
      <c r="B51" s="2" t="s">
        <v>6100</v>
      </c>
      <c r="C51" s="2" t="s">
        <v>6101</v>
      </c>
      <c r="D51" s="2" t="s">
        <v>6102</v>
      </c>
    </row>
    <row r="52">
      <c r="A52" s="2" t="s">
        <v>4675</v>
      </c>
      <c r="B52" s="2" t="s">
        <v>6103</v>
      </c>
      <c r="C52" s="2" t="s">
        <v>6104</v>
      </c>
      <c r="D52" s="2" t="s">
        <v>6105</v>
      </c>
    </row>
    <row r="53">
      <c r="A53" s="2" t="s">
        <v>6106</v>
      </c>
      <c r="B53" s="2" t="s">
        <v>6107</v>
      </c>
      <c r="C53" s="2" t="s">
        <v>6108</v>
      </c>
      <c r="D53" s="2" t="s">
        <v>6109</v>
      </c>
    </row>
    <row r="54">
      <c r="A54" s="2" t="s">
        <v>4533</v>
      </c>
      <c r="B54" s="2" t="s">
        <v>6110</v>
      </c>
      <c r="C54" s="2" t="s">
        <v>6111</v>
      </c>
      <c r="D54" s="2" t="s">
        <v>6112</v>
      </c>
    </row>
    <row r="55">
      <c r="A55" s="2" t="s">
        <v>6113</v>
      </c>
      <c r="B55" s="2" t="s">
        <v>6114</v>
      </c>
      <c r="C55" s="2" t="s">
        <v>6115</v>
      </c>
      <c r="D55" s="2" t="s">
        <v>6116</v>
      </c>
    </row>
    <row r="56">
      <c r="A56" s="2" t="s">
        <v>6117</v>
      </c>
      <c r="B56" s="2" t="s">
        <v>6118</v>
      </c>
      <c r="C56" s="2" t="s">
        <v>6119</v>
      </c>
      <c r="D56" s="2" t="s">
        <v>6120</v>
      </c>
    </row>
    <row r="57">
      <c r="A57" s="2" t="s">
        <v>4519</v>
      </c>
      <c r="B57" s="2" t="s">
        <v>6121</v>
      </c>
      <c r="C57" s="2" t="s">
        <v>6122</v>
      </c>
      <c r="D57" s="2" t="s">
        <v>6123</v>
      </c>
    </row>
    <row r="58">
      <c r="A58" s="2" t="s">
        <v>6124</v>
      </c>
      <c r="B58" s="2" t="s">
        <v>6125</v>
      </c>
      <c r="C58" s="2" t="s">
        <v>6126</v>
      </c>
      <c r="D58" s="2" t="s">
        <v>6127</v>
      </c>
    </row>
    <row r="59">
      <c r="A59" s="2" t="s">
        <v>6128</v>
      </c>
      <c r="B59" s="2" t="s">
        <v>6129</v>
      </c>
      <c r="C59" s="2" t="s">
        <v>6130</v>
      </c>
    </row>
    <row r="60">
      <c r="A60" s="2" t="s">
        <v>6131</v>
      </c>
      <c r="B60" s="2" t="s">
        <v>6132</v>
      </c>
      <c r="C60" s="2" t="s">
        <v>6133</v>
      </c>
      <c r="D60" s="2" t="s">
        <v>6134</v>
      </c>
    </row>
    <row r="61">
      <c r="A61" s="2" t="s">
        <v>6135</v>
      </c>
      <c r="B61" s="2" t="s">
        <v>6136</v>
      </c>
      <c r="C61" s="2" t="s">
        <v>6137</v>
      </c>
      <c r="D61" s="2" t="s">
        <v>6138</v>
      </c>
    </row>
    <row r="62">
      <c r="A62" s="2" t="s">
        <v>4603</v>
      </c>
      <c r="B62" s="2" t="s">
        <v>6139</v>
      </c>
      <c r="C62" s="2" t="s">
        <v>6140</v>
      </c>
      <c r="D62" s="2" t="s">
        <v>6141</v>
      </c>
    </row>
    <row r="63">
      <c r="A63" s="2" t="s">
        <v>4506</v>
      </c>
      <c r="B63" s="2" t="s">
        <v>6142</v>
      </c>
      <c r="C63" s="2" t="s">
        <v>6143</v>
      </c>
      <c r="D63" s="2" t="s">
        <v>6144</v>
      </c>
    </row>
    <row r="64">
      <c r="A64" s="2" t="s">
        <v>5024</v>
      </c>
      <c r="B64" s="2" t="s">
        <v>6145</v>
      </c>
      <c r="C64" s="2" t="s">
        <v>6146</v>
      </c>
      <c r="D64" s="2" t="s">
        <v>6147</v>
      </c>
    </row>
    <row r="65">
      <c r="A65" s="2" t="s">
        <v>4510</v>
      </c>
      <c r="B65" s="2" t="s">
        <v>6148</v>
      </c>
      <c r="C65" s="2" t="s">
        <v>6149</v>
      </c>
      <c r="D65" s="2" t="s">
        <v>6150</v>
      </c>
    </row>
    <row r="66">
      <c r="A66" s="2" t="s">
        <v>4507</v>
      </c>
      <c r="B66" s="2" t="s">
        <v>6151</v>
      </c>
      <c r="C66" s="2" t="s">
        <v>6152</v>
      </c>
      <c r="D66" s="2" t="s">
        <v>6153</v>
      </c>
    </row>
    <row r="67">
      <c r="A67" s="2" t="s">
        <v>4620</v>
      </c>
      <c r="B67" s="2" t="s">
        <v>6154</v>
      </c>
      <c r="C67" s="2" t="s">
        <v>6155</v>
      </c>
      <c r="D67" s="2" t="s">
        <v>6156</v>
      </c>
    </row>
    <row r="68">
      <c r="A68" s="2" t="s">
        <v>6157</v>
      </c>
      <c r="B68" s="2" t="s">
        <v>6158</v>
      </c>
      <c r="C68" s="2" t="s">
        <v>6159</v>
      </c>
      <c r="D68" s="2" t="s">
        <v>6160</v>
      </c>
    </row>
    <row r="69">
      <c r="A69" s="2" t="s">
        <v>6161</v>
      </c>
      <c r="B69" s="2" t="s">
        <v>6162</v>
      </c>
      <c r="C69" s="2" t="s">
        <v>6163</v>
      </c>
      <c r="D69" s="2" t="s">
        <v>6164</v>
      </c>
    </row>
    <row r="70">
      <c r="A70" s="2" t="s">
        <v>4676</v>
      </c>
      <c r="B70" s="2" t="s">
        <v>6165</v>
      </c>
      <c r="C70" s="2" t="s">
        <v>6166</v>
      </c>
      <c r="D70" s="2" t="s">
        <v>5079</v>
      </c>
    </row>
    <row r="71">
      <c r="A71" s="2" t="s">
        <v>6167</v>
      </c>
      <c r="B71" s="2" t="s">
        <v>6168</v>
      </c>
      <c r="C71" s="2" t="s">
        <v>6169</v>
      </c>
    </row>
    <row r="72">
      <c r="A72" s="2" t="s">
        <v>5109</v>
      </c>
      <c r="B72" s="2" t="s">
        <v>6170</v>
      </c>
      <c r="C72" s="2" t="s">
        <v>6171</v>
      </c>
      <c r="D72" s="2" t="s">
        <v>5110</v>
      </c>
    </row>
    <row r="73">
      <c r="A73" s="2" t="s">
        <v>4599</v>
      </c>
      <c r="B73" s="2" t="s">
        <v>6172</v>
      </c>
      <c r="C73" s="2" t="s">
        <v>6173</v>
      </c>
      <c r="D73" s="2" t="s">
        <v>6174</v>
      </c>
    </row>
    <row r="74">
      <c r="A74" s="2" t="s">
        <v>5116</v>
      </c>
      <c r="B74" s="2" t="s">
        <v>6175</v>
      </c>
      <c r="C74" s="2" t="s">
        <v>6176</v>
      </c>
    </row>
    <row r="75">
      <c r="A75" s="2" t="s">
        <v>6177</v>
      </c>
      <c r="B75" s="2" t="s">
        <v>6178</v>
      </c>
      <c r="C75" s="2" t="s">
        <v>6179</v>
      </c>
    </row>
    <row r="76">
      <c r="A76" s="2" t="s">
        <v>5120</v>
      </c>
      <c r="B76" s="2" t="s">
        <v>6180</v>
      </c>
      <c r="C76" s="2" t="s">
        <v>6181</v>
      </c>
      <c r="D76" s="2" t="s">
        <v>5122</v>
      </c>
    </row>
    <row r="77">
      <c r="A77" s="2" t="s">
        <v>5136</v>
      </c>
      <c r="B77" s="2" t="s">
        <v>6182</v>
      </c>
      <c r="C77" s="2" t="s">
        <v>6183</v>
      </c>
      <c r="D77" s="2" t="s">
        <v>6184</v>
      </c>
    </row>
    <row r="78">
      <c r="A78" s="2" t="s">
        <v>6185</v>
      </c>
      <c r="B78" s="2" t="s">
        <v>6186</v>
      </c>
      <c r="C78" s="2" t="s">
        <v>6187</v>
      </c>
    </row>
    <row r="79">
      <c r="A79" s="2" t="s">
        <v>6188</v>
      </c>
      <c r="B79" s="2" t="s">
        <v>6189</v>
      </c>
      <c r="C79" s="2" t="s">
        <v>6190</v>
      </c>
    </row>
    <row r="80">
      <c r="A80" s="2" t="s">
        <v>5128</v>
      </c>
      <c r="B80" s="2" t="s">
        <v>6191</v>
      </c>
      <c r="C80" s="2" t="s">
        <v>6192</v>
      </c>
      <c r="D80" s="2" t="s">
        <v>5130</v>
      </c>
    </row>
    <row r="81">
      <c r="A81" s="2" t="s">
        <v>4665</v>
      </c>
      <c r="B81" s="2" t="s">
        <v>6193</v>
      </c>
      <c r="C81" s="2" t="s">
        <v>6194</v>
      </c>
      <c r="D81" s="2" t="s">
        <v>6195</v>
      </c>
    </row>
    <row r="82">
      <c r="A82" s="2" t="s">
        <v>4666</v>
      </c>
      <c r="B82" s="2" t="s">
        <v>6196</v>
      </c>
      <c r="C82" s="2" t="s">
        <v>6197</v>
      </c>
      <c r="D82" s="2" t="s">
        <v>6198</v>
      </c>
    </row>
    <row r="83">
      <c r="A83" s="2" t="s">
        <v>5147</v>
      </c>
      <c r="B83" s="2" t="s">
        <v>6199</v>
      </c>
      <c r="C83" s="2" t="s">
        <v>6200</v>
      </c>
      <c r="D83" s="2" t="s">
        <v>6201</v>
      </c>
    </row>
    <row r="84">
      <c r="A84" s="2" t="s">
        <v>5186</v>
      </c>
      <c r="B84" s="2" t="s">
        <v>6202</v>
      </c>
      <c r="C84" s="2" t="s">
        <v>6203</v>
      </c>
      <c r="D84" s="2" t="s">
        <v>6204</v>
      </c>
    </row>
    <row r="85">
      <c r="A85" s="2" t="s">
        <v>5926</v>
      </c>
      <c r="B85" s="2" t="s">
        <v>6205</v>
      </c>
      <c r="C85" s="2" t="s">
        <v>6206</v>
      </c>
      <c r="D85" s="2" t="s">
        <v>6207</v>
      </c>
    </row>
    <row r="86">
      <c r="A86" s="2" t="s">
        <v>6208</v>
      </c>
      <c r="B86" s="2" t="s">
        <v>6209</v>
      </c>
      <c r="C86" s="2" t="s">
        <v>6210</v>
      </c>
    </row>
    <row r="87">
      <c r="A87" s="2" t="s">
        <v>4634</v>
      </c>
      <c r="B87" s="2" t="s">
        <v>6211</v>
      </c>
      <c r="C87" s="2" t="s">
        <v>6212</v>
      </c>
      <c r="D87" s="2" t="s">
        <v>6213</v>
      </c>
    </row>
    <row r="88">
      <c r="A88" s="2" t="s">
        <v>5157</v>
      </c>
      <c r="B88" s="2" t="s">
        <v>6214</v>
      </c>
      <c r="C88" s="2" t="s">
        <v>6215</v>
      </c>
      <c r="D88" s="2" t="s">
        <v>123</v>
      </c>
    </row>
    <row r="89">
      <c r="A89" s="2" t="s">
        <v>6216</v>
      </c>
      <c r="B89" s="2" t="s">
        <v>6217</v>
      </c>
      <c r="C89" s="2" t="s">
        <v>6218</v>
      </c>
    </row>
    <row r="90">
      <c r="A90" s="2" t="s">
        <v>5167</v>
      </c>
      <c r="B90" s="2" t="s">
        <v>6219</v>
      </c>
      <c r="C90" s="2" t="s">
        <v>6220</v>
      </c>
    </row>
    <row r="91">
      <c r="A91" s="2" t="s">
        <v>4536</v>
      </c>
      <c r="B91" s="2" t="s">
        <v>6221</v>
      </c>
      <c r="C91" s="2" t="s">
        <v>6222</v>
      </c>
      <c r="D91" s="2" t="s">
        <v>6223</v>
      </c>
    </row>
    <row r="92">
      <c r="A92" s="2" t="s">
        <v>4678</v>
      </c>
      <c r="B92" s="2" t="s">
        <v>6224</v>
      </c>
      <c r="C92" s="2" t="s">
        <v>6225</v>
      </c>
      <c r="D92" s="2" t="s">
        <v>6226</v>
      </c>
    </row>
    <row r="93">
      <c r="A93" s="2" t="s">
        <v>6227</v>
      </c>
      <c r="B93" s="2" t="s">
        <v>6228</v>
      </c>
      <c r="C93" s="2" t="s">
        <v>6229</v>
      </c>
    </row>
    <row r="94">
      <c r="A94" s="2" t="s">
        <v>6230</v>
      </c>
      <c r="B94" s="2" t="s">
        <v>6231</v>
      </c>
      <c r="C94" s="2" t="s">
        <v>6232</v>
      </c>
    </row>
    <row r="95">
      <c r="A95" s="2" t="s">
        <v>6233</v>
      </c>
      <c r="B95" s="2" t="s">
        <v>6234</v>
      </c>
      <c r="C95" s="2" t="s">
        <v>6235</v>
      </c>
    </row>
    <row r="96">
      <c r="A96" s="2" t="s">
        <v>4552</v>
      </c>
      <c r="B96" s="2" t="s">
        <v>6236</v>
      </c>
      <c r="C96" s="2" t="s">
        <v>6237</v>
      </c>
      <c r="D96" s="2" t="s">
        <v>6238</v>
      </c>
    </row>
    <row r="97">
      <c r="A97" s="2" t="s">
        <v>5190</v>
      </c>
      <c r="B97" s="2" t="s">
        <v>6239</v>
      </c>
      <c r="C97" s="2" t="s">
        <v>6240</v>
      </c>
      <c r="D97" s="2" t="s">
        <v>6241</v>
      </c>
    </row>
    <row r="98">
      <c r="A98" s="2" t="s">
        <v>6242</v>
      </c>
      <c r="B98" s="2" t="s">
        <v>6243</v>
      </c>
      <c r="C98" s="2" t="s">
        <v>6244</v>
      </c>
    </row>
    <row r="99">
      <c r="A99" s="2" t="s">
        <v>5161</v>
      </c>
      <c r="B99" s="2" t="s">
        <v>6245</v>
      </c>
      <c r="C99" s="2" t="s">
        <v>6246</v>
      </c>
    </row>
    <row r="100">
      <c r="A100" s="2" t="s">
        <v>4680</v>
      </c>
      <c r="B100" s="2" t="s">
        <v>6247</v>
      </c>
      <c r="C100" s="2" t="s">
        <v>6248</v>
      </c>
      <c r="D100" s="2" t="s">
        <v>6249</v>
      </c>
    </row>
    <row r="101">
      <c r="A101" s="2" t="s">
        <v>6250</v>
      </c>
      <c r="B101" s="2" t="s">
        <v>6251</v>
      </c>
      <c r="C101" s="2" t="s">
        <v>6252</v>
      </c>
    </row>
    <row r="102">
      <c r="A102" s="2" t="s">
        <v>4679</v>
      </c>
      <c r="B102" s="2" t="s">
        <v>6253</v>
      </c>
      <c r="C102" s="2" t="s">
        <v>6254</v>
      </c>
      <c r="D102" s="2" t="s">
        <v>6255</v>
      </c>
    </row>
    <row r="103">
      <c r="A103" s="2" t="s">
        <v>4645</v>
      </c>
      <c r="B103" s="2" t="s">
        <v>6256</v>
      </c>
      <c r="C103" s="2" t="s">
        <v>6257</v>
      </c>
      <c r="D103" s="2" t="s">
        <v>6258</v>
      </c>
    </row>
    <row r="104">
      <c r="A104" s="2" t="s">
        <v>4622</v>
      </c>
      <c r="B104" s="2" t="s">
        <v>6259</v>
      </c>
      <c r="C104" s="2" t="s">
        <v>6260</v>
      </c>
      <c r="D104" s="2" t="s">
        <v>6261</v>
      </c>
    </row>
    <row r="105">
      <c r="A105" s="2" t="s">
        <v>6262</v>
      </c>
      <c r="B105" s="2" t="s">
        <v>6263</v>
      </c>
      <c r="C105" s="2" t="s">
        <v>6264</v>
      </c>
      <c r="D105" s="2" t="s">
        <v>6265</v>
      </c>
    </row>
    <row r="106">
      <c r="A106" s="2" t="s">
        <v>4530</v>
      </c>
      <c r="B106" s="2" t="s">
        <v>6266</v>
      </c>
      <c r="C106" s="2" t="s">
        <v>6267</v>
      </c>
      <c r="D106" s="2" t="s">
        <v>6268</v>
      </c>
    </row>
    <row r="107">
      <c r="A107" s="2" t="s">
        <v>6269</v>
      </c>
      <c r="B107" s="2" t="s">
        <v>6270</v>
      </c>
      <c r="C107" s="2" t="s">
        <v>6271</v>
      </c>
      <c r="D107" s="2" t="s">
        <v>6272</v>
      </c>
    </row>
    <row r="108">
      <c r="A108" s="2" t="s">
        <v>6273</v>
      </c>
      <c r="B108" s="2" t="s">
        <v>6274</v>
      </c>
      <c r="C108" s="2" t="s">
        <v>6275</v>
      </c>
    </row>
    <row r="109">
      <c r="A109" s="2" t="s">
        <v>4538</v>
      </c>
      <c r="B109" s="2" t="s">
        <v>6276</v>
      </c>
      <c r="C109" s="2" t="s">
        <v>6277</v>
      </c>
      <c r="D109" s="2" t="s">
        <v>6278</v>
      </c>
    </row>
    <row r="110">
      <c r="A110" s="2" t="s">
        <v>6279</v>
      </c>
      <c r="B110" s="2" t="s">
        <v>6280</v>
      </c>
      <c r="C110" s="2" t="s">
        <v>6281</v>
      </c>
    </row>
    <row r="111">
      <c r="A111" s="2" t="s">
        <v>6282</v>
      </c>
      <c r="B111" s="2" t="s">
        <v>6283</v>
      </c>
      <c r="C111" s="2" t="s">
        <v>6284</v>
      </c>
    </row>
    <row r="112">
      <c r="A112" s="2" t="s">
        <v>6285</v>
      </c>
      <c r="B112" s="2" t="s">
        <v>6286</v>
      </c>
      <c r="C112" s="2" t="s">
        <v>6287</v>
      </c>
    </row>
    <row r="113">
      <c r="A113" s="2" t="s">
        <v>6288</v>
      </c>
      <c r="B113" s="2" t="s">
        <v>6289</v>
      </c>
      <c r="C113" s="2" t="s">
        <v>6290</v>
      </c>
    </row>
    <row r="114">
      <c r="A114" s="2" t="s">
        <v>6291</v>
      </c>
      <c r="B114" s="2" t="s">
        <v>6292</v>
      </c>
      <c r="C114" s="2" t="s">
        <v>6293</v>
      </c>
    </row>
    <row r="115">
      <c r="A115" s="2" t="s">
        <v>6294</v>
      </c>
      <c r="B115" s="2" t="s">
        <v>6295</v>
      </c>
      <c r="C115" s="2" t="s">
        <v>6296</v>
      </c>
    </row>
    <row r="116">
      <c r="A116" s="2" t="s">
        <v>6297</v>
      </c>
      <c r="B116" s="2" t="s">
        <v>6298</v>
      </c>
      <c r="C116" s="2" t="s">
        <v>6299</v>
      </c>
    </row>
    <row r="117">
      <c r="A117" s="2" t="s">
        <v>6300</v>
      </c>
      <c r="B117" s="2" t="s">
        <v>6301</v>
      </c>
      <c r="C117" s="2" t="s">
        <v>6302</v>
      </c>
    </row>
    <row r="118">
      <c r="A118" s="2" t="s">
        <v>6303</v>
      </c>
      <c r="B118" s="2" t="s">
        <v>6304</v>
      </c>
      <c r="C118" s="2" t="s">
        <v>6305</v>
      </c>
      <c r="D118" s="2" t="s">
        <v>6306</v>
      </c>
    </row>
    <row r="119">
      <c r="A119" s="2" t="s">
        <v>6307</v>
      </c>
      <c r="B119" s="2" t="s">
        <v>6308</v>
      </c>
      <c r="C119" s="2" t="s">
        <v>6309</v>
      </c>
    </row>
    <row r="120">
      <c r="A120" s="2" t="s">
        <v>6310</v>
      </c>
      <c r="B120" s="2" t="s">
        <v>6311</v>
      </c>
      <c r="C120" s="2" t="s">
        <v>6312</v>
      </c>
    </row>
    <row r="121">
      <c r="A121" s="2" t="s">
        <v>6313</v>
      </c>
      <c r="B121" s="2" t="s">
        <v>6314</v>
      </c>
      <c r="C121" s="2" t="s">
        <v>6315</v>
      </c>
      <c r="D121" s="2" t="s">
        <v>6316</v>
      </c>
    </row>
    <row r="122">
      <c r="A122" s="2" t="s">
        <v>6317</v>
      </c>
      <c r="B122" s="2" t="s">
        <v>6318</v>
      </c>
      <c r="C122" s="2" t="s">
        <v>6319</v>
      </c>
    </row>
    <row r="123">
      <c r="A123" s="2" t="s">
        <v>6320</v>
      </c>
      <c r="B123" s="2" t="s">
        <v>6321</v>
      </c>
      <c r="C123" s="2" t="s">
        <v>6322</v>
      </c>
      <c r="D123" s="2" t="s">
        <v>6323</v>
      </c>
    </row>
    <row r="124">
      <c r="A124" s="2" t="s">
        <v>6324</v>
      </c>
      <c r="B124" s="2" t="s">
        <v>6325</v>
      </c>
      <c r="C124" s="2" t="s">
        <v>6326</v>
      </c>
    </row>
    <row r="125">
      <c r="A125" s="2" t="s">
        <v>4649</v>
      </c>
      <c r="B125" s="2" t="s">
        <v>6327</v>
      </c>
      <c r="C125" s="2" t="s">
        <v>6328</v>
      </c>
      <c r="D125" s="2" t="s">
        <v>6329</v>
      </c>
    </row>
    <row r="126">
      <c r="A126" s="2" t="s">
        <v>4617</v>
      </c>
      <c r="B126" s="2" t="s">
        <v>6330</v>
      </c>
      <c r="C126" s="2" t="s">
        <v>6331</v>
      </c>
      <c r="D126" s="2" t="s">
        <v>5226</v>
      </c>
    </row>
    <row r="127">
      <c r="A127" s="2" t="s">
        <v>4521</v>
      </c>
      <c r="B127" s="2" t="s">
        <v>6332</v>
      </c>
      <c r="C127" s="2" t="s">
        <v>6333</v>
      </c>
      <c r="D127" s="2" t="s">
        <v>6334</v>
      </c>
    </row>
    <row r="128">
      <c r="A128" s="2" t="s">
        <v>4521</v>
      </c>
      <c r="B128" s="2" t="s">
        <v>6335</v>
      </c>
      <c r="C128" s="2" t="s">
        <v>6336</v>
      </c>
      <c r="D128" s="2" t="s">
        <v>6334</v>
      </c>
    </row>
    <row r="129">
      <c r="A129" s="2" t="s">
        <v>6337</v>
      </c>
      <c r="B129" s="2" t="s">
        <v>6338</v>
      </c>
      <c r="C129" s="2" t="s">
        <v>6339</v>
      </c>
      <c r="D129" s="2" t="s">
        <v>6340</v>
      </c>
    </row>
    <row r="130">
      <c r="A130" s="2" t="s">
        <v>6341</v>
      </c>
      <c r="B130" s="2" t="s">
        <v>6342</v>
      </c>
      <c r="C130" s="2" t="s">
        <v>6343</v>
      </c>
      <c r="D130" s="2" t="s">
        <v>6344</v>
      </c>
    </row>
    <row r="131">
      <c r="A131" s="2" t="s">
        <v>5211</v>
      </c>
      <c r="B131" s="2" t="s">
        <v>6345</v>
      </c>
      <c r="C131" s="2" t="s">
        <v>6346</v>
      </c>
      <c r="D131" s="2" t="s">
        <v>5213</v>
      </c>
    </row>
    <row r="132">
      <c r="A132" s="2" t="s">
        <v>4556</v>
      </c>
      <c r="B132" s="2" t="s">
        <v>6347</v>
      </c>
      <c r="C132" s="2" t="s">
        <v>6348</v>
      </c>
      <c r="D132" s="2" t="s">
        <v>6349</v>
      </c>
    </row>
    <row r="133">
      <c r="A133" s="2" t="s">
        <v>5258</v>
      </c>
      <c r="B133" s="2" t="s">
        <v>6350</v>
      </c>
      <c r="C133" s="2" t="s">
        <v>6351</v>
      </c>
      <c r="D133" s="2" t="s">
        <v>5260</v>
      </c>
    </row>
    <row r="134">
      <c r="A134" s="2" t="s">
        <v>4543</v>
      </c>
      <c r="B134" s="2" t="s">
        <v>6352</v>
      </c>
      <c r="C134" s="2" t="s">
        <v>6353</v>
      </c>
      <c r="D134" s="2" t="s">
        <v>5662</v>
      </c>
    </row>
    <row r="135">
      <c r="A135" s="2" t="s">
        <v>6354</v>
      </c>
      <c r="B135" s="2" t="s">
        <v>6355</v>
      </c>
      <c r="C135" s="2" t="s">
        <v>6356</v>
      </c>
      <c r="D135" s="2" t="s">
        <v>6357</v>
      </c>
    </row>
    <row r="136">
      <c r="A136" s="2" t="s">
        <v>6358</v>
      </c>
      <c r="B136" s="2" t="s">
        <v>6359</v>
      </c>
      <c r="C136" s="2" t="s">
        <v>6360</v>
      </c>
    </row>
    <row r="137">
      <c r="A137" s="2" t="s">
        <v>4583</v>
      </c>
      <c r="B137" s="2" t="s">
        <v>6361</v>
      </c>
      <c r="C137" s="2" t="s">
        <v>6362</v>
      </c>
      <c r="D137" s="2" t="s">
        <v>6363</v>
      </c>
    </row>
    <row r="138">
      <c r="A138" s="2" t="s">
        <v>6364</v>
      </c>
      <c r="B138" s="2" t="s">
        <v>6365</v>
      </c>
      <c r="C138" s="2" t="s">
        <v>6366</v>
      </c>
      <c r="D138" s="2" t="s">
        <v>6367</v>
      </c>
    </row>
    <row r="139">
      <c r="A139" s="2" t="s">
        <v>6368</v>
      </c>
      <c r="B139" s="2" t="s">
        <v>6369</v>
      </c>
      <c r="C139" s="2" t="s">
        <v>6370</v>
      </c>
    </row>
    <row r="140">
      <c r="A140" s="2" t="s">
        <v>6371</v>
      </c>
      <c r="B140" s="2" t="s">
        <v>6372</v>
      </c>
      <c r="C140" s="2" t="s">
        <v>6373</v>
      </c>
    </row>
    <row r="141">
      <c r="A141" s="2" t="s">
        <v>6374</v>
      </c>
      <c r="B141" s="2" t="s">
        <v>6375</v>
      </c>
      <c r="C141" s="2" t="s">
        <v>6376</v>
      </c>
    </row>
    <row r="142">
      <c r="A142" s="2" t="s">
        <v>6377</v>
      </c>
      <c r="B142" s="2" t="s">
        <v>6378</v>
      </c>
      <c r="C142" s="2" t="s">
        <v>6379</v>
      </c>
    </row>
    <row r="143">
      <c r="A143" s="2" t="s">
        <v>6380</v>
      </c>
      <c r="B143" s="2" t="s">
        <v>6381</v>
      </c>
      <c r="C143" s="2" t="s">
        <v>6382</v>
      </c>
      <c r="D143" s="2" t="s">
        <v>6383</v>
      </c>
    </row>
    <row r="144">
      <c r="A144" s="2" t="s">
        <v>5400</v>
      </c>
      <c r="B144" s="2" t="s">
        <v>6384</v>
      </c>
      <c r="C144" s="2" t="s">
        <v>6385</v>
      </c>
      <c r="D144" s="2" t="s">
        <v>6386</v>
      </c>
    </row>
    <row r="145">
      <c r="A145" s="2" t="s">
        <v>6387</v>
      </c>
      <c r="B145" s="2" t="s">
        <v>6388</v>
      </c>
      <c r="C145" s="2" t="s">
        <v>6389</v>
      </c>
    </row>
    <row r="146">
      <c r="A146" s="2" t="s">
        <v>6390</v>
      </c>
      <c r="B146" s="2" t="s">
        <v>6391</v>
      </c>
      <c r="C146" s="2" t="s">
        <v>6392</v>
      </c>
    </row>
    <row r="147">
      <c r="A147" s="2" t="s">
        <v>6393</v>
      </c>
      <c r="B147" s="2" t="s">
        <v>6394</v>
      </c>
      <c r="C147" s="2" t="s">
        <v>6395</v>
      </c>
    </row>
    <row r="148">
      <c r="A148" s="2" t="s">
        <v>6396</v>
      </c>
      <c r="B148" s="2" t="s">
        <v>6397</v>
      </c>
      <c r="C148" s="2" t="s">
        <v>6398</v>
      </c>
      <c r="D148" s="2" t="s">
        <v>6399</v>
      </c>
    </row>
    <row r="149">
      <c r="A149" s="2" t="s">
        <v>4610</v>
      </c>
      <c r="B149" s="2" t="s">
        <v>6400</v>
      </c>
      <c r="C149" s="2" t="s">
        <v>6401</v>
      </c>
      <c r="D149" s="2" t="s">
        <v>6402</v>
      </c>
    </row>
    <row r="150">
      <c r="A150" s="2" t="s">
        <v>6403</v>
      </c>
      <c r="B150" s="2" t="s">
        <v>6404</v>
      </c>
      <c r="C150" s="2" t="s">
        <v>6405</v>
      </c>
      <c r="D150" s="2" t="s">
        <v>6406</v>
      </c>
    </row>
    <row r="151">
      <c r="A151" s="2" t="s">
        <v>6407</v>
      </c>
      <c r="B151" s="2" t="s">
        <v>6408</v>
      </c>
      <c r="C151" s="2" t="s">
        <v>6409</v>
      </c>
      <c r="D151" s="2" t="s">
        <v>6410</v>
      </c>
    </row>
    <row r="152">
      <c r="A152" s="2" t="s">
        <v>6411</v>
      </c>
      <c r="B152" s="2" t="s">
        <v>6412</v>
      </c>
      <c r="C152" s="2" t="s">
        <v>6413</v>
      </c>
    </row>
    <row r="153">
      <c r="A153" s="2" t="s">
        <v>6414</v>
      </c>
      <c r="B153" s="2" t="s">
        <v>6415</v>
      </c>
      <c r="C153" s="2" t="s">
        <v>6416</v>
      </c>
      <c r="D153" s="2" t="s">
        <v>6417</v>
      </c>
    </row>
    <row r="154">
      <c r="A154" s="2" t="s">
        <v>4663</v>
      </c>
      <c r="B154" s="2" t="s">
        <v>6418</v>
      </c>
      <c r="C154" s="2" t="s">
        <v>6419</v>
      </c>
      <c r="D154" s="2" t="s">
        <v>6420</v>
      </c>
    </row>
    <row r="155">
      <c r="A155" s="2" t="s">
        <v>6421</v>
      </c>
      <c r="B155" s="2" t="s">
        <v>6422</v>
      </c>
      <c r="C155" s="2" t="s">
        <v>6423</v>
      </c>
      <c r="D155" s="2" t="s">
        <v>6424</v>
      </c>
    </row>
    <row r="156">
      <c r="A156" s="2" t="s">
        <v>4609</v>
      </c>
      <c r="B156" s="2" t="s">
        <v>6425</v>
      </c>
      <c r="C156" s="2" t="s">
        <v>6426</v>
      </c>
      <c r="D156" s="2" t="s">
        <v>6427</v>
      </c>
    </row>
    <row r="157">
      <c r="A157" s="2" t="s">
        <v>6428</v>
      </c>
      <c r="B157" s="2" t="s">
        <v>6429</v>
      </c>
      <c r="C157" s="2" t="s">
        <v>6430</v>
      </c>
      <c r="D157" s="2" t="s">
        <v>6431</v>
      </c>
    </row>
    <row r="158">
      <c r="A158" s="2" t="s">
        <v>5939</v>
      </c>
      <c r="B158" s="2" t="s">
        <v>6432</v>
      </c>
      <c r="C158" s="2" t="s">
        <v>6433</v>
      </c>
      <c r="D158" s="2" t="s">
        <v>6434</v>
      </c>
    </row>
    <row r="159">
      <c r="A159" s="2" t="s">
        <v>4544</v>
      </c>
      <c r="B159" s="2" t="s">
        <v>6435</v>
      </c>
      <c r="C159" s="2" t="s">
        <v>6436</v>
      </c>
      <c r="D159" s="2" t="s">
        <v>6437</v>
      </c>
    </row>
    <row r="160">
      <c r="A160" s="2" t="s">
        <v>6438</v>
      </c>
      <c r="B160" s="2" t="s">
        <v>6439</v>
      </c>
      <c r="C160" s="2" t="s">
        <v>6440</v>
      </c>
      <c r="D160" s="2" t="s">
        <v>6441</v>
      </c>
    </row>
    <row r="161">
      <c r="A161" s="2" t="s">
        <v>4673</v>
      </c>
      <c r="B161" s="2" t="s">
        <v>6442</v>
      </c>
      <c r="C161" s="2" t="s">
        <v>6443</v>
      </c>
      <c r="D161" s="2" t="s">
        <v>6444</v>
      </c>
    </row>
    <row r="162">
      <c r="A162" s="2" t="s">
        <v>4524</v>
      </c>
      <c r="B162" s="2" t="s">
        <v>6445</v>
      </c>
      <c r="C162" s="2" t="s">
        <v>6446</v>
      </c>
      <c r="D162" s="2" t="s">
        <v>6447</v>
      </c>
    </row>
    <row r="163">
      <c r="A163" s="2" t="s">
        <v>6448</v>
      </c>
      <c r="B163" s="2" t="s">
        <v>6449</v>
      </c>
      <c r="C163" s="2" t="s">
        <v>6450</v>
      </c>
    </row>
    <row r="164">
      <c r="A164" s="2" t="s">
        <v>6451</v>
      </c>
      <c r="B164" s="2" t="s">
        <v>6452</v>
      </c>
      <c r="C164" s="2" t="s">
        <v>6453</v>
      </c>
      <c r="D164" s="2" t="s">
        <v>6454</v>
      </c>
    </row>
    <row r="165">
      <c r="A165" s="2" t="s">
        <v>4658</v>
      </c>
      <c r="B165" s="2" t="s">
        <v>6455</v>
      </c>
      <c r="C165" s="2" t="s">
        <v>6456</v>
      </c>
      <c r="D165" s="2" t="s">
        <v>6457</v>
      </c>
    </row>
    <row r="166">
      <c r="A166" s="2" t="s">
        <v>6458</v>
      </c>
      <c r="B166" s="2" t="s">
        <v>6459</v>
      </c>
      <c r="C166" s="2" t="s">
        <v>6460</v>
      </c>
      <c r="D166" s="2" t="s">
        <v>6461</v>
      </c>
    </row>
    <row r="167">
      <c r="A167" s="2" t="s">
        <v>5577</v>
      </c>
      <c r="B167" s="2" t="s">
        <v>6462</v>
      </c>
      <c r="C167" s="2" t="s">
        <v>6463</v>
      </c>
      <c r="D167" s="2" t="s">
        <v>6464</v>
      </c>
    </row>
    <row r="168">
      <c r="A168" s="2" t="s">
        <v>6465</v>
      </c>
      <c r="B168" s="2" t="s">
        <v>6466</v>
      </c>
      <c r="C168" s="2" t="s">
        <v>6467</v>
      </c>
    </row>
    <row r="169">
      <c r="A169" s="2" t="s">
        <v>4499</v>
      </c>
      <c r="B169" s="2" t="s">
        <v>6468</v>
      </c>
      <c r="C169" s="2" t="s">
        <v>6469</v>
      </c>
      <c r="D169" s="2" t="s">
        <v>6470</v>
      </c>
    </row>
    <row r="170">
      <c r="A170" s="2" t="s">
        <v>6471</v>
      </c>
      <c r="B170" s="2" t="s">
        <v>6472</v>
      </c>
      <c r="C170" s="2" t="s">
        <v>6473</v>
      </c>
    </row>
    <row r="171">
      <c r="A171" s="2" t="s">
        <v>6474</v>
      </c>
      <c r="B171" s="2" t="s">
        <v>6475</v>
      </c>
      <c r="C171" s="2" t="s">
        <v>6476</v>
      </c>
      <c r="D171" s="2" t="s">
        <v>6477</v>
      </c>
    </row>
    <row r="172">
      <c r="A172" s="2" t="s">
        <v>6478</v>
      </c>
      <c r="B172" s="2" t="s">
        <v>6479</v>
      </c>
      <c r="C172" s="2" t="s">
        <v>6480</v>
      </c>
    </row>
    <row r="173">
      <c r="A173" s="2" t="s">
        <v>6481</v>
      </c>
      <c r="B173" s="2" t="s">
        <v>6482</v>
      </c>
      <c r="C173" s="2" t="s">
        <v>6483</v>
      </c>
    </row>
    <row r="174">
      <c r="A174" s="2" t="s">
        <v>5290</v>
      </c>
      <c r="B174" s="2" t="s">
        <v>6484</v>
      </c>
      <c r="C174" s="2" t="s">
        <v>6485</v>
      </c>
      <c r="D174" s="2" t="s">
        <v>6486</v>
      </c>
    </row>
    <row r="175">
      <c r="A175" s="2" t="s">
        <v>6487</v>
      </c>
      <c r="B175" s="2" t="s">
        <v>6488</v>
      </c>
      <c r="C175" s="2" t="s">
        <v>6489</v>
      </c>
      <c r="D175" s="2" t="s">
        <v>6490</v>
      </c>
    </row>
    <row r="176">
      <c r="A176" s="2" t="s">
        <v>4696</v>
      </c>
      <c r="B176" s="2" t="s">
        <v>6491</v>
      </c>
      <c r="C176" s="2" t="s">
        <v>6492</v>
      </c>
      <c r="D176" s="2" t="s">
        <v>6493</v>
      </c>
    </row>
    <row r="177">
      <c r="A177" s="2" t="s">
        <v>6494</v>
      </c>
      <c r="B177" s="2" t="s">
        <v>6495</v>
      </c>
      <c r="C177" s="2" t="s">
        <v>6496</v>
      </c>
      <c r="D177" s="2" t="s">
        <v>6497</v>
      </c>
    </row>
    <row r="178">
      <c r="A178" s="2" t="s">
        <v>4596</v>
      </c>
      <c r="B178" s="2" t="s">
        <v>6498</v>
      </c>
      <c r="C178" s="2" t="s">
        <v>6499</v>
      </c>
      <c r="D178" s="2" t="s">
        <v>6500</v>
      </c>
    </row>
    <row r="179">
      <c r="A179" s="2" t="s">
        <v>4576</v>
      </c>
      <c r="B179" s="2" t="s">
        <v>6501</v>
      </c>
      <c r="C179" s="2" t="s">
        <v>6502</v>
      </c>
      <c r="D179" s="2" t="s">
        <v>6503</v>
      </c>
    </row>
    <row r="180">
      <c r="A180" s="2" t="s">
        <v>5449</v>
      </c>
      <c r="B180" s="2" t="s">
        <v>6504</v>
      </c>
      <c r="C180" s="2" t="s">
        <v>6505</v>
      </c>
      <c r="D180" s="2" t="s">
        <v>6506</v>
      </c>
    </row>
    <row r="181">
      <c r="A181" s="2" t="s">
        <v>6507</v>
      </c>
      <c r="B181" s="2" t="s">
        <v>6508</v>
      </c>
      <c r="C181" s="2" t="s">
        <v>6509</v>
      </c>
    </row>
    <row r="182">
      <c r="A182" s="2" t="s">
        <v>4597</v>
      </c>
      <c r="B182" s="2" t="s">
        <v>6510</v>
      </c>
      <c r="C182" s="2" t="s">
        <v>6511</v>
      </c>
      <c r="D182" s="2" t="s">
        <v>6512</v>
      </c>
    </row>
    <row r="183">
      <c r="A183" s="2" t="s">
        <v>6513</v>
      </c>
      <c r="B183" s="2" t="s">
        <v>6514</v>
      </c>
      <c r="C183" s="2" t="s">
        <v>6515</v>
      </c>
    </row>
    <row r="184">
      <c r="A184" s="2" t="s">
        <v>6516</v>
      </c>
      <c r="B184" s="2" t="s">
        <v>6517</v>
      </c>
      <c r="C184" s="2" t="s">
        <v>6518</v>
      </c>
      <c r="D184" s="2" t="s">
        <v>6519</v>
      </c>
    </row>
    <row r="185">
      <c r="A185" s="2" t="s">
        <v>6520</v>
      </c>
      <c r="B185" s="2" t="s">
        <v>6521</v>
      </c>
      <c r="C185" s="2" t="s">
        <v>6522</v>
      </c>
    </row>
    <row r="186">
      <c r="A186" s="2" t="s">
        <v>6523</v>
      </c>
      <c r="B186" s="2" t="s">
        <v>6524</v>
      </c>
      <c r="C186" s="2" t="s">
        <v>6525</v>
      </c>
      <c r="D186" s="2" t="s">
        <v>6526</v>
      </c>
    </row>
    <row r="187">
      <c r="A187" s="2" t="s">
        <v>6527</v>
      </c>
      <c r="B187" s="2" t="s">
        <v>6528</v>
      </c>
      <c r="C187" s="2" t="s">
        <v>6529</v>
      </c>
      <c r="D187" s="2" t="s">
        <v>6530</v>
      </c>
    </row>
    <row r="188">
      <c r="A188" s="2" t="s">
        <v>6531</v>
      </c>
      <c r="B188" s="2" t="s">
        <v>6532</v>
      </c>
      <c r="C188" s="2" t="s">
        <v>6533</v>
      </c>
    </row>
    <row r="189">
      <c r="A189" s="2" t="s">
        <v>6534</v>
      </c>
      <c r="B189" s="2" t="s">
        <v>6535</v>
      </c>
      <c r="C189" s="2" t="s">
        <v>6536</v>
      </c>
      <c r="D189" s="2" t="s">
        <v>6537</v>
      </c>
    </row>
    <row r="190">
      <c r="A190" s="2" t="s">
        <v>6538</v>
      </c>
      <c r="B190" s="2" t="s">
        <v>6539</v>
      </c>
      <c r="C190" s="2" t="s">
        <v>6540</v>
      </c>
    </row>
    <row r="191">
      <c r="A191" s="2" t="s">
        <v>6541</v>
      </c>
      <c r="B191" s="2" t="s">
        <v>6542</v>
      </c>
      <c r="C191" s="2" t="s">
        <v>6543</v>
      </c>
    </row>
    <row r="192">
      <c r="A192" s="2" t="s">
        <v>6544</v>
      </c>
      <c r="B192" s="2" t="s">
        <v>6545</v>
      </c>
      <c r="C192" s="2" t="s">
        <v>6546</v>
      </c>
      <c r="D192" s="2" t="s">
        <v>6547</v>
      </c>
    </row>
    <row r="193">
      <c r="A193" s="2" t="s">
        <v>6548</v>
      </c>
      <c r="B193" s="2" t="s">
        <v>6549</v>
      </c>
      <c r="C193" s="2" t="s">
        <v>6550</v>
      </c>
    </row>
    <row r="194">
      <c r="A194" s="2" t="s">
        <v>6551</v>
      </c>
      <c r="B194" s="2" t="s">
        <v>6552</v>
      </c>
      <c r="C194" s="2" t="s">
        <v>6553</v>
      </c>
    </row>
    <row r="195">
      <c r="A195" s="2" t="s">
        <v>4627</v>
      </c>
      <c r="B195" s="2" t="s">
        <v>6554</v>
      </c>
      <c r="C195" s="2" t="s">
        <v>6555</v>
      </c>
      <c r="D195" s="2" t="s">
        <v>6556</v>
      </c>
    </row>
    <row r="196">
      <c r="A196" s="2" t="s">
        <v>4648</v>
      </c>
      <c r="B196" s="2" t="s">
        <v>6557</v>
      </c>
      <c r="C196" s="2" t="s">
        <v>6558</v>
      </c>
      <c r="D196" s="2" t="s">
        <v>6559</v>
      </c>
    </row>
    <row r="197">
      <c r="A197" s="2" t="s">
        <v>6560</v>
      </c>
      <c r="B197" s="2" t="s">
        <v>6561</v>
      </c>
      <c r="C197" s="2" t="s">
        <v>6562</v>
      </c>
      <c r="D197" s="2" t="s">
        <v>6563</v>
      </c>
    </row>
    <row r="198">
      <c r="A198" s="2" t="s">
        <v>6269</v>
      </c>
      <c r="B198" s="2" t="s">
        <v>6564</v>
      </c>
      <c r="C198" s="2" t="s">
        <v>6565</v>
      </c>
      <c r="D198" s="2" t="s">
        <v>6272</v>
      </c>
    </row>
    <row r="199">
      <c r="A199" s="2" t="s">
        <v>6566</v>
      </c>
      <c r="B199" s="2" t="s">
        <v>6567</v>
      </c>
      <c r="C199" s="2" t="s">
        <v>6568</v>
      </c>
    </row>
    <row r="200">
      <c r="A200" s="2" t="s">
        <v>4618</v>
      </c>
      <c r="B200" s="2" t="s">
        <v>6569</v>
      </c>
      <c r="C200" s="2" t="s">
        <v>6570</v>
      </c>
      <c r="D200" s="2" t="s">
        <v>6571</v>
      </c>
    </row>
    <row r="201">
      <c r="A201" s="2" t="s">
        <v>6572</v>
      </c>
      <c r="B201" s="2" t="s">
        <v>6573</v>
      </c>
      <c r="C201" s="2" t="s">
        <v>6574</v>
      </c>
      <c r="D201" s="2" t="s">
        <v>6575</v>
      </c>
    </row>
    <row r="202">
      <c r="A202" s="2" t="s">
        <v>6576</v>
      </c>
      <c r="B202" s="2" t="s">
        <v>6577</v>
      </c>
      <c r="C202" s="2" t="s">
        <v>6578</v>
      </c>
    </row>
    <row r="203">
      <c r="A203" s="2" t="s">
        <v>6579</v>
      </c>
      <c r="B203" s="2" t="s">
        <v>6580</v>
      </c>
      <c r="C203" s="2" t="s">
        <v>6581</v>
      </c>
      <c r="D203" s="2" t="s">
        <v>6582</v>
      </c>
    </row>
    <row r="204">
      <c r="A204" s="2" t="s">
        <v>6583</v>
      </c>
      <c r="B204" s="2" t="s">
        <v>6584</v>
      </c>
      <c r="C204" s="2" t="s">
        <v>6585</v>
      </c>
    </row>
    <row r="205">
      <c r="A205" s="2" t="s">
        <v>4566</v>
      </c>
      <c r="B205" s="2" t="s">
        <v>6586</v>
      </c>
      <c r="C205" s="2" t="s">
        <v>6587</v>
      </c>
      <c r="D205" s="2" t="s">
        <v>6588</v>
      </c>
    </row>
    <row r="206">
      <c r="A206" s="2" t="s">
        <v>4543</v>
      </c>
      <c r="B206" s="2" t="s">
        <v>6589</v>
      </c>
      <c r="C206" s="2" t="s">
        <v>6590</v>
      </c>
      <c r="D206" s="2" t="s">
        <v>5662</v>
      </c>
    </row>
    <row r="207">
      <c r="A207" s="2" t="s">
        <v>4527</v>
      </c>
      <c r="B207" s="2" t="s">
        <v>6591</v>
      </c>
      <c r="C207" s="2" t="s">
        <v>6592</v>
      </c>
      <c r="D207" s="2" t="s">
        <v>6593</v>
      </c>
    </row>
    <row r="208">
      <c r="A208" s="2" t="s">
        <v>6594</v>
      </c>
      <c r="B208" s="2" t="s">
        <v>6595</v>
      </c>
      <c r="C208" s="2" t="s">
        <v>6596</v>
      </c>
    </row>
    <row r="209">
      <c r="A209" s="2" t="s">
        <v>6597</v>
      </c>
      <c r="B209" s="2" t="s">
        <v>6598</v>
      </c>
      <c r="C209" s="2" t="s">
        <v>6599</v>
      </c>
    </row>
    <row r="210">
      <c r="A210" s="2" t="s">
        <v>6600</v>
      </c>
      <c r="B210" s="2" t="s">
        <v>6601</v>
      </c>
      <c r="C210" s="2" t="s">
        <v>6602</v>
      </c>
    </row>
    <row r="211">
      <c r="A211" s="2" t="s">
        <v>6603</v>
      </c>
      <c r="B211" s="2" t="s">
        <v>6604</v>
      </c>
      <c r="C211" s="2" t="s">
        <v>6605</v>
      </c>
    </row>
    <row r="212">
      <c r="A212" s="2" t="s">
        <v>6606</v>
      </c>
      <c r="B212" s="2" t="s">
        <v>6607</v>
      </c>
      <c r="C212" s="2" t="s">
        <v>6608</v>
      </c>
    </row>
    <row r="213">
      <c r="A213" s="2" t="s">
        <v>6609</v>
      </c>
      <c r="B213" s="2" t="s">
        <v>6610</v>
      </c>
      <c r="C213" s="2" t="s">
        <v>6611</v>
      </c>
    </row>
    <row r="214">
      <c r="A214" s="2" t="s">
        <v>6612</v>
      </c>
      <c r="B214" s="2" t="s">
        <v>6613</v>
      </c>
      <c r="C214" s="2" t="s">
        <v>6614</v>
      </c>
    </row>
    <row r="215">
      <c r="A215" s="2" t="s">
        <v>6615</v>
      </c>
      <c r="B215" s="2" t="s">
        <v>6616</v>
      </c>
      <c r="C215" s="2" t="s">
        <v>6617</v>
      </c>
    </row>
    <row r="216">
      <c r="A216" s="2" t="s">
        <v>6618</v>
      </c>
      <c r="B216" s="2" t="s">
        <v>6619</v>
      </c>
      <c r="C216" s="2" t="s">
        <v>6620</v>
      </c>
    </row>
    <row r="217">
      <c r="A217" s="2" t="s">
        <v>6621</v>
      </c>
      <c r="B217" s="2" t="s">
        <v>6622</v>
      </c>
      <c r="C217" s="2" t="s">
        <v>6623</v>
      </c>
    </row>
    <row r="218">
      <c r="A218" s="2" t="s">
        <v>4526</v>
      </c>
      <c r="B218" s="2" t="s">
        <v>6624</v>
      </c>
      <c r="C218" s="2" t="s">
        <v>6625</v>
      </c>
      <c r="D218" s="2" t="s">
        <v>6626</v>
      </c>
    </row>
    <row r="219">
      <c r="A219" s="2" t="s">
        <v>6627</v>
      </c>
      <c r="B219" s="2" t="s">
        <v>6628</v>
      </c>
      <c r="C219" s="2" t="s">
        <v>6629</v>
      </c>
    </row>
    <row r="220">
      <c r="A220" s="2" t="s">
        <v>6630</v>
      </c>
      <c r="B220" s="2" t="s">
        <v>6631</v>
      </c>
      <c r="C220" s="2" t="s">
        <v>6632</v>
      </c>
      <c r="D220" s="2" t="s">
        <v>6633</v>
      </c>
    </row>
    <row r="221">
      <c r="A221" s="2" t="s">
        <v>6634</v>
      </c>
      <c r="B221" s="2" t="s">
        <v>6635</v>
      </c>
      <c r="C221" s="2" t="s">
        <v>6636</v>
      </c>
    </row>
    <row r="222">
      <c r="A222" s="2" t="s">
        <v>6637</v>
      </c>
      <c r="B222" s="2" t="s">
        <v>6638</v>
      </c>
      <c r="C222" s="2" t="s">
        <v>6639</v>
      </c>
    </row>
    <row r="223">
      <c r="A223" s="2" t="s">
        <v>6640</v>
      </c>
      <c r="B223" s="2" t="s">
        <v>6641</v>
      </c>
      <c r="C223" s="2" t="s">
        <v>6642</v>
      </c>
      <c r="D223" s="2" t="s">
        <v>6643</v>
      </c>
    </row>
    <row r="224">
      <c r="A224" s="2" t="s">
        <v>6644</v>
      </c>
      <c r="B224" s="2" t="s">
        <v>6645</v>
      </c>
      <c r="C224" s="2" t="s">
        <v>6646</v>
      </c>
      <c r="D224" s="2" t="s">
        <v>6647</v>
      </c>
    </row>
    <row r="225">
      <c r="A225" s="2" t="s">
        <v>4602</v>
      </c>
      <c r="B225" s="2" t="s">
        <v>6648</v>
      </c>
      <c r="C225" s="2" t="s">
        <v>6649</v>
      </c>
      <c r="D225" s="2" t="s">
        <v>6650</v>
      </c>
    </row>
    <row r="226">
      <c r="A226" s="2" t="s">
        <v>5241</v>
      </c>
      <c r="B226" s="2" t="s">
        <v>6651</v>
      </c>
      <c r="C226" s="2" t="s">
        <v>6652</v>
      </c>
    </row>
    <row r="227">
      <c r="A227" s="2" t="s">
        <v>6653</v>
      </c>
      <c r="B227" s="2" t="s">
        <v>6654</v>
      </c>
      <c r="C227" s="2" t="s">
        <v>6655</v>
      </c>
      <c r="D227" s="2" t="s">
        <v>6656</v>
      </c>
    </row>
    <row r="228">
      <c r="A228" s="2" t="s">
        <v>6657</v>
      </c>
      <c r="B228" s="2" t="s">
        <v>6658</v>
      </c>
      <c r="C228" s="2" t="s">
        <v>6659</v>
      </c>
      <c r="D228" s="2" t="s">
        <v>6660</v>
      </c>
    </row>
    <row r="229">
      <c r="A229" s="2" t="s">
        <v>6661</v>
      </c>
      <c r="B229" s="2" t="s">
        <v>6662</v>
      </c>
      <c r="C229" s="2" t="s">
        <v>6663</v>
      </c>
      <c r="D229" s="2" t="s">
        <v>6664</v>
      </c>
    </row>
    <row r="230">
      <c r="A230" s="2" t="s">
        <v>4896</v>
      </c>
      <c r="B230" s="2" t="s">
        <v>6665</v>
      </c>
      <c r="C230" s="2" t="s">
        <v>6666</v>
      </c>
      <c r="D230" s="2" t="s">
        <v>6667</v>
      </c>
    </row>
    <row r="231">
      <c r="A231" s="2" t="s">
        <v>6668</v>
      </c>
      <c r="B231" s="2" t="s">
        <v>6669</v>
      </c>
      <c r="C231" s="2" t="s">
        <v>6670</v>
      </c>
      <c r="D231" s="2" t="s">
        <v>6671</v>
      </c>
    </row>
    <row r="232">
      <c r="A232" s="2" t="s">
        <v>4681</v>
      </c>
      <c r="B232" s="2" t="s">
        <v>6672</v>
      </c>
      <c r="C232" s="2" t="s">
        <v>6673</v>
      </c>
      <c r="D232" s="2" t="s">
        <v>6674</v>
      </c>
    </row>
    <row r="233">
      <c r="A233" s="2" t="s">
        <v>6675</v>
      </c>
      <c r="B233" s="2" t="s">
        <v>6676</v>
      </c>
      <c r="C233" s="2" t="s">
        <v>6677</v>
      </c>
    </row>
    <row r="234">
      <c r="A234" s="2" t="s">
        <v>6678</v>
      </c>
      <c r="B234" s="2" t="s">
        <v>6679</v>
      </c>
      <c r="C234" s="2" t="s">
        <v>6680</v>
      </c>
    </row>
    <row r="235">
      <c r="A235" s="2" t="s">
        <v>6681</v>
      </c>
      <c r="B235" s="2" t="s">
        <v>6682</v>
      </c>
      <c r="C235" s="2" t="s">
        <v>6683</v>
      </c>
      <c r="D235" s="2" t="s">
        <v>6684</v>
      </c>
    </row>
    <row r="236">
      <c r="A236" s="2" t="s">
        <v>4645</v>
      </c>
      <c r="B236" s="2" t="s">
        <v>6685</v>
      </c>
      <c r="C236" s="2" t="s">
        <v>6686</v>
      </c>
      <c r="D236" s="2" t="s">
        <v>6258</v>
      </c>
    </row>
    <row r="237">
      <c r="A237" s="2" t="s">
        <v>6687</v>
      </c>
      <c r="B237" s="2" t="s">
        <v>6688</v>
      </c>
      <c r="C237" s="2" t="s">
        <v>6689</v>
      </c>
    </row>
    <row r="238">
      <c r="A238" s="2" t="s">
        <v>4646</v>
      </c>
      <c r="B238" s="2" t="s">
        <v>6690</v>
      </c>
      <c r="C238" s="2" t="s">
        <v>6691</v>
      </c>
      <c r="D238" s="2" t="s">
        <v>6692</v>
      </c>
    </row>
    <row r="239">
      <c r="A239" s="2" t="s">
        <v>6693</v>
      </c>
      <c r="B239" s="2" t="s">
        <v>6694</v>
      </c>
      <c r="C239" s="2" t="s">
        <v>6695</v>
      </c>
      <c r="D239" s="2" t="s">
        <v>6696</v>
      </c>
    </row>
    <row r="240">
      <c r="A240" s="2" t="s">
        <v>6697</v>
      </c>
      <c r="B240" s="2" t="s">
        <v>6698</v>
      </c>
      <c r="C240" s="2" t="s">
        <v>6699</v>
      </c>
    </row>
    <row r="241">
      <c r="A241" s="2" t="s">
        <v>5427</v>
      </c>
      <c r="B241" s="2" t="s">
        <v>6700</v>
      </c>
      <c r="C241" s="2" t="s">
        <v>6701</v>
      </c>
      <c r="D241" s="2" t="s">
        <v>5428</v>
      </c>
    </row>
    <row r="242">
      <c r="A242" s="2" t="s">
        <v>4512</v>
      </c>
      <c r="B242" s="2" t="s">
        <v>6702</v>
      </c>
      <c r="C242" s="2" t="s">
        <v>6703</v>
      </c>
      <c r="D242" s="2" t="s">
        <v>6704</v>
      </c>
    </row>
    <row r="243">
      <c r="A243" s="2" t="s">
        <v>4512</v>
      </c>
      <c r="B243" s="2" t="s">
        <v>6705</v>
      </c>
      <c r="C243" s="2" t="s">
        <v>6706</v>
      </c>
      <c r="D243" s="2" t="s">
        <v>6704</v>
      </c>
    </row>
    <row r="244">
      <c r="A244" s="2" t="s">
        <v>5465</v>
      </c>
      <c r="B244" s="2" t="s">
        <v>6707</v>
      </c>
      <c r="C244" s="2" t="s">
        <v>6708</v>
      </c>
    </row>
    <row r="245">
      <c r="A245" s="2" t="s">
        <v>6709</v>
      </c>
      <c r="B245" s="2" t="s">
        <v>6710</v>
      </c>
      <c r="C245" s="2" t="s">
        <v>6711</v>
      </c>
      <c r="D245" s="2" t="s">
        <v>6712</v>
      </c>
    </row>
    <row r="246">
      <c r="A246" s="2" t="s">
        <v>6713</v>
      </c>
      <c r="B246" s="2" t="s">
        <v>6714</v>
      </c>
      <c r="C246" s="2" t="s">
        <v>6715</v>
      </c>
    </row>
    <row r="247">
      <c r="A247" s="2" t="s">
        <v>4589</v>
      </c>
      <c r="B247" s="2" t="s">
        <v>6716</v>
      </c>
      <c r="C247" s="2" t="s">
        <v>6717</v>
      </c>
      <c r="D247" s="2" t="s">
        <v>5548</v>
      </c>
    </row>
    <row r="248">
      <c r="A248" s="2" t="s">
        <v>4648</v>
      </c>
      <c r="B248" s="2" t="s">
        <v>6718</v>
      </c>
      <c r="C248" s="2" t="s">
        <v>6719</v>
      </c>
      <c r="D248" s="2" t="s">
        <v>6559</v>
      </c>
    </row>
    <row r="249">
      <c r="A249" s="2" t="s">
        <v>4647</v>
      </c>
      <c r="B249" s="2" t="s">
        <v>6720</v>
      </c>
      <c r="C249" s="2" t="s">
        <v>6721</v>
      </c>
      <c r="D249" s="2" t="s">
        <v>6722</v>
      </c>
    </row>
    <row r="250">
      <c r="A250" s="2" t="s">
        <v>6723</v>
      </c>
      <c r="B250" s="2" t="s">
        <v>6724</v>
      </c>
      <c r="C250" s="2" t="s">
        <v>6725</v>
      </c>
      <c r="D250" s="2" t="s">
        <v>6726</v>
      </c>
    </row>
    <row r="251">
      <c r="A251" s="2" t="s">
        <v>6727</v>
      </c>
      <c r="B251" s="2" t="s">
        <v>6728</v>
      </c>
      <c r="C251" s="2" t="s">
        <v>6729</v>
      </c>
    </row>
    <row r="252">
      <c r="A252" s="2" t="s">
        <v>5620</v>
      </c>
      <c r="B252" s="2" t="s">
        <v>6730</v>
      </c>
      <c r="C252" s="2" t="s">
        <v>6731</v>
      </c>
    </row>
    <row r="253">
      <c r="A253" s="2" t="s">
        <v>4546</v>
      </c>
      <c r="B253" s="2" t="s">
        <v>6732</v>
      </c>
      <c r="C253" s="2" t="s">
        <v>6733</v>
      </c>
      <c r="D253" s="2" t="s">
        <v>6734</v>
      </c>
    </row>
    <row r="254">
      <c r="A254" s="2" t="s">
        <v>6099</v>
      </c>
      <c r="B254" s="2" t="s">
        <v>6735</v>
      </c>
      <c r="C254" s="2" t="s">
        <v>6736</v>
      </c>
      <c r="D254" s="2" t="s">
        <v>6102</v>
      </c>
    </row>
    <row r="255">
      <c r="A255" s="2" t="s">
        <v>5595</v>
      </c>
      <c r="B255" s="2" t="s">
        <v>6737</v>
      </c>
      <c r="C255" s="2" t="s">
        <v>6738</v>
      </c>
      <c r="D255" s="2" t="s">
        <v>5575</v>
      </c>
    </row>
    <row r="256">
      <c r="A256" s="2" t="s">
        <v>4616</v>
      </c>
      <c r="B256" s="2" t="s">
        <v>6739</v>
      </c>
      <c r="C256" s="2" t="s">
        <v>6740</v>
      </c>
      <c r="D256" s="2" t="s">
        <v>6741</v>
      </c>
    </row>
    <row r="257">
      <c r="A257" s="2" t="s">
        <v>5222</v>
      </c>
      <c r="B257" s="2" t="s">
        <v>6742</v>
      </c>
      <c r="C257" s="2" t="s">
        <v>6743</v>
      </c>
      <c r="D257" s="2" t="s">
        <v>5586</v>
      </c>
    </row>
    <row r="258">
      <c r="A258" s="2" t="s">
        <v>5157</v>
      </c>
      <c r="B258" s="2" t="s">
        <v>6744</v>
      </c>
      <c r="C258" s="2" t="s">
        <v>6745</v>
      </c>
      <c r="D258" s="2" t="s">
        <v>123</v>
      </c>
    </row>
    <row r="259">
      <c r="A259" s="2" t="s">
        <v>6746</v>
      </c>
      <c r="B259" s="2" t="s">
        <v>6747</v>
      </c>
      <c r="C259" s="2" t="s">
        <v>6748</v>
      </c>
      <c r="D259" s="2" t="s">
        <v>6749</v>
      </c>
    </row>
    <row r="260">
      <c r="A260" s="2" t="s">
        <v>4562</v>
      </c>
      <c r="B260" s="2" t="s">
        <v>6750</v>
      </c>
      <c r="C260" s="2" t="s">
        <v>6751</v>
      </c>
      <c r="D260" s="2" t="s">
        <v>113</v>
      </c>
    </row>
    <row r="261">
      <c r="A261" s="2" t="s">
        <v>5634</v>
      </c>
      <c r="B261" s="2" t="s">
        <v>6752</v>
      </c>
      <c r="C261" s="2" t="s">
        <v>6753</v>
      </c>
      <c r="D261" s="2" t="s">
        <v>6754</v>
      </c>
    </row>
    <row r="262">
      <c r="A262" s="2" t="s">
        <v>6755</v>
      </c>
      <c r="B262" s="2" t="s">
        <v>6756</v>
      </c>
      <c r="C262" s="2" t="s">
        <v>6757</v>
      </c>
    </row>
    <row r="263">
      <c r="A263" s="2" t="s">
        <v>6758</v>
      </c>
      <c r="B263" s="2" t="s">
        <v>6759</v>
      </c>
      <c r="C263" s="2" t="s">
        <v>6760</v>
      </c>
    </row>
    <row r="264">
      <c r="A264" s="2" t="s">
        <v>6761</v>
      </c>
      <c r="B264" s="2" t="s">
        <v>6762</v>
      </c>
      <c r="C264" s="2" t="s">
        <v>6763</v>
      </c>
      <c r="D264" s="2" t="s">
        <v>6764</v>
      </c>
    </row>
    <row r="265">
      <c r="A265" s="2" t="s">
        <v>6765</v>
      </c>
      <c r="B265" s="2" t="s">
        <v>6766</v>
      </c>
      <c r="C265" s="2" t="s">
        <v>6767</v>
      </c>
      <c r="D265" s="2" t="s">
        <v>6768</v>
      </c>
    </row>
    <row r="266">
      <c r="A266" s="2" t="s">
        <v>6769</v>
      </c>
      <c r="B266" s="2" t="s">
        <v>6770</v>
      </c>
      <c r="C266" s="2" t="s">
        <v>6771</v>
      </c>
      <c r="D266" s="2" t="s">
        <v>6772</v>
      </c>
    </row>
    <row r="267">
      <c r="A267" s="2" t="s">
        <v>6773</v>
      </c>
      <c r="B267" s="2" t="s">
        <v>6774</v>
      </c>
      <c r="C267" s="2" t="s">
        <v>6775</v>
      </c>
      <c r="D267" s="2" t="s">
        <v>6776</v>
      </c>
    </row>
    <row r="268">
      <c r="A268" s="2" t="s">
        <v>6777</v>
      </c>
      <c r="B268" s="2" t="s">
        <v>6778</v>
      </c>
      <c r="C268" s="2" t="s">
        <v>6779</v>
      </c>
      <c r="D268" s="2" t="s">
        <v>6780</v>
      </c>
    </row>
    <row r="269">
      <c r="A269" s="2" t="s">
        <v>6781</v>
      </c>
      <c r="B269" s="2" t="s">
        <v>6782</v>
      </c>
      <c r="C269" s="2" t="s">
        <v>6783</v>
      </c>
    </row>
    <row r="270">
      <c r="A270" s="2" t="s">
        <v>4606</v>
      </c>
      <c r="B270" s="2" t="s">
        <v>6784</v>
      </c>
      <c r="C270" s="2" t="s">
        <v>6785</v>
      </c>
      <c r="D270" s="2" t="s">
        <v>6786</v>
      </c>
    </row>
    <row r="271">
      <c r="A271" s="2" t="s">
        <v>6269</v>
      </c>
      <c r="B271" s="2" t="s">
        <v>6787</v>
      </c>
      <c r="C271" s="2" t="s">
        <v>6788</v>
      </c>
      <c r="D271" s="2" t="s">
        <v>6272</v>
      </c>
    </row>
    <row r="272">
      <c r="A272" s="2" t="s">
        <v>6269</v>
      </c>
      <c r="B272" s="2" t="s">
        <v>6789</v>
      </c>
      <c r="C272" s="2" t="s">
        <v>6790</v>
      </c>
      <c r="D272" s="2" t="s">
        <v>6272</v>
      </c>
    </row>
    <row r="273">
      <c r="A273" s="2" t="s">
        <v>6791</v>
      </c>
      <c r="B273" s="2" t="s">
        <v>6792</v>
      </c>
      <c r="C273" s="2" t="s">
        <v>6793</v>
      </c>
    </row>
    <row r="274">
      <c r="A274" s="2" t="s">
        <v>4607</v>
      </c>
      <c r="B274" s="2" t="s">
        <v>6794</v>
      </c>
      <c r="C274" s="2" t="s">
        <v>6795</v>
      </c>
      <c r="D274" s="2" t="s">
        <v>6796</v>
      </c>
    </row>
    <row r="275">
      <c r="A275" s="2" t="s">
        <v>6797</v>
      </c>
      <c r="B275" s="2" t="s">
        <v>6798</v>
      </c>
      <c r="C275" s="2" t="s">
        <v>6799</v>
      </c>
    </row>
    <row r="276">
      <c r="A276" s="2" t="s">
        <v>4579</v>
      </c>
      <c r="B276" s="2" t="s">
        <v>6800</v>
      </c>
      <c r="C276" s="2" t="s">
        <v>6801</v>
      </c>
      <c r="D276" s="2" t="s">
        <v>6802</v>
      </c>
    </row>
    <row r="277">
      <c r="A277" s="2" t="s">
        <v>6803</v>
      </c>
      <c r="B277" s="2" t="s">
        <v>6804</v>
      </c>
      <c r="C277" s="2" t="s">
        <v>6805</v>
      </c>
    </row>
    <row r="278">
      <c r="A278" s="2" t="s">
        <v>6806</v>
      </c>
      <c r="B278" s="2" t="s">
        <v>6807</v>
      </c>
      <c r="C278" s="2" t="s">
        <v>6808</v>
      </c>
    </row>
    <row r="279">
      <c r="A279" s="2" t="s">
        <v>4594</v>
      </c>
      <c r="B279" s="2" t="s">
        <v>6809</v>
      </c>
      <c r="C279" s="2" t="s">
        <v>6810</v>
      </c>
      <c r="D279" s="2" t="s">
        <v>6811</v>
      </c>
    </row>
    <row r="280">
      <c r="A280" s="2" t="s">
        <v>4843</v>
      </c>
      <c r="B280" s="2" t="s">
        <v>6812</v>
      </c>
      <c r="C280" s="2" t="s">
        <v>6813</v>
      </c>
      <c r="D280" s="2" t="s">
        <v>5666</v>
      </c>
    </row>
    <row r="281">
      <c r="A281" s="2" t="s">
        <v>6814</v>
      </c>
      <c r="B281" s="2" t="s">
        <v>6815</v>
      </c>
      <c r="C281" s="2" t="s">
        <v>6816</v>
      </c>
    </row>
    <row r="282">
      <c r="A282" s="2" t="s">
        <v>4524</v>
      </c>
      <c r="B282" s="2" t="s">
        <v>6817</v>
      </c>
      <c r="C282" s="2" t="s">
        <v>6818</v>
      </c>
      <c r="D282" s="2" t="s">
        <v>6447</v>
      </c>
    </row>
    <row r="283">
      <c r="A283" s="2" t="s">
        <v>6819</v>
      </c>
      <c r="B283" s="2" t="s">
        <v>6820</v>
      </c>
      <c r="C283" s="2" t="s">
        <v>6821</v>
      </c>
      <c r="D283" s="2" t="s">
        <v>6822</v>
      </c>
    </row>
    <row r="284">
      <c r="A284" s="2" t="s">
        <v>5705</v>
      </c>
      <c r="B284" s="2" t="s">
        <v>6823</v>
      </c>
      <c r="C284" s="2" t="s">
        <v>6824</v>
      </c>
      <c r="D284" s="2" t="s">
        <v>6825</v>
      </c>
    </row>
    <row r="285">
      <c r="A285" s="2" t="s">
        <v>5733</v>
      </c>
      <c r="B285" s="2" t="s">
        <v>6826</v>
      </c>
      <c r="C285" s="2" t="s">
        <v>6827</v>
      </c>
      <c r="D285" s="2" t="s">
        <v>5725</v>
      </c>
    </row>
    <row r="286">
      <c r="A286" s="2" t="s">
        <v>4516</v>
      </c>
      <c r="B286" s="2" t="s">
        <v>6828</v>
      </c>
      <c r="C286" s="2" t="s">
        <v>6829</v>
      </c>
      <c r="D286" s="2" t="s">
        <v>6830</v>
      </c>
    </row>
    <row r="287">
      <c r="A287" s="2" t="s">
        <v>5845</v>
      </c>
      <c r="B287" s="2" t="s">
        <v>6831</v>
      </c>
      <c r="C287" s="2" t="s">
        <v>6832</v>
      </c>
      <c r="D287" s="2" t="s">
        <v>6833</v>
      </c>
    </row>
    <row r="288">
      <c r="A288" s="2" t="s">
        <v>4585</v>
      </c>
      <c r="B288" s="2" t="s">
        <v>6834</v>
      </c>
      <c r="C288" s="2" t="s">
        <v>6835</v>
      </c>
      <c r="D288" s="2" t="s">
        <v>6836</v>
      </c>
    </row>
    <row r="289">
      <c r="A289" s="2" t="s">
        <v>4554</v>
      </c>
      <c r="B289" s="2" t="s">
        <v>6837</v>
      </c>
      <c r="C289" s="2" t="s">
        <v>6838</v>
      </c>
      <c r="D289" s="2" t="s">
        <v>108</v>
      </c>
    </row>
    <row r="290">
      <c r="A290" s="2" t="s">
        <v>6839</v>
      </c>
      <c r="B290" s="2" t="s">
        <v>6840</v>
      </c>
      <c r="C290" s="2" t="s">
        <v>6841</v>
      </c>
      <c r="D290" s="2" t="s">
        <v>5821</v>
      </c>
    </row>
    <row r="291">
      <c r="A291" s="2" t="s">
        <v>5760</v>
      </c>
      <c r="B291" s="2" t="s">
        <v>6842</v>
      </c>
      <c r="C291" s="2" t="s">
        <v>6843</v>
      </c>
      <c r="D291" s="2" t="s">
        <v>6844</v>
      </c>
    </row>
    <row r="292">
      <c r="A292" s="2" t="s">
        <v>5782</v>
      </c>
      <c r="B292" s="2" t="s">
        <v>6845</v>
      </c>
      <c r="C292" s="2" t="s">
        <v>6846</v>
      </c>
      <c r="D292" s="2" t="s">
        <v>5784</v>
      </c>
    </row>
    <row r="293">
      <c r="A293" s="2" t="s">
        <v>6847</v>
      </c>
      <c r="B293" s="2" t="s">
        <v>6848</v>
      </c>
      <c r="C293" s="2" t="s">
        <v>6849</v>
      </c>
    </row>
    <row r="294">
      <c r="A294" s="2" t="s">
        <v>6850</v>
      </c>
      <c r="B294" s="2" t="s">
        <v>6851</v>
      </c>
      <c r="C294" s="2" t="s">
        <v>6852</v>
      </c>
      <c r="D294" s="2" t="s">
        <v>6853</v>
      </c>
    </row>
    <row r="295">
      <c r="A295" s="2" t="s">
        <v>6854</v>
      </c>
      <c r="B295" s="2" t="s">
        <v>6855</v>
      </c>
      <c r="C295" s="2" t="s">
        <v>6856</v>
      </c>
      <c r="D295" s="2" t="s">
        <v>6857</v>
      </c>
    </row>
    <row r="296">
      <c r="A296" s="2" t="s">
        <v>5218</v>
      </c>
      <c r="B296" s="2" t="s">
        <v>6858</v>
      </c>
      <c r="C296" s="2" t="s">
        <v>6859</v>
      </c>
      <c r="D296" s="2" t="s">
        <v>6860</v>
      </c>
    </row>
    <row r="297">
      <c r="A297" s="2" t="s">
        <v>6579</v>
      </c>
      <c r="B297" s="2" t="s">
        <v>6861</v>
      </c>
      <c r="C297" s="2" t="s">
        <v>6862</v>
      </c>
      <c r="D297" s="2" t="s">
        <v>6582</v>
      </c>
    </row>
    <row r="298">
      <c r="A298" s="2" t="s">
        <v>6863</v>
      </c>
      <c r="B298" s="2" t="s">
        <v>6864</v>
      </c>
      <c r="C298" s="2" t="s">
        <v>6865</v>
      </c>
      <c r="D298" s="2" t="s">
        <v>6866</v>
      </c>
    </row>
    <row r="299">
      <c r="A299" s="2" t="s">
        <v>5222</v>
      </c>
      <c r="B299" s="2" t="s">
        <v>6867</v>
      </c>
      <c r="C299" s="2" t="s">
        <v>6868</v>
      </c>
      <c r="D299" s="2" t="s">
        <v>5586</v>
      </c>
    </row>
    <row r="300">
      <c r="A300" s="2" t="s">
        <v>6869</v>
      </c>
      <c r="B300" s="2" t="s">
        <v>6870</v>
      </c>
      <c r="C300" s="2" t="s">
        <v>6871</v>
      </c>
    </row>
    <row r="301">
      <c r="A301" s="2" t="s">
        <v>6872</v>
      </c>
      <c r="B301" s="2" t="s">
        <v>6873</v>
      </c>
      <c r="C301" s="2" t="s">
        <v>6874</v>
      </c>
    </row>
    <row r="302">
      <c r="A302" s="2" t="s">
        <v>6875</v>
      </c>
      <c r="B302" s="2" t="s">
        <v>6876</v>
      </c>
      <c r="C302" s="2" t="s">
        <v>6877</v>
      </c>
      <c r="D302" s="2" t="s">
        <v>6878</v>
      </c>
    </row>
    <row r="303">
      <c r="A303" s="2" t="s">
        <v>6879</v>
      </c>
      <c r="B303" s="2" t="s">
        <v>6880</v>
      </c>
      <c r="C303" s="2" t="s">
        <v>6881</v>
      </c>
    </row>
    <row r="304">
      <c r="A304" s="2" t="s">
        <v>6882</v>
      </c>
      <c r="B304" s="2" t="s">
        <v>6883</v>
      </c>
      <c r="C304" s="2" t="s">
        <v>6884</v>
      </c>
    </row>
    <row r="305">
      <c r="A305" s="2" t="s">
        <v>6885</v>
      </c>
      <c r="B305" s="2" t="s">
        <v>6886</v>
      </c>
      <c r="C305" s="2" t="s">
        <v>6887</v>
      </c>
    </row>
    <row r="306">
      <c r="A306" s="2" t="s">
        <v>6723</v>
      </c>
      <c r="B306" s="2" t="s">
        <v>6888</v>
      </c>
      <c r="C306" s="2" t="s">
        <v>6889</v>
      </c>
      <c r="D306" s="2" t="s">
        <v>6726</v>
      </c>
    </row>
    <row r="307">
      <c r="A307" s="2" t="s">
        <v>6890</v>
      </c>
      <c r="B307" s="2" t="s">
        <v>6891</v>
      </c>
      <c r="C307" s="2" t="s">
        <v>6892</v>
      </c>
    </row>
    <row r="308">
      <c r="A308" s="2" t="s">
        <v>6893</v>
      </c>
      <c r="B308" s="2" t="s">
        <v>6894</v>
      </c>
      <c r="C308" s="2" t="s">
        <v>6895</v>
      </c>
    </row>
    <row r="309">
      <c r="A309" s="2" t="s">
        <v>4619</v>
      </c>
      <c r="B309" s="2" t="s">
        <v>6896</v>
      </c>
      <c r="C309" s="2" t="s">
        <v>6897</v>
      </c>
      <c r="D309" s="2" t="s">
        <v>6898</v>
      </c>
    </row>
    <row r="310">
      <c r="A310" s="2" t="s">
        <v>6899</v>
      </c>
      <c r="B310" s="2" t="s">
        <v>6900</v>
      </c>
      <c r="C310" s="2" t="s">
        <v>6901</v>
      </c>
      <c r="D310" s="2" t="s">
        <v>6902</v>
      </c>
    </row>
    <row r="311">
      <c r="A311" s="2" t="s">
        <v>6903</v>
      </c>
      <c r="B311" s="2" t="s">
        <v>6904</v>
      </c>
      <c r="C311" s="2" t="s">
        <v>6905</v>
      </c>
    </row>
    <row r="312">
      <c r="A312" s="2" t="s">
        <v>6906</v>
      </c>
      <c r="B312" s="2" t="s">
        <v>6907</v>
      </c>
      <c r="C312" s="2" t="s">
        <v>6908</v>
      </c>
    </row>
    <row r="313">
      <c r="A313" s="2" t="s">
        <v>6909</v>
      </c>
      <c r="B313" s="2" t="s">
        <v>6910</v>
      </c>
      <c r="C313" s="2" t="s">
        <v>6911</v>
      </c>
    </row>
    <row r="314">
      <c r="A314" s="2" t="s">
        <v>4688</v>
      </c>
      <c r="B314" s="2" t="s">
        <v>6912</v>
      </c>
      <c r="C314" s="2" t="s">
        <v>6913</v>
      </c>
      <c r="D314" s="2" t="s">
        <v>6914</v>
      </c>
    </row>
    <row r="315">
      <c r="A315" s="2" t="s">
        <v>6915</v>
      </c>
      <c r="B315" s="2" t="s">
        <v>6916</v>
      </c>
      <c r="C315" s="2" t="s">
        <v>6917</v>
      </c>
      <c r="D315" s="2" t="s">
        <v>6918</v>
      </c>
    </row>
    <row r="316">
      <c r="A316" s="2" t="s">
        <v>6919</v>
      </c>
      <c r="B316" s="2" t="s">
        <v>6920</v>
      </c>
      <c r="C316" s="2" t="s">
        <v>6921</v>
      </c>
    </row>
    <row r="317">
      <c r="A317" s="2" t="s">
        <v>6922</v>
      </c>
      <c r="B317" s="2" t="s">
        <v>6923</v>
      </c>
      <c r="C317" s="2" t="s">
        <v>6924</v>
      </c>
    </row>
    <row r="318">
      <c r="A318" s="2" t="s">
        <v>6925</v>
      </c>
      <c r="B318" s="2" t="s">
        <v>6926</v>
      </c>
      <c r="C318" s="2" t="s">
        <v>6927</v>
      </c>
    </row>
    <row r="319">
      <c r="A319" s="2" t="s">
        <v>5798</v>
      </c>
      <c r="B319" s="2" t="s">
        <v>6928</v>
      </c>
      <c r="C319" s="2" t="s">
        <v>6929</v>
      </c>
      <c r="D319" s="2" t="s">
        <v>6930</v>
      </c>
    </row>
    <row r="320">
      <c r="A320" s="2" t="s">
        <v>5798</v>
      </c>
      <c r="B320" s="2" t="s">
        <v>6931</v>
      </c>
      <c r="C320" s="2" t="s">
        <v>6932</v>
      </c>
      <c r="D320" s="2" t="s">
        <v>6930</v>
      </c>
    </row>
    <row r="321">
      <c r="A321" s="2" t="s">
        <v>6933</v>
      </c>
      <c r="B321" s="2" t="s">
        <v>6934</v>
      </c>
      <c r="C321" s="2" t="s">
        <v>6935</v>
      </c>
      <c r="D321" s="2" t="s">
        <v>6936</v>
      </c>
    </row>
    <row r="322">
      <c r="A322" s="2" t="s">
        <v>6937</v>
      </c>
      <c r="B322" s="2" t="s">
        <v>6938</v>
      </c>
      <c r="C322" s="2" t="s">
        <v>6939</v>
      </c>
    </row>
    <row r="323">
      <c r="A323" s="2" t="s">
        <v>4686</v>
      </c>
      <c r="B323" s="2" t="s">
        <v>6940</v>
      </c>
      <c r="C323" s="2" t="s">
        <v>6941</v>
      </c>
      <c r="D323" s="2" t="s">
        <v>6942</v>
      </c>
    </row>
    <row r="324">
      <c r="A324" s="2" t="s">
        <v>4686</v>
      </c>
      <c r="B324" s="2" t="s">
        <v>6943</v>
      </c>
      <c r="C324" s="2" t="s">
        <v>6944</v>
      </c>
      <c r="D324" s="2" t="s">
        <v>6942</v>
      </c>
    </row>
    <row r="325">
      <c r="A325" s="2" t="s">
        <v>6945</v>
      </c>
      <c r="B325" s="2" t="s">
        <v>6946</v>
      </c>
      <c r="C325" s="2" t="s">
        <v>6947</v>
      </c>
      <c r="D325" s="2" t="s">
        <v>6948</v>
      </c>
    </row>
    <row r="326">
      <c r="A326" s="2" t="s">
        <v>6949</v>
      </c>
      <c r="B326" s="2" t="s">
        <v>6950</v>
      </c>
      <c r="C326" s="2" t="s">
        <v>6951</v>
      </c>
    </row>
    <row r="327">
      <c r="A327" s="2" t="s">
        <v>6952</v>
      </c>
      <c r="B327" s="2" t="s">
        <v>6953</v>
      </c>
      <c r="C327" s="2" t="s">
        <v>6954</v>
      </c>
      <c r="D327" s="2" t="s">
        <v>6955</v>
      </c>
    </row>
    <row r="328">
      <c r="A328" s="2" t="s">
        <v>6956</v>
      </c>
      <c r="B328" s="2" t="s">
        <v>6957</v>
      </c>
      <c r="C328" s="2" t="s">
        <v>6958</v>
      </c>
    </row>
    <row r="329">
      <c r="A329" s="2" t="s">
        <v>6959</v>
      </c>
      <c r="B329" s="2" t="s">
        <v>6960</v>
      </c>
      <c r="C329" s="2" t="s">
        <v>6961</v>
      </c>
    </row>
    <row r="330">
      <c r="A330" s="2" t="s">
        <v>6962</v>
      </c>
      <c r="B330" s="2" t="s">
        <v>6963</v>
      </c>
      <c r="C330" s="2" t="s">
        <v>6964</v>
      </c>
    </row>
    <row r="331">
      <c r="A331" s="2" t="s">
        <v>6965</v>
      </c>
      <c r="B331" s="2" t="s">
        <v>6966</v>
      </c>
      <c r="C331" s="2" t="s">
        <v>6967</v>
      </c>
    </row>
    <row r="332">
      <c r="A332" s="2" t="s">
        <v>4687</v>
      </c>
      <c r="B332" s="2" t="s">
        <v>6968</v>
      </c>
      <c r="C332" s="2" t="s">
        <v>6969</v>
      </c>
      <c r="D332" s="2" t="s">
        <v>6970</v>
      </c>
    </row>
    <row r="333">
      <c r="A333" s="2" t="s">
        <v>6971</v>
      </c>
      <c r="B333" s="2" t="s">
        <v>6972</v>
      </c>
      <c r="C333" s="2" t="s">
        <v>6973</v>
      </c>
      <c r="D333" s="2" t="s">
        <v>6974</v>
      </c>
    </row>
    <row r="334">
      <c r="A334" s="2" t="s">
        <v>6975</v>
      </c>
      <c r="B334" s="2" t="s">
        <v>6976</v>
      </c>
      <c r="C334" s="2" t="s">
        <v>6977</v>
      </c>
      <c r="D334" s="2" t="s">
        <v>6978</v>
      </c>
    </row>
    <row r="335">
      <c r="A335" s="2" t="s">
        <v>6979</v>
      </c>
      <c r="B335" s="2" t="s">
        <v>6980</v>
      </c>
      <c r="C335" s="2" t="s">
        <v>6981</v>
      </c>
    </row>
    <row r="336">
      <c r="A336" s="2" t="s">
        <v>6982</v>
      </c>
      <c r="B336" s="2" t="s">
        <v>6983</v>
      </c>
      <c r="C336" s="2" t="s">
        <v>6984</v>
      </c>
    </row>
    <row r="337">
      <c r="A337" s="2" t="s">
        <v>6985</v>
      </c>
      <c r="B337" s="2" t="s">
        <v>6986</v>
      </c>
      <c r="C337" s="2" t="s">
        <v>6987</v>
      </c>
    </row>
    <row r="338">
      <c r="A338" s="2" t="s">
        <v>6988</v>
      </c>
      <c r="B338" s="2" t="s">
        <v>6989</v>
      </c>
      <c r="C338" s="2" t="s">
        <v>6990</v>
      </c>
      <c r="D338" s="2" t="s">
        <v>6991</v>
      </c>
    </row>
    <row r="339">
      <c r="A339" s="2" t="s">
        <v>6992</v>
      </c>
      <c r="B339" s="2" t="s">
        <v>6993</v>
      </c>
      <c r="C339" s="2" t="s">
        <v>6994</v>
      </c>
      <c r="D339" s="2" t="s">
        <v>6995</v>
      </c>
    </row>
    <row r="340">
      <c r="A340" s="2" t="s">
        <v>4992</v>
      </c>
      <c r="B340" s="2" t="s">
        <v>6996</v>
      </c>
      <c r="C340" s="2" t="s">
        <v>6997</v>
      </c>
      <c r="D340" s="2" t="s">
        <v>118</v>
      </c>
    </row>
    <row r="341">
      <c r="A341" s="2" t="s">
        <v>6998</v>
      </c>
      <c r="B341" s="2" t="s">
        <v>6999</v>
      </c>
      <c r="C341" s="2" t="s">
        <v>7000</v>
      </c>
      <c r="D341" s="2" t="s">
        <v>7001</v>
      </c>
    </row>
    <row r="342">
      <c r="A342" s="2" t="s">
        <v>7002</v>
      </c>
      <c r="B342" s="2" t="s">
        <v>7003</v>
      </c>
      <c r="C342" s="2" t="s">
        <v>7004</v>
      </c>
    </row>
    <row r="343">
      <c r="A343" s="2" t="s">
        <v>7005</v>
      </c>
      <c r="B343" s="2" t="s">
        <v>7006</v>
      </c>
      <c r="C343" s="2" t="s">
        <v>7007</v>
      </c>
      <c r="D343" s="2" t="s">
        <v>5593</v>
      </c>
    </row>
    <row r="344">
      <c r="A344" s="2" t="s">
        <v>4608</v>
      </c>
      <c r="B344" s="2" t="s">
        <v>7008</v>
      </c>
      <c r="C344" s="2" t="s">
        <v>7009</v>
      </c>
      <c r="D344" s="2" t="s">
        <v>7010</v>
      </c>
    </row>
    <row r="345">
      <c r="A345" s="2" t="s">
        <v>4660</v>
      </c>
      <c r="B345" s="2" t="s">
        <v>7011</v>
      </c>
      <c r="C345" s="2" t="s">
        <v>7012</v>
      </c>
      <c r="D345" s="2" t="s">
        <v>7013</v>
      </c>
    </row>
    <row r="346">
      <c r="A346" s="2" t="s">
        <v>4541</v>
      </c>
      <c r="B346" s="2" t="s">
        <v>7014</v>
      </c>
      <c r="C346" s="2" t="s">
        <v>7015</v>
      </c>
      <c r="D346" s="2" t="s">
        <v>7016</v>
      </c>
    </row>
    <row r="347">
      <c r="A347" s="2" t="s">
        <v>4564</v>
      </c>
      <c r="B347" s="2" t="s">
        <v>7017</v>
      </c>
      <c r="C347" s="2" t="s">
        <v>7018</v>
      </c>
      <c r="D347" s="2" t="s">
        <v>7019</v>
      </c>
    </row>
    <row r="348">
      <c r="A348" s="2" t="s">
        <v>4568</v>
      </c>
      <c r="B348" s="2" t="s">
        <v>7020</v>
      </c>
      <c r="C348" s="2" t="s">
        <v>7021</v>
      </c>
      <c r="D348" s="2" t="s">
        <v>7022</v>
      </c>
    </row>
    <row r="349">
      <c r="A349" s="2" t="s">
        <v>4558</v>
      </c>
      <c r="B349" s="2" t="s">
        <v>7023</v>
      </c>
      <c r="C349" s="2" t="s">
        <v>7024</v>
      </c>
      <c r="D349" s="2" t="s">
        <v>7025</v>
      </c>
    </row>
    <row r="350">
      <c r="A350" s="2" t="s">
        <v>7026</v>
      </c>
      <c r="B350" s="2" t="s">
        <v>7027</v>
      </c>
      <c r="C350" s="2" t="s">
        <v>7028</v>
      </c>
      <c r="D350" s="2" t="s">
        <v>7029</v>
      </c>
    </row>
    <row r="351">
      <c r="A351" s="2" t="s">
        <v>7030</v>
      </c>
      <c r="B351" s="2" t="s">
        <v>7031</v>
      </c>
      <c r="C351" s="2" t="s">
        <v>7032</v>
      </c>
      <c r="D351" s="2" t="s">
        <v>7030</v>
      </c>
    </row>
    <row r="352">
      <c r="A352" s="2" t="s">
        <v>7030</v>
      </c>
      <c r="B352" s="2" t="s">
        <v>7033</v>
      </c>
      <c r="C352" s="2" t="s">
        <v>7034</v>
      </c>
      <c r="D352" s="2" t="s">
        <v>7030</v>
      </c>
    </row>
    <row r="353">
      <c r="A353" s="2" t="s">
        <v>5911</v>
      </c>
      <c r="B353" s="2" t="s">
        <v>7035</v>
      </c>
      <c r="C353" s="2" t="s">
        <v>7036</v>
      </c>
      <c r="D353" s="2" t="s">
        <v>5913</v>
      </c>
    </row>
    <row r="354">
      <c r="A354" s="2" t="s">
        <v>7037</v>
      </c>
      <c r="B354" s="2" t="s">
        <v>7038</v>
      </c>
      <c r="C354" s="2" t="s">
        <v>7039</v>
      </c>
    </row>
    <row r="355">
      <c r="A355" s="2" t="s">
        <v>7040</v>
      </c>
      <c r="B355" s="2" t="s">
        <v>7041</v>
      </c>
      <c r="C355" s="2" t="s">
        <v>7042</v>
      </c>
    </row>
    <row r="356">
      <c r="A356" s="2" t="s">
        <v>4629</v>
      </c>
      <c r="B356" s="2" t="s">
        <v>7043</v>
      </c>
      <c r="C356" s="2" t="s">
        <v>7044</v>
      </c>
      <c r="D356" s="2" t="s">
        <v>7045</v>
      </c>
    </row>
    <row r="357">
      <c r="A357" s="2" t="s">
        <v>5905</v>
      </c>
      <c r="B357" s="2" t="s">
        <v>7046</v>
      </c>
      <c r="C357" s="2" t="s">
        <v>7047</v>
      </c>
      <c r="D357" s="2" t="s">
        <v>5907</v>
      </c>
    </row>
    <row r="358">
      <c r="A358" s="2" t="s">
        <v>4534</v>
      </c>
      <c r="B358" s="2" t="s">
        <v>7048</v>
      </c>
      <c r="C358" s="2" t="s">
        <v>7049</v>
      </c>
      <c r="D358" s="2" t="s">
        <v>7050</v>
      </c>
    </row>
    <row r="359">
      <c r="A359" s="2" t="s">
        <v>4534</v>
      </c>
      <c r="B359" s="2" t="s">
        <v>7051</v>
      </c>
      <c r="C359" s="2" t="s">
        <v>7052</v>
      </c>
      <c r="D359" s="2" t="s">
        <v>7050</v>
      </c>
    </row>
    <row r="360">
      <c r="A360" s="2" t="s">
        <v>4630</v>
      </c>
      <c r="B360" s="2" t="s">
        <v>7053</v>
      </c>
      <c r="C360" s="2" t="s">
        <v>7054</v>
      </c>
      <c r="D360" s="2" t="s">
        <v>7055</v>
      </c>
    </row>
    <row r="361">
      <c r="A361" s="2" t="s">
        <v>5915</v>
      </c>
      <c r="B361" s="2" t="s">
        <v>7056</v>
      </c>
      <c r="C361" s="2" t="s">
        <v>7057</v>
      </c>
      <c r="D361" s="2" t="s">
        <v>5903</v>
      </c>
    </row>
    <row r="362">
      <c r="A362" s="2" t="s">
        <v>7058</v>
      </c>
      <c r="B362" s="2" t="s">
        <v>7059</v>
      </c>
      <c r="C362" s="2" t="s">
        <v>7060</v>
      </c>
      <c r="D362" s="2" t="s">
        <v>7061</v>
      </c>
    </row>
    <row r="363">
      <c r="A363" s="2" t="s">
        <v>7062</v>
      </c>
      <c r="B363" s="2" t="s">
        <v>7063</v>
      </c>
      <c r="C363" s="2" t="s">
        <v>7064</v>
      </c>
    </row>
    <row r="364">
      <c r="A364" s="2" t="s">
        <v>5218</v>
      </c>
      <c r="B364" s="2" t="s">
        <v>7065</v>
      </c>
      <c r="C364" s="2" t="s">
        <v>7066</v>
      </c>
      <c r="D364" s="2" t="s">
        <v>6860</v>
      </c>
    </row>
    <row r="365">
      <c r="A365" s="2" t="s">
        <v>7067</v>
      </c>
      <c r="B365" s="2" t="s">
        <v>7068</v>
      </c>
      <c r="C365" s="2" t="s">
        <v>7069</v>
      </c>
    </row>
    <row r="366">
      <c r="A366" s="2" t="s">
        <v>7070</v>
      </c>
      <c r="B366" s="2" t="s">
        <v>7071</v>
      </c>
      <c r="C366" s="2" t="s">
        <v>7072</v>
      </c>
      <c r="D366" s="2" t="s">
        <v>7073</v>
      </c>
    </row>
    <row r="367">
      <c r="A367" s="2" t="s">
        <v>5693</v>
      </c>
      <c r="B367" s="2" t="s">
        <v>7074</v>
      </c>
      <c r="C367" s="2" t="s">
        <v>7075</v>
      </c>
      <c r="D367" s="2" t="s">
        <v>5694</v>
      </c>
    </row>
    <row r="368">
      <c r="A368" s="2" t="s">
        <v>7076</v>
      </c>
      <c r="B368" s="2" t="s">
        <v>7077</v>
      </c>
      <c r="C368" s="2" t="s">
        <v>7078</v>
      </c>
      <c r="D368" s="2" t="s">
        <v>7079</v>
      </c>
    </row>
    <row r="369">
      <c r="A369" s="2" t="s">
        <v>7080</v>
      </c>
      <c r="B369" s="2" t="s">
        <v>7081</v>
      </c>
      <c r="C369" s="2" t="s">
        <v>7082</v>
      </c>
      <c r="D369" s="2" t="s">
        <v>7083</v>
      </c>
    </row>
    <row r="370">
      <c r="A370" s="2" t="s">
        <v>7084</v>
      </c>
      <c r="B370" s="2" t="s">
        <v>7085</v>
      </c>
      <c r="C370" s="2" t="s">
        <v>7086</v>
      </c>
      <c r="D370" s="2" t="s">
        <v>7087</v>
      </c>
    </row>
    <row r="371">
      <c r="A371" s="2" t="s">
        <v>4628</v>
      </c>
      <c r="B371" s="2" t="s">
        <v>7088</v>
      </c>
      <c r="C371" s="2" t="s">
        <v>7089</v>
      </c>
      <c r="D371" s="2" t="s">
        <v>7090</v>
      </c>
    </row>
    <row r="372">
      <c r="A372" s="2" t="s">
        <v>4904</v>
      </c>
      <c r="B372" s="2" t="s">
        <v>7091</v>
      </c>
      <c r="C372" s="2" t="s">
        <v>7092</v>
      </c>
      <c r="D372" s="2" t="s">
        <v>7093</v>
      </c>
    </row>
    <row r="373">
      <c r="A373" s="2" t="s">
        <v>4522</v>
      </c>
      <c r="B373" s="2" t="s">
        <v>7094</v>
      </c>
      <c r="C373" s="2" t="s">
        <v>7095</v>
      </c>
      <c r="D373" s="2" t="s">
        <v>7096</v>
      </c>
    </row>
    <row r="374">
      <c r="A374" s="2" t="s">
        <v>7097</v>
      </c>
      <c r="B374" s="2" t="s">
        <v>7098</v>
      </c>
      <c r="C374" s="2" t="s">
        <v>7099</v>
      </c>
    </row>
    <row r="375">
      <c r="A375" s="2" t="s">
        <v>7100</v>
      </c>
      <c r="B375" s="2" t="s">
        <v>7101</v>
      </c>
      <c r="C375" s="2" t="s">
        <v>7102</v>
      </c>
    </row>
    <row r="376">
      <c r="A376" s="2" t="s">
        <v>7103</v>
      </c>
      <c r="B376" s="2" t="s">
        <v>7104</v>
      </c>
      <c r="C376" s="2" t="s">
        <v>7105</v>
      </c>
      <c r="D376" s="2" t="s">
        <v>7106</v>
      </c>
    </row>
    <row r="377">
      <c r="A377" s="2" t="s">
        <v>7107</v>
      </c>
      <c r="B377" s="2" t="s">
        <v>7108</v>
      </c>
      <c r="C377" s="2" t="s">
        <v>7109</v>
      </c>
    </row>
    <row r="378">
      <c r="A378" s="2" t="s">
        <v>7110</v>
      </c>
      <c r="B378" s="2" t="s">
        <v>7111</v>
      </c>
      <c r="C378" s="2" t="s">
        <v>7112</v>
      </c>
      <c r="D378" s="2" t="s">
        <v>7113</v>
      </c>
    </row>
    <row r="379">
      <c r="A379" s="2" t="s">
        <v>4618</v>
      </c>
      <c r="B379" s="2" t="s">
        <v>7114</v>
      </c>
      <c r="C379" s="2" t="s">
        <v>7115</v>
      </c>
      <c r="D379" s="2" t="s">
        <v>6571</v>
      </c>
    </row>
    <row r="380">
      <c r="A380" s="2" t="s">
        <v>7116</v>
      </c>
      <c r="B380" s="2" t="s">
        <v>7117</v>
      </c>
      <c r="C380" s="2" t="s">
        <v>7118</v>
      </c>
      <c r="D380" s="2" t="s">
        <v>7119</v>
      </c>
    </row>
    <row r="381">
      <c r="A381" s="2" t="s">
        <v>7120</v>
      </c>
      <c r="B381" s="2" t="s">
        <v>7121</v>
      </c>
      <c r="C381" s="2" t="s">
        <v>7122</v>
      </c>
    </row>
    <row r="382">
      <c r="A382" s="2" t="s">
        <v>7123</v>
      </c>
      <c r="B382" s="2" t="s">
        <v>7124</v>
      </c>
      <c r="C382" s="2" t="s">
        <v>7125</v>
      </c>
      <c r="D382" s="2" t="s">
        <v>7126</v>
      </c>
    </row>
    <row r="383">
      <c r="A383" s="2" t="s">
        <v>7127</v>
      </c>
      <c r="B383" s="2" t="s">
        <v>7128</v>
      </c>
      <c r="C383" s="2" t="s">
        <v>7129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1" max="21" width="22.86"/>
  </cols>
  <sheetData>
    <row r="1">
      <c r="A1" s="4" t="s">
        <v>17</v>
      </c>
      <c r="B1" s="5" t="s">
        <v>18</v>
      </c>
      <c r="C1" s="5" t="s">
        <v>19</v>
      </c>
      <c r="D1" s="6" t="s">
        <v>20</v>
      </c>
      <c r="E1" s="5" t="s">
        <v>21</v>
      </c>
      <c r="F1" s="6" t="s">
        <v>22</v>
      </c>
      <c r="G1" s="7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8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1" t="s">
        <v>34</v>
      </c>
    </row>
    <row r="2">
      <c r="A2" s="9" t="s">
        <v>35</v>
      </c>
      <c r="B2" s="10">
        <v>74238.0</v>
      </c>
      <c r="C2" s="10">
        <v>80064.0</v>
      </c>
      <c r="D2" s="11">
        <f t="shared" ref="D2:D33" si="1">(C2-B2)/B2</f>
        <v>0.07847732967</v>
      </c>
      <c r="E2" s="10">
        <v>90305.0</v>
      </c>
      <c r="F2" s="11">
        <f t="shared" ref="F2:F33" si="2">(E2-C2)/C2</f>
        <v>0.1279101719</v>
      </c>
      <c r="G2" s="10">
        <v>244607.0</v>
      </c>
      <c r="H2" s="9" t="s">
        <v>36</v>
      </c>
      <c r="I2" s="9" t="str">
        <f t="shared" ref="I2:I33" si="3">LEFT(A2, 3)</f>
        <v>BOS</v>
      </c>
      <c r="J2" s="9" t="str">
        <f t="shared" ref="J2:J33" si="4">RiGHT(A2, 3)</f>
        <v>PHL</v>
      </c>
      <c r="K2" s="9" t="str">
        <f>vlookup(I2, 'Airport Codes'!$B$2:$D1000, 3, 0)</f>
        <v>Boston, MA</v>
      </c>
      <c r="L2" s="9" t="str">
        <f>vlookup(J2, 'Airport Codes'!$B$2:$D1000, 3, 0)</f>
        <v>Philadelphia, PA</v>
      </c>
      <c r="M2" s="12">
        <v>0.20833333333333334</v>
      </c>
      <c r="N2" s="9" t="s">
        <v>37</v>
      </c>
      <c r="O2" s="13">
        <v>118.0</v>
      </c>
      <c r="P2" s="10">
        <f>vlookup(N2, 'Top Amtrak Travel Routes (Curre'!$A$2:$K1000, 11, 0)</f>
        <v>2</v>
      </c>
      <c r="Q2" s="14" t="str">
        <f>vlookup(N2, 'Top Amtrak Travel Routes (Curre'!$A$2:$K1000, 2, 0)</f>
        <v>Northeast Corridor</v>
      </c>
    </row>
    <row r="3">
      <c r="A3" s="9" t="s">
        <v>38</v>
      </c>
      <c r="B3" s="10">
        <v>51553.0</v>
      </c>
      <c r="C3" s="10">
        <v>55286.0</v>
      </c>
      <c r="D3" s="11">
        <f t="shared" si="1"/>
        <v>0.07241091692</v>
      </c>
      <c r="E3" s="10">
        <v>56839.0</v>
      </c>
      <c r="F3" s="11">
        <f t="shared" si="2"/>
        <v>0.02809029411</v>
      </c>
      <c r="G3" s="10">
        <v>163678.0</v>
      </c>
      <c r="H3" s="9" t="s">
        <v>36</v>
      </c>
      <c r="I3" s="9" t="str">
        <f t="shared" si="3"/>
        <v>BOS</v>
      </c>
      <c r="J3" s="9" t="str">
        <f t="shared" si="4"/>
        <v>EWR</v>
      </c>
      <c r="K3" s="9" t="str">
        <f>vlookup(I3, 'Airport Codes'!$B$2:$D1000, 3, 0)</f>
        <v>Boston, MA</v>
      </c>
      <c r="L3" s="9" t="str">
        <f>vlookup(J3, 'Airport Codes'!$B$2:$D1000, 3, 0)</f>
        <v>Newark, NJ</v>
      </c>
      <c r="M3" s="12">
        <v>0.20833333333333334</v>
      </c>
      <c r="N3" s="9" t="s">
        <v>39</v>
      </c>
      <c r="O3" s="13">
        <v>60.0</v>
      </c>
      <c r="P3" s="10">
        <f>vlookup(N3, 'Top Amtrak Travel Routes (Curre'!$A$2:$K1000, 11, 0)</f>
        <v>1</v>
      </c>
      <c r="Q3" s="9" t="str">
        <f>vlookup(N3, 'Top Amtrak Travel Routes (Curre'!$A$2:$K1000, 2, 0)</f>
        <v>State Supported</v>
      </c>
    </row>
    <row r="4">
      <c r="A4" s="9" t="s">
        <v>40</v>
      </c>
      <c r="B4" s="10">
        <v>116833.0</v>
      </c>
      <c r="C4" s="10">
        <v>119237.0</v>
      </c>
      <c r="D4" s="11">
        <f t="shared" si="1"/>
        <v>0.02057637825</v>
      </c>
      <c r="E4" s="10">
        <v>133924.0</v>
      </c>
      <c r="F4" s="11">
        <f t="shared" si="2"/>
        <v>0.1231748534</v>
      </c>
      <c r="G4" s="10">
        <v>369994.0</v>
      </c>
      <c r="H4" s="9" t="s">
        <v>36</v>
      </c>
      <c r="I4" s="9" t="str">
        <f t="shared" si="3"/>
        <v>BOS</v>
      </c>
      <c r="J4" s="9" t="str">
        <f t="shared" si="4"/>
        <v>DCA</v>
      </c>
      <c r="K4" s="9" t="str">
        <f>vlookup(I4, 'Airport Codes'!$B$2:$D1000, 3, 0)</f>
        <v>Boston, MA</v>
      </c>
      <c r="L4" s="9" t="str">
        <f>vlookup(J4, 'Airport Codes'!$B$2:$D1000, 3, 0)</f>
        <v>Washington, DC</v>
      </c>
      <c r="M4" s="12">
        <v>0.2916666666666667</v>
      </c>
      <c r="N4" s="9" t="s">
        <v>37</v>
      </c>
      <c r="O4" s="13">
        <v>167.0</v>
      </c>
      <c r="P4" s="10">
        <f>vlookup(N4, 'Top Amtrak Travel Routes (Curre'!$A$2:$K1000, 11, 0)</f>
        <v>2</v>
      </c>
      <c r="Q4" s="14" t="str">
        <f>vlookup(N4, 'Top Amtrak Travel Routes (Curre'!$A$2:$K1000, 2, 0)</f>
        <v>Northeast Corridor</v>
      </c>
    </row>
    <row r="5">
      <c r="A5" s="9" t="s">
        <v>41</v>
      </c>
      <c r="B5" s="10">
        <v>46293.0</v>
      </c>
      <c r="C5" s="10">
        <v>48736.0</v>
      </c>
      <c r="D5" s="11">
        <f t="shared" si="1"/>
        <v>0.05277255741</v>
      </c>
      <c r="E5" s="10">
        <v>52620.0</v>
      </c>
      <c r="F5" s="11">
        <f t="shared" si="2"/>
        <v>0.07969468155</v>
      </c>
      <c r="G5" s="10">
        <v>147649.0</v>
      </c>
      <c r="H5" s="9" t="s">
        <v>36</v>
      </c>
      <c r="I5" s="9" t="str">
        <f t="shared" si="3"/>
        <v>GEG</v>
      </c>
      <c r="J5" s="9" t="str">
        <f t="shared" si="4"/>
        <v>SEA</v>
      </c>
      <c r="K5" s="9" t="str">
        <f>vlookup(I5, 'Airport Codes'!$B$2:$D1000, 3, 0)</f>
        <v>Spokane, WA</v>
      </c>
      <c r="L5" s="9" t="str">
        <f>vlookup(J5, 'Airport Codes'!$B$2:$D1000, 3, 0)</f>
        <v>Seattle, WA</v>
      </c>
      <c r="M5" s="12">
        <v>0.3333333333333333</v>
      </c>
      <c r="N5" s="9" t="s">
        <v>42</v>
      </c>
      <c r="O5" s="13">
        <v>29.0</v>
      </c>
      <c r="P5" s="10">
        <f>vlookup(N5, 'Top Amtrak Travel Routes (Curre'!$A$2:$K1000, 11, 0)</f>
        <v>13</v>
      </c>
      <c r="Q5" s="9" t="str">
        <f>vlookup(N5, 'Top Amtrak Travel Routes (Curre'!$A$2:$K1000, 2, 0)</f>
        <v>Long Distance</v>
      </c>
      <c r="R5" s="2">
        <v>1.0</v>
      </c>
    </row>
    <row r="6">
      <c r="A6" s="9" t="s">
        <v>43</v>
      </c>
      <c r="B6" s="10">
        <v>25139.0</v>
      </c>
      <c r="C6" s="10">
        <v>26372.0</v>
      </c>
      <c r="D6" s="11">
        <f t="shared" si="1"/>
        <v>0.04904729703</v>
      </c>
      <c r="E6" s="10">
        <v>30880.0</v>
      </c>
      <c r="F6" s="11">
        <f t="shared" si="2"/>
        <v>0.1709388746</v>
      </c>
      <c r="G6" s="10">
        <v>82391.0</v>
      </c>
      <c r="H6" s="9" t="s">
        <v>36</v>
      </c>
      <c r="I6" s="9" t="str">
        <f t="shared" si="3"/>
        <v>LGA</v>
      </c>
      <c r="J6" s="9" t="str">
        <f t="shared" si="4"/>
        <v>PIT</v>
      </c>
      <c r="K6" s="9" t="str">
        <f>vlookup(I6, 'Airport Codes'!$B$2:$D1000, 3, 0)</f>
        <v>New York, NY</v>
      </c>
      <c r="L6" s="9" t="str">
        <f>vlookup(J6, 'Airport Codes'!$B$2:$D1000, 3, 0)</f>
        <v>Pittsburgh, PA</v>
      </c>
      <c r="M6" s="12">
        <v>0.375</v>
      </c>
      <c r="N6" s="9" t="s">
        <v>44</v>
      </c>
      <c r="O6" s="13">
        <v>82.0</v>
      </c>
      <c r="P6" s="10">
        <f>vlookup(N6, 'Top Amtrak Travel Routes (Curre'!$A$2:$K1000, 11, 0)</f>
        <v>30</v>
      </c>
      <c r="Q6" s="9" t="str">
        <f>vlookup(N6, 'Top Amtrak Travel Routes (Curre'!$A$2:$K1000, 2, 0)</f>
        <v>State Supported</v>
      </c>
      <c r="R6" s="2">
        <v>1.0</v>
      </c>
    </row>
    <row r="7">
      <c r="A7" s="9" t="s">
        <v>45</v>
      </c>
      <c r="B7" s="10">
        <v>78851.0</v>
      </c>
      <c r="C7" s="10">
        <v>89703.0</v>
      </c>
      <c r="D7" s="11">
        <f t="shared" si="1"/>
        <v>0.1376266629</v>
      </c>
      <c r="E7" s="10">
        <v>97998.0</v>
      </c>
      <c r="F7" s="11">
        <f t="shared" si="2"/>
        <v>0.09247182368</v>
      </c>
      <c r="G7" s="10">
        <v>266552.0</v>
      </c>
      <c r="H7" s="9" t="s">
        <v>36</v>
      </c>
      <c r="I7" s="9" t="str">
        <f t="shared" si="3"/>
        <v>LAX</v>
      </c>
      <c r="J7" s="9" t="str">
        <f t="shared" si="4"/>
        <v>SJC</v>
      </c>
      <c r="K7" s="9" t="str">
        <f>vlookup(I7, 'Airport Codes'!$B$2:$D1000, 3, 0)</f>
        <v>Los Angeles, CA</v>
      </c>
      <c r="L7" s="9" t="str">
        <f>vlookup(J7, 'Airport Codes'!$B$2:$D1000, 3, 0)</f>
        <v>San Jose, CA</v>
      </c>
      <c r="M7" s="12">
        <v>0.4166666666666667</v>
      </c>
      <c r="N7" s="9" t="s">
        <v>46</v>
      </c>
      <c r="O7" s="13">
        <v>63.0</v>
      </c>
      <c r="P7" s="10">
        <f>vlookup(N7, 'Top Amtrak Travel Routes (Curre'!$A$2:$K1000, 11, 0)</f>
        <v>14</v>
      </c>
      <c r="Q7" s="9" t="str">
        <f>vlookup(N7, 'Top Amtrak Travel Routes (Curre'!$A$2:$K1000, 2, 0)</f>
        <v>Long Distance</v>
      </c>
      <c r="R7" s="2">
        <v>1.0</v>
      </c>
    </row>
    <row r="8">
      <c r="A8" s="9" t="s">
        <v>47</v>
      </c>
      <c r="B8" s="10">
        <v>53793.0</v>
      </c>
      <c r="C8" s="10">
        <v>60934.0</v>
      </c>
      <c r="D8" s="11">
        <f t="shared" si="1"/>
        <v>0.1327496143</v>
      </c>
      <c r="E8" s="10">
        <v>66622.0</v>
      </c>
      <c r="F8" s="11">
        <f t="shared" si="2"/>
        <v>0.09334689992</v>
      </c>
      <c r="G8" s="10">
        <v>181349.0</v>
      </c>
      <c r="H8" s="9" t="s">
        <v>36</v>
      </c>
      <c r="I8" s="9" t="str">
        <f t="shared" si="3"/>
        <v>BUR</v>
      </c>
      <c r="J8" s="9" t="str">
        <f t="shared" si="4"/>
        <v>SJC</v>
      </c>
      <c r="K8" s="9" t="str">
        <f>vlookup(I8, 'Airport Codes'!$B$2:$D1000, 3, 0)</f>
        <v>Burbank, CA</v>
      </c>
      <c r="L8" s="9" t="str">
        <f>vlookup(J8, 'Airport Codes'!$B$2:$D1000, 3, 0)</f>
        <v>San Jose, CA</v>
      </c>
      <c r="M8" s="12">
        <v>0.4166666666666667</v>
      </c>
      <c r="N8" s="9" t="s">
        <v>46</v>
      </c>
      <c r="O8" s="13">
        <v>63.0</v>
      </c>
      <c r="P8" s="10">
        <f>vlookup(N8, 'Top Amtrak Travel Routes (Curre'!$A$2:$K1000, 11, 0)</f>
        <v>14</v>
      </c>
      <c r="Q8" s="9" t="str">
        <f>vlookup(N8, 'Top Amtrak Travel Routes (Curre'!$A$2:$K1000, 2, 0)</f>
        <v>Long Distance</v>
      </c>
      <c r="R8" s="2"/>
    </row>
    <row r="9">
      <c r="A9" s="9" t="s">
        <v>48</v>
      </c>
      <c r="B9" s="10">
        <v>29157.0</v>
      </c>
      <c r="C9" s="10">
        <v>32219.0</v>
      </c>
      <c r="D9" s="11">
        <f t="shared" si="1"/>
        <v>0.105017663</v>
      </c>
      <c r="E9" s="10">
        <v>40911.0</v>
      </c>
      <c r="F9" s="11">
        <f t="shared" si="2"/>
        <v>0.269778702</v>
      </c>
      <c r="G9" s="10">
        <v>102287.0</v>
      </c>
      <c r="H9" s="9" t="s">
        <v>36</v>
      </c>
      <c r="I9" s="9" t="str">
        <f t="shared" si="3"/>
        <v>BWI</v>
      </c>
      <c r="J9" s="9" t="str">
        <f t="shared" si="4"/>
        <v>CLT</v>
      </c>
      <c r="K9" s="9" t="str">
        <f>vlookup(I9, 'Airport Codes'!$B$2:$D1000, 3, 0)</f>
        <v>Baltimore, MD</v>
      </c>
      <c r="L9" s="9" t="str">
        <f>vlookup(J9, 'Airport Codes'!$B$2:$D1000, 3, 0)</f>
        <v>Charlotte, NC</v>
      </c>
      <c r="M9" s="12">
        <v>0.4166666666666667</v>
      </c>
      <c r="N9" s="9" t="s">
        <v>49</v>
      </c>
      <c r="O9" s="13">
        <v>75.0</v>
      </c>
      <c r="P9" s="10">
        <f>vlookup(N9, 'Top Amtrak Travel Routes (Curre'!$A$2:$K1000, 11, 0)</f>
        <v>24</v>
      </c>
      <c r="Q9" s="9" t="str">
        <f>vlookup(N9, 'Top Amtrak Travel Routes (Curre'!$A$2:$K1000, 2, 0)</f>
        <v>Long Distance</v>
      </c>
      <c r="R9" s="2">
        <v>1.0</v>
      </c>
    </row>
    <row r="10">
      <c r="A10" s="9" t="s">
        <v>50</v>
      </c>
      <c r="B10" s="10">
        <v>26120.0</v>
      </c>
      <c r="C10" s="10">
        <v>26698.0</v>
      </c>
      <c r="D10" s="11">
        <f t="shared" si="1"/>
        <v>0.02212863706</v>
      </c>
      <c r="E10" s="10">
        <v>26726.0</v>
      </c>
      <c r="F10" s="11">
        <f t="shared" si="2"/>
        <v>0.001048767698</v>
      </c>
      <c r="G10" s="10">
        <v>79544.0</v>
      </c>
      <c r="H10" s="9" t="s">
        <v>36</v>
      </c>
      <c r="I10" s="9" t="str">
        <f t="shared" si="3"/>
        <v>JFK</v>
      </c>
      <c r="J10" s="9" t="str">
        <f t="shared" si="4"/>
        <v>RDU</v>
      </c>
      <c r="K10" s="9" t="str">
        <f>vlookup(I10, 'Airport Codes'!$B$2:$D1000, 3, 0)</f>
        <v>New York, NY</v>
      </c>
      <c r="L10" s="9" t="str">
        <f>vlookup(J10, 'Airport Codes'!$B$2:$D1000, 3, 0)</f>
        <v>Raleigh, NC</v>
      </c>
      <c r="M10" s="12">
        <v>0.4166666666666667</v>
      </c>
      <c r="N10" s="9" t="s">
        <v>51</v>
      </c>
      <c r="O10" s="13">
        <v>150.0</v>
      </c>
      <c r="P10" s="10">
        <f>vlookup(N10, 'Top Amtrak Travel Routes (Curre'!$A$2:$K1000, 11, 0)</f>
        <v>16</v>
      </c>
      <c r="Q10" s="9" t="str">
        <f>vlookup(N10, 'Top Amtrak Travel Routes (Curre'!$A$2:$K1000, 2, 0)</f>
        <v>Long Distance</v>
      </c>
    </row>
    <row r="11">
      <c r="A11" s="9" t="s">
        <v>52</v>
      </c>
      <c r="B11" s="10">
        <v>71947.0</v>
      </c>
      <c r="C11" s="10">
        <v>73836.0</v>
      </c>
      <c r="D11" s="11">
        <f t="shared" si="1"/>
        <v>0.02625543803</v>
      </c>
      <c r="E11" s="10">
        <v>75033.0</v>
      </c>
      <c r="F11" s="11">
        <f t="shared" si="2"/>
        <v>0.0162116041</v>
      </c>
      <c r="G11" s="10">
        <v>220816.0</v>
      </c>
      <c r="H11" s="9" t="s">
        <v>36</v>
      </c>
      <c r="I11" s="9" t="str">
        <f t="shared" si="3"/>
        <v>CLT</v>
      </c>
      <c r="J11" s="9" t="str">
        <f t="shared" si="4"/>
        <v>LGA</v>
      </c>
      <c r="K11" s="9" t="str">
        <f>vlookup(I11, 'Airport Codes'!$B$2:$D1000, 3, 0)</f>
        <v>Charlotte, NC</v>
      </c>
      <c r="L11" s="9" t="str">
        <f>vlookup(J11, 'Airport Codes'!$B$2:$D1000, 3, 0)</f>
        <v>New York, NY</v>
      </c>
      <c r="M11" s="12">
        <v>0.5416666666666666</v>
      </c>
      <c r="N11" s="9" t="s">
        <v>49</v>
      </c>
      <c r="O11" s="13">
        <v>101.0</v>
      </c>
      <c r="P11" s="10">
        <f>vlookup(N11, 'Top Amtrak Travel Routes (Curre'!$A$2:$K1000, 11, 0)</f>
        <v>24</v>
      </c>
      <c r="Q11" s="9" t="str">
        <f>vlookup(N11, 'Top Amtrak Travel Routes (Curre'!$A$2:$K1000, 2, 0)</f>
        <v>Long Distance</v>
      </c>
      <c r="R11" s="2">
        <v>1.0</v>
      </c>
    </row>
    <row r="12">
      <c r="A12" s="9" t="s">
        <v>53</v>
      </c>
      <c r="B12" s="10">
        <v>38503.0</v>
      </c>
      <c r="C12" s="10">
        <v>43812.0</v>
      </c>
      <c r="D12" s="11">
        <f t="shared" si="1"/>
        <v>0.1378853596</v>
      </c>
      <c r="E12" s="10">
        <v>52283.0</v>
      </c>
      <c r="F12" s="11">
        <f t="shared" si="2"/>
        <v>0.1933488542</v>
      </c>
      <c r="G12" s="10">
        <v>134598.0</v>
      </c>
      <c r="H12" s="9" t="s">
        <v>36</v>
      </c>
      <c r="I12" s="9" t="str">
        <f t="shared" si="3"/>
        <v>MCO</v>
      </c>
      <c r="J12" s="9" t="str">
        <f t="shared" si="4"/>
        <v>RDU</v>
      </c>
      <c r="K12" s="9" t="str">
        <f>vlookup(I12, 'Airport Codes'!$B$2:$D1000, 3, 0)</f>
        <v>Orlando, FL</v>
      </c>
      <c r="L12" s="9" t="str">
        <f>vlookup(J12, 'Airport Codes'!$B$2:$D1000, 3, 0)</f>
        <v>Raleigh, NC</v>
      </c>
      <c r="M12" s="12">
        <v>0.5416666666666666</v>
      </c>
      <c r="N12" s="9" t="s">
        <v>51</v>
      </c>
      <c r="O12" s="13">
        <v>81.0</v>
      </c>
      <c r="P12" s="10">
        <f>vlookup(N12, 'Top Amtrak Travel Routes (Curre'!$A$2:$K1000, 11, 0)</f>
        <v>16</v>
      </c>
      <c r="Q12" s="9" t="str">
        <f>vlookup(N12, 'Top Amtrak Travel Routes (Curre'!$A$2:$K1000, 2, 0)</f>
        <v>Long Distance</v>
      </c>
      <c r="R12" s="2">
        <v>1.0</v>
      </c>
    </row>
    <row r="13">
      <c r="A13" s="9" t="s">
        <v>54</v>
      </c>
      <c r="B13" s="10">
        <v>35112.0</v>
      </c>
      <c r="C13" s="10">
        <v>38219.0</v>
      </c>
      <c r="D13" s="11">
        <f t="shared" si="1"/>
        <v>0.08848826612</v>
      </c>
      <c r="E13" s="10">
        <v>39130.0</v>
      </c>
      <c r="F13" s="11">
        <f t="shared" si="2"/>
        <v>0.02383631178</v>
      </c>
      <c r="G13" s="10">
        <v>112461.0</v>
      </c>
      <c r="H13" s="9" t="s">
        <v>36</v>
      </c>
      <c r="I13" s="9" t="str">
        <f t="shared" si="3"/>
        <v>CLT</v>
      </c>
      <c r="J13" s="9" t="str">
        <f t="shared" si="4"/>
        <v>JFK</v>
      </c>
      <c r="K13" s="9" t="str">
        <f>vlookup(I13, 'Airport Codes'!$B$2:$D1000, 3, 0)</f>
        <v>Charlotte, NC</v>
      </c>
      <c r="L13" s="9" t="str">
        <f>vlookup(J13, 'Airport Codes'!$B$2:$D1000, 3, 0)</f>
        <v>New York, NY</v>
      </c>
      <c r="M13" s="12">
        <v>0.5416666666666666</v>
      </c>
      <c r="N13" s="9" t="s">
        <v>49</v>
      </c>
      <c r="O13" s="13">
        <v>101.0</v>
      </c>
      <c r="P13" s="10">
        <f>vlookup(N13, 'Top Amtrak Travel Routes (Curre'!$A$2:$K1000, 11, 0)</f>
        <v>24</v>
      </c>
      <c r="Q13" s="9" t="str">
        <f>vlookup(N13, 'Top Amtrak Travel Routes (Curre'!$A$2:$K1000, 2, 0)</f>
        <v>Long Distance</v>
      </c>
      <c r="R13" s="2">
        <v>1.0</v>
      </c>
    </row>
    <row r="14">
      <c r="A14" s="9" t="s">
        <v>55</v>
      </c>
      <c r="B14" s="10">
        <v>25089.0</v>
      </c>
      <c r="C14" s="10">
        <v>31376.0</v>
      </c>
      <c r="D14" s="11">
        <f t="shared" si="1"/>
        <v>0.2505879071</v>
      </c>
      <c r="E14" s="10">
        <v>32507.0</v>
      </c>
      <c r="F14" s="11">
        <f t="shared" si="2"/>
        <v>0.03604665987</v>
      </c>
      <c r="G14" s="10">
        <v>88972.0</v>
      </c>
      <c r="H14" s="9" t="s">
        <v>36</v>
      </c>
      <c r="I14" s="9" t="str">
        <f t="shared" si="3"/>
        <v>CLE</v>
      </c>
      <c r="J14" s="9" t="str">
        <f t="shared" si="4"/>
        <v>LGA</v>
      </c>
      <c r="K14" s="9" t="str">
        <f>vlookup(I14, 'Airport Codes'!$B$2:$D1000, 3, 0)</f>
        <v>Cleveland, OH</v>
      </c>
      <c r="L14" s="9" t="str">
        <f>vlookup(J14, 'Airport Codes'!$B$2:$D1000, 3, 0)</f>
        <v>New York, NY</v>
      </c>
      <c r="M14" s="12">
        <v>0.5416666666666666</v>
      </c>
      <c r="N14" s="9" t="s">
        <v>56</v>
      </c>
      <c r="O14" s="13">
        <v>86.0</v>
      </c>
      <c r="P14" s="10">
        <f>vlookup(N14, 'Top Amtrak Travel Routes (Curre'!$A$2:$K1000, 11, 0)</f>
        <v>18</v>
      </c>
      <c r="Q14" s="9" t="str">
        <f>vlookup(N14, 'Top Amtrak Travel Routes (Curre'!$A$2:$K1000, 2, 0)</f>
        <v>Long Distance</v>
      </c>
      <c r="R14" s="2">
        <v>1.0</v>
      </c>
    </row>
    <row r="15">
      <c r="A15" s="9" t="s">
        <v>57</v>
      </c>
      <c r="B15" s="10">
        <v>67121.0</v>
      </c>
      <c r="C15" s="10">
        <v>69996.0</v>
      </c>
      <c r="D15" s="11">
        <f t="shared" si="1"/>
        <v>0.04283309247</v>
      </c>
      <c r="E15" s="10">
        <v>70095.0</v>
      </c>
      <c r="F15" s="11">
        <f t="shared" si="2"/>
        <v>0.001414366535</v>
      </c>
      <c r="G15" s="10">
        <v>207212.0</v>
      </c>
      <c r="H15" s="9" t="s">
        <v>36</v>
      </c>
      <c r="I15" s="9" t="str">
        <f t="shared" si="3"/>
        <v>LAX</v>
      </c>
      <c r="J15" s="9" t="str">
        <f t="shared" si="4"/>
        <v>SMF</v>
      </c>
      <c r="K15" s="9" t="str">
        <f>vlookup(I15, 'Airport Codes'!$B$2:$D1000, 3, 0)</f>
        <v>Los Angeles, CA</v>
      </c>
      <c r="L15" s="9" t="str">
        <f>vlookup(J15, 'Airport Codes'!$B$2:$D1000, 3, 0)</f>
        <v>Sacramento, CA</v>
      </c>
      <c r="M15" s="12">
        <v>0.5833333333333334</v>
      </c>
      <c r="N15" s="9" t="s">
        <v>46</v>
      </c>
      <c r="O15" s="13">
        <v>76.0</v>
      </c>
      <c r="P15" s="10">
        <f>vlookup(N15, 'Top Amtrak Travel Routes (Curre'!$A$2:$K1000, 11, 0)</f>
        <v>14</v>
      </c>
      <c r="Q15" s="9" t="str">
        <f>vlookup(N15, 'Top Amtrak Travel Routes (Curre'!$A$2:$K1000, 2, 0)</f>
        <v>Long Distance</v>
      </c>
    </row>
    <row r="16">
      <c r="A16" s="9" t="s">
        <v>58</v>
      </c>
      <c r="B16" s="10">
        <v>66624.0</v>
      </c>
      <c r="C16" s="10">
        <v>70192.0</v>
      </c>
      <c r="D16" s="11">
        <f t="shared" si="1"/>
        <v>0.05355427474</v>
      </c>
      <c r="E16" s="10">
        <v>70222.0</v>
      </c>
      <c r="F16" s="11">
        <f t="shared" si="2"/>
        <v>0.0004273991338</v>
      </c>
      <c r="G16" s="10">
        <v>207038.0</v>
      </c>
      <c r="H16" s="9" t="s">
        <v>36</v>
      </c>
      <c r="I16" s="9" t="str">
        <f t="shared" si="3"/>
        <v>DEN</v>
      </c>
      <c r="J16" s="9" t="str">
        <f t="shared" si="4"/>
        <v>SLC</v>
      </c>
      <c r="K16" s="9" t="str">
        <f>vlookup(I16, 'Airport Codes'!$B$2:$D1000, 3, 0)</f>
        <v>Denver, CO</v>
      </c>
      <c r="L16" s="9" t="str">
        <f>vlookup(J16, 'Airport Codes'!$B$2:$D1000, 3, 0)</f>
        <v>Salt Lake City, UT</v>
      </c>
      <c r="M16" s="12">
        <v>0.625</v>
      </c>
      <c r="N16" s="9" t="s">
        <v>59</v>
      </c>
      <c r="O16" s="13">
        <v>86.0</v>
      </c>
      <c r="P16" s="10">
        <f>vlookup(N16, 'Top Amtrak Travel Routes (Curre'!$A$2:$K1000, 11, 0)</f>
        <v>15</v>
      </c>
      <c r="Q16" s="9" t="str">
        <f>vlookup(N16, 'Top Amtrak Travel Routes (Curre'!$A$2:$K1000, 2, 0)</f>
        <v>Long Distance</v>
      </c>
    </row>
    <row r="17">
      <c r="A17" s="9" t="s">
        <v>60</v>
      </c>
      <c r="B17" s="10">
        <v>29566.0</v>
      </c>
      <c r="C17" s="10">
        <v>29871.0</v>
      </c>
      <c r="D17" s="11">
        <f t="shared" si="1"/>
        <v>0.0103159034</v>
      </c>
      <c r="E17" s="10">
        <v>32095.0</v>
      </c>
      <c r="F17" s="11">
        <f t="shared" si="2"/>
        <v>0.07445348331</v>
      </c>
      <c r="G17" s="10">
        <v>91532.0</v>
      </c>
      <c r="H17" s="9" t="s">
        <v>36</v>
      </c>
      <c r="I17" s="9" t="str">
        <f t="shared" si="3"/>
        <v>BOS</v>
      </c>
      <c r="J17" s="9" t="str">
        <f t="shared" si="4"/>
        <v>CLE</v>
      </c>
      <c r="K17" s="9" t="str">
        <f>vlookup(I17, 'Airport Codes'!$B$2:$D1000, 3, 0)</f>
        <v>Boston, MA</v>
      </c>
      <c r="L17" s="9" t="str">
        <f>vlookup(J17, 'Airport Codes'!$B$2:$D1000, 3, 0)</f>
        <v>Cleveland, OH</v>
      </c>
      <c r="M17" s="12">
        <v>0.625</v>
      </c>
      <c r="N17" s="9" t="s">
        <v>56</v>
      </c>
      <c r="O17" s="13">
        <v>89.0</v>
      </c>
      <c r="P17" s="10">
        <f>vlookup(N17, 'Top Amtrak Travel Routes (Curre'!$A$2:$K1000, 11, 0)</f>
        <v>18</v>
      </c>
      <c r="Q17" s="9" t="str">
        <f>vlookup(N17, 'Top Amtrak Travel Routes (Curre'!$A$2:$K1000, 2, 0)</f>
        <v>Long Distance</v>
      </c>
      <c r="R17" s="2">
        <v>1.0</v>
      </c>
    </row>
    <row r="18">
      <c r="A18" s="9" t="s">
        <v>61</v>
      </c>
      <c r="B18" s="10">
        <v>37643.0</v>
      </c>
      <c r="C18" s="10">
        <v>40269.0</v>
      </c>
      <c r="D18" s="11">
        <f t="shared" si="1"/>
        <v>0.06976064607</v>
      </c>
      <c r="E18" s="10">
        <v>40556.0</v>
      </c>
      <c r="F18" s="11">
        <f t="shared" si="2"/>
        <v>0.007127070451</v>
      </c>
      <c r="G18" s="10">
        <v>118468.0</v>
      </c>
      <c r="H18" s="9" t="s">
        <v>36</v>
      </c>
      <c r="I18" s="9" t="str">
        <f t="shared" si="3"/>
        <v>PDX</v>
      </c>
      <c r="J18" s="9" t="str">
        <f t="shared" si="4"/>
        <v>SMF</v>
      </c>
      <c r="K18" s="9" t="str">
        <f>vlookup(I18, 'Airport Codes'!$B$2:$D1000, 3, 0)</f>
        <v>Portland, OR</v>
      </c>
      <c r="L18" s="9" t="str">
        <f>vlookup(J18, 'Airport Codes'!$B$2:$D1000, 3, 0)</f>
        <v>Sacramento, CA</v>
      </c>
      <c r="M18" s="12">
        <v>0.6666666666666666</v>
      </c>
      <c r="N18" s="9" t="s">
        <v>46</v>
      </c>
      <c r="O18" s="13">
        <v>85.0</v>
      </c>
      <c r="P18" s="10">
        <f>vlookup(N18, 'Top Amtrak Travel Routes (Curre'!$A$2:$K1000, 11, 0)</f>
        <v>14</v>
      </c>
      <c r="Q18" s="9" t="str">
        <f>vlookup(N18, 'Top Amtrak Travel Routes (Curre'!$A$2:$K1000, 2, 0)</f>
        <v>Long Distance</v>
      </c>
      <c r="U18" s="2" t="s">
        <v>62</v>
      </c>
    </row>
    <row r="19">
      <c r="A19" s="9" t="s">
        <v>63</v>
      </c>
      <c r="B19" s="10">
        <v>25255.0</v>
      </c>
      <c r="C19" s="10">
        <v>25678.0</v>
      </c>
      <c r="D19" s="11">
        <f t="shared" si="1"/>
        <v>0.01674915858</v>
      </c>
      <c r="E19" s="10">
        <v>25926.0</v>
      </c>
      <c r="F19" s="11">
        <f t="shared" si="2"/>
        <v>0.009658073059</v>
      </c>
      <c r="G19" s="10">
        <v>76859.0</v>
      </c>
      <c r="H19" s="9" t="s">
        <v>36</v>
      </c>
      <c r="I19" s="9" t="str">
        <f t="shared" si="3"/>
        <v>DAL</v>
      </c>
      <c r="J19" s="9" t="str">
        <f t="shared" si="4"/>
        <v>STL</v>
      </c>
      <c r="K19" s="9" t="str">
        <f>vlookup(I19, 'Airport Codes'!$B$2:$D1000, 3, 0)</f>
        <v>Dallas, TX</v>
      </c>
      <c r="L19" s="9" t="str">
        <f>vlookup(J19, 'Airport Codes'!$B$2:$D1000, 3, 0)</f>
        <v>St. Louis, MO</v>
      </c>
      <c r="M19" s="12">
        <v>0.6666666666666666</v>
      </c>
      <c r="N19" s="9" t="s">
        <v>64</v>
      </c>
      <c r="O19" s="13">
        <v>87.0</v>
      </c>
      <c r="P19" s="10">
        <f>vlookup(N19, 'Top Amtrak Travel Routes (Curre'!$A$2:$K1000, 11, 0)</f>
        <v>21</v>
      </c>
      <c r="Q19" s="9" t="str">
        <f>vlookup(N19, 'Top Amtrak Travel Routes (Curre'!$A$2:$K1000, 2, 0)</f>
        <v>Long Distance</v>
      </c>
      <c r="R19" s="2">
        <v>1.0</v>
      </c>
    </row>
    <row r="20">
      <c r="A20" s="9" t="s">
        <v>65</v>
      </c>
      <c r="B20" s="10">
        <v>77162.0</v>
      </c>
      <c r="C20" s="10">
        <v>82916.0</v>
      </c>
      <c r="D20" s="11">
        <f t="shared" si="1"/>
        <v>0.07457038439</v>
      </c>
      <c r="E20" s="10">
        <v>98517.0</v>
      </c>
      <c r="F20" s="11">
        <f t="shared" si="2"/>
        <v>0.1881542766</v>
      </c>
      <c r="G20" s="10">
        <v>258595.0</v>
      </c>
      <c r="H20" s="9" t="s">
        <v>36</v>
      </c>
      <c r="I20" s="9" t="str">
        <f t="shared" si="3"/>
        <v>ATL</v>
      </c>
      <c r="J20" s="9" t="str">
        <f t="shared" si="4"/>
        <v>EWR</v>
      </c>
      <c r="K20" s="9" t="str">
        <f>vlookup(I20, 'Airport Codes'!$B$2:$D1000, 3, 0)</f>
        <v>Atlanta, GA</v>
      </c>
      <c r="L20" s="9" t="str">
        <f>vlookup(J20, 'Airport Codes'!$B$2:$D1000, 3, 0)</f>
        <v>Newark, NJ</v>
      </c>
      <c r="M20" s="12">
        <v>0.75</v>
      </c>
      <c r="N20" s="9" t="s">
        <v>49</v>
      </c>
      <c r="O20" s="13">
        <v>131.0</v>
      </c>
      <c r="P20" s="10">
        <f>vlookup(N20, 'Top Amtrak Travel Routes (Curre'!$A$2:$K1000, 11, 0)</f>
        <v>24</v>
      </c>
      <c r="Q20" s="9" t="str">
        <f>vlookup(N20, 'Top Amtrak Travel Routes (Curre'!$A$2:$K1000, 2, 0)</f>
        <v>Long Distance</v>
      </c>
      <c r="R20" s="2">
        <v>1.0</v>
      </c>
    </row>
    <row r="21">
      <c r="A21" s="9" t="s">
        <v>66</v>
      </c>
      <c r="B21" s="10">
        <v>76526.0</v>
      </c>
      <c r="C21" s="10">
        <v>80107.0</v>
      </c>
      <c r="D21" s="11">
        <f t="shared" si="1"/>
        <v>0.04679455349</v>
      </c>
      <c r="E21" s="10">
        <v>84065.0</v>
      </c>
      <c r="F21" s="11">
        <f t="shared" si="2"/>
        <v>0.04940891558</v>
      </c>
      <c r="G21" s="10">
        <v>240698.0</v>
      </c>
      <c r="H21" s="9" t="s">
        <v>36</v>
      </c>
      <c r="I21" s="9" t="str">
        <f t="shared" si="3"/>
        <v>DCA</v>
      </c>
      <c r="J21" s="9" t="str">
        <f t="shared" si="4"/>
        <v>MCO</v>
      </c>
      <c r="K21" s="9" t="str">
        <f>vlookup(I21, 'Airport Codes'!$B$2:$D1000, 3, 0)</f>
        <v>Washington, DC</v>
      </c>
      <c r="L21" s="9" t="str">
        <f>vlookup(J21, 'Airport Codes'!$B$2:$D1000, 3, 0)</f>
        <v>Orlando, FL</v>
      </c>
      <c r="M21" s="12">
        <v>0.75</v>
      </c>
      <c r="N21" s="9" t="s">
        <v>67</v>
      </c>
      <c r="O21" s="13">
        <v>139.0</v>
      </c>
      <c r="P21" s="10">
        <f>vlookup(N21, 'Top Amtrak Travel Routes (Curre'!$A$2:$K1000, 11, 0)</f>
        <v>20</v>
      </c>
      <c r="Q21" s="9" t="str">
        <f>vlookup(N21, 'Top Amtrak Travel Routes (Curre'!$A$2:$K1000, 2, 0)</f>
        <v>Long Distance</v>
      </c>
      <c r="R21" s="2">
        <v>1.0</v>
      </c>
    </row>
    <row r="22">
      <c r="A22" s="9" t="s">
        <v>68</v>
      </c>
      <c r="B22" s="10">
        <v>27447.0</v>
      </c>
      <c r="C22" s="10">
        <v>28828.0</v>
      </c>
      <c r="D22" s="11">
        <f t="shared" si="1"/>
        <v>0.05031515284</v>
      </c>
      <c r="E22" s="10">
        <v>33176.0</v>
      </c>
      <c r="F22" s="11">
        <f t="shared" si="2"/>
        <v>0.1508255862</v>
      </c>
      <c r="G22" s="10">
        <v>89451.0</v>
      </c>
      <c r="H22" s="9" t="s">
        <v>36</v>
      </c>
      <c r="I22" s="9" t="str">
        <f t="shared" si="3"/>
        <v>JAX</v>
      </c>
      <c r="J22" s="9" t="str">
        <f t="shared" si="4"/>
        <v>JFK</v>
      </c>
      <c r="K22" s="9" t="str">
        <f>vlookup(I22, 'Airport Codes'!$B$2:$D1000, 3, 0)</f>
        <v>Jacksonville, FL</v>
      </c>
      <c r="L22" s="9" t="str">
        <f>vlookup(J22, 'Airport Codes'!$B$2:$D1000, 3, 0)</f>
        <v>New York, NY</v>
      </c>
      <c r="M22" s="12">
        <v>0.75</v>
      </c>
      <c r="N22" s="9" t="s">
        <v>67</v>
      </c>
      <c r="O22" s="13">
        <v>121.0</v>
      </c>
      <c r="P22" s="10">
        <f>vlookup(N22, 'Top Amtrak Travel Routes (Curre'!$A$2:$K1000, 11, 0)</f>
        <v>20</v>
      </c>
      <c r="Q22" s="9" t="str">
        <f>vlookup(N22, 'Top Amtrak Travel Routes (Curre'!$A$2:$K1000, 2, 0)</f>
        <v>Long Distance</v>
      </c>
      <c r="R22" s="2">
        <v>1.0</v>
      </c>
      <c r="U22" s="15" t="s">
        <v>30</v>
      </c>
      <c r="V22" s="15" t="s">
        <v>33</v>
      </c>
      <c r="W22" s="15" t="s">
        <v>69</v>
      </c>
    </row>
    <row r="23">
      <c r="A23" s="9" t="s">
        <v>70</v>
      </c>
      <c r="B23" s="10">
        <v>111295.0</v>
      </c>
      <c r="C23" s="10">
        <v>111604.0</v>
      </c>
      <c r="D23" s="11">
        <f t="shared" si="1"/>
        <v>0.00277640505</v>
      </c>
      <c r="E23" s="10">
        <v>122848.0</v>
      </c>
      <c r="F23" s="11">
        <f t="shared" si="2"/>
        <v>0.1007490771</v>
      </c>
      <c r="G23" s="10">
        <v>345747.0</v>
      </c>
      <c r="H23" s="9" t="s">
        <v>36</v>
      </c>
      <c r="I23" s="9" t="str">
        <f t="shared" si="3"/>
        <v>DEN</v>
      </c>
      <c r="J23" s="9" t="str">
        <f t="shared" si="4"/>
        <v>ORD</v>
      </c>
      <c r="K23" s="9" t="str">
        <f>vlookup(I23, 'Airport Codes'!$B$2:$D1000, 3, 0)</f>
        <v>Denver, CO</v>
      </c>
      <c r="L23" s="9" t="str">
        <f>vlookup(J23, 'Airport Codes'!$B$2:$D1000, 3, 0)</f>
        <v>Chicago, IL</v>
      </c>
      <c r="M23" s="12">
        <v>0.7916666666666666</v>
      </c>
      <c r="N23" s="9" t="s">
        <v>59</v>
      </c>
      <c r="O23" s="13">
        <v>125.0</v>
      </c>
      <c r="P23" s="10">
        <f>vlookup(N23, 'Top Amtrak Travel Routes (Curre'!$A$2:$K1000, 11, 0)</f>
        <v>15</v>
      </c>
      <c r="Q23" s="9" t="str">
        <f>vlookup(N23, 'Top Amtrak Travel Routes (Curre'!$A$2:$K1000, 2, 0)</f>
        <v>Long Distance</v>
      </c>
      <c r="U23" s="15" t="s">
        <v>42</v>
      </c>
      <c r="V23" s="15" t="s">
        <v>71</v>
      </c>
      <c r="W23" s="16">
        <v>29.0</v>
      </c>
    </row>
    <row r="24">
      <c r="A24" s="9" t="s">
        <v>72</v>
      </c>
      <c r="B24" s="10">
        <v>27418.0</v>
      </c>
      <c r="C24" s="10">
        <v>44353.0</v>
      </c>
      <c r="D24" s="11">
        <f t="shared" si="1"/>
        <v>0.6176599314</v>
      </c>
      <c r="E24" s="10">
        <v>52585.0</v>
      </c>
      <c r="F24" s="11">
        <f t="shared" si="2"/>
        <v>0.1856018759</v>
      </c>
      <c r="G24" s="10">
        <v>124356.0</v>
      </c>
      <c r="H24" s="9" t="s">
        <v>36</v>
      </c>
      <c r="I24" s="9" t="str">
        <f t="shared" si="3"/>
        <v>ATL</v>
      </c>
      <c r="J24" s="9" t="str">
        <f t="shared" si="4"/>
        <v>JFK</v>
      </c>
      <c r="K24" s="9" t="str">
        <f>vlookup(I24, 'Airport Codes'!$B$2:$D1000, 3, 0)</f>
        <v>Atlanta, GA</v>
      </c>
      <c r="L24" s="9" t="str">
        <f>vlookup(J24, 'Airport Codes'!$B$2:$D1000, 3, 0)</f>
        <v>New York, NY</v>
      </c>
      <c r="M24" s="12">
        <v>0.7916666666666666</v>
      </c>
      <c r="N24" s="9" t="s">
        <v>49</v>
      </c>
      <c r="O24" s="13">
        <v>131.0</v>
      </c>
      <c r="P24" s="10">
        <f>vlookup(N24, 'Top Amtrak Travel Routes (Curre'!$A$2:$K1000, 11, 0)</f>
        <v>24</v>
      </c>
      <c r="Q24" s="9" t="str">
        <f>vlookup(N24, 'Top Amtrak Travel Routes (Curre'!$A$2:$K1000, 2, 0)</f>
        <v>Long Distance</v>
      </c>
      <c r="U24" s="15" t="s">
        <v>39</v>
      </c>
      <c r="V24" s="15" t="s">
        <v>73</v>
      </c>
      <c r="W24" s="16">
        <v>60.0</v>
      </c>
    </row>
    <row r="25">
      <c r="A25" s="9" t="s">
        <v>74</v>
      </c>
      <c r="B25" s="10">
        <v>24271.0</v>
      </c>
      <c r="C25" s="10">
        <v>26054.0</v>
      </c>
      <c r="D25" s="11">
        <f t="shared" si="1"/>
        <v>0.07346215648</v>
      </c>
      <c r="E25" s="10">
        <v>31481.0</v>
      </c>
      <c r="F25" s="11">
        <f t="shared" si="2"/>
        <v>0.20829815</v>
      </c>
      <c r="G25" s="10">
        <v>81806.0</v>
      </c>
      <c r="H25" s="9" t="s">
        <v>36</v>
      </c>
      <c r="I25" s="9" t="str">
        <f t="shared" si="3"/>
        <v>FLL</v>
      </c>
      <c r="J25" s="9" t="str">
        <f t="shared" si="4"/>
        <v>RDU</v>
      </c>
      <c r="K25" s="9" t="str">
        <f>vlookup(I25, 'Airport Codes'!$B$2:$D1000, 3, 0)</f>
        <v>Fort Lauderdale, FL</v>
      </c>
      <c r="L25" s="9" t="str">
        <f>vlookup(J25, 'Airport Codes'!$B$2:$D1000, 3, 0)</f>
        <v>Raleigh, NC</v>
      </c>
      <c r="M25" s="12">
        <v>0.8333333333333334</v>
      </c>
      <c r="N25" s="9" t="s">
        <v>51</v>
      </c>
      <c r="O25" s="13">
        <v>98.0</v>
      </c>
      <c r="P25" s="10">
        <f>vlookup(N25, 'Top Amtrak Travel Routes (Curre'!$A$2:$K1000, 11, 0)</f>
        <v>16</v>
      </c>
      <c r="Q25" s="9" t="str">
        <f>vlookup(N25, 'Top Amtrak Travel Routes (Curre'!$A$2:$K1000, 2, 0)</f>
        <v>Long Distance</v>
      </c>
      <c r="U25" s="15" t="s">
        <v>44</v>
      </c>
      <c r="V25" s="15" t="s">
        <v>73</v>
      </c>
      <c r="W25" s="16">
        <v>82.0</v>
      </c>
    </row>
    <row r="26">
      <c r="A26" s="9" t="s">
        <v>75</v>
      </c>
      <c r="B26" s="10">
        <v>58396.0</v>
      </c>
      <c r="C26" s="10">
        <v>64592.0</v>
      </c>
      <c r="D26" s="11">
        <f t="shared" si="1"/>
        <v>0.1061031578</v>
      </c>
      <c r="E26" s="10">
        <v>66232.0</v>
      </c>
      <c r="F26" s="11">
        <f t="shared" si="2"/>
        <v>0.02539014119</v>
      </c>
      <c r="G26" s="10">
        <v>189220.0</v>
      </c>
      <c r="H26" s="9" t="s">
        <v>36</v>
      </c>
      <c r="I26" s="9" t="str">
        <f t="shared" si="3"/>
        <v>SEA</v>
      </c>
      <c r="J26" s="9" t="str">
        <f t="shared" si="4"/>
        <v>SMF</v>
      </c>
      <c r="K26" s="9" t="str">
        <f>vlookup(I26, 'Airport Codes'!$B$2:$D1000, 3, 0)</f>
        <v>Seattle, WA</v>
      </c>
      <c r="L26" s="9" t="str">
        <f>vlookup(J26, 'Airport Codes'!$B$2:$D1000, 3, 0)</f>
        <v>Sacramento, CA</v>
      </c>
      <c r="M26" s="12">
        <v>0.875</v>
      </c>
      <c r="N26" s="9" t="s">
        <v>46</v>
      </c>
      <c r="O26" s="13">
        <v>105.0</v>
      </c>
      <c r="P26" s="10">
        <f>vlookup(N26, 'Top Amtrak Travel Routes (Curre'!$A$2:$K1000, 11, 0)</f>
        <v>14</v>
      </c>
      <c r="Q26" s="9" t="str">
        <f>vlookup(N26, 'Top Amtrak Travel Routes (Curre'!$A$2:$K1000, 2, 0)</f>
        <v>Long Distance</v>
      </c>
      <c r="U26" s="15" t="s">
        <v>46</v>
      </c>
      <c r="V26" s="15" t="s">
        <v>71</v>
      </c>
      <c r="W26" s="16">
        <v>84.33333333333333</v>
      </c>
    </row>
    <row r="27">
      <c r="A27" s="9" t="s">
        <v>76</v>
      </c>
      <c r="B27" s="10">
        <v>127323.0</v>
      </c>
      <c r="C27" s="10">
        <v>136544.0</v>
      </c>
      <c r="D27" s="11">
        <f t="shared" si="1"/>
        <v>0.07242210755</v>
      </c>
      <c r="E27" s="10">
        <v>137605.0</v>
      </c>
      <c r="F27" s="11">
        <f t="shared" si="2"/>
        <v>0.007770389032</v>
      </c>
      <c r="G27" s="10">
        <v>401472.0</v>
      </c>
      <c r="H27" s="9" t="s">
        <v>36</v>
      </c>
      <c r="I27" s="9" t="str">
        <f t="shared" si="3"/>
        <v>BOS</v>
      </c>
      <c r="J27" s="9" t="str">
        <f t="shared" si="4"/>
        <v>ORD</v>
      </c>
      <c r="K27" s="9" t="str">
        <f>vlookup(I27, 'Airport Codes'!$B$2:$D1000, 3, 0)</f>
        <v>Boston, MA</v>
      </c>
      <c r="L27" s="9" t="str">
        <f>vlookup(J27, 'Airport Codes'!$B$2:$D1000, 3, 0)</f>
        <v>Chicago, IL</v>
      </c>
      <c r="M27" s="12">
        <v>0.9166666666666666</v>
      </c>
      <c r="N27" s="9" t="s">
        <v>56</v>
      </c>
      <c r="O27" s="13">
        <v>120.0</v>
      </c>
      <c r="P27" s="10">
        <f>vlookup(N27, 'Top Amtrak Travel Routes (Curre'!$A$2:$K1000, 11, 0)</f>
        <v>18</v>
      </c>
      <c r="Q27" s="9" t="str">
        <f>vlookup(N27, 'Top Amtrak Travel Routes (Curre'!$A$2:$K1000, 2, 0)</f>
        <v>Long Distance</v>
      </c>
      <c r="U27" s="15" t="s">
        <v>64</v>
      </c>
      <c r="V27" s="15" t="s">
        <v>71</v>
      </c>
      <c r="W27" s="16">
        <v>97.5</v>
      </c>
    </row>
    <row r="28">
      <c r="A28" s="9" t="s">
        <v>77</v>
      </c>
      <c r="B28" s="10">
        <v>124338.0</v>
      </c>
      <c r="C28" s="10">
        <v>133805.0</v>
      </c>
      <c r="D28" s="11">
        <f t="shared" si="1"/>
        <v>0.07613923338</v>
      </c>
      <c r="E28" s="10">
        <v>135656.0</v>
      </c>
      <c r="F28" s="11">
        <f t="shared" si="2"/>
        <v>0.01383356377</v>
      </c>
      <c r="G28" s="10">
        <v>393799.0</v>
      </c>
      <c r="H28" s="9" t="s">
        <v>36</v>
      </c>
      <c r="I28" s="9" t="str">
        <f t="shared" si="3"/>
        <v>DFW</v>
      </c>
      <c r="J28" s="9" t="str">
        <f t="shared" si="4"/>
        <v>ORD</v>
      </c>
      <c r="K28" s="9" t="str">
        <f>vlookup(I28, 'Airport Codes'!$B$2:$D1000, 3, 0)</f>
        <v>Dallas, TX</v>
      </c>
      <c r="L28" s="9" t="str">
        <f>vlookup(J28, 'Airport Codes'!$B$2:$D1000, 3, 0)</f>
        <v>Chicago, IL</v>
      </c>
      <c r="M28" s="12">
        <v>0.9166666666666666</v>
      </c>
      <c r="N28" s="9" t="s">
        <v>64</v>
      </c>
      <c r="O28" s="13">
        <v>108.0</v>
      </c>
      <c r="P28" s="10">
        <f>vlookup(N28, 'Top Amtrak Travel Routes (Curre'!$A$2:$K1000, 11, 0)</f>
        <v>21</v>
      </c>
      <c r="Q28" s="9" t="str">
        <f>vlookup(N28, 'Top Amtrak Travel Routes (Curre'!$A$2:$K1000, 2, 0)</f>
        <v>Long Distance</v>
      </c>
      <c r="R28" s="2">
        <v>1.0</v>
      </c>
      <c r="U28" s="15" t="s">
        <v>56</v>
      </c>
      <c r="V28" s="15" t="s">
        <v>71</v>
      </c>
      <c r="W28" s="16">
        <v>98.33333333333333</v>
      </c>
    </row>
    <row r="29">
      <c r="A29" s="9" t="s">
        <v>78</v>
      </c>
      <c r="B29" s="10">
        <v>111034.0</v>
      </c>
      <c r="C29" s="10">
        <v>114860.0</v>
      </c>
      <c r="D29" s="11">
        <f t="shared" si="1"/>
        <v>0.03445791379</v>
      </c>
      <c r="E29" s="10">
        <v>115223.0</v>
      </c>
      <c r="F29" s="11">
        <f t="shared" si="2"/>
        <v>0.003160369145</v>
      </c>
      <c r="G29" s="10">
        <v>341117.0</v>
      </c>
      <c r="H29" s="9" t="s">
        <v>36</v>
      </c>
      <c r="I29" s="9" t="str">
        <f t="shared" si="3"/>
        <v>JFK</v>
      </c>
      <c r="J29" s="9" t="str">
        <f t="shared" si="4"/>
        <v>MCO</v>
      </c>
      <c r="K29" s="9" t="str">
        <f>vlookup(I29, 'Airport Codes'!$B$2:$D1000, 3, 0)</f>
        <v>New York, NY</v>
      </c>
      <c r="L29" s="9" t="str">
        <f>vlookup(J29, 'Airport Codes'!$B$2:$D1000, 3, 0)</f>
        <v>Orlando, FL</v>
      </c>
      <c r="M29" s="12">
        <v>0.9166666666666666</v>
      </c>
      <c r="N29" s="9" t="s">
        <v>67</v>
      </c>
      <c r="O29" s="13">
        <v>154.0</v>
      </c>
      <c r="P29" s="10">
        <f>vlookup(N29, 'Top Amtrak Travel Routes (Curre'!$A$2:$K1000, 11, 0)</f>
        <v>20</v>
      </c>
      <c r="Q29" s="9" t="str">
        <f>vlookup(N29, 'Top Amtrak Travel Routes (Curre'!$A$2:$K1000, 2, 0)</f>
        <v>Long Distance</v>
      </c>
      <c r="R29" s="2">
        <v>1.0</v>
      </c>
      <c r="U29" s="15" t="s">
        <v>59</v>
      </c>
      <c r="V29" s="15" t="s">
        <v>71</v>
      </c>
      <c r="W29" s="16">
        <v>105.5</v>
      </c>
    </row>
    <row r="30">
      <c r="A30" s="9" t="s">
        <v>79</v>
      </c>
      <c r="B30" s="10">
        <v>96740.0</v>
      </c>
      <c r="C30" s="10">
        <v>98738.0</v>
      </c>
      <c r="D30" s="11">
        <f t="shared" si="1"/>
        <v>0.0206532975</v>
      </c>
      <c r="E30" s="10">
        <v>111172.0</v>
      </c>
      <c r="F30" s="11">
        <f t="shared" si="2"/>
        <v>0.1259292268</v>
      </c>
      <c r="G30" s="10">
        <v>306650.0</v>
      </c>
      <c r="H30" s="9" t="s">
        <v>36</v>
      </c>
      <c r="I30" s="9" t="str">
        <f t="shared" si="3"/>
        <v>LGA</v>
      </c>
      <c r="J30" s="9" t="str">
        <f t="shared" si="4"/>
        <v>MCO</v>
      </c>
      <c r="K30" s="9" t="str">
        <f>vlookup(I30, 'Airport Codes'!$B$2:$D1000, 3, 0)</f>
        <v>New York, NY</v>
      </c>
      <c r="L30" s="9" t="str">
        <f>vlookup(J30, 'Airport Codes'!$B$2:$D1000, 3, 0)</f>
        <v>Orlando, FL</v>
      </c>
      <c r="M30" s="12">
        <v>0.9166666666666666</v>
      </c>
      <c r="N30" s="9" t="s">
        <v>67</v>
      </c>
      <c r="O30" s="13">
        <v>154.0</v>
      </c>
      <c r="P30" s="10">
        <f>vlookup(N30, 'Top Amtrak Travel Routes (Curre'!$A$2:$K1000, 11, 0)</f>
        <v>20</v>
      </c>
      <c r="Q30" s="9" t="str">
        <f>vlookup(N30, 'Top Amtrak Travel Routes (Curre'!$A$2:$K1000, 2, 0)</f>
        <v>Long Distance</v>
      </c>
      <c r="R30" s="2">
        <v>1.0</v>
      </c>
      <c r="U30" s="15" t="s">
        <v>49</v>
      </c>
      <c r="V30" s="15" t="s">
        <v>71</v>
      </c>
      <c r="W30" s="16">
        <v>107.8</v>
      </c>
    </row>
    <row r="31">
      <c r="A31" s="9" t="s">
        <v>80</v>
      </c>
      <c r="B31" s="10">
        <v>84427.0</v>
      </c>
      <c r="C31" s="10">
        <v>95890.0</v>
      </c>
      <c r="D31" s="11">
        <f t="shared" si="1"/>
        <v>0.1357741007</v>
      </c>
      <c r="E31" s="10">
        <v>96213.0</v>
      </c>
      <c r="F31" s="11">
        <f t="shared" si="2"/>
        <v>0.003368443008</v>
      </c>
      <c r="G31" s="10">
        <v>276530.0</v>
      </c>
      <c r="H31" s="9" t="s">
        <v>36</v>
      </c>
      <c r="I31" s="9" t="str">
        <f t="shared" si="3"/>
        <v>SEA</v>
      </c>
      <c r="J31" s="9" t="str">
        <f t="shared" si="4"/>
        <v>SJC</v>
      </c>
      <c r="K31" s="9" t="str">
        <f>vlookup(I31, 'Airport Codes'!$B$2:$D1000, 3, 0)</f>
        <v>Seattle, WA</v>
      </c>
      <c r="L31" s="9" t="str">
        <f>vlookup(J31, 'Airport Codes'!$B$2:$D1000, 3, 0)</f>
        <v>San Jose, CA</v>
      </c>
      <c r="M31" s="12">
        <v>1.0</v>
      </c>
      <c r="N31" s="9" t="s">
        <v>46</v>
      </c>
      <c r="O31" s="13">
        <v>114.0</v>
      </c>
      <c r="P31" s="10">
        <f>vlookup(N31, 'Top Amtrak Travel Routes (Curre'!$A$2:$K1000, 11, 0)</f>
        <v>14</v>
      </c>
      <c r="Q31" s="9" t="str">
        <f>vlookup(N31, 'Top Amtrak Travel Routes (Curre'!$A$2:$K1000, 2, 0)</f>
        <v>Long Distance</v>
      </c>
      <c r="R31" s="2">
        <v>1.0</v>
      </c>
      <c r="S31" s="2" t="s">
        <v>81</v>
      </c>
      <c r="U31" s="15" t="s">
        <v>51</v>
      </c>
      <c r="V31" s="15" t="s">
        <v>71</v>
      </c>
      <c r="W31" s="16">
        <v>120.5</v>
      </c>
    </row>
    <row r="32">
      <c r="A32" s="9" t="s">
        <v>82</v>
      </c>
      <c r="B32" s="10">
        <v>64587.0</v>
      </c>
      <c r="C32" s="10">
        <v>66649.0</v>
      </c>
      <c r="D32" s="11">
        <f t="shared" si="1"/>
        <v>0.03192592937</v>
      </c>
      <c r="E32" s="10">
        <v>69103.0</v>
      </c>
      <c r="F32" s="11">
        <f t="shared" si="2"/>
        <v>0.03681975724</v>
      </c>
      <c r="G32" s="10">
        <v>200339.0</v>
      </c>
      <c r="H32" s="9" t="s">
        <v>36</v>
      </c>
      <c r="I32" s="9" t="str">
        <f t="shared" si="3"/>
        <v>PHL</v>
      </c>
      <c r="J32" s="9" t="str">
        <f t="shared" si="4"/>
        <v>TPA</v>
      </c>
      <c r="K32" s="9" t="str">
        <f>vlookup(I32, 'Airport Codes'!$B$2:$D1000, 3, 0)</f>
        <v>Philadelphia, PA</v>
      </c>
      <c r="L32" s="9" t="str">
        <f>vlookup(J32, 'Airport Codes'!$B$2:$D1000, 3, 0)</f>
        <v>Tampa, FL</v>
      </c>
      <c r="M32" s="12">
        <v>1.0</v>
      </c>
      <c r="N32" s="9" t="s">
        <v>51</v>
      </c>
      <c r="O32" s="13">
        <v>153.0</v>
      </c>
      <c r="P32" s="10">
        <f>vlookup(N32, 'Top Amtrak Travel Routes (Curre'!$A$2:$K1000, 11, 0)</f>
        <v>16</v>
      </c>
      <c r="Q32" s="9" t="str">
        <f>vlookup(N32, 'Top Amtrak Travel Routes (Curre'!$A$2:$K1000, 2, 0)</f>
        <v>Long Distance</v>
      </c>
      <c r="R32" s="2">
        <v>1.0</v>
      </c>
      <c r="S32" s="2" t="s">
        <v>81</v>
      </c>
      <c r="U32" s="15" t="s">
        <v>37</v>
      </c>
      <c r="V32" s="15" t="s">
        <v>83</v>
      </c>
      <c r="W32" s="16">
        <v>142.5</v>
      </c>
      <c r="X32" s="2" t="s">
        <v>84</v>
      </c>
    </row>
    <row r="33">
      <c r="A33" s="9" t="s">
        <v>85</v>
      </c>
      <c r="B33" s="10">
        <v>49995.0</v>
      </c>
      <c r="C33" s="10">
        <v>51186.0</v>
      </c>
      <c r="D33" s="11">
        <f t="shared" si="1"/>
        <v>0.02382238224</v>
      </c>
      <c r="E33" s="10">
        <v>56334.0</v>
      </c>
      <c r="F33" s="11">
        <f t="shared" si="2"/>
        <v>0.1005743758</v>
      </c>
      <c r="G33" s="10">
        <v>157515.0</v>
      </c>
      <c r="H33" s="9" t="s">
        <v>36</v>
      </c>
      <c r="I33" s="9" t="str">
        <f t="shared" si="3"/>
        <v>DCA</v>
      </c>
      <c r="J33" s="9" t="str">
        <f t="shared" si="4"/>
        <v>MIA</v>
      </c>
      <c r="K33" s="9" t="str">
        <f>vlookup(I33, 'Airport Codes'!$B$2:$D1000, 3, 0)</f>
        <v>Washington, DC</v>
      </c>
      <c r="L33" s="9" t="str">
        <f>vlookup(J33, 'Airport Codes'!$B$2:$D1000, 3, 0)</f>
        <v>Miami, FL</v>
      </c>
      <c r="M33" s="12">
        <v>1.0</v>
      </c>
      <c r="N33" s="9" t="s">
        <v>67</v>
      </c>
      <c r="O33" s="13">
        <v>157.0</v>
      </c>
      <c r="P33" s="10">
        <f>vlookup(N33, 'Top Amtrak Travel Routes (Curre'!$A$2:$K1000, 11, 0)</f>
        <v>20</v>
      </c>
      <c r="Q33" s="9" t="str">
        <f>vlookup(N33, 'Top Amtrak Travel Routes (Curre'!$A$2:$K1000, 2, 0)</f>
        <v>Long Distance</v>
      </c>
      <c r="R33" s="2">
        <v>1.0</v>
      </c>
      <c r="S33" s="2" t="s">
        <v>81</v>
      </c>
      <c r="U33" s="15" t="s">
        <v>67</v>
      </c>
      <c r="V33" s="15" t="s">
        <v>71</v>
      </c>
      <c r="W33" s="16">
        <v>145.0</v>
      </c>
    </row>
    <row r="34">
      <c r="D34" s="17"/>
      <c r="F34" s="17"/>
      <c r="U34" s="15" t="s">
        <v>86</v>
      </c>
      <c r="V34" s="15"/>
      <c r="W34" s="16">
        <v>106.53125</v>
      </c>
    </row>
    <row r="35">
      <c r="D35" s="17"/>
      <c r="F35" s="17"/>
    </row>
    <row r="36">
      <c r="D36" s="17"/>
      <c r="F36" s="17"/>
    </row>
    <row r="37">
      <c r="D37" s="17"/>
      <c r="F37" s="17"/>
    </row>
    <row r="38">
      <c r="D38" s="17"/>
      <c r="F38" s="17"/>
    </row>
    <row r="39">
      <c r="D39" s="17"/>
      <c r="F39" s="17"/>
      <c r="T39" s="18" t="s">
        <v>87</v>
      </c>
    </row>
    <row r="40">
      <c r="D40" s="17"/>
      <c r="F40" s="17"/>
    </row>
    <row r="41">
      <c r="D41" s="17"/>
      <c r="F41" s="17"/>
    </row>
    <row r="42">
      <c r="D42" s="17"/>
      <c r="F42" s="17"/>
    </row>
    <row r="43">
      <c r="D43" s="17"/>
      <c r="F43" s="17"/>
    </row>
    <row r="44">
      <c r="D44" s="17"/>
      <c r="F44" s="17"/>
    </row>
    <row r="45">
      <c r="D45" s="17"/>
      <c r="F45" s="17"/>
    </row>
    <row r="46">
      <c r="D46" s="17"/>
      <c r="F46" s="17"/>
    </row>
    <row r="47">
      <c r="D47" s="17"/>
      <c r="F47" s="17"/>
    </row>
    <row r="48">
      <c r="D48" s="17"/>
      <c r="F48" s="17"/>
    </row>
    <row r="49">
      <c r="D49" s="17"/>
      <c r="F49" s="17"/>
    </row>
    <row r="50">
      <c r="D50" s="17"/>
      <c r="F50" s="17"/>
    </row>
    <row r="51">
      <c r="D51" s="17"/>
      <c r="F51" s="17"/>
    </row>
    <row r="52">
      <c r="D52" s="17"/>
      <c r="F52" s="17"/>
    </row>
    <row r="53">
      <c r="D53" s="17"/>
      <c r="F53" s="17"/>
    </row>
    <row r="54">
      <c r="D54" s="17"/>
      <c r="F54" s="17"/>
    </row>
    <row r="55">
      <c r="D55" s="17"/>
      <c r="F55" s="17"/>
    </row>
    <row r="56">
      <c r="D56" s="17"/>
      <c r="F56" s="17"/>
    </row>
    <row r="57">
      <c r="D57" s="17"/>
      <c r="F57" s="17"/>
    </row>
    <row r="58">
      <c r="D58" s="17"/>
      <c r="F58" s="17"/>
    </row>
    <row r="59">
      <c r="D59" s="17"/>
      <c r="F59" s="17"/>
    </row>
    <row r="60">
      <c r="D60" s="17"/>
      <c r="F60" s="17"/>
    </row>
    <row r="61">
      <c r="D61" s="17"/>
      <c r="F61" s="17"/>
    </row>
    <row r="62">
      <c r="D62" s="17"/>
      <c r="F62" s="17"/>
    </row>
    <row r="63">
      <c r="D63" s="17"/>
      <c r="F63" s="17"/>
    </row>
    <row r="64">
      <c r="D64" s="17"/>
      <c r="F64" s="17"/>
    </row>
    <row r="65">
      <c r="D65" s="17"/>
      <c r="F65" s="17"/>
    </row>
    <row r="66">
      <c r="D66" s="17"/>
      <c r="F66" s="17"/>
    </row>
    <row r="67">
      <c r="D67" s="17"/>
      <c r="F67" s="17"/>
    </row>
    <row r="68">
      <c r="D68" s="17"/>
      <c r="F68" s="17"/>
    </row>
    <row r="69">
      <c r="D69" s="17"/>
      <c r="F69" s="17"/>
    </row>
    <row r="70">
      <c r="D70" s="17"/>
      <c r="F70" s="17"/>
    </row>
    <row r="71">
      <c r="D71" s="17"/>
      <c r="F71" s="17"/>
    </row>
    <row r="72">
      <c r="D72" s="17"/>
      <c r="F72" s="17"/>
    </row>
    <row r="73">
      <c r="D73" s="17"/>
      <c r="F73" s="17"/>
    </row>
    <row r="74">
      <c r="D74" s="17"/>
      <c r="F74" s="17"/>
    </row>
    <row r="75">
      <c r="D75" s="17"/>
      <c r="F75" s="17"/>
    </row>
    <row r="76">
      <c r="D76" s="17"/>
      <c r="F76" s="17"/>
    </row>
    <row r="77">
      <c r="D77" s="17"/>
      <c r="F77" s="17"/>
    </row>
    <row r="78">
      <c r="D78" s="17"/>
      <c r="F78" s="17"/>
    </row>
    <row r="79">
      <c r="D79" s="17"/>
      <c r="F79" s="17"/>
    </row>
    <row r="80">
      <c r="D80" s="17"/>
      <c r="F80" s="17"/>
    </row>
    <row r="81">
      <c r="D81" s="17"/>
      <c r="F81" s="17"/>
    </row>
    <row r="82">
      <c r="D82" s="17"/>
      <c r="F82" s="17"/>
    </row>
    <row r="83">
      <c r="D83" s="17"/>
      <c r="F83" s="17"/>
    </row>
    <row r="84">
      <c r="D84" s="17"/>
      <c r="F84" s="17"/>
    </row>
    <row r="85">
      <c r="D85" s="17"/>
      <c r="F85" s="17"/>
    </row>
    <row r="86">
      <c r="D86" s="17"/>
      <c r="F86" s="17"/>
    </row>
    <row r="87">
      <c r="D87" s="17"/>
      <c r="F87" s="17"/>
    </row>
    <row r="88">
      <c r="D88" s="17"/>
      <c r="F88" s="17"/>
    </row>
    <row r="89">
      <c r="D89" s="17"/>
      <c r="F89" s="17"/>
    </row>
    <row r="90">
      <c r="D90" s="17"/>
      <c r="F90" s="17"/>
    </row>
    <row r="91">
      <c r="D91" s="17"/>
      <c r="F91" s="17"/>
    </row>
    <row r="92">
      <c r="D92" s="17"/>
      <c r="F92" s="17"/>
    </row>
    <row r="93">
      <c r="D93" s="17"/>
      <c r="F93" s="17"/>
    </row>
    <row r="94">
      <c r="D94" s="17"/>
      <c r="F94" s="17"/>
    </row>
    <row r="95">
      <c r="D95" s="17"/>
      <c r="F95" s="17"/>
    </row>
    <row r="96">
      <c r="D96" s="17"/>
      <c r="F96" s="17"/>
    </row>
    <row r="97">
      <c r="D97" s="17"/>
      <c r="F97" s="17"/>
    </row>
    <row r="98">
      <c r="D98" s="17"/>
      <c r="F98" s="17"/>
    </row>
    <row r="99">
      <c r="D99" s="17"/>
      <c r="F99" s="17"/>
    </row>
    <row r="100">
      <c r="D100" s="17"/>
      <c r="F100" s="17"/>
    </row>
    <row r="101">
      <c r="D101" s="17"/>
      <c r="F101" s="17"/>
    </row>
    <row r="102">
      <c r="D102" s="17"/>
      <c r="F102" s="17"/>
    </row>
    <row r="103">
      <c r="D103" s="17"/>
      <c r="F103" s="17"/>
    </row>
    <row r="104">
      <c r="D104" s="17"/>
      <c r="F104" s="17"/>
    </row>
    <row r="105">
      <c r="D105" s="17"/>
      <c r="F105" s="17"/>
    </row>
    <row r="106">
      <c r="D106" s="17"/>
      <c r="F106" s="17"/>
    </row>
    <row r="107">
      <c r="D107" s="17"/>
      <c r="F107" s="17"/>
    </row>
    <row r="108">
      <c r="D108" s="17"/>
      <c r="F108" s="17"/>
    </row>
    <row r="109">
      <c r="D109" s="17"/>
      <c r="F109" s="17"/>
    </row>
    <row r="110">
      <c r="D110" s="17"/>
      <c r="F110" s="17"/>
    </row>
    <row r="111">
      <c r="D111" s="17"/>
      <c r="F111" s="17"/>
    </row>
    <row r="112">
      <c r="D112" s="17"/>
      <c r="F112" s="17"/>
    </row>
    <row r="113">
      <c r="D113" s="17"/>
      <c r="F113" s="17"/>
    </row>
    <row r="114">
      <c r="D114" s="17"/>
      <c r="F114" s="17"/>
    </row>
    <row r="115">
      <c r="D115" s="17"/>
      <c r="F115" s="17"/>
    </row>
    <row r="116">
      <c r="D116" s="17"/>
      <c r="F116" s="17"/>
    </row>
    <row r="117">
      <c r="D117" s="17"/>
      <c r="F117" s="17"/>
    </row>
    <row r="118">
      <c r="D118" s="17"/>
      <c r="F118" s="17"/>
    </row>
    <row r="119">
      <c r="D119" s="17"/>
      <c r="F119" s="17"/>
    </row>
    <row r="120">
      <c r="D120" s="17"/>
      <c r="F120" s="17"/>
    </row>
    <row r="121">
      <c r="D121" s="17"/>
      <c r="F121" s="17"/>
    </row>
    <row r="122">
      <c r="D122" s="17"/>
      <c r="F122" s="17"/>
    </row>
    <row r="123">
      <c r="D123" s="17"/>
      <c r="F123" s="17"/>
    </row>
    <row r="124">
      <c r="D124" s="17"/>
      <c r="F124" s="17"/>
    </row>
    <row r="125">
      <c r="D125" s="17"/>
      <c r="F125" s="17"/>
    </row>
    <row r="126">
      <c r="D126" s="17"/>
      <c r="F126" s="17"/>
    </row>
    <row r="127">
      <c r="D127" s="17"/>
      <c r="F127" s="17"/>
    </row>
    <row r="128">
      <c r="D128" s="17"/>
      <c r="F128" s="17"/>
    </row>
    <row r="129">
      <c r="D129" s="17"/>
      <c r="F129" s="17"/>
    </row>
    <row r="130">
      <c r="D130" s="17"/>
      <c r="F130" s="17"/>
    </row>
    <row r="131">
      <c r="D131" s="17"/>
      <c r="F131" s="17"/>
    </row>
    <row r="132">
      <c r="D132" s="17"/>
      <c r="F132" s="17"/>
    </row>
    <row r="133">
      <c r="D133" s="17"/>
      <c r="F133" s="17"/>
    </row>
    <row r="134">
      <c r="D134" s="17"/>
      <c r="F134" s="17"/>
    </row>
    <row r="135">
      <c r="D135" s="17"/>
      <c r="F135" s="17"/>
    </row>
    <row r="136">
      <c r="D136" s="17"/>
      <c r="F136" s="17"/>
    </row>
    <row r="137">
      <c r="D137" s="17"/>
      <c r="F137" s="17"/>
    </row>
    <row r="138">
      <c r="D138" s="17"/>
      <c r="F138" s="17"/>
    </row>
    <row r="139">
      <c r="D139" s="17"/>
      <c r="F139" s="17"/>
    </row>
    <row r="140">
      <c r="D140" s="17"/>
      <c r="F140" s="17"/>
    </row>
    <row r="141">
      <c r="D141" s="17"/>
      <c r="F141" s="17"/>
    </row>
    <row r="142">
      <c r="D142" s="17"/>
      <c r="F142" s="17"/>
    </row>
    <row r="143">
      <c r="D143" s="17"/>
      <c r="F143" s="17"/>
    </row>
    <row r="144">
      <c r="D144" s="17"/>
      <c r="F144" s="17"/>
    </row>
    <row r="145">
      <c r="D145" s="17"/>
      <c r="F145" s="17"/>
    </row>
    <row r="146">
      <c r="D146" s="17"/>
      <c r="F146" s="17"/>
    </row>
    <row r="147">
      <c r="D147" s="17"/>
      <c r="F147" s="17"/>
    </row>
    <row r="148">
      <c r="D148" s="17"/>
      <c r="F148" s="17"/>
    </row>
    <row r="149">
      <c r="D149" s="17"/>
      <c r="F149" s="17"/>
    </row>
    <row r="150">
      <c r="D150" s="17"/>
      <c r="F150" s="17"/>
    </row>
    <row r="151">
      <c r="D151" s="17"/>
      <c r="F151" s="17"/>
    </row>
    <row r="152">
      <c r="D152" s="17"/>
      <c r="F152" s="17"/>
    </row>
    <row r="153">
      <c r="D153" s="17"/>
      <c r="F153" s="17"/>
    </row>
    <row r="154">
      <c r="D154" s="17"/>
      <c r="F154" s="17"/>
    </row>
    <row r="155">
      <c r="D155" s="17"/>
      <c r="F155" s="17"/>
    </row>
    <row r="156">
      <c r="D156" s="17"/>
      <c r="F156" s="17"/>
    </row>
    <row r="157">
      <c r="D157" s="17"/>
      <c r="F157" s="17"/>
    </row>
    <row r="158">
      <c r="D158" s="17"/>
      <c r="F158" s="17"/>
    </row>
    <row r="159">
      <c r="D159" s="17"/>
      <c r="F159" s="17"/>
    </row>
    <row r="160">
      <c r="D160" s="17"/>
      <c r="F160" s="17"/>
    </row>
    <row r="161">
      <c r="D161" s="17"/>
      <c r="F161" s="17"/>
    </row>
    <row r="162">
      <c r="D162" s="17"/>
      <c r="F162" s="17"/>
    </row>
    <row r="163">
      <c r="D163" s="17"/>
      <c r="F163" s="17"/>
    </row>
    <row r="164">
      <c r="D164" s="17"/>
      <c r="F164" s="17"/>
    </row>
    <row r="165">
      <c r="D165" s="17"/>
      <c r="F165" s="17"/>
    </row>
    <row r="166">
      <c r="D166" s="17"/>
      <c r="F166" s="17"/>
    </row>
    <row r="167">
      <c r="D167" s="17"/>
      <c r="F167" s="17"/>
    </row>
    <row r="168">
      <c r="D168" s="17"/>
      <c r="F168" s="17"/>
    </row>
    <row r="169">
      <c r="D169" s="17"/>
      <c r="F169" s="17"/>
    </row>
    <row r="170">
      <c r="D170" s="17"/>
      <c r="F170" s="17"/>
    </row>
    <row r="171">
      <c r="D171" s="17"/>
      <c r="F171" s="17"/>
    </row>
    <row r="172">
      <c r="D172" s="17"/>
      <c r="F172" s="17"/>
    </row>
    <row r="173">
      <c r="D173" s="17"/>
      <c r="F173" s="17"/>
    </row>
    <row r="174">
      <c r="D174" s="17"/>
      <c r="F174" s="17"/>
    </row>
    <row r="175">
      <c r="D175" s="17"/>
      <c r="F175" s="17"/>
    </row>
    <row r="176">
      <c r="D176" s="17"/>
      <c r="F176" s="17"/>
    </row>
    <row r="177">
      <c r="D177" s="17"/>
      <c r="F177" s="17"/>
    </row>
    <row r="178">
      <c r="D178" s="17"/>
      <c r="F178" s="17"/>
    </row>
    <row r="179">
      <c r="D179" s="17"/>
      <c r="F179" s="17"/>
    </row>
    <row r="180">
      <c r="D180" s="17"/>
      <c r="F180" s="17"/>
    </row>
    <row r="181">
      <c r="D181" s="17"/>
      <c r="F181" s="17"/>
    </row>
    <row r="182">
      <c r="D182" s="17"/>
      <c r="F182" s="17"/>
    </row>
    <row r="183">
      <c r="D183" s="17"/>
      <c r="F183" s="17"/>
    </row>
    <row r="184">
      <c r="D184" s="17"/>
      <c r="F184" s="17"/>
    </row>
    <row r="185">
      <c r="D185" s="17"/>
      <c r="F185" s="17"/>
    </row>
    <row r="186">
      <c r="D186" s="17"/>
      <c r="F186" s="17"/>
    </row>
    <row r="187">
      <c r="D187" s="17"/>
      <c r="F187" s="17"/>
    </row>
    <row r="188">
      <c r="D188" s="17"/>
      <c r="F188" s="17"/>
    </row>
    <row r="189">
      <c r="D189" s="17"/>
      <c r="F189" s="17"/>
    </row>
    <row r="190">
      <c r="D190" s="17"/>
      <c r="F190" s="17"/>
    </row>
    <row r="191">
      <c r="D191" s="17"/>
      <c r="F191" s="17"/>
    </row>
    <row r="192">
      <c r="D192" s="17"/>
      <c r="F192" s="17"/>
    </row>
    <row r="193">
      <c r="D193" s="17"/>
      <c r="F193" s="17"/>
    </row>
    <row r="194">
      <c r="D194" s="17"/>
      <c r="F194" s="17"/>
    </row>
    <row r="195">
      <c r="D195" s="17"/>
      <c r="F195" s="17"/>
    </row>
    <row r="196">
      <c r="D196" s="17"/>
      <c r="F196" s="17"/>
    </row>
    <row r="197">
      <c r="D197" s="17"/>
      <c r="F197" s="17"/>
    </row>
    <row r="198">
      <c r="D198" s="17"/>
      <c r="F198" s="17"/>
    </row>
    <row r="199">
      <c r="D199" s="17"/>
      <c r="F199" s="17"/>
    </row>
    <row r="200">
      <c r="D200" s="17"/>
      <c r="F200" s="17"/>
    </row>
    <row r="201">
      <c r="D201" s="17"/>
      <c r="F201" s="17"/>
    </row>
    <row r="202">
      <c r="D202" s="17"/>
      <c r="F202" s="17"/>
    </row>
    <row r="203">
      <c r="D203" s="17"/>
      <c r="F203" s="17"/>
    </row>
    <row r="204">
      <c r="D204" s="17"/>
      <c r="F204" s="17"/>
    </row>
    <row r="205">
      <c r="D205" s="17"/>
      <c r="F205" s="17"/>
    </row>
    <row r="206">
      <c r="D206" s="17"/>
      <c r="F206" s="17"/>
    </row>
    <row r="207">
      <c r="D207" s="17"/>
      <c r="F207" s="17"/>
    </row>
    <row r="208">
      <c r="D208" s="17"/>
      <c r="F208" s="17"/>
    </row>
    <row r="209">
      <c r="D209" s="17"/>
      <c r="F209" s="17"/>
    </row>
    <row r="210">
      <c r="D210" s="17"/>
      <c r="F210" s="17"/>
    </row>
    <row r="211">
      <c r="D211" s="17"/>
      <c r="F211" s="17"/>
    </row>
    <row r="212">
      <c r="D212" s="17"/>
      <c r="F212" s="17"/>
    </row>
    <row r="213">
      <c r="D213" s="17"/>
      <c r="F213" s="17"/>
    </row>
    <row r="214">
      <c r="D214" s="17"/>
      <c r="F214" s="17"/>
    </row>
    <row r="215">
      <c r="D215" s="17"/>
      <c r="F215" s="17"/>
    </row>
    <row r="216">
      <c r="D216" s="17"/>
      <c r="F216" s="17"/>
    </row>
    <row r="217">
      <c r="D217" s="17"/>
      <c r="F217" s="17"/>
    </row>
    <row r="218">
      <c r="D218" s="17"/>
      <c r="F218" s="17"/>
    </row>
    <row r="219">
      <c r="D219" s="17"/>
      <c r="F219" s="17"/>
    </row>
    <row r="220">
      <c r="D220" s="17"/>
      <c r="F220" s="17"/>
    </row>
    <row r="221">
      <c r="D221" s="17"/>
      <c r="F221" s="17"/>
    </row>
    <row r="222">
      <c r="D222" s="17"/>
      <c r="F222" s="17"/>
    </row>
    <row r="223">
      <c r="D223" s="17"/>
      <c r="F223" s="17"/>
    </row>
    <row r="224">
      <c r="D224" s="17"/>
      <c r="F224" s="17"/>
    </row>
    <row r="225">
      <c r="D225" s="17"/>
      <c r="F225" s="17"/>
    </row>
    <row r="226">
      <c r="D226" s="17"/>
      <c r="F226" s="17"/>
    </row>
    <row r="227">
      <c r="D227" s="17"/>
      <c r="F227" s="17"/>
    </row>
    <row r="228">
      <c r="D228" s="17"/>
      <c r="F228" s="17"/>
    </row>
    <row r="229">
      <c r="D229" s="17"/>
      <c r="F229" s="17"/>
    </row>
    <row r="230">
      <c r="D230" s="17"/>
      <c r="F230" s="17"/>
    </row>
    <row r="231">
      <c r="D231" s="17"/>
      <c r="F231" s="17"/>
    </row>
    <row r="232">
      <c r="D232" s="17"/>
      <c r="F232" s="17"/>
    </row>
    <row r="233">
      <c r="D233" s="17"/>
      <c r="F233" s="17"/>
    </row>
    <row r="234">
      <c r="D234" s="17"/>
      <c r="F234" s="17"/>
    </row>
    <row r="235">
      <c r="D235" s="17"/>
      <c r="F235" s="17"/>
    </row>
    <row r="236">
      <c r="D236" s="17"/>
      <c r="F236" s="17"/>
    </row>
    <row r="237">
      <c r="D237" s="17"/>
      <c r="F237" s="17"/>
    </row>
    <row r="238">
      <c r="D238" s="17"/>
      <c r="F238" s="17"/>
    </row>
    <row r="239">
      <c r="D239" s="17"/>
      <c r="F239" s="17"/>
    </row>
    <row r="240">
      <c r="D240" s="17"/>
      <c r="F240" s="17"/>
    </row>
    <row r="241">
      <c r="D241" s="17"/>
      <c r="F241" s="17"/>
    </row>
    <row r="242">
      <c r="D242" s="17"/>
      <c r="F242" s="17"/>
    </row>
    <row r="243">
      <c r="D243" s="17"/>
      <c r="F243" s="17"/>
    </row>
    <row r="244">
      <c r="D244" s="17"/>
      <c r="F244" s="17"/>
    </row>
    <row r="245">
      <c r="D245" s="17"/>
      <c r="F245" s="17"/>
    </row>
    <row r="246">
      <c r="D246" s="17"/>
      <c r="F246" s="17"/>
    </row>
    <row r="247">
      <c r="D247" s="17"/>
      <c r="F247" s="17"/>
    </row>
    <row r="248">
      <c r="D248" s="17"/>
      <c r="F248" s="17"/>
    </row>
    <row r="249">
      <c r="D249" s="17"/>
      <c r="F249" s="17"/>
    </row>
    <row r="250">
      <c r="D250" s="17"/>
      <c r="F250" s="17"/>
    </row>
    <row r="251">
      <c r="D251" s="17"/>
      <c r="F251" s="17"/>
    </row>
    <row r="252">
      <c r="D252" s="17"/>
      <c r="F252" s="17"/>
    </row>
    <row r="253">
      <c r="D253" s="17"/>
      <c r="F253" s="17"/>
    </row>
    <row r="254">
      <c r="D254" s="17"/>
      <c r="F254" s="17"/>
    </row>
    <row r="255">
      <c r="D255" s="17"/>
      <c r="F255" s="17"/>
    </row>
    <row r="256">
      <c r="D256" s="17"/>
      <c r="F256" s="17"/>
    </row>
    <row r="257">
      <c r="D257" s="17"/>
      <c r="F257" s="17"/>
    </row>
    <row r="258">
      <c r="D258" s="17"/>
      <c r="F258" s="17"/>
    </row>
    <row r="259">
      <c r="D259" s="17"/>
      <c r="F259" s="17"/>
    </row>
    <row r="260">
      <c r="D260" s="17"/>
      <c r="F260" s="17"/>
    </row>
    <row r="261">
      <c r="D261" s="17"/>
      <c r="F261" s="17"/>
    </row>
    <row r="262">
      <c r="D262" s="17"/>
      <c r="F262" s="17"/>
    </row>
    <row r="263">
      <c r="D263" s="17"/>
      <c r="F263" s="17"/>
    </row>
    <row r="264">
      <c r="D264" s="17"/>
      <c r="F264" s="17"/>
    </row>
    <row r="265">
      <c r="D265" s="17"/>
      <c r="F265" s="17"/>
    </row>
    <row r="266">
      <c r="D266" s="17"/>
      <c r="F266" s="17"/>
    </row>
    <row r="267">
      <c r="D267" s="17"/>
      <c r="F267" s="17"/>
    </row>
    <row r="268">
      <c r="D268" s="17"/>
      <c r="F268" s="17"/>
    </row>
    <row r="269">
      <c r="D269" s="17"/>
      <c r="F269" s="17"/>
    </row>
    <row r="270">
      <c r="D270" s="17"/>
      <c r="F270" s="17"/>
    </row>
    <row r="271">
      <c r="D271" s="17"/>
      <c r="F271" s="17"/>
    </row>
    <row r="272">
      <c r="D272" s="17"/>
      <c r="F272" s="17"/>
    </row>
    <row r="273">
      <c r="D273" s="17"/>
      <c r="F273" s="17"/>
    </row>
    <row r="274">
      <c r="D274" s="17"/>
      <c r="F274" s="17"/>
    </row>
    <row r="275">
      <c r="D275" s="17"/>
      <c r="F275" s="17"/>
    </row>
    <row r="276">
      <c r="D276" s="17"/>
      <c r="F276" s="17"/>
    </row>
    <row r="277">
      <c r="D277" s="17"/>
      <c r="F277" s="17"/>
    </row>
    <row r="278">
      <c r="D278" s="17"/>
      <c r="F278" s="17"/>
    </row>
    <row r="279">
      <c r="D279" s="17"/>
      <c r="F279" s="17"/>
    </row>
    <row r="280">
      <c r="D280" s="17"/>
      <c r="F280" s="17"/>
    </row>
    <row r="281">
      <c r="D281" s="17"/>
      <c r="F281" s="17"/>
    </row>
    <row r="282">
      <c r="D282" s="17"/>
      <c r="F282" s="17"/>
    </row>
    <row r="283">
      <c r="D283" s="17"/>
      <c r="F283" s="17"/>
    </row>
    <row r="284">
      <c r="D284" s="17"/>
      <c r="F284" s="17"/>
    </row>
    <row r="285">
      <c r="D285" s="17"/>
      <c r="F285" s="17"/>
    </row>
    <row r="286">
      <c r="D286" s="17"/>
      <c r="F286" s="17"/>
    </row>
    <row r="287">
      <c r="D287" s="17"/>
      <c r="F287" s="17"/>
    </row>
    <row r="288">
      <c r="D288" s="17"/>
      <c r="F288" s="17"/>
    </row>
    <row r="289">
      <c r="D289" s="17"/>
      <c r="F289" s="17"/>
    </row>
    <row r="290">
      <c r="D290" s="17"/>
      <c r="F290" s="17"/>
    </row>
    <row r="291">
      <c r="D291" s="17"/>
      <c r="F291" s="17"/>
    </row>
    <row r="292">
      <c r="D292" s="17"/>
      <c r="F292" s="17"/>
    </row>
    <row r="293">
      <c r="D293" s="17"/>
      <c r="F293" s="17"/>
    </row>
    <row r="294">
      <c r="D294" s="17"/>
      <c r="F294" s="17"/>
    </row>
    <row r="295">
      <c r="D295" s="17"/>
      <c r="F295" s="17"/>
    </row>
    <row r="296">
      <c r="D296" s="17"/>
      <c r="F296" s="17"/>
    </row>
    <row r="297">
      <c r="D297" s="17"/>
      <c r="F297" s="17"/>
    </row>
    <row r="298">
      <c r="D298" s="17"/>
      <c r="F298" s="17"/>
    </row>
    <row r="299">
      <c r="D299" s="17"/>
      <c r="F299" s="17"/>
    </row>
    <row r="300">
      <c r="D300" s="17"/>
      <c r="F300" s="17"/>
    </row>
    <row r="301">
      <c r="D301" s="17"/>
      <c r="F301" s="17"/>
    </row>
    <row r="302">
      <c r="D302" s="17"/>
      <c r="F302" s="17"/>
    </row>
    <row r="303">
      <c r="D303" s="17"/>
      <c r="F303" s="17"/>
    </row>
    <row r="304">
      <c r="D304" s="17"/>
      <c r="F304" s="17"/>
    </row>
    <row r="305">
      <c r="D305" s="17"/>
      <c r="F305" s="17"/>
    </row>
    <row r="306">
      <c r="D306" s="17"/>
      <c r="F306" s="17"/>
    </row>
    <row r="307">
      <c r="D307" s="17"/>
      <c r="F307" s="17"/>
    </row>
    <row r="308">
      <c r="D308" s="17"/>
      <c r="F308" s="17"/>
    </row>
    <row r="309">
      <c r="D309" s="17"/>
      <c r="F309" s="17"/>
    </row>
    <row r="310">
      <c r="D310" s="17"/>
      <c r="F310" s="17"/>
    </row>
    <row r="311">
      <c r="D311" s="17"/>
      <c r="F311" s="17"/>
    </row>
    <row r="312">
      <c r="D312" s="17"/>
      <c r="F312" s="17"/>
    </row>
    <row r="313">
      <c r="D313" s="17"/>
      <c r="F313" s="17"/>
    </row>
    <row r="314">
      <c r="D314" s="17"/>
      <c r="F314" s="17"/>
    </row>
    <row r="315">
      <c r="D315" s="17"/>
      <c r="F315" s="17"/>
    </row>
    <row r="316">
      <c r="D316" s="17"/>
      <c r="F316" s="17"/>
    </row>
    <row r="317">
      <c r="D317" s="17"/>
      <c r="F317" s="17"/>
    </row>
    <row r="318">
      <c r="D318" s="17"/>
      <c r="F318" s="17"/>
    </row>
    <row r="319">
      <c r="D319" s="17"/>
      <c r="F319" s="17"/>
    </row>
    <row r="320">
      <c r="D320" s="17"/>
      <c r="F320" s="17"/>
    </row>
    <row r="321">
      <c r="D321" s="17"/>
      <c r="F321" s="17"/>
    </row>
    <row r="322">
      <c r="D322" s="17"/>
      <c r="F322" s="17"/>
    </row>
    <row r="323">
      <c r="D323" s="17"/>
      <c r="F323" s="17"/>
    </row>
    <row r="324">
      <c r="D324" s="17"/>
      <c r="F324" s="17"/>
    </row>
    <row r="325">
      <c r="D325" s="17"/>
      <c r="F325" s="17"/>
    </row>
    <row r="326">
      <c r="D326" s="17"/>
      <c r="F326" s="17"/>
    </row>
    <row r="327">
      <c r="D327" s="17"/>
      <c r="F327" s="17"/>
    </row>
    <row r="328">
      <c r="D328" s="17"/>
      <c r="F328" s="17"/>
    </row>
    <row r="329">
      <c r="D329" s="17"/>
      <c r="F329" s="17"/>
    </row>
    <row r="330">
      <c r="D330" s="17"/>
      <c r="F330" s="17"/>
    </row>
    <row r="331">
      <c r="D331" s="17"/>
      <c r="F331" s="17"/>
    </row>
    <row r="332">
      <c r="D332" s="17"/>
      <c r="F332" s="17"/>
    </row>
    <row r="333">
      <c r="D333" s="17"/>
      <c r="F333" s="17"/>
    </row>
    <row r="334">
      <c r="D334" s="17"/>
      <c r="F334" s="17"/>
    </row>
    <row r="335">
      <c r="D335" s="17"/>
      <c r="F335" s="17"/>
    </row>
    <row r="336">
      <c r="D336" s="17"/>
      <c r="F336" s="17"/>
    </row>
    <row r="337">
      <c r="D337" s="17"/>
      <c r="F337" s="17"/>
    </row>
    <row r="338">
      <c r="D338" s="17"/>
      <c r="F338" s="17"/>
    </row>
    <row r="339">
      <c r="D339" s="17"/>
      <c r="F339" s="17"/>
    </row>
    <row r="340">
      <c r="D340" s="17"/>
      <c r="F340" s="17"/>
    </row>
    <row r="341">
      <c r="D341" s="17"/>
      <c r="F341" s="17"/>
    </row>
    <row r="342">
      <c r="D342" s="17"/>
      <c r="F342" s="17"/>
    </row>
    <row r="343">
      <c r="D343" s="17"/>
      <c r="F343" s="17"/>
    </row>
    <row r="344">
      <c r="D344" s="17"/>
      <c r="F344" s="17"/>
    </row>
    <row r="345">
      <c r="D345" s="17"/>
      <c r="F345" s="17"/>
    </row>
    <row r="346">
      <c r="D346" s="17"/>
      <c r="F346" s="17"/>
    </row>
    <row r="347">
      <c r="D347" s="17"/>
      <c r="F347" s="17"/>
    </row>
    <row r="348">
      <c r="D348" s="17"/>
      <c r="F348" s="17"/>
    </row>
    <row r="349">
      <c r="D349" s="17"/>
      <c r="F349" s="17"/>
    </row>
    <row r="350">
      <c r="D350" s="17"/>
      <c r="F350" s="17"/>
    </row>
    <row r="351">
      <c r="D351" s="17"/>
      <c r="F351" s="17"/>
    </row>
    <row r="352">
      <c r="D352" s="17"/>
      <c r="F352" s="17"/>
    </row>
    <row r="353">
      <c r="D353" s="17"/>
      <c r="F353" s="17"/>
    </row>
    <row r="354">
      <c r="D354" s="17"/>
      <c r="F354" s="17"/>
    </row>
    <row r="355">
      <c r="D355" s="17"/>
      <c r="F355" s="17"/>
    </row>
    <row r="356">
      <c r="D356" s="17"/>
      <c r="F356" s="17"/>
    </row>
    <row r="357">
      <c r="D357" s="17"/>
      <c r="F357" s="17"/>
    </row>
    <row r="358">
      <c r="D358" s="17"/>
      <c r="F358" s="17"/>
    </row>
    <row r="359">
      <c r="D359" s="17"/>
      <c r="F359" s="17"/>
    </row>
    <row r="360">
      <c r="D360" s="17"/>
      <c r="F360" s="17"/>
    </row>
    <row r="361">
      <c r="D361" s="17"/>
      <c r="F361" s="17"/>
    </row>
    <row r="362">
      <c r="D362" s="17"/>
      <c r="F362" s="17"/>
    </row>
    <row r="363">
      <c r="D363" s="17"/>
      <c r="F363" s="17"/>
    </row>
    <row r="364">
      <c r="D364" s="17"/>
      <c r="F364" s="17"/>
    </row>
    <row r="365">
      <c r="D365" s="17"/>
      <c r="F365" s="17"/>
    </row>
    <row r="366">
      <c r="D366" s="17"/>
      <c r="F366" s="17"/>
    </row>
    <row r="367">
      <c r="D367" s="17"/>
      <c r="F367" s="17"/>
    </row>
    <row r="368">
      <c r="D368" s="17"/>
      <c r="F368" s="17"/>
    </row>
    <row r="369">
      <c r="D369" s="17"/>
      <c r="F369" s="17"/>
    </row>
    <row r="370">
      <c r="D370" s="17"/>
      <c r="F370" s="17"/>
    </row>
    <row r="371">
      <c r="D371" s="17"/>
      <c r="F371" s="17"/>
    </row>
    <row r="372">
      <c r="D372" s="17"/>
      <c r="F372" s="17"/>
    </row>
    <row r="373">
      <c r="D373" s="17"/>
      <c r="F373" s="17"/>
    </row>
    <row r="374">
      <c r="D374" s="17"/>
      <c r="F374" s="17"/>
    </row>
    <row r="375">
      <c r="D375" s="17"/>
      <c r="F375" s="17"/>
    </row>
    <row r="376">
      <c r="D376" s="17"/>
      <c r="F376" s="17"/>
    </row>
    <row r="377">
      <c r="D377" s="17"/>
      <c r="F377" s="17"/>
    </row>
    <row r="378">
      <c r="D378" s="17"/>
      <c r="F378" s="17"/>
    </row>
    <row r="379">
      <c r="D379" s="17"/>
      <c r="F379" s="17"/>
    </row>
    <row r="380">
      <c r="D380" s="17"/>
      <c r="F380" s="17"/>
    </row>
    <row r="381">
      <c r="D381" s="17"/>
      <c r="F381" s="17"/>
    </row>
    <row r="382">
      <c r="D382" s="17"/>
      <c r="F382" s="17"/>
    </row>
    <row r="383">
      <c r="D383" s="17"/>
      <c r="F383" s="17"/>
    </row>
    <row r="384">
      <c r="D384" s="17"/>
      <c r="F384" s="17"/>
    </row>
    <row r="385">
      <c r="D385" s="17"/>
      <c r="F385" s="17"/>
    </row>
    <row r="386">
      <c r="D386" s="17"/>
      <c r="F386" s="17"/>
    </row>
    <row r="387">
      <c r="D387" s="17"/>
      <c r="F387" s="17"/>
    </row>
    <row r="388">
      <c r="D388" s="17"/>
      <c r="F388" s="17"/>
    </row>
    <row r="389">
      <c r="D389" s="17"/>
      <c r="F389" s="17"/>
    </row>
    <row r="390">
      <c r="D390" s="17"/>
      <c r="F390" s="17"/>
    </row>
    <row r="391">
      <c r="D391" s="17"/>
      <c r="F391" s="17"/>
    </row>
    <row r="392">
      <c r="D392" s="17"/>
      <c r="F392" s="17"/>
    </row>
    <row r="393">
      <c r="D393" s="17"/>
      <c r="F393" s="17"/>
    </row>
    <row r="394">
      <c r="D394" s="17"/>
      <c r="F394" s="17"/>
    </row>
    <row r="395">
      <c r="D395" s="17"/>
      <c r="F395" s="17"/>
    </row>
    <row r="396">
      <c r="D396" s="17"/>
      <c r="F396" s="17"/>
    </row>
    <row r="397">
      <c r="D397" s="17"/>
      <c r="F397" s="17"/>
    </row>
    <row r="398">
      <c r="D398" s="17"/>
      <c r="F398" s="17"/>
    </row>
    <row r="399">
      <c r="D399" s="17"/>
      <c r="F399" s="17"/>
    </row>
    <row r="400">
      <c r="D400" s="17"/>
      <c r="F400" s="17"/>
    </row>
    <row r="401">
      <c r="D401" s="17"/>
      <c r="F401" s="17"/>
    </row>
    <row r="402">
      <c r="D402" s="17"/>
      <c r="F402" s="17"/>
    </row>
    <row r="403">
      <c r="D403" s="17"/>
      <c r="F403" s="17"/>
    </row>
    <row r="404">
      <c r="D404" s="17"/>
      <c r="F404" s="17"/>
    </row>
    <row r="405">
      <c r="D405" s="17"/>
      <c r="F405" s="17"/>
    </row>
    <row r="406">
      <c r="D406" s="17"/>
      <c r="F406" s="17"/>
    </row>
    <row r="407">
      <c r="D407" s="17"/>
      <c r="F407" s="17"/>
    </row>
    <row r="408">
      <c r="D408" s="17"/>
      <c r="F408" s="17"/>
    </row>
    <row r="409">
      <c r="D409" s="17"/>
      <c r="F409" s="17"/>
    </row>
    <row r="410">
      <c r="D410" s="17"/>
      <c r="F410" s="17"/>
    </row>
    <row r="411">
      <c r="D411" s="17"/>
      <c r="F411" s="17"/>
    </row>
    <row r="412">
      <c r="D412" s="17"/>
      <c r="F412" s="17"/>
    </row>
    <row r="413">
      <c r="D413" s="17"/>
      <c r="F413" s="17"/>
    </row>
    <row r="414">
      <c r="D414" s="17"/>
      <c r="F414" s="17"/>
    </row>
    <row r="415">
      <c r="D415" s="17"/>
      <c r="F415" s="17"/>
    </row>
    <row r="416">
      <c r="D416" s="17"/>
      <c r="F416" s="17"/>
    </row>
    <row r="417">
      <c r="D417" s="17"/>
      <c r="F417" s="17"/>
    </row>
    <row r="418">
      <c r="D418" s="17"/>
      <c r="F418" s="17"/>
    </row>
    <row r="419">
      <c r="D419" s="17"/>
      <c r="F419" s="17"/>
    </row>
    <row r="420">
      <c r="D420" s="17"/>
      <c r="F420" s="17"/>
    </row>
    <row r="421">
      <c r="D421" s="17"/>
      <c r="F421" s="17"/>
    </row>
    <row r="422">
      <c r="D422" s="17"/>
      <c r="F422" s="17"/>
    </row>
    <row r="423">
      <c r="D423" s="17"/>
      <c r="F423" s="17"/>
    </row>
    <row r="424">
      <c r="D424" s="17"/>
      <c r="F424" s="17"/>
    </row>
    <row r="425">
      <c r="D425" s="17"/>
      <c r="F425" s="17"/>
    </row>
    <row r="426">
      <c r="D426" s="17"/>
      <c r="F426" s="17"/>
    </row>
    <row r="427">
      <c r="D427" s="17"/>
      <c r="F427" s="17"/>
    </row>
    <row r="428">
      <c r="D428" s="17"/>
      <c r="F428" s="17"/>
    </row>
    <row r="429">
      <c r="D429" s="17"/>
      <c r="F429" s="17"/>
    </row>
    <row r="430">
      <c r="D430" s="17"/>
      <c r="F430" s="17"/>
    </row>
    <row r="431">
      <c r="D431" s="17"/>
      <c r="F431" s="17"/>
    </row>
    <row r="432">
      <c r="D432" s="17"/>
      <c r="F432" s="17"/>
    </row>
    <row r="433">
      <c r="D433" s="17"/>
      <c r="F433" s="17"/>
    </row>
    <row r="434">
      <c r="D434" s="17"/>
      <c r="F434" s="17"/>
    </row>
    <row r="435">
      <c r="D435" s="17"/>
      <c r="F435" s="17"/>
    </row>
    <row r="436">
      <c r="D436" s="17"/>
      <c r="F436" s="17"/>
    </row>
    <row r="437">
      <c r="D437" s="17"/>
      <c r="F437" s="17"/>
    </row>
    <row r="438">
      <c r="D438" s="17"/>
      <c r="F438" s="17"/>
    </row>
    <row r="439">
      <c r="D439" s="17"/>
      <c r="F439" s="17"/>
    </row>
    <row r="440">
      <c r="D440" s="17"/>
      <c r="F440" s="17"/>
    </row>
    <row r="441">
      <c r="D441" s="17"/>
      <c r="F441" s="17"/>
    </row>
    <row r="442">
      <c r="D442" s="17"/>
      <c r="F442" s="17"/>
    </row>
    <row r="443">
      <c r="D443" s="17"/>
      <c r="F443" s="17"/>
    </row>
    <row r="444">
      <c r="D444" s="17"/>
      <c r="F444" s="17"/>
    </row>
    <row r="445">
      <c r="D445" s="17"/>
      <c r="F445" s="17"/>
    </row>
    <row r="446">
      <c r="D446" s="17"/>
      <c r="F446" s="17"/>
    </row>
    <row r="447">
      <c r="D447" s="17"/>
      <c r="F447" s="17"/>
    </row>
    <row r="448">
      <c r="D448" s="17"/>
      <c r="F448" s="17"/>
    </row>
    <row r="449">
      <c r="D449" s="17"/>
      <c r="F449" s="17"/>
    </row>
    <row r="450">
      <c r="D450" s="17"/>
      <c r="F450" s="17"/>
    </row>
    <row r="451">
      <c r="D451" s="17"/>
      <c r="F451" s="17"/>
    </row>
    <row r="452">
      <c r="D452" s="17"/>
      <c r="F452" s="17"/>
    </row>
    <row r="453">
      <c r="D453" s="17"/>
      <c r="F453" s="17"/>
    </row>
    <row r="454">
      <c r="D454" s="17"/>
      <c r="F454" s="17"/>
    </row>
    <row r="455">
      <c r="D455" s="17"/>
      <c r="F455" s="17"/>
    </row>
    <row r="456">
      <c r="D456" s="17"/>
      <c r="F456" s="17"/>
    </row>
    <row r="457">
      <c r="D457" s="17"/>
      <c r="F457" s="17"/>
    </row>
    <row r="458">
      <c r="D458" s="17"/>
      <c r="F458" s="17"/>
    </row>
    <row r="459">
      <c r="D459" s="17"/>
      <c r="F459" s="17"/>
    </row>
    <row r="460">
      <c r="D460" s="17"/>
      <c r="F460" s="17"/>
    </row>
    <row r="461">
      <c r="D461" s="17"/>
      <c r="F461" s="17"/>
    </row>
    <row r="462">
      <c r="D462" s="17"/>
      <c r="F462" s="17"/>
    </row>
    <row r="463">
      <c r="D463" s="17"/>
      <c r="F463" s="17"/>
    </row>
    <row r="464">
      <c r="D464" s="17"/>
      <c r="F464" s="17"/>
    </row>
    <row r="465">
      <c r="D465" s="17"/>
      <c r="F465" s="17"/>
    </row>
    <row r="466">
      <c r="D466" s="17"/>
      <c r="F466" s="17"/>
    </row>
    <row r="467">
      <c r="D467" s="17"/>
      <c r="F467" s="17"/>
    </row>
    <row r="468">
      <c r="D468" s="17"/>
      <c r="F468" s="17"/>
    </row>
    <row r="469">
      <c r="D469" s="17"/>
      <c r="F469" s="17"/>
    </row>
    <row r="470">
      <c r="D470" s="17"/>
      <c r="F470" s="17"/>
    </row>
    <row r="471">
      <c r="D471" s="17"/>
      <c r="F471" s="17"/>
    </row>
    <row r="472">
      <c r="D472" s="17"/>
      <c r="F472" s="17"/>
    </row>
    <row r="473">
      <c r="D473" s="17"/>
      <c r="F473" s="17"/>
    </row>
    <row r="474">
      <c r="D474" s="17"/>
      <c r="F474" s="17"/>
    </row>
    <row r="475">
      <c r="D475" s="17"/>
      <c r="F475" s="17"/>
    </row>
    <row r="476">
      <c r="D476" s="17"/>
      <c r="F476" s="17"/>
    </row>
    <row r="477">
      <c r="D477" s="17"/>
      <c r="F477" s="17"/>
    </row>
    <row r="478">
      <c r="D478" s="17"/>
      <c r="F478" s="17"/>
    </row>
    <row r="479">
      <c r="D479" s="17"/>
      <c r="F479" s="17"/>
    </row>
    <row r="480">
      <c r="D480" s="17"/>
      <c r="F480" s="17"/>
    </row>
    <row r="481">
      <c r="D481" s="17"/>
      <c r="F481" s="17"/>
    </row>
    <row r="482">
      <c r="D482" s="17"/>
      <c r="F482" s="17"/>
    </row>
    <row r="483">
      <c r="D483" s="17"/>
      <c r="F483" s="17"/>
    </row>
    <row r="484">
      <c r="D484" s="17"/>
      <c r="F484" s="17"/>
    </row>
    <row r="485">
      <c r="D485" s="17"/>
      <c r="F485" s="17"/>
    </row>
    <row r="486">
      <c r="D486" s="17"/>
      <c r="F486" s="17"/>
    </row>
    <row r="487">
      <c r="D487" s="17"/>
      <c r="F487" s="17"/>
    </row>
    <row r="488">
      <c r="D488" s="17"/>
      <c r="F488" s="17"/>
    </row>
    <row r="489">
      <c r="D489" s="17"/>
      <c r="F489" s="17"/>
    </row>
    <row r="490">
      <c r="D490" s="17"/>
      <c r="F490" s="17"/>
    </row>
    <row r="491">
      <c r="D491" s="17"/>
      <c r="F491" s="17"/>
    </row>
    <row r="492">
      <c r="D492" s="17"/>
      <c r="F492" s="17"/>
    </row>
    <row r="493">
      <c r="D493" s="17"/>
      <c r="F493" s="17"/>
    </row>
    <row r="494">
      <c r="D494" s="17"/>
      <c r="F494" s="17"/>
    </row>
    <row r="495">
      <c r="D495" s="17"/>
      <c r="F495" s="17"/>
    </row>
    <row r="496">
      <c r="D496" s="17"/>
      <c r="F496" s="17"/>
    </row>
    <row r="497">
      <c r="D497" s="17"/>
      <c r="F497" s="17"/>
    </row>
    <row r="498">
      <c r="D498" s="17"/>
      <c r="F498" s="17"/>
    </row>
    <row r="499">
      <c r="D499" s="17"/>
      <c r="F499" s="17"/>
    </row>
    <row r="500">
      <c r="D500" s="17"/>
      <c r="F500" s="17"/>
    </row>
    <row r="501">
      <c r="D501" s="17"/>
      <c r="F501" s="17"/>
    </row>
    <row r="502">
      <c r="D502" s="17"/>
      <c r="F502" s="17"/>
    </row>
    <row r="503">
      <c r="D503" s="17"/>
      <c r="F503" s="17"/>
    </row>
    <row r="504">
      <c r="D504" s="17"/>
      <c r="F504" s="17"/>
    </row>
    <row r="505">
      <c r="D505" s="17"/>
      <c r="F505" s="17"/>
    </row>
    <row r="506">
      <c r="D506" s="17"/>
      <c r="F506" s="17"/>
    </row>
    <row r="507">
      <c r="D507" s="17"/>
      <c r="F507" s="17"/>
    </row>
    <row r="508">
      <c r="D508" s="17"/>
      <c r="F508" s="17"/>
    </row>
    <row r="509">
      <c r="D509" s="17"/>
      <c r="F509" s="17"/>
    </row>
    <row r="510">
      <c r="D510" s="17"/>
      <c r="F510" s="17"/>
    </row>
    <row r="511">
      <c r="D511" s="17"/>
      <c r="F511" s="17"/>
    </row>
    <row r="512">
      <c r="D512" s="17"/>
      <c r="F512" s="17"/>
    </row>
    <row r="513">
      <c r="D513" s="17"/>
      <c r="F513" s="17"/>
    </row>
    <row r="514">
      <c r="D514" s="17"/>
      <c r="F514" s="17"/>
    </row>
    <row r="515">
      <c r="D515" s="17"/>
      <c r="F515" s="17"/>
    </row>
    <row r="516">
      <c r="D516" s="17"/>
      <c r="F516" s="17"/>
    </row>
    <row r="517">
      <c r="D517" s="17"/>
      <c r="F517" s="17"/>
    </row>
    <row r="518">
      <c r="D518" s="17"/>
      <c r="F518" s="17"/>
    </row>
    <row r="519">
      <c r="D519" s="17"/>
      <c r="F519" s="17"/>
    </row>
    <row r="520">
      <c r="D520" s="17"/>
      <c r="F520" s="17"/>
    </row>
    <row r="521">
      <c r="D521" s="17"/>
      <c r="F521" s="17"/>
    </row>
    <row r="522">
      <c r="D522" s="17"/>
      <c r="F522" s="17"/>
    </row>
    <row r="523">
      <c r="D523" s="17"/>
      <c r="F523" s="17"/>
    </row>
    <row r="524">
      <c r="D524" s="17"/>
      <c r="F524" s="17"/>
    </row>
    <row r="525">
      <c r="D525" s="17"/>
      <c r="F525" s="17"/>
    </row>
    <row r="526">
      <c r="D526" s="17"/>
      <c r="F526" s="17"/>
    </row>
    <row r="527">
      <c r="D527" s="17"/>
      <c r="F527" s="17"/>
    </row>
    <row r="528">
      <c r="D528" s="17"/>
      <c r="F528" s="17"/>
    </row>
    <row r="529">
      <c r="D529" s="17"/>
      <c r="F529" s="17"/>
    </row>
    <row r="530">
      <c r="D530" s="17"/>
      <c r="F530" s="17"/>
    </row>
    <row r="531">
      <c r="D531" s="17"/>
      <c r="F531" s="17"/>
    </row>
    <row r="532">
      <c r="D532" s="17"/>
      <c r="F532" s="17"/>
    </row>
    <row r="533">
      <c r="D533" s="17"/>
      <c r="F533" s="17"/>
    </row>
    <row r="534">
      <c r="D534" s="17"/>
      <c r="F534" s="17"/>
    </row>
    <row r="535">
      <c r="D535" s="17"/>
      <c r="F535" s="17"/>
    </row>
    <row r="536">
      <c r="D536" s="17"/>
      <c r="F536" s="17"/>
    </row>
    <row r="537">
      <c r="D537" s="17"/>
      <c r="F537" s="17"/>
    </row>
    <row r="538">
      <c r="D538" s="17"/>
      <c r="F538" s="17"/>
    </row>
    <row r="539">
      <c r="D539" s="17"/>
      <c r="F539" s="17"/>
    </row>
    <row r="540">
      <c r="D540" s="17"/>
      <c r="F540" s="17"/>
    </row>
    <row r="541">
      <c r="D541" s="17"/>
      <c r="F541" s="17"/>
    </row>
    <row r="542">
      <c r="D542" s="17"/>
      <c r="F542" s="17"/>
    </row>
    <row r="543">
      <c r="D543" s="17"/>
      <c r="F543" s="17"/>
    </row>
    <row r="544">
      <c r="D544" s="17"/>
      <c r="F544" s="17"/>
    </row>
    <row r="545">
      <c r="D545" s="17"/>
      <c r="F545" s="17"/>
    </row>
    <row r="546">
      <c r="D546" s="17"/>
      <c r="F546" s="17"/>
    </row>
    <row r="547">
      <c r="D547" s="17"/>
      <c r="F547" s="17"/>
    </row>
    <row r="548">
      <c r="D548" s="17"/>
      <c r="F548" s="17"/>
    </row>
    <row r="549">
      <c r="D549" s="17"/>
      <c r="F549" s="17"/>
    </row>
    <row r="550">
      <c r="D550" s="17"/>
      <c r="F550" s="17"/>
    </row>
    <row r="551">
      <c r="D551" s="17"/>
      <c r="F551" s="17"/>
    </row>
    <row r="552">
      <c r="D552" s="17"/>
      <c r="F552" s="17"/>
    </row>
    <row r="553">
      <c r="D553" s="17"/>
      <c r="F553" s="17"/>
    </row>
    <row r="554">
      <c r="D554" s="17"/>
      <c r="F554" s="17"/>
    </row>
    <row r="555">
      <c r="D555" s="17"/>
      <c r="F555" s="17"/>
    </row>
    <row r="556">
      <c r="D556" s="17"/>
      <c r="F556" s="17"/>
    </row>
    <row r="557">
      <c r="D557" s="17"/>
      <c r="F557" s="17"/>
    </row>
    <row r="558">
      <c r="D558" s="17"/>
      <c r="F558" s="17"/>
    </row>
    <row r="559">
      <c r="D559" s="17"/>
      <c r="F559" s="17"/>
    </row>
    <row r="560">
      <c r="D560" s="17"/>
      <c r="F560" s="17"/>
    </row>
    <row r="561">
      <c r="D561" s="17"/>
      <c r="F561" s="17"/>
    </row>
    <row r="562">
      <c r="D562" s="17"/>
      <c r="F562" s="17"/>
    </row>
    <row r="563">
      <c r="D563" s="17"/>
      <c r="F563" s="17"/>
    </row>
    <row r="564">
      <c r="D564" s="17"/>
      <c r="F564" s="17"/>
    </row>
    <row r="565">
      <c r="D565" s="17"/>
      <c r="F565" s="17"/>
    </row>
    <row r="566">
      <c r="D566" s="17"/>
      <c r="F566" s="17"/>
    </row>
    <row r="567">
      <c r="D567" s="17"/>
      <c r="F567" s="17"/>
    </row>
    <row r="568">
      <c r="D568" s="17"/>
      <c r="F568" s="17"/>
    </row>
    <row r="569">
      <c r="D569" s="17"/>
      <c r="F569" s="17"/>
    </row>
    <row r="570">
      <c r="D570" s="17"/>
      <c r="F570" s="17"/>
    </row>
    <row r="571">
      <c r="D571" s="17"/>
      <c r="F571" s="17"/>
    </row>
    <row r="572">
      <c r="D572" s="17"/>
      <c r="F572" s="17"/>
    </row>
    <row r="573">
      <c r="D573" s="17"/>
      <c r="F573" s="17"/>
    </row>
    <row r="574">
      <c r="D574" s="17"/>
      <c r="F574" s="17"/>
    </row>
    <row r="575">
      <c r="D575" s="17"/>
      <c r="F575" s="17"/>
    </row>
    <row r="576">
      <c r="D576" s="17"/>
      <c r="F576" s="17"/>
    </row>
    <row r="577">
      <c r="D577" s="17"/>
      <c r="F577" s="17"/>
    </row>
    <row r="578">
      <c r="D578" s="17"/>
      <c r="F578" s="17"/>
    </row>
    <row r="579">
      <c r="D579" s="17"/>
      <c r="F579" s="17"/>
    </row>
    <row r="580">
      <c r="D580" s="17"/>
      <c r="F580" s="17"/>
    </row>
    <row r="581">
      <c r="D581" s="17"/>
      <c r="F581" s="17"/>
    </row>
    <row r="582">
      <c r="D582" s="17"/>
      <c r="F582" s="17"/>
    </row>
    <row r="583">
      <c r="D583" s="17"/>
      <c r="F583" s="17"/>
    </row>
    <row r="584">
      <c r="D584" s="17"/>
      <c r="F584" s="17"/>
    </row>
    <row r="585">
      <c r="D585" s="17"/>
      <c r="F585" s="17"/>
    </row>
    <row r="586">
      <c r="D586" s="17"/>
      <c r="F586" s="17"/>
    </row>
    <row r="587">
      <c r="D587" s="17"/>
      <c r="F587" s="17"/>
    </row>
    <row r="588">
      <c r="D588" s="17"/>
      <c r="F588" s="17"/>
    </row>
    <row r="589">
      <c r="D589" s="17"/>
      <c r="F589" s="17"/>
    </row>
    <row r="590">
      <c r="D590" s="17"/>
      <c r="F590" s="17"/>
    </row>
    <row r="591">
      <c r="D591" s="17"/>
      <c r="F591" s="17"/>
    </row>
    <row r="592">
      <c r="D592" s="17"/>
      <c r="F592" s="17"/>
    </row>
    <row r="593">
      <c r="D593" s="17"/>
      <c r="F593" s="17"/>
    </row>
    <row r="594">
      <c r="D594" s="17"/>
      <c r="F594" s="17"/>
    </row>
    <row r="595">
      <c r="D595" s="17"/>
      <c r="F595" s="17"/>
    </row>
    <row r="596">
      <c r="D596" s="17"/>
      <c r="F596" s="17"/>
    </row>
    <row r="597">
      <c r="D597" s="17"/>
      <c r="F597" s="17"/>
    </row>
    <row r="598">
      <c r="D598" s="17"/>
      <c r="F598" s="17"/>
    </row>
    <row r="599">
      <c r="D599" s="17"/>
      <c r="F599" s="17"/>
    </row>
    <row r="600">
      <c r="D600" s="17"/>
      <c r="F600" s="17"/>
    </row>
    <row r="601">
      <c r="D601" s="17"/>
      <c r="F601" s="17"/>
    </row>
    <row r="602">
      <c r="D602" s="17"/>
      <c r="F602" s="17"/>
    </row>
    <row r="603">
      <c r="D603" s="17"/>
      <c r="F603" s="17"/>
    </row>
    <row r="604">
      <c r="D604" s="17"/>
      <c r="F604" s="17"/>
    </row>
    <row r="605">
      <c r="D605" s="17"/>
      <c r="F605" s="17"/>
    </row>
    <row r="606">
      <c r="D606" s="17"/>
      <c r="F606" s="17"/>
    </row>
    <row r="607">
      <c r="D607" s="17"/>
      <c r="F607" s="17"/>
    </row>
    <row r="608">
      <c r="D608" s="17"/>
      <c r="F608" s="17"/>
    </row>
    <row r="609">
      <c r="D609" s="17"/>
      <c r="F609" s="17"/>
    </row>
    <row r="610">
      <c r="D610" s="17"/>
      <c r="F610" s="17"/>
    </row>
    <row r="611">
      <c r="D611" s="17"/>
      <c r="F611" s="17"/>
    </row>
    <row r="612">
      <c r="D612" s="17"/>
      <c r="F612" s="17"/>
    </row>
    <row r="613">
      <c r="D613" s="17"/>
      <c r="F613" s="17"/>
    </row>
    <row r="614">
      <c r="D614" s="17"/>
      <c r="F614" s="17"/>
    </row>
    <row r="615">
      <c r="D615" s="17"/>
      <c r="F615" s="17"/>
    </row>
    <row r="616">
      <c r="D616" s="17"/>
      <c r="F616" s="17"/>
    </row>
    <row r="617">
      <c r="D617" s="17"/>
      <c r="F617" s="17"/>
    </row>
    <row r="618">
      <c r="D618" s="17"/>
      <c r="F618" s="17"/>
    </row>
    <row r="619">
      <c r="D619" s="17"/>
      <c r="F619" s="17"/>
    </row>
    <row r="620">
      <c r="D620" s="17"/>
      <c r="F620" s="17"/>
    </row>
    <row r="621">
      <c r="D621" s="17"/>
      <c r="F621" s="17"/>
    </row>
    <row r="622">
      <c r="D622" s="17"/>
      <c r="F622" s="17"/>
    </row>
    <row r="623">
      <c r="D623" s="17"/>
      <c r="F623" s="17"/>
    </row>
    <row r="624">
      <c r="D624" s="17"/>
      <c r="F624" s="17"/>
    </row>
    <row r="625">
      <c r="D625" s="17"/>
      <c r="F625" s="17"/>
    </row>
    <row r="626">
      <c r="D626" s="17"/>
      <c r="F626" s="17"/>
    </row>
    <row r="627">
      <c r="D627" s="17"/>
      <c r="F627" s="17"/>
    </row>
    <row r="628">
      <c r="D628" s="17"/>
      <c r="F628" s="17"/>
    </row>
    <row r="629">
      <c r="D629" s="17"/>
      <c r="F629" s="17"/>
    </row>
    <row r="630">
      <c r="D630" s="17"/>
      <c r="F630" s="17"/>
    </row>
    <row r="631">
      <c r="D631" s="17"/>
      <c r="F631" s="17"/>
    </row>
    <row r="632">
      <c r="D632" s="17"/>
      <c r="F632" s="17"/>
    </row>
    <row r="633">
      <c r="D633" s="17"/>
      <c r="F633" s="17"/>
    </row>
    <row r="634">
      <c r="D634" s="17"/>
      <c r="F634" s="17"/>
    </row>
    <row r="635">
      <c r="D635" s="17"/>
      <c r="F635" s="17"/>
    </row>
    <row r="636">
      <c r="D636" s="17"/>
      <c r="F636" s="17"/>
    </row>
    <row r="637">
      <c r="D637" s="17"/>
      <c r="F637" s="17"/>
    </row>
    <row r="638">
      <c r="D638" s="17"/>
      <c r="F638" s="17"/>
    </row>
    <row r="639">
      <c r="D639" s="17"/>
      <c r="F639" s="17"/>
    </row>
    <row r="640">
      <c r="D640" s="17"/>
      <c r="F640" s="17"/>
    </row>
    <row r="641">
      <c r="D641" s="17"/>
      <c r="F641" s="17"/>
    </row>
    <row r="642">
      <c r="D642" s="17"/>
      <c r="F642" s="17"/>
    </row>
    <row r="643">
      <c r="D643" s="17"/>
      <c r="F643" s="17"/>
    </row>
    <row r="644">
      <c r="D644" s="17"/>
      <c r="F644" s="17"/>
    </row>
    <row r="645">
      <c r="D645" s="17"/>
      <c r="F645" s="17"/>
    </row>
    <row r="646">
      <c r="D646" s="17"/>
      <c r="F646" s="17"/>
    </row>
    <row r="647">
      <c r="D647" s="17"/>
      <c r="F647" s="17"/>
    </row>
    <row r="648">
      <c r="D648" s="17"/>
      <c r="F648" s="17"/>
    </row>
    <row r="649">
      <c r="D649" s="17"/>
      <c r="F649" s="17"/>
    </row>
    <row r="650">
      <c r="D650" s="17"/>
      <c r="F650" s="17"/>
    </row>
    <row r="651">
      <c r="D651" s="17"/>
      <c r="F651" s="17"/>
    </row>
    <row r="652">
      <c r="D652" s="17"/>
      <c r="F652" s="17"/>
    </row>
    <row r="653">
      <c r="D653" s="17"/>
      <c r="F653" s="17"/>
    </row>
    <row r="654">
      <c r="D654" s="17"/>
      <c r="F654" s="17"/>
    </row>
    <row r="655">
      <c r="D655" s="17"/>
      <c r="F655" s="17"/>
    </row>
    <row r="656">
      <c r="D656" s="17"/>
      <c r="F656" s="17"/>
    </row>
    <row r="657">
      <c r="D657" s="17"/>
      <c r="F657" s="17"/>
    </row>
    <row r="658">
      <c r="D658" s="17"/>
      <c r="F658" s="17"/>
    </row>
    <row r="659">
      <c r="D659" s="17"/>
      <c r="F659" s="17"/>
    </row>
    <row r="660">
      <c r="D660" s="17"/>
      <c r="F660" s="17"/>
    </row>
    <row r="661">
      <c r="D661" s="17"/>
      <c r="F661" s="17"/>
    </row>
    <row r="662">
      <c r="D662" s="17"/>
      <c r="F662" s="17"/>
    </row>
    <row r="663">
      <c r="D663" s="17"/>
      <c r="F663" s="17"/>
    </row>
    <row r="664">
      <c r="D664" s="17"/>
      <c r="F664" s="17"/>
    </row>
    <row r="665">
      <c r="D665" s="17"/>
      <c r="F665" s="17"/>
    </row>
    <row r="666">
      <c r="D666" s="17"/>
      <c r="F666" s="17"/>
    </row>
    <row r="667">
      <c r="D667" s="17"/>
      <c r="F667" s="17"/>
    </row>
    <row r="668">
      <c r="D668" s="17"/>
      <c r="F668" s="17"/>
    </row>
    <row r="669">
      <c r="D669" s="17"/>
      <c r="F669" s="17"/>
    </row>
    <row r="670">
      <c r="D670" s="17"/>
      <c r="F670" s="17"/>
    </row>
    <row r="671">
      <c r="D671" s="17"/>
      <c r="F671" s="17"/>
    </row>
    <row r="672">
      <c r="D672" s="17"/>
      <c r="F672" s="17"/>
    </row>
    <row r="673">
      <c r="D673" s="17"/>
      <c r="F673" s="17"/>
    </row>
    <row r="674">
      <c r="D674" s="17"/>
      <c r="F674" s="17"/>
    </row>
    <row r="675">
      <c r="D675" s="17"/>
      <c r="F675" s="17"/>
    </row>
    <row r="676">
      <c r="D676" s="17"/>
      <c r="F676" s="17"/>
    </row>
    <row r="677">
      <c r="D677" s="17"/>
      <c r="F677" s="17"/>
    </row>
    <row r="678">
      <c r="D678" s="17"/>
      <c r="F678" s="17"/>
    </row>
    <row r="679">
      <c r="D679" s="17"/>
      <c r="F679" s="17"/>
    </row>
    <row r="680">
      <c r="D680" s="17"/>
      <c r="F680" s="17"/>
    </row>
    <row r="681">
      <c r="D681" s="17"/>
      <c r="F681" s="17"/>
    </row>
    <row r="682">
      <c r="D682" s="17"/>
      <c r="F682" s="17"/>
    </row>
    <row r="683">
      <c r="D683" s="17"/>
      <c r="F683" s="17"/>
    </row>
    <row r="684">
      <c r="D684" s="17"/>
      <c r="F684" s="17"/>
    </row>
    <row r="685">
      <c r="D685" s="17"/>
      <c r="F685" s="17"/>
    </row>
    <row r="686">
      <c r="D686" s="17"/>
      <c r="F686" s="17"/>
    </row>
    <row r="687">
      <c r="D687" s="17"/>
      <c r="F687" s="17"/>
    </row>
    <row r="688">
      <c r="D688" s="17"/>
      <c r="F688" s="17"/>
    </row>
    <row r="689">
      <c r="D689" s="17"/>
      <c r="F689" s="17"/>
    </row>
    <row r="690">
      <c r="D690" s="17"/>
      <c r="F690" s="17"/>
    </row>
    <row r="691">
      <c r="D691" s="17"/>
      <c r="F691" s="17"/>
    </row>
    <row r="692">
      <c r="D692" s="17"/>
      <c r="F692" s="17"/>
    </row>
    <row r="693">
      <c r="D693" s="17"/>
      <c r="F693" s="17"/>
    </row>
    <row r="694">
      <c r="D694" s="17"/>
      <c r="F694" s="17"/>
    </row>
    <row r="695">
      <c r="D695" s="17"/>
      <c r="F695" s="17"/>
    </row>
    <row r="696">
      <c r="D696" s="17"/>
      <c r="F696" s="17"/>
    </row>
    <row r="697">
      <c r="D697" s="17"/>
      <c r="F697" s="17"/>
    </row>
    <row r="698">
      <c r="D698" s="17"/>
      <c r="F698" s="17"/>
    </row>
    <row r="699">
      <c r="D699" s="17"/>
      <c r="F699" s="17"/>
    </row>
    <row r="700">
      <c r="D700" s="17"/>
      <c r="F700" s="17"/>
    </row>
    <row r="701">
      <c r="D701" s="17"/>
      <c r="F701" s="17"/>
    </row>
    <row r="702">
      <c r="D702" s="17"/>
      <c r="F702" s="17"/>
    </row>
    <row r="703">
      <c r="D703" s="17"/>
      <c r="F703" s="17"/>
    </row>
    <row r="704">
      <c r="D704" s="17"/>
      <c r="F704" s="17"/>
    </row>
    <row r="705">
      <c r="D705" s="17"/>
      <c r="F705" s="17"/>
    </row>
    <row r="706">
      <c r="D706" s="17"/>
      <c r="F706" s="17"/>
    </row>
    <row r="707">
      <c r="D707" s="17"/>
      <c r="F707" s="17"/>
    </row>
    <row r="708">
      <c r="D708" s="17"/>
      <c r="F708" s="17"/>
    </row>
    <row r="709">
      <c r="D709" s="17"/>
      <c r="F709" s="17"/>
    </row>
    <row r="710">
      <c r="D710" s="17"/>
      <c r="F710" s="17"/>
    </row>
    <row r="711">
      <c r="D711" s="17"/>
      <c r="F711" s="17"/>
    </row>
    <row r="712">
      <c r="D712" s="17"/>
      <c r="F712" s="17"/>
    </row>
    <row r="713">
      <c r="D713" s="17"/>
      <c r="F713" s="17"/>
    </row>
    <row r="714">
      <c r="D714" s="17"/>
      <c r="F714" s="17"/>
    </row>
    <row r="715">
      <c r="D715" s="17"/>
      <c r="F715" s="17"/>
    </row>
    <row r="716">
      <c r="D716" s="17"/>
      <c r="F716" s="17"/>
    </row>
    <row r="717">
      <c r="D717" s="17"/>
      <c r="F717" s="17"/>
    </row>
    <row r="718">
      <c r="D718" s="17"/>
      <c r="F718" s="17"/>
    </row>
    <row r="719">
      <c r="D719" s="17"/>
      <c r="F719" s="17"/>
    </row>
    <row r="720">
      <c r="D720" s="17"/>
      <c r="F720" s="17"/>
    </row>
    <row r="721">
      <c r="D721" s="17"/>
      <c r="F721" s="17"/>
    </row>
    <row r="722">
      <c r="D722" s="17"/>
      <c r="F722" s="17"/>
    </row>
    <row r="723">
      <c r="D723" s="17"/>
      <c r="F723" s="17"/>
    </row>
    <row r="724">
      <c r="D724" s="17"/>
      <c r="F724" s="17"/>
    </row>
    <row r="725">
      <c r="D725" s="17"/>
      <c r="F725" s="17"/>
    </row>
    <row r="726">
      <c r="D726" s="17"/>
      <c r="F726" s="17"/>
    </row>
    <row r="727">
      <c r="D727" s="17"/>
      <c r="F727" s="17"/>
    </row>
    <row r="728">
      <c r="D728" s="17"/>
      <c r="F728" s="17"/>
    </row>
    <row r="729">
      <c r="D729" s="17"/>
      <c r="F729" s="17"/>
    </row>
    <row r="730">
      <c r="D730" s="17"/>
      <c r="F730" s="17"/>
    </row>
    <row r="731">
      <c r="D731" s="17"/>
      <c r="F731" s="17"/>
    </row>
    <row r="732">
      <c r="D732" s="17"/>
      <c r="F732" s="17"/>
    </row>
    <row r="733">
      <c r="D733" s="17"/>
      <c r="F733" s="17"/>
    </row>
    <row r="734">
      <c r="D734" s="17"/>
      <c r="F734" s="17"/>
    </row>
    <row r="735">
      <c r="D735" s="17"/>
      <c r="F735" s="17"/>
    </row>
    <row r="736">
      <c r="D736" s="17"/>
      <c r="F736" s="17"/>
    </row>
    <row r="737">
      <c r="D737" s="17"/>
      <c r="F737" s="17"/>
    </row>
    <row r="738">
      <c r="D738" s="17"/>
      <c r="F738" s="17"/>
    </row>
    <row r="739">
      <c r="D739" s="17"/>
      <c r="F739" s="17"/>
    </row>
    <row r="740">
      <c r="D740" s="17"/>
      <c r="F740" s="17"/>
    </row>
    <row r="741">
      <c r="D741" s="17"/>
      <c r="F741" s="17"/>
    </row>
    <row r="742">
      <c r="D742" s="17"/>
      <c r="F742" s="17"/>
    </row>
    <row r="743">
      <c r="D743" s="17"/>
      <c r="F743" s="17"/>
    </row>
    <row r="744">
      <c r="D744" s="17"/>
      <c r="F744" s="17"/>
    </row>
    <row r="745">
      <c r="D745" s="17"/>
      <c r="F745" s="17"/>
    </row>
    <row r="746">
      <c r="D746" s="17"/>
      <c r="F746" s="17"/>
    </row>
    <row r="747">
      <c r="D747" s="17"/>
      <c r="F747" s="17"/>
    </row>
    <row r="748">
      <c r="D748" s="17"/>
      <c r="F748" s="17"/>
    </row>
    <row r="749">
      <c r="D749" s="17"/>
      <c r="F749" s="17"/>
    </row>
    <row r="750">
      <c r="D750" s="17"/>
      <c r="F750" s="17"/>
    </row>
    <row r="751">
      <c r="D751" s="17"/>
      <c r="F751" s="17"/>
    </row>
    <row r="752">
      <c r="D752" s="17"/>
      <c r="F752" s="17"/>
    </row>
    <row r="753">
      <c r="D753" s="17"/>
      <c r="F753" s="17"/>
    </row>
    <row r="754">
      <c r="D754" s="17"/>
      <c r="F754" s="17"/>
    </row>
    <row r="755">
      <c r="D755" s="17"/>
      <c r="F755" s="17"/>
    </row>
    <row r="756">
      <c r="D756" s="17"/>
      <c r="F756" s="17"/>
    </row>
    <row r="757">
      <c r="D757" s="17"/>
      <c r="F757" s="17"/>
    </row>
    <row r="758">
      <c r="D758" s="17"/>
      <c r="F758" s="17"/>
    </row>
    <row r="759">
      <c r="D759" s="17"/>
      <c r="F759" s="17"/>
    </row>
    <row r="760">
      <c r="D760" s="17"/>
      <c r="F760" s="17"/>
    </row>
    <row r="761">
      <c r="D761" s="17"/>
      <c r="F761" s="17"/>
    </row>
    <row r="762">
      <c r="D762" s="17"/>
      <c r="F762" s="17"/>
    </row>
    <row r="763">
      <c r="D763" s="17"/>
      <c r="F763" s="17"/>
    </row>
    <row r="764">
      <c r="D764" s="17"/>
      <c r="F764" s="17"/>
    </row>
    <row r="765">
      <c r="D765" s="17"/>
      <c r="F765" s="17"/>
    </row>
    <row r="766">
      <c r="D766" s="17"/>
      <c r="F766" s="17"/>
    </row>
    <row r="767">
      <c r="D767" s="17"/>
      <c r="F767" s="17"/>
    </row>
    <row r="768">
      <c r="D768" s="17"/>
      <c r="F768" s="17"/>
    </row>
    <row r="769">
      <c r="D769" s="17"/>
      <c r="F769" s="17"/>
    </row>
    <row r="770">
      <c r="D770" s="17"/>
      <c r="F770" s="17"/>
    </row>
    <row r="771">
      <c r="D771" s="17"/>
      <c r="F771" s="17"/>
    </row>
    <row r="772">
      <c r="D772" s="17"/>
      <c r="F772" s="17"/>
    </row>
    <row r="773">
      <c r="D773" s="17"/>
      <c r="F773" s="17"/>
    </row>
    <row r="774">
      <c r="D774" s="17"/>
      <c r="F774" s="17"/>
    </row>
    <row r="775">
      <c r="D775" s="17"/>
      <c r="F775" s="17"/>
    </row>
    <row r="776">
      <c r="D776" s="17"/>
      <c r="F776" s="17"/>
    </row>
    <row r="777">
      <c r="D777" s="17"/>
      <c r="F777" s="17"/>
    </row>
    <row r="778">
      <c r="D778" s="17"/>
      <c r="F778" s="17"/>
    </row>
    <row r="779">
      <c r="D779" s="17"/>
      <c r="F779" s="17"/>
    </row>
    <row r="780">
      <c r="D780" s="17"/>
      <c r="F780" s="17"/>
    </row>
    <row r="781">
      <c r="D781" s="17"/>
      <c r="F781" s="17"/>
    </row>
    <row r="782">
      <c r="D782" s="17"/>
      <c r="F782" s="17"/>
    </row>
    <row r="783">
      <c r="D783" s="17"/>
      <c r="F783" s="17"/>
    </row>
    <row r="784">
      <c r="D784" s="17"/>
      <c r="F784" s="17"/>
    </row>
    <row r="785">
      <c r="D785" s="17"/>
      <c r="F785" s="17"/>
    </row>
    <row r="786">
      <c r="D786" s="17"/>
      <c r="F786" s="17"/>
    </row>
    <row r="787">
      <c r="D787" s="17"/>
      <c r="F787" s="17"/>
    </row>
    <row r="788">
      <c r="D788" s="17"/>
      <c r="F788" s="17"/>
    </row>
    <row r="789">
      <c r="D789" s="17"/>
      <c r="F789" s="17"/>
    </row>
    <row r="790">
      <c r="D790" s="17"/>
      <c r="F790" s="17"/>
    </row>
    <row r="791">
      <c r="D791" s="17"/>
      <c r="F791" s="17"/>
    </row>
    <row r="792">
      <c r="D792" s="17"/>
      <c r="F792" s="17"/>
    </row>
    <row r="793">
      <c r="D793" s="17"/>
      <c r="F793" s="17"/>
    </row>
    <row r="794">
      <c r="D794" s="17"/>
      <c r="F794" s="17"/>
    </row>
    <row r="795">
      <c r="D795" s="17"/>
      <c r="F795" s="17"/>
    </row>
    <row r="796">
      <c r="D796" s="17"/>
      <c r="F796" s="17"/>
    </row>
    <row r="797">
      <c r="D797" s="17"/>
      <c r="F797" s="17"/>
    </row>
    <row r="798">
      <c r="D798" s="17"/>
      <c r="F798" s="17"/>
    </row>
    <row r="799">
      <c r="D799" s="17"/>
      <c r="F799" s="17"/>
    </row>
    <row r="800">
      <c r="D800" s="17"/>
      <c r="F800" s="17"/>
    </row>
    <row r="801">
      <c r="D801" s="17"/>
      <c r="F801" s="17"/>
    </row>
    <row r="802">
      <c r="D802" s="17"/>
      <c r="F802" s="17"/>
    </row>
    <row r="803">
      <c r="D803" s="17"/>
      <c r="F803" s="17"/>
    </row>
    <row r="804">
      <c r="D804" s="17"/>
      <c r="F804" s="17"/>
    </row>
    <row r="805">
      <c r="D805" s="17"/>
      <c r="F805" s="17"/>
    </row>
    <row r="806">
      <c r="D806" s="17"/>
      <c r="F806" s="17"/>
    </row>
    <row r="807">
      <c r="D807" s="17"/>
      <c r="F807" s="17"/>
    </row>
    <row r="808">
      <c r="D808" s="17"/>
      <c r="F808" s="17"/>
    </row>
    <row r="809">
      <c r="D809" s="17"/>
      <c r="F809" s="17"/>
    </row>
    <row r="810">
      <c r="D810" s="17"/>
      <c r="F810" s="17"/>
    </row>
    <row r="811">
      <c r="D811" s="17"/>
      <c r="F811" s="17"/>
    </row>
    <row r="812">
      <c r="D812" s="17"/>
      <c r="F812" s="17"/>
    </row>
    <row r="813">
      <c r="D813" s="17"/>
      <c r="F813" s="17"/>
    </row>
    <row r="814">
      <c r="D814" s="17"/>
      <c r="F814" s="17"/>
    </row>
    <row r="815">
      <c r="D815" s="17"/>
      <c r="F815" s="17"/>
    </row>
    <row r="816">
      <c r="D816" s="17"/>
      <c r="F816" s="17"/>
    </row>
    <row r="817">
      <c r="D817" s="17"/>
      <c r="F817" s="17"/>
    </row>
    <row r="818">
      <c r="D818" s="17"/>
      <c r="F818" s="17"/>
    </row>
    <row r="819">
      <c r="D819" s="17"/>
      <c r="F819" s="17"/>
    </row>
    <row r="820">
      <c r="D820" s="17"/>
      <c r="F820" s="17"/>
    </row>
    <row r="821">
      <c r="D821" s="17"/>
      <c r="F821" s="17"/>
    </row>
    <row r="822">
      <c r="D822" s="17"/>
      <c r="F822" s="17"/>
    </row>
    <row r="823">
      <c r="D823" s="17"/>
      <c r="F823" s="17"/>
    </row>
    <row r="824">
      <c r="D824" s="17"/>
      <c r="F824" s="17"/>
    </row>
    <row r="825">
      <c r="D825" s="17"/>
      <c r="F825" s="17"/>
    </row>
    <row r="826">
      <c r="D826" s="17"/>
      <c r="F826" s="17"/>
    </row>
    <row r="827">
      <c r="D827" s="17"/>
      <c r="F827" s="17"/>
    </row>
    <row r="828">
      <c r="D828" s="17"/>
      <c r="F828" s="17"/>
    </row>
    <row r="829">
      <c r="D829" s="17"/>
      <c r="F829" s="17"/>
    </row>
    <row r="830">
      <c r="D830" s="17"/>
      <c r="F830" s="17"/>
    </row>
    <row r="831">
      <c r="D831" s="17"/>
      <c r="F831" s="17"/>
    </row>
    <row r="832">
      <c r="D832" s="17"/>
      <c r="F832" s="17"/>
    </row>
    <row r="833">
      <c r="D833" s="17"/>
      <c r="F833" s="17"/>
    </row>
    <row r="834">
      <c r="D834" s="17"/>
      <c r="F834" s="17"/>
    </row>
    <row r="835">
      <c r="D835" s="17"/>
      <c r="F835" s="17"/>
    </row>
    <row r="836">
      <c r="D836" s="17"/>
      <c r="F836" s="17"/>
    </row>
    <row r="837">
      <c r="D837" s="17"/>
      <c r="F837" s="17"/>
    </row>
    <row r="838">
      <c r="D838" s="17"/>
      <c r="F838" s="17"/>
    </row>
    <row r="839">
      <c r="D839" s="17"/>
      <c r="F839" s="17"/>
    </row>
    <row r="840">
      <c r="D840" s="17"/>
      <c r="F840" s="17"/>
    </row>
    <row r="841">
      <c r="D841" s="17"/>
      <c r="F841" s="17"/>
    </row>
    <row r="842">
      <c r="D842" s="17"/>
      <c r="F842" s="17"/>
    </row>
    <row r="843">
      <c r="D843" s="17"/>
      <c r="F843" s="17"/>
    </row>
    <row r="844">
      <c r="D844" s="17"/>
      <c r="F844" s="17"/>
    </row>
    <row r="845">
      <c r="D845" s="17"/>
      <c r="F845" s="17"/>
    </row>
    <row r="846">
      <c r="D846" s="17"/>
      <c r="F846" s="17"/>
    </row>
    <row r="847">
      <c r="D847" s="17"/>
      <c r="F847" s="17"/>
    </row>
    <row r="848">
      <c r="D848" s="17"/>
      <c r="F848" s="17"/>
    </row>
    <row r="849">
      <c r="D849" s="17"/>
      <c r="F849" s="17"/>
    </row>
    <row r="850">
      <c r="D850" s="17"/>
      <c r="F850" s="17"/>
    </row>
    <row r="851">
      <c r="D851" s="17"/>
      <c r="F851" s="17"/>
    </row>
    <row r="852">
      <c r="D852" s="17"/>
      <c r="F852" s="17"/>
    </row>
    <row r="853">
      <c r="D853" s="17"/>
      <c r="F853" s="17"/>
    </row>
    <row r="854">
      <c r="D854" s="17"/>
      <c r="F854" s="17"/>
    </row>
    <row r="855">
      <c r="D855" s="17"/>
      <c r="F855" s="17"/>
    </row>
    <row r="856">
      <c r="D856" s="17"/>
      <c r="F856" s="17"/>
    </row>
    <row r="857">
      <c r="D857" s="17"/>
      <c r="F857" s="17"/>
    </row>
    <row r="858">
      <c r="D858" s="17"/>
      <c r="F858" s="17"/>
    </row>
    <row r="859">
      <c r="D859" s="17"/>
      <c r="F859" s="17"/>
    </row>
    <row r="860">
      <c r="D860" s="17"/>
      <c r="F860" s="17"/>
    </row>
    <row r="861">
      <c r="D861" s="17"/>
      <c r="F861" s="17"/>
    </row>
    <row r="862">
      <c r="D862" s="17"/>
      <c r="F862" s="17"/>
    </row>
    <row r="863">
      <c r="D863" s="17"/>
      <c r="F863" s="17"/>
    </row>
    <row r="864">
      <c r="D864" s="17"/>
      <c r="F864" s="17"/>
    </row>
    <row r="865">
      <c r="D865" s="17"/>
      <c r="F865" s="17"/>
    </row>
    <row r="866">
      <c r="D866" s="17"/>
      <c r="F866" s="17"/>
    </row>
    <row r="867">
      <c r="D867" s="17"/>
      <c r="F867" s="17"/>
    </row>
    <row r="868">
      <c r="D868" s="17"/>
      <c r="F868" s="17"/>
    </row>
    <row r="869">
      <c r="D869" s="17"/>
      <c r="F869" s="17"/>
    </row>
    <row r="870">
      <c r="D870" s="17"/>
      <c r="F870" s="17"/>
    </row>
    <row r="871">
      <c r="D871" s="17"/>
      <c r="F871" s="17"/>
    </row>
    <row r="872">
      <c r="D872" s="17"/>
      <c r="F872" s="17"/>
    </row>
    <row r="873">
      <c r="D873" s="17"/>
      <c r="F873" s="17"/>
    </row>
    <row r="874">
      <c r="D874" s="17"/>
      <c r="F874" s="17"/>
    </row>
    <row r="875">
      <c r="D875" s="17"/>
      <c r="F875" s="17"/>
    </row>
    <row r="876">
      <c r="D876" s="17"/>
      <c r="F876" s="17"/>
    </row>
    <row r="877">
      <c r="D877" s="17"/>
      <c r="F877" s="17"/>
    </row>
    <row r="878">
      <c r="D878" s="17"/>
      <c r="F878" s="17"/>
    </row>
    <row r="879">
      <c r="D879" s="17"/>
      <c r="F879" s="17"/>
    </row>
    <row r="880">
      <c r="D880" s="17"/>
      <c r="F880" s="17"/>
    </row>
    <row r="881">
      <c r="D881" s="17"/>
      <c r="F881" s="17"/>
    </row>
    <row r="882">
      <c r="D882" s="17"/>
      <c r="F882" s="17"/>
    </row>
    <row r="883">
      <c r="D883" s="17"/>
      <c r="F883" s="17"/>
    </row>
    <row r="884">
      <c r="D884" s="17"/>
      <c r="F884" s="17"/>
    </row>
    <row r="885">
      <c r="D885" s="17"/>
      <c r="F885" s="17"/>
    </row>
    <row r="886">
      <c r="D886" s="17"/>
      <c r="F886" s="17"/>
    </row>
    <row r="887">
      <c r="D887" s="17"/>
      <c r="F887" s="17"/>
    </row>
    <row r="888">
      <c r="D888" s="17"/>
      <c r="F888" s="17"/>
    </row>
    <row r="889">
      <c r="D889" s="17"/>
      <c r="F889" s="17"/>
    </row>
    <row r="890">
      <c r="D890" s="17"/>
      <c r="F890" s="17"/>
    </row>
    <row r="891">
      <c r="D891" s="17"/>
      <c r="F891" s="17"/>
    </row>
    <row r="892">
      <c r="D892" s="17"/>
      <c r="F892" s="17"/>
    </row>
    <row r="893">
      <c r="D893" s="17"/>
      <c r="F893" s="17"/>
    </row>
    <row r="894">
      <c r="D894" s="17"/>
      <c r="F894" s="17"/>
    </row>
    <row r="895">
      <c r="D895" s="17"/>
      <c r="F895" s="17"/>
    </row>
    <row r="896">
      <c r="D896" s="17"/>
      <c r="F896" s="17"/>
    </row>
    <row r="897">
      <c r="D897" s="17"/>
      <c r="F897" s="17"/>
    </row>
    <row r="898">
      <c r="D898" s="17"/>
      <c r="F898" s="17"/>
    </row>
    <row r="899">
      <c r="D899" s="17"/>
      <c r="F899" s="17"/>
    </row>
    <row r="900">
      <c r="D900" s="17"/>
      <c r="F900" s="17"/>
    </row>
    <row r="901">
      <c r="D901" s="17"/>
      <c r="F901" s="17"/>
    </row>
    <row r="902">
      <c r="D902" s="17"/>
      <c r="F902" s="17"/>
    </row>
    <row r="903">
      <c r="D903" s="17"/>
      <c r="F903" s="17"/>
    </row>
    <row r="904">
      <c r="D904" s="17"/>
      <c r="F904" s="17"/>
    </row>
    <row r="905">
      <c r="D905" s="17"/>
      <c r="F905" s="17"/>
    </row>
    <row r="906">
      <c r="D906" s="17"/>
      <c r="F906" s="17"/>
    </row>
    <row r="907">
      <c r="D907" s="17"/>
      <c r="F907" s="17"/>
    </row>
    <row r="908">
      <c r="D908" s="17"/>
      <c r="F908" s="17"/>
    </row>
    <row r="909">
      <c r="D909" s="17"/>
      <c r="F909" s="17"/>
    </row>
    <row r="910">
      <c r="D910" s="17"/>
      <c r="F910" s="17"/>
    </row>
    <row r="911">
      <c r="D911" s="17"/>
      <c r="F911" s="17"/>
    </row>
    <row r="912">
      <c r="D912" s="17"/>
      <c r="F912" s="17"/>
    </row>
    <row r="913">
      <c r="D913" s="17"/>
      <c r="F913" s="17"/>
    </row>
    <row r="914">
      <c r="D914" s="17"/>
      <c r="F914" s="17"/>
    </row>
    <row r="915">
      <c r="D915" s="17"/>
      <c r="F915" s="17"/>
    </row>
    <row r="916">
      <c r="D916" s="17"/>
      <c r="F916" s="17"/>
    </row>
    <row r="917">
      <c r="D917" s="17"/>
      <c r="F917" s="17"/>
    </row>
    <row r="918">
      <c r="D918" s="17"/>
      <c r="F918" s="17"/>
    </row>
    <row r="919">
      <c r="D919" s="17"/>
      <c r="F919" s="17"/>
    </row>
    <row r="920">
      <c r="D920" s="17"/>
      <c r="F920" s="17"/>
    </row>
    <row r="921">
      <c r="D921" s="17"/>
      <c r="F921" s="17"/>
    </row>
    <row r="922">
      <c r="D922" s="17"/>
      <c r="F922" s="17"/>
    </row>
    <row r="923">
      <c r="D923" s="17"/>
      <c r="F923" s="17"/>
    </row>
    <row r="924">
      <c r="D924" s="17"/>
      <c r="F924" s="17"/>
    </row>
    <row r="925">
      <c r="D925" s="17"/>
      <c r="F925" s="17"/>
    </row>
    <row r="926">
      <c r="D926" s="17"/>
      <c r="F926" s="17"/>
    </row>
    <row r="927">
      <c r="D927" s="17"/>
      <c r="F927" s="17"/>
    </row>
    <row r="928">
      <c r="D928" s="17"/>
      <c r="F928" s="17"/>
    </row>
    <row r="929">
      <c r="D929" s="17"/>
      <c r="F929" s="17"/>
    </row>
    <row r="930">
      <c r="D930" s="17"/>
      <c r="F930" s="17"/>
    </row>
    <row r="931">
      <c r="D931" s="17"/>
      <c r="F931" s="17"/>
    </row>
    <row r="932">
      <c r="D932" s="17"/>
      <c r="F932" s="17"/>
    </row>
    <row r="933">
      <c r="D933" s="17"/>
      <c r="F933" s="17"/>
    </row>
    <row r="934">
      <c r="D934" s="17"/>
      <c r="F934" s="17"/>
    </row>
    <row r="935">
      <c r="D935" s="17"/>
      <c r="F935" s="17"/>
    </row>
    <row r="936">
      <c r="D936" s="17"/>
      <c r="F936" s="17"/>
    </row>
    <row r="937">
      <c r="D937" s="17"/>
      <c r="F937" s="17"/>
    </row>
    <row r="938">
      <c r="D938" s="17"/>
      <c r="F938" s="17"/>
    </row>
    <row r="939">
      <c r="D939" s="17"/>
      <c r="F939" s="17"/>
    </row>
    <row r="940">
      <c r="D940" s="17"/>
      <c r="F940" s="17"/>
    </row>
    <row r="941">
      <c r="D941" s="17"/>
      <c r="F941" s="17"/>
    </row>
    <row r="942">
      <c r="D942" s="17"/>
      <c r="F942" s="17"/>
    </row>
    <row r="943">
      <c r="D943" s="17"/>
      <c r="F943" s="17"/>
    </row>
    <row r="944">
      <c r="D944" s="17"/>
      <c r="F944" s="17"/>
    </row>
    <row r="945">
      <c r="D945" s="17"/>
      <c r="F945" s="17"/>
    </row>
    <row r="946">
      <c r="D946" s="17"/>
      <c r="F946" s="17"/>
    </row>
    <row r="947">
      <c r="D947" s="17"/>
      <c r="F947" s="17"/>
    </row>
    <row r="948">
      <c r="D948" s="17"/>
      <c r="F948" s="17"/>
    </row>
    <row r="949">
      <c r="D949" s="17"/>
      <c r="F949" s="17"/>
    </row>
    <row r="950">
      <c r="D950" s="17"/>
      <c r="F950" s="17"/>
    </row>
    <row r="951">
      <c r="D951" s="17"/>
      <c r="F951" s="17"/>
    </row>
    <row r="952">
      <c r="D952" s="17"/>
      <c r="F952" s="17"/>
    </row>
    <row r="953">
      <c r="D953" s="17"/>
      <c r="F953" s="17"/>
    </row>
    <row r="954">
      <c r="D954" s="17"/>
      <c r="F954" s="17"/>
    </row>
    <row r="955">
      <c r="D955" s="17"/>
      <c r="F955" s="17"/>
    </row>
    <row r="956">
      <c r="D956" s="17"/>
      <c r="F956" s="17"/>
    </row>
    <row r="957">
      <c r="D957" s="17"/>
      <c r="F957" s="17"/>
    </row>
    <row r="958">
      <c r="D958" s="17"/>
      <c r="F958" s="17"/>
    </row>
    <row r="959">
      <c r="D959" s="17"/>
      <c r="F959" s="17"/>
    </row>
    <row r="960">
      <c r="D960" s="17"/>
      <c r="F960" s="17"/>
    </row>
    <row r="961">
      <c r="D961" s="17"/>
      <c r="F961" s="17"/>
    </row>
    <row r="962">
      <c r="D962" s="17"/>
      <c r="F962" s="17"/>
    </row>
    <row r="963">
      <c r="D963" s="17"/>
      <c r="F963" s="17"/>
    </row>
    <row r="964">
      <c r="D964" s="17"/>
      <c r="F964" s="17"/>
    </row>
    <row r="965">
      <c r="D965" s="17"/>
      <c r="F965" s="17"/>
    </row>
    <row r="966">
      <c r="D966" s="17"/>
      <c r="F966" s="17"/>
    </row>
    <row r="967">
      <c r="D967" s="17"/>
      <c r="F967" s="17"/>
    </row>
    <row r="968">
      <c r="D968" s="17"/>
      <c r="F968" s="17"/>
    </row>
    <row r="969">
      <c r="D969" s="17"/>
      <c r="F969" s="17"/>
    </row>
    <row r="970">
      <c r="D970" s="17"/>
      <c r="F970" s="17"/>
    </row>
    <row r="971">
      <c r="D971" s="17"/>
      <c r="F971" s="17"/>
    </row>
    <row r="972">
      <c r="D972" s="17"/>
      <c r="F972" s="17"/>
    </row>
    <row r="973">
      <c r="D973" s="17"/>
      <c r="F973" s="17"/>
    </row>
    <row r="974">
      <c r="D974" s="17"/>
      <c r="F974" s="17"/>
    </row>
    <row r="975">
      <c r="D975" s="17"/>
      <c r="F975" s="17"/>
    </row>
    <row r="976">
      <c r="D976" s="17"/>
      <c r="F976" s="17"/>
    </row>
    <row r="977">
      <c r="D977" s="17"/>
      <c r="F977" s="17"/>
    </row>
    <row r="978">
      <c r="D978" s="17"/>
      <c r="F978" s="17"/>
    </row>
    <row r="979">
      <c r="D979" s="17"/>
      <c r="F979" s="17"/>
    </row>
    <row r="980">
      <c r="D980" s="17"/>
      <c r="F980" s="17"/>
    </row>
    <row r="981">
      <c r="D981" s="17"/>
      <c r="F981" s="17"/>
    </row>
    <row r="982">
      <c r="D982" s="17"/>
      <c r="F982" s="17"/>
    </row>
    <row r="983">
      <c r="D983" s="17"/>
      <c r="F983" s="17"/>
    </row>
    <row r="984">
      <c r="D984" s="17"/>
      <c r="F984" s="17"/>
    </row>
    <row r="985">
      <c r="D985" s="17"/>
      <c r="F985" s="17"/>
    </row>
    <row r="986">
      <c r="D986" s="17"/>
      <c r="F986" s="17"/>
    </row>
    <row r="987">
      <c r="D987" s="17"/>
      <c r="F987" s="17"/>
    </row>
    <row r="988">
      <c r="D988" s="17"/>
      <c r="F988" s="17"/>
    </row>
    <row r="989">
      <c r="D989" s="17"/>
      <c r="F989" s="17"/>
    </row>
    <row r="990">
      <c r="D990" s="17"/>
      <c r="F990" s="17"/>
    </row>
    <row r="991">
      <c r="D991" s="17"/>
      <c r="F991" s="17"/>
    </row>
    <row r="992">
      <c r="D992" s="17"/>
      <c r="F992" s="17"/>
    </row>
    <row r="993">
      <c r="D993" s="17"/>
      <c r="F993" s="17"/>
    </row>
    <row r="994">
      <c r="D994" s="17"/>
      <c r="F994" s="17"/>
    </row>
    <row r="995">
      <c r="D995" s="17"/>
      <c r="F995" s="17"/>
    </row>
    <row r="996">
      <c r="D996" s="17"/>
      <c r="F996" s="17"/>
    </row>
    <row r="997">
      <c r="D997" s="17"/>
      <c r="F997" s="17"/>
    </row>
    <row r="998">
      <c r="D998" s="17"/>
      <c r="F998" s="17"/>
    </row>
    <row r="999">
      <c r="D999" s="17"/>
      <c r="F999" s="17"/>
    </row>
    <row r="1000">
      <c r="D1000" s="17"/>
      <c r="F1000" s="17"/>
    </row>
  </sheetData>
  <conditionalFormatting sqref="D1:D1000">
    <cfRule type="colorScale" priority="1">
      <colorScale>
        <cfvo type="min"/>
        <cfvo type="percentile" val="50"/>
        <cfvo type="max"/>
        <color rgb="FFFFFFFF"/>
        <color rgb="FF9AD4A9"/>
        <color rgb="FF34A853"/>
      </colorScale>
    </cfRule>
  </conditionalFormatting>
  <conditionalFormatting sqref="F2:F33">
    <cfRule type="colorScale" priority="2">
      <colorScale>
        <cfvo type="min"/>
        <cfvo type="percentile" val="50"/>
        <cfvo type="max"/>
        <color rgb="FFFFFFFF"/>
        <color rgb="FFABDDC5"/>
        <color rgb="FF34A853"/>
      </colorScale>
    </cfRule>
  </conditionalFormatting>
  <conditionalFormatting sqref="G2:G3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2:P3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2:M33">
    <cfRule type="colorScale" priority="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9" max="9" width="19.57"/>
  </cols>
  <sheetData>
    <row r="1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  <c r="I1" s="2" t="s">
        <v>96</v>
      </c>
      <c r="J1" s="2" t="s">
        <v>23</v>
      </c>
      <c r="K1" s="2" t="s">
        <v>97</v>
      </c>
      <c r="L1" s="2" t="s">
        <v>98</v>
      </c>
      <c r="M1" s="19" t="s">
        <v>99</v>
      </c>
      <c r="N1" s="19" t="s">
        <v>32</v>
      </c>
      <c r="O1" s="2" t="s">
        <v>33</v>
      </c>
      <c r="P1" s="2" t="s">
        <v>100</v>
      </c>
      <c r="Q1" s="2" t="s">
        <v>101</v>
      </c>
    </row>
    <row r="2">
      <c r="A2" s="20" t="s">
        <v>102</v>
      </c>
      <c r="B2" s="15">
        <v>42.360081</v>
      </c>
      <c r="C2" s="15">
        <v>-71.058884</v>
      </c>
      <c r="D2" s="20" t="s">
        <v>103</v>
      </c>
      <c r="E2" s="15">
        <v>39.9526</v>
      </c>
      <c r="F2" s="15">
        <v>-75.1652</v>
      </c>
      <c r="G2" s="9" t="s">
        <v>35</v>
      </c>
      <c r="H2" s="9" t="s">
        <v>37</v>
      </c>
      <c r="I2" s="15" t="str">
        <f>vlookup(G2, 'Top Air Travel Routes'!$A$1:$Q1000,1,0 )</f>
        <v>BOS PHL</v>
      </c>
      <c r="J2" s="15">
        <f>vlookup($G2, 'Top Air Travel Routes'!$A$1:$Q1000,7,0 )</f>
        <v>244607</v>
      </c>
      <c r="K2" s="21">
        <f>vlookup($G2, 'Top Air Travel Routes'!$A$1:$Q1000,13,0 )</f>
        <v>0.2083333333</v>
      </c>
      <c r="L2" s="15" t="str">
        <f>vlookup($G2, 'Top Air Travel Routes'!$A$1:$Q1000,14,0 )</f>
        <v>Acela</v>
      </c>
      <c r="M2" s="16">
        <f>vlookup($G2, 'Top Air Travel Routes'!$A$1:$Q1000,15,0 )</f>
        <v>118</v>
      </c>
      <c r="N2" s="15">
        <f>vlookup($G2, 'Top Air Travel Routes'!$A$1:$Q1000,16,0 )</f>
        <v>2</v>
      </c>
      <c r="O2" s="15" t="str">
        <f>vlookup($G2, 'Top Air Travel Routes'!$A$1:$Q1000,17,0 )</f>
        <v>Northeast Corridor</v>
      </c>
      <c r="P2" s="2">
        <v>1.0</v>
      </c>
      <c r="Q2" s="2">
        <v>1.0</v>
      </c>
    </row>
    <row r="3">
      <c r="A3" s="20" t="s">
        <v>102</v>
      </c>
      <c r="B3" s="15">
        <v>42.360081</v>
      </c>
      <c r="C3" s="15">
        <v>-71.058884</v>
      </c>
      <c r="D3" s="20" t="s">
        <v>104</v>
      </c>
      <c r="E3" s="15">
        <v>40.7357</v>
      </c>
      <c r="F3" s="15">
        <v>-74.1724</v>
      </c>
      <c r="G3" s="9" t="s">
        <v>38</v>
      </c>
      <c r="H3" s="9" t="s">
        <v>39</v>
      </c>
      <c r="I3" s="15" t="str">
        <f>vlookup(G3, 'Top Air Travel Routes'!$A$1:$Q1000,1,0 )</f>
        <v>BOS EWR</v>
      </c>
      <c r="J3" s="15">
        <f>vlookup($G3, 'Top Air Travel Routes'!$A$1:$Q1000,7,0 )</f>
        <v>163678</v>
      </c>
      <c r="K3" s="21">
        <f>vlookup($G3, 'Top Air Travel Routes'!$A$1:$Q1000,13,0 )</f>
        <v>0.2083333333</v>
      </c>
      <c r="L3" s="15" t="str">
        <f>vlookup($G3, 'Top Air Travel Routes'!$A$1:$Q1000,14,0 )</f>
        <v>Northeast Regional</v>
      </c>
      <c r="M3" s="16">
        <f>vlookup($G3, 'Top Air Travel Routes'!$A$1:$Q1000,15,0 )</f>
        <v>60</v>
      </c>
      <c r="N3" s="15">
        <f>vlookup($G3, 'Top Air Travel Routes'!$A$1:$Q1000,16,0 )</f>
        <v>1</v>
      </c>
      <c r="O3" s="15" t="str">
        <f>vlookup($G3, 'Top Air Travel Routes'!$A$1:$Q1000,17,0 )</f>
        <v>State Supported</v>
      </c>
      <c r="P3" s="2">
        <v>1.0</v>
      </c>
      <c r="Q3" s="2">
        <v>1.0</v>
      </c>
    </row>
    <row r="4">
      <c r="A4" s="20" t="s">
        <v>102</v>
      </c>
      <c r="B4" s="15">
        <v>42.360081</v>
      </c>
      <c r="C4" s="15">
        <v>-71.058884</v>
      </c>
      <c r="D4" s="20" t="s">
        <v>105</v>
      </c>
      <c r="E4" s="15">
        <v>38.9072</v>
      </c>
      <c r="F4" s="15">
        <v>-77.0369</v>
      </c>
      <c r="G4" s="9" t="s">
        <v>40</v>
      </c>
      <c r="H4" s="9" t="s">
        <v>37</v>
      </c>
      <c r="I4" s="15" t="str">
        <f>vlookup(G4, 'Top Air Travel Routes'!$A$1:$Q1000,1,0 )</f>
        <v>BOS DCA</v>
      </c>
      <c r="J4" s="15">
        <f>vlookup($G4, 'Top Air Travel Routes'!$A$1:$Q1000,7,0 )</f>
        <v>369994</v>
      </c>
      <c r="K4" s="21">
        <f>vlookup($G4, 'Top Air Travel Routes'!$A$1:$Q1000,13,0 )</f>
        <v>0.2916666667</v>
      </c>
      <c r="L4" s="15" t="str">
        <f>vlookup($G4, 'Top Air Travel Routes'!$A$1:$Q1000,14,0 )</f>
        <v>Acela</v>
      </c>
      <c r="M4" s="16">
        <f>vlookup($G4, 'Top Air Travel Routes'!$A$1:$Q1000,15,0 )</f>
        <v>167</v>
      </c>
      <c r="N4" s="15">
        <f>vlookup($G4, 'Top Air Travel Routes'!$A$1:$Q1000,16,0 )</f>
        <v>2</v>
      </c>
      <c r="O4" s="15" t="str">
        <f>vlookup($G4, 'Top Air Travel Routes'!$A$1:$Q1000,17,0 )</f>
        <v>Northeast Corridor</v>
      </c>
      <c r="P4" s="2">
        <v>1.0</v>
      </c>
      <c r="Q4" s="2">
        <v>1.0</v>
      </c>
    </row>
    <row r="5">
      <c r="A5" s="20" t="s">
        <v>106</v>
      </c>
      <c r="B5" s="15">
        <v>47.658779</v>
      </c>
      <c r="C5" s="15">
        <v>-117.426048</v>
      </c>
      <c r="D5" s="20" t="s">
        <v>107</v>
      </c>
      <c r="E5" s="15">
        <v>47.6062</v>
      </c>
      <c r="F5" s="15">
        <v>-122.3321</v>
      </c>
      <c r="G5" s="9" t="s">
        <v>41</v>
      </c>
      <c r="H5" s="9" t="s">
        <v>42</v>
      </c>
      <c r="I5" s="15" t="str">
        <f>vlookup(G5, 'Top Air Travel Routes'!$A$1:$Q1000,1,0 )</f>
        <v>GEG SEA</v>
      </c>
      <c r="J5" s="15">
        <f>vlookup($G5, 'Top Air Travel Routes'!$A$1:$Q1000,7,0 )</f>
        <v>147649</v>
      </c>
      <c r="K5" s="21">
        <f>vlookup($G5, 'Top Air Travel Routes'!$A$1:$Q1000,13,0 )</f>
        <v>0.3333333333</v>
      </c>
      <c r="L5" s="15" t="str">
        <f>vlookup($G5, 'Top Air Travel Routes'!$A$1:$Q1000,14,0 )</f>
        <v>Empire Builder</v>
      </c>
      <c r="M5" s="16">
        <f>vlookup($G5, 'Top Air Travel Routes'!$A$1:$Q1000,15,0 )</f>
        <v>29</v>
      </c>
      <c r="N5" s="15">
        <f>vlookup($G5, 'Top Air Travel Routes'!$A$1:$Q1000,16,0 )</f>
        <v>13</v>
      </c>
      <c r="O5" s="15" t="str">
        <f>vlookup($G5, 'Top Air Travel Routes'!$A$1:$Q1000,17,0 )</f>
        <v>Long Distance</v>
      </c>
      <c r="P5" s="2">
        <v>0.0</v>
      </c>
      <c r="Q5" s="2">
        <v>0.0</v>
      </c>
    </row>
    <row r="6">
      <c r="A6" s="20" t="s">
        <v>104</v>
      </c>
      <c r="B6" s="15">
        <v>40.712776</v>
      </c>
      <c r="C6" s="15">
        <v>-74.005974</v>
      </c>
      <c r="D6" s="20" t="s">
        <v>108</v>
      </c>
      <c r="E6" s="15">
        <v>40.4406</v>
      </c>
      <c r="F6" s="15">
        <v>-79.9959</v>
      </c>
      <c r="G6" s="9" t="s">
        <v>43</v>
      </c>
      <c r="H6" s="9" t="s">
        <v>44</v>
      </c>
      <c r="I6" s="15" t="str">
        <f>vlookup(G6, 'Top Air Travel Routes'!$A$1:$Q1000,1,0 )</f>
        <v>LGA PIT</v>
      </c>
      <c r="J6" s="15">
        <f>vlookup($G6, 'Top Air Travel Routes'!$A$1:$Q1000,7,0 )</f>
        <v>82391</v>
      </c>
      <c r="K6" s="21">
        <f>vlookup($G6, 'Top Air Travel Routes'!$A$1:$Q1000,13,0 )</f>
        <v>0.375</v>
      </c>
      <c r="L6" s="15" t="str">
        <f>vlookup($G6, 'Top Air Travel Routes'!$A$1:$Q1000,14,0 )</f>
        <v>Pennsylvanian</v>
      </c>
      <c r="M6" s="16">
        <f>vlookup($G6, 'Top Air Travel Routes'!$A$1:$Q1000,15,0 )</f>
        <v>82</v>
      </c>
      <c r="N6" s="15">
        <f>vlookup($G6, 'Top Air Travel Routes'!$A$1:$Q1000,16,0 )</f>
        <v>30</v>
      </c>
      <c r="O6" s="15" t="str">
        <f>vlookup($G6, 'Top Air Travel Routes'!$A$1:$Q1000,17,0 )</f>
        <v>State Supported</v>
      </c>
      <c r="P6" s="2">
        <v>0.0</v>
      </c>
      <c r="Q6" s="2">
        <v>0.0</v>
      </c>
    </row>
    <row r="7">
      <c r="A7" s="20" t="s">
        <v>109</v>
      </c>
      <c r="B7" s="15">
        <v>34.052235</v>
      </c>
      <c r="C7" s="15">
        <v>-118.243683</v>
      </c>
      <c r="D7" s="20" t="s">
        <v>110</v>
      </c>
      <c r="E7" s="15">
        <v>37.3382</v>
      </c>
      <c r="F7" s="15">
        <v>-121.8863</v>
      </c>
      <c r="G7" s="9" t="s">
        <v>45</v>
      </c>
      <c r="H7" s="9" t="s">
        <v>46</v>
      </c>
      <c r="I7" s="15" t="str">
        <f>vlookup(G7, 'Top Air Travel Routes'!$A$1:$Q1000,1,0 )</f>
        <v>LAX SJC</v>
      </c>
      <c r="J7" s="15">
        <f>vlookup($G7, 'Top Air Travel Routes'!$A$1:$Q1000,7,0 )</f>
        <v>266552</v>
      </c>
      <c r="K7" s="21">
        <f>vlookup($G7, 'Top Air Travel Routes'!$A$1:$Q1000,13,0 )</f>
        <v>0.4166666667</v>
      </c>
      <c r="L7" s="15" t="str">
        <f>vlookup($G7, 'Top Air Travel Routes'!$A$1:$Q1000,14,0 )</f>
        <v>Coast Starlight</v>
      </c>
      <c r="M7" s="16">
        <f>vlookup($G7, 'Top Air Travel Routes'!$A$1:$Q1000,15,0 )</f>
        <v>63</v>
      </c>
      <c r="N7" s="15">
        <f>vlookup($G7, 'Top Air Travel Routes'!$A$1:$Q1000,16,0 )</f>
        <v>14</v>
      </c>
      <c r="O7" s="15" t="str">
        <f>vlookup($G7, 'Top Air Travel Routes'!$A$1:$Q1000,17,0 )</f>
        <v>Long Distance</v>
      </c>
      <c r="P7" s="2">
        <v>0.0</v>
      </c>
      <c r="Q7" s="2">
        <v>0.0</v>
      </c>
    </row>
    <row r="8">
      <c r="A8" s="20" t="s">
        <v>109</v>
      </c>
      <c r="B8" s="15">
        <v>34.180839</v>
      </c>
      <c r="C8" s="15">
        <v>-118.308966</v>
      </c>
      <c r="D8" s="20" t="s">
        <v>110</v>
      </c>
      <c r="E8" s="15">
        <v>37.3382</v>
      </c>
      <c r="F8" s="15">
        <v>-121.8863</v>
      </c>
      <c r="G8" s="9" t="s">
        <v>47</v>
      </c>
      <c r="H8" s="9" t="s">
        <v>46</v>
      </c>
      <c r="I8" s="15" t="str">
        <f>vlookup(G8, 'Top Air Travel Routes'!$A$1:$Q1000,1,0 )</f>
        <v>BUR SJC</v>
      </c>
      <c r="J8" s="15">
        <f>vlookup($G8, 'Top Air Travel Routes'!$A$1:$Q1000,7,0 )</f>
        <v>181349</v>
      </c>
      <c r="K8" s="21">
        <f>vlookup($G8, 'Top Air Travel Routes'!$A$1:$Q1000,13,0 )</f>
        <v>0.4166666667</v>
      </c>
      <c r="L8" s="15" t="str">
        <f>vlookup($G8, 'Top Air Travel Routes'!$A$1:$Q1000,14,0 )</f>
        <v>Coast Starlight</v>
      </c>
      <c r="M8" s="16">
        <f>vlookup($G8, 'Top Air Travel Routes'!$A$1:$Q1000,15,0 )</f>
        <v>63</v>
      </c>
      <c r="N8" s="15">
        <f>vlookup($G8, 'Top Air Travel Routes'!$A$1:$Q1000,16,0 )</f>
        <v>14</v>
      </c>
      <c r="O8" s="15" t="str">
        <f>vlookup($G8, 'Top Air Travel Routes'!$A$1:$Q1000,17,0 )</f>
        <v>Long Distance</v>
      </c>
      <c r="P8" s="2">
        <v>1.0</v>
      </c>
      <c r="Q8" s="2">
        <v>1.0</v>
      </c>
    </row>
    <row r="9">
      <c r="A9" s="20" t="s">
        <v>111</v>
      </c>
      <c r="B9" s="15">
        <v>39.2904</v>
      </c>
      <c r="C9" s="15">
        <v>-76.6122</v>
      </c>
      <c r="D9" s="20" t="s">
        <v>112</v>
      </c>
      <c r="E9" s="15">
        <v>35.2271</v>
      </c>
      <c r="F9" s="15">
        <v>-80.8431</v>
      </c>
      <c r="G9" s="9" t="s">
        <v>48</v>
      </c>
      <c r="H9" s="9" t="s">
        <v>49</v>
      </c>
      <c r="I9" s="15" t="str">
        <f>vlookup(G9, 'Top Air Travel Routes'!$A$1:$Q1000,1,0 )</f>
        <v>BWI CLT</v>
      </c>
      <c r="J9" s="15">
        <f>vlookup($G9, 'Top Air Travel Routes'!$A$1:$Q1000,7,0 )</f>
        <v>102287</v>
      </c>
      <c r="K9" s="21">
        <f>vlookup($G9, 'Top Air Travel Routes'!$A$1:$Q1000,13,0 )</f>
        <v>0.4166666667</v>
      </c>
      <c r="L9" s="15" t="str">
        <f>vlookup($G9, 'Top Air Travel Routes'!$A$1:$Q1000,14,0 )</f>
        <v>Crescent</v>
      </c>
      <c r="M9" s="16">
        <f>vlookup($G9, 'Top Air Travel Routes'!$A$1:$Q1000,15,0 )</f>
        <v>75</v>
      </c>
      <c r="N9" s="15">
        <f>vlookup($G9, 'Top Air Travel Routes'!$A$1:$Q1000,16,0 )</f>
        <v>24</v>
      </c>
      <c r="O9" s="15" t="str">
        <f>vlookup($G9, 'Top Air Travel Routes'!$A$1:$Q1000,17,0 )</f>
        <v>Long Distance</v>
      </c>
      <c r="P9" s="2">
        <v>0.0</v>
      </c>
      <c r="Q9" s="2">
        <v>0.0</v>
      </c>
    </row>
    <row r="10">
      <c r="A10" s="20" t="s">
        <v>104</v>
      </c>
      <c r="B10" s="15">
        <v>40.712776</v>
      </c>
      <c r="C10" s="15">
        <v>-74.005974</v>
      </c>
      <c r="D10" s="15" t="s">
        <v>113</v>
      </c>
      <c r="E10" s="15">
        <v>35.7796</v>
      </c>
      <c r="F10" s="15">
        <v>-78.6382</v>
      </c>
      <c r="G10" s="9" t="s">
        <v>50</v>
      </c>
      <c r="H10" s="9" t="s">
        <v>51</v>
      </c>
      <c r="I10" s="15" t="str">
        <f>vlookup(G10, 'Top Air Travel Routes'!$A$1:$Q1000,1,0 )</f>
        <v>JFK RDU</v>
      </c>
      <c r="J10" s="15">
        <f>vlookup($G10, 'Top Air Travel Routes'!$A$1:$Q1000,7,0 )</f>
        <v>79544</v>
      </c>
      <c r="K10" s="21">
        <f>vlookup($G10, 'Top Air Travel Routes'!$A$1:$Q1000,13,0 )</f>
        <v>0.4166666667</v>
      </c>
      <c r="L10" s="15" t="str">
        <f>vlookup($G10, 'Top Air Travel Routes'!$A$1:$Q1000,14,0 )</f>
        <v>Silver Star</v>
      </c>
      <c r="M10" s="16">
        <f>vlookup($G10, 'Top Air Travel Routes'!$A$1:$Q1000,15,0 )</f>
        <v>150</v>
      </c>
      <c r="N10" s="15">
        <f>vlookup($G10, 'Top Air Travel Routes'!$A$1:$Q1000,16,0 )</f>
        <v>16</v>
      </c>
      <c r="O10" s="15" t="str">
        <f>vlookup($G10, 'Top Air Travel Routes'!$A$1:$Q1000,17,0 )</f>
        <v>Long Distance</v>
      </c>
      <c r="P10" s="2">
        <v>1.0</v>
      </c>
      <c r="Q10" s="2">
        <v>0.0</v>
      </c>
    </row>
    <row r="11">
      <c r="A11" s="20" t="s">
        <v>112</v>
      </c>
      <c r="B11" s="15">
        <v>35.2271</v>
      </c>
      <c r="C11" s="15">
        <v>-80.8431</v>
      </c>
      <c r="D11" s="20" t="s">
        <v>104</v>
      </c>
      <c r="E11" s="15">
        <v>40.712776</v>
      </c>
      <c r="F11" s="15">
        <v>-74.005974</v>
      </c>
      <c r="G11" s="9" t="s">
        <v>52</v>
      </c>
      <c r="H11" s="9" t="s">
        <v>49</v>
      </c>
      <c r="I11" s="15" t="str">
        <f>vlookup(G11, 'Top Air Travel Routes'!$A$1:$Q1000,1,0 )</f>
        <v>CLT LGA</v>
      </c>
      <c r="J11" s="15">
        <f>vlookup($G11, 'Top Air Travel Routes'!$A$1:$Q1000,7,0 )</f>
        <v>220816</v>
      </c>
      <c r="K11" s="21">
        <f>vlookup($G11, 'Top Air Travel Routes'!$A$1:$Q1000,13,0 )</f>
        <v>0.5416666667</v>
      </c>
      <c r="L11" s="15" t="str">
        <f>vlookup($G11, 'Top Air Travel Routes'!$A$1:$Q1000,14,0 )</f>
        <v>Crescent</v>
      </c>
      <c r="M11" s="16">
        <f>vlookup($G11, 'Top Air Travel Routes'!$A$1:$Q1000,15,0 )</f>
        <v>101</v>
      </c>
      <c r="N11" s="15">
        <f>vlookup($G11, 'Top Air Travel Routes'!$A$1:$Q1000,16,0 )</f>
        <v>24</v>
      </c>
      <c r="O11" s="15" t="str">
        <f>vlookup($G11, 'Top Air Travel Routes'!$A$1:$Q1000,17,0 )</f>
        <v>Long Distance</v>
      </c>
      <c r="P11" s="2">
        <v>0.0</v>
      </c>
      <c r="Q11" s="2">
        <v>0.0</v>
      </c>
    </row>
    <row r="12">
      <c r="A12" s="20" t="s">
        <v>114</v>
      </c>
      <c r="B12" s="15">
        <v>28.5384</v>
      </c>
      <c r="C12" s="15">
        <v>-81.3789</v>
      </c>
      <c r="D12" s="15" t="s">
        <v>113</v>
      </c>
      <c r="E12" s="15">
        <v>35.7796</v>
      </c>
      <c r="F12" s="15">
        <v>-78.6382</v>
      </c>
      <c r="G12" s="9" t="s">
        <v>53</v>
      </c>
      <c r="H12" s="9" t="s">
        <v>51</v>
      </c>
      <c r="I12" s="15" t="str">
        <f>vlookup(G12, 'Top Air Travel Routes'!$A$1:$Q1000,1,0 )</f>
        <v>MCO RDU</v>
      </c>
      <c r="J12" s="15">
        <f>vlookup($G12, 'Top Air Travel Routes'!$A$1:$Q1000,7,0 )</f>
        <v>134598</v>
      </c>
      <c r="K12" s="21">
        <f>vlookup($G12, 'Top Air Travel Routes'!$A$1:$Q1000,13,0 )</f>
        <v>0.5416666667</v>
      </c>
      <c r="L12" s="15" t="str">
        <f>vlookup($G12, 'Top Air Travel Routes'!$A$1:$Q1000,14,0 )</f>
        <v>Silver Star</v>
      </c>
      <c r="M12" s="16">
        <f>vlookup($G12, 'Top Air Travel Routes'!$A$1:$Q1000,15,0 )</f>
        <v>81</v>
      </c>
      <c r="N12" s="15">
        <f>vlookup($G12, 'Top Air Travel Routes'!$A$1:$Q1000,16,0 )</f>
        <v>16</v>
      </c>
      <c r="O12" s="15" t="str">
        <f>vlookup($G12, 'Top Air Travel Routes'!$A$1:$Q1000,17,0 )</f>
        <v>Long Distance</v>
      </c>
      <c r="P12" s="2">
        <v>0.0</v>
      </c>
      <c r="Q12" s="2">
        <v>0.0</v>
      </c>
    </row>
    <row r="13">
      <c r="A13" s="20" t="s">
        <v>112</v>
      </c>
      <c r="B13" s="15">
        <v>35.2271</v>
      </c>
      <c r="C13" s="15">
        <v>-80.8431</v>
      </c>
      <c r="D13" s="20" t="s">
        <v>104</v>
      </c>
      <c r="E13" s="15">
        <v>40.712776</v>
      </c>
      <c r="F13" s="15">
        <v>-74.005974</v>
      </c>
      <c r="G13" s="9" t="s">
        <v>54</v>
      </c>
      <c r="H13" s="9" t="s">
        <v>49</v>
      </c>
      <c r="I13" s="15" t="str">
        <f>vlookup(G13, 'Top Air Travel Routes'!$A$1:$Q1000,1,0 )</f>
        <v>CLT JFK</v>
      </c>
      <c r="J13" s="15">
        <f>vlookup($G13, 'Top Air Travel Routes'!$A$1:$Q1000,7,0 )</f>
        <v>112461</v>
      </c>
      <c r="K13" s="21">
        <f>vlookup($G13, 'Top Air Travel Routes'!$A$1:$Q1000,13,0 )</f>
        <v>0.5416666667</v>
      </c>
      <c r="L13" s="15" t="str">
        <f>vlookup($G13, 'Top Air Travel Routes'!$A$1:$Q1000,14,0 )</f>
        <v>Crescent</v>
      </c>
      <c r="M13" s="16">
        <f>vlookup($G13, 'Top Air Travel Routes'!$A$1:$Q1000,15,0 )</f>
        <v>101</v>
      </c>
      <c r="N13" s="15">
        <f>vlookup($G13, 'Top Air Travel Routes'!$A$1:$Q1000,16,0 )</f>
        <v>24</v>
      </c>
      <c r="O13" s="15" t="str">
        <f>vlookup($G13, 'Top Air Travel Routes'!$A$1:$Q1000,17,0 )</f>
        <v>Long Distance</v>
      </c>
      <c r="P13" s="2">
        <v>0.0</v>
      </c>
      <c r="Q13" s="2">
        <v>0.0</v>
      </c>
    </row>
    <row r="14">
      <c r="A14" s="20" t="s">
        <v>115</v>
      </c>
      <c r="B14" s="15">
        <v>41.4993</v>
      </c>
      <c r="C14" s="15">
        <v>-81.6944</v>
      </c>
      <c r="D14" s="20" t="s">
        <v>104</v>
      </c>
      <c r="E14" s="15">
        <v>40.712776</v>
      </c>
      <c r="F14" s="15">
        <v>-74.005974</v>
      </c>
      <c r="G14" s="9" t="s">
        <v>55</v>
      </c>
      <c r="H14" s="9" t="s">
        <v>56</v>
      </c>
      <c r="I14" s="15" t="str">
        <f>vlookup(G14, 'Top Air Travel Routes'!$A$1:$Q1000,1,0 )</f>
        <v>CLE LGA</v>
      </c>
      <c r="J14" s="15">
        <f>vlookup($G14, 'Top Air Travel Routes'!$A$1:$Q1000,7,0 )</f>
        <v>88972</v>
      </c>
      <c r="K14" s="21">
        <f>vlookup($G14, 'Top Air Travel Routes'!$A$1:$Q1000,13,0 )</f>
        <v>0.5416666667</v>
      </c>
      <c r="L14" s="15" t="str">
        <f>vlookup($G14, 'Top Air Travel Routes'!$A$1:$Q1000,14,0 )</f>
        <v>Lake Shore Limited</v>
      </c>
      <c r="M14" s="16">
        <f>vlookup($G14, 'Top Air Travel Routes'!$A$1:$Q1000,15,0 )</f>
        <v>86</v>
      </c>
      <c r="N14" s="15">
        <f>vlookup($G14, 'Top Air Travel Routes'!$A$1:$Q1000,16,0 )</f>
        <v>18</v>
      </c>
      <c r="O14" s="15" t="str">
        <f>vlookup($G14, 'Top Air Travel Routes'!$A$1:$Q1000,17,0 )</f>
        <v>Long Distance</v>
      </c>
      <c r="P14" s="2">
        <v>0.0</v>
      </c>
      <c r="Q14" s="2">
        <v>0.0</v>
      </c>
    </row>
    <row r="15">
      <c r="A15" s="20" t="s">
        <v>109</v>
      </c>
      <c r="B15" s="15">
        <v>34.052235</v>
      </c>
      <c r="C15" s="15">
        <v>-118.243683</v>
      </c>
      <c r="D15" s="20" t="s">
        <v>116</v>
      </c>
      <c r="E15" s="15">
        <v>38.5816</v>
      </c>
      <c r="F15" s="15">
        <v>-121.4944</v>
      </c>
      <c r="G15" s="9" t="s">
        <v>57</v>
      </c>
      <c r="H15" s="9" t="s">
        <v>46</v>
      </c>
      <c r="I15" s="15" t="str">
        <f>vlookup(G15, 'Top Air Travel Routes'!$A$1:$Q1000,1,0 )</f>
        <v>LAX SMF</v>
      </c>
      <c r="J15" s="15">
        <f>vlookup($G15, 'Top Air Travel Routes'!$A$1:$Q1000,7,0 )</f>
        <v>207212</v>
      </c>
      <c r="K15" s="21">
        <f>vlookup($G15, 'Top Air Travel Routes'!$A$1:$Q1000,13,0 )</f>
        <v>0.5833333333</v>
      </c>
      <c r="L15" s="15" t="str">
        <f>vlookup($G15, 'Top Air Travel Routes'!$A$1:$Q1000,14,0 )</f>
        <v>Coast Starlight</v>
      </c>
      <c r="M15" s="16">
        <f>vlookup($G15, 'Top Air Travel Routes'!$A$1:$Q1000,15,0 )</f>
        <v>76</v>
      </c>
      <c r="N15" s="15">
        <f>vlookup($G15, 'Top Air Travel Routes'!$A$1:$Q1000,16,0 )</f>
        <v>14</v>
      </c>
      <c r="O15" s="15" t="str">
        <f>vlookup($G15, 'Top Air Travel Routes'!$A$1:$Q1000,17,0 )</f>
        <v>Long Distance</v>
      </c>
      <c r="P15" s="2">
        <v>1.0</v>
      </c>
      <c r="Q15" s="2">
        <v>1.0</v>
      </c>
    </row>
    <row r="16">
      <c r="A16" s="20" t="s">
        <v>117</v>
      </c>
      <c r="B16" s="15">
        <v>39.7392</v>
      </c>
      <c r="C16" s="15">
        <v>-104.9903</v>
      </c>
      <c r="D16" s="15" t="s">
        <v>118</v>
      </c>
      <c r="E16" s="15">
        <v>40.7608</v>
      </c>
      <c r="F16" s="15">
        <v>-111.891</v>
      </c>
      <c r="G16" s="9" t="s">
        <v>58</v>
      </c>
      <c r="H16" s="9" t="s">
        <v>59</v>
      </c>
      <c r="I16" s="15" t="str">
        <f>vlookup(G16, 'Top Air Travel Routes'!$A$1:$Q1000,1,0 )</f>
        <v>DEN SLC</v>
      </c>
      <c r="J16" s="15">
        <f>vlookup($G16, 'Top Air Travel Routes'!$A$1:$Q1000,7,0 )</f>
        <v>207038</v>
      </c>
      <c r="K16" s="21">
        <f>vlookup($G16, 'Top Air Travel Routes'!$A$1:$Q1000,13,0 )</f>
        <v>0.625</v>
      </c>
      <c r="L16" s="15" t="str">
        <f>vlookup($G16, 'Top Air Travel Routes'!$A$1:$Q1000,14,0 )</f>
        <v>California Zephyr</v>
      </c>
      <c r="M16" s="16">
        <f>vlookup($G16, 'Top Air Travel Routes'!$A$1:$Q1000,15,0 )</f>
        <v>86</v>
      </c>
      <c r="N16" s="15">
        <f>vlookup($G16, 'Top Air Travel Routes'!$A$1:$Q1000,16,0 )</f>
        <v>15</v>
      </c>
      <c r="O16" s="15" t="str">
        <f>vlookup($G16, 'Top Air Travel Routes'!$A$1:$Q1000,17,0 )</f>
        <v>Long Distance</v>
      </c>
      <c r="P16" s="2">
        <v>1.0</v>
      </c>
      <c r="Q16" s="2">
        <v>0.0</v>
      </c>
    </row>
    <row r="17">
      <c r="A17" s="20" t="s">
        <v>102</v>
      </c>
      <c r="B17" s="15">
        <v>42.360081</v>
      </c>
      <c r="C17" s="15">
        <v>-71.058884</v>
      </c>
      <c r="D17" s="20" t="s">
        <v>115</v>
      </c>
      <c r="E17" s="15">
        <v>41.4993</v>
      </c>
      <c r="F17" s="15">
        <v>-81.6944</v>
      </c>
      <c r="G17" s="9" t="s">
        <v>60</v>
      </c>
      <c r="H17" s="9" t="s">
        <v>56</v>
      </c>
      <c r="I17" s="15" t="str">
        <f>vlookup(G17, 'Top Air Travel Routes'!$A$1:$Q1000,1,0 )</f>
        <v>BOS CLE</v>
      </c>
      <c r="J17" s="15">
        <f>vlookup($G17, 'Top Air Travel Routes'!$A$1:$Q1000,7,0 )</f>
        <v>91532</v>
      </c>
      <c r="K17" s="21">
        <f>vlookup($G17, 'Top Air Travel Routes'!$A$1:$Q1000,13,0 )</f>
        <v>0.625</v>
      </c>
      <c r="L17" s="15" t="str">
        <f>vlookup($G17, 'Top Air Travel Routes'!$A$1:$Q1000,14,0 )</f>
        <v>Lake Shore Limited</v>
      </c>
      <c r="M17" s="16">
        <f>vlookup($G17, 'Top Air Travel Routes'!$A$1:$Q1000,15,0 )</f>
        <v>89</v>
      </c>
      <c r="N17" s="15">
        <f>vlookup($G17, 'Top Air Travel Routes'!$A$1:$Q1000,16,0 )</f>
        <v>18</v>
      </c>
      <c r="O17" s="15" t="str">
        <f>vlookup($G17, 'Top Air Travel Routes'!$A$1:$Q1000,17,0 )</f>
        <v>Long Distance</v>
      </c>
      <c r="P17" s="2">
        <v>0.0</v>
      </c>
      <c r="Q17" s="2">
        <v>0.0</v>
      </c>
    </row>
    <row r="18">
      <c r="A18" s="20" t="s">
        <v>119</v>
      </c>
      <c r="B18" s="15">
        <v>45.5152</v>
      </c>
      <c r="C18" s="15">
        <v>-122.6784</v>
      </c>
      <c r="D18" s="20" t="s">
        <v>116</v>
      </c>
      <c r="E18" s="15">
        <v>38.5816</v>
      </c>
      <c r="F18" s="15">
        <v>-121.4944</v>
      </c>
      <c r="G18" s="9" t="s">
        <v>61</v>
      </c>
      <c r="H18" s="9" t="s">
        <v>46</v>
      </c>
      <c r="I18" s="15" t="str">
        <f>vlookup(G18, 'Top Air Travel Routes'!$A$1:$Q1000,1,0 )</f>
        <v>PDX SMF</v>
      </c>
      <c r="J18" s="15">
        <f>vlookup($G18, 'Top Air Travel Routes'!$A$1:$Q1000,7,0 )</f>
        <v>118468</v>
      </c>
      <c r="K18" s="21">
        <f>vlookup($G18, 'Top Air Travel Routes'!$A$1:$Q1000,13,0 )</f>
        <v>0.6666666667</v>
      </c>
      <c r="L18" s="15" t="str">
        <f>vlookup($G18, 'Top Air Travel Routes'!$A$1:$Q1000,14,0 )</f>
        <v>Coast Starlight</v>
      </c>
      <c r="M18" s="16">
        <f>vlookup($G18, 'Top Air Travel Routes'!$A$1:$Q1000,15,0 )</f>
        <v>85</v>
      </c>
      <c r="N18" s="15">
        <f>vlookup($G18, 'Top Air Travel Routes'!$A$1:$Q1000,16,0 )</f>
        <v>14</v>
      </c>
      <c r="O18" s="15" t="str">
        <f>vlookup($G18, 'Top Air Travel Routes'!$A$1:$Q1000,17,0 )</f>
        <v>Long Distance</v>
      </c>
      <c r="P18" s="2">
        <v>1.0</v>
      </c>
      <c r="Q18" s="2">
        <v>1.0</v>
      </c>
    </row>
    <row r="19">
      <c r="A19" s="20" t="s">
        <v>120</v>
      </c>
      <c r="B19" s="15">
        <v>32.7767</v>
      </c>
      <c r="C19" s="15">
        <v>-96.797</v>
      </c>
      <c r="D19" s="20" t="s">
        <v>121</v>
      </c>
      <c r="E19" s="15">
        <v>38.627</v>
      </c>
      <c r="F19" s="15">
        <v>-90.1994</v>
      </c>
      <c r="G19" s="9" t="s">
        <v>63</v>
      </c>
      <c r="H19" s="9" t="s">
        <v>64</v>
      </c>
      <c r="I19" s="15" t="str">
        <f>vlookup(G19, 'Top Air Travel Routes'!$A$1:$Q1000,1,0 )</f>
        <v>DAL STL</v>
      </c>
      <c r="J19" s="15">
        <f>vlookup($G19, 'Top Air Travel Routes'!$A$1:$Q1000,7,0 )</f>
        <v>76859</v>
      </c>
      <c r="K19" s="21">
        <f>vlookup($G19, 'Top Air Travel Routes'!$A$1:$Q1000,13,0 )</f>
        <v>0.6666666667</v>
      </c>
      <c r="L19" s="15" t="str">
        <f>vlookup($G19, 'Top Air Travel Routes'!$A$1:$Q1000,14,0 )</f>
        <v>Texas Eagle</v>
      </c>
      <c r="M19" s="16">
        <f>vlookup($G19, 'Top Air Travel Routes'!$A$1:$Q1000,15,0 )</f>
        <v>87</v>
      </c>
      <c r="N19" s="15">
        <f>vlookup($G19, 'Top Air Travel Routes'!$A$1:$Q1000,16,0 )</f>
        <v>21</v>
      </c>
      <c r="O19" s="15" t="str">
        <f>vlookup($G19, 'Top Air Travel Routes'!$A$1:$Q1000,17,0 )</f>
        <v>Long Distance</v>
      </c>
      <c r="P19" s="2">
        <v>0.0</v>
      </c>
      <c r="Q19" s="2">
        <v>0.0</v>
      </c>
    </row>
    <row r="20">
      <c r="A20" s="20" t="s">
        <v>122</v>
      </c>
      <c r="B20" s="15">
        <v>33.749</v>
      </c>
      <c r="C20" s="15">
        <v>-84.388</v>
      </c>
      <c r="D20" s="20" t="s">
        <v>104</v>
      </c>
      <c r="E20" s="15">
        <v>40.7357</v>
      </c>
      <c r="F20" s="15">
        <v>-74.1724</v>
      </c>
      <c r="G20" s="9" t="s">
        <v>65</v>
      </c>
      <c r="H20" s="9" t="s">
        <v>49</v>
      </c>
      <c r="I20" s="15" t="str">
        <f>vlookup(G20, 'Top Air Travel Routes'!$A$1:$Q1000,1,0 )</f>
        <v>ATL EWR</v>
      </c>
      <c r="J20" s="15">
        <f>vlookup($G20, 'Top Air Travel Routes'!$A$1:$Q1000,7,0 )</f>
        <v>258595</v>
      </c>
      <c r="K20" s="21">
        <f>vlookup($G20, 'Top Air Travel Routes'!$A$1:$Q1000,13,0 )</f>
        <v>0.75</v>
      </c>
      <c r="L20" s="15" t="str">
        <f>vlookup($G20, 'Top Air Travel Routes'!$A$1:$Q1000,14,0 )</f>
        <v>Crescent</v>
      </c>
      <c r="M20" s="16">
        <f>vlookup($G20, 'Top Air Travel Routes'!$A$1:$Q1000,15,0 )</f>
        <v>131</v>
      </c>
      <c r="N20" s="15">
        <f>vlookup($G20, 'Top Air Travel Routes'!$A$1:$Q1000,16,0 )</f>
        <v>24</v>
      </c>
      <c r="O20" s="15" t="str">
        <f>vlookup($G20, 'Top Air Travel Routes'!$A$1:$Q1000,17,0 )</f>
        <v>Long Distance</v>
      </c>
      <c r="P20" s="2">
        <v>0.0</v>
      </c>
      <c r="Q20" s="2">
        <v>0.0</v>
      </c>
    </row>
    <row r="21">
      <c r="A21" s="20" t="s">
        <v>105</v>
      </c>
      <c r="B21" s="15">
        <v>38.9072</v>
      </c>
      <c r="C21" s="15">
        <v>-77.0369</v>
      </c>
      <c r="D21" s="20" t="s">
        <v>114</v>
      </c>
      <c r="E21" s="15">
        <v>28.5384</v>
      </c>
      <c r="F21" s="15">
        <v>-81.3789</v>
      </c>
      <c r="G21" s="9" t="s">
        <v>66</v>
      </c>
      <c r="H21" s="9" t="s">
        <v>67</v>
      </c>
      <c r="I21" s="15" t="str">
        <f>vlookup(G21, 'Top Air Travel Routes'!$A$1:$Q1000,1,0 )</f>
        <v>DCA MCO</v>
      </c>
      <c r="J21" s="15">
        <f>vlookup($G21, 'Top Air Travel Routes'!$A$1:$Q1000,7,0 )</f>
        <v>240698</v>
      </c>
      <c r="K21" s="21">
        <f>vlookup($G21, 'Top Air Travel Routes'!$A$1:$Q1000,13,0 )</f>
        <v>0.75</v>
      </c>
      <c r="L21" s="15" t="str">
        <f>vlookup($G21, 'Top Air Travel Routes'!$A$1:$Q1000,14,0 )</f>
        <v>Silver Meteor</v>
      </c>
      <c r="M21" s="16">
        <f>vlookup($G21, 'Top Air Travel Routes'!$A$1:$Q1000,15,0 )</f>
        <v>139</v>
      </c>
      <c r="N21" s="15">
        <f>vlookup($G21, 'Top Air Travel Routes'!$A$1:$Q1000,16,0 )</f>
        <v>20</v>
      </c>
      <c r="O21" s="15" t="str">
        <f>vlookup($G21, 'Top Air Travel Routes'!$A$1:$Q1000,17,0 )</f>
        <v>Long Distance</v>
      </c>
      <c r="P21" s="2">
        <v>0.0</v>
      </c>
      <c r="Q21" s="2">
        <v>0.0</v>
      </c>
    </row>
    <row r="22">
      <c r="A22" s="15" t="s">
        <v>123</v>
      </c>
      <c r="B22" s="15">
        <v>30.3322</v>
      </c>
      <c r="C22" s="15">
        <v>-81.6557</v>
      </c>
      <c r="D22" s="20" t="s">
        <v>104</v>
      </c>
      <c r="E22" s="15">
        <v>40.712776</v>
      </c>
      <c r="F22" s="15">
        <v>-74.005974</v>
      </c>
      <c r="G22" s="9" t="s">
        <v>68</v>
      </c>
      <c r="H22" s="9" t="s">
        <v>67</v>
      </c>
      <c r="I22" s="15" t="str">
        <f>vlookup(G22, 'Top Air Travel Routes'!$A$1:$Q1000,1,0 )</f>
        <v>JAX JFK</v>
      </c>
      <c r="J22" s="15">
        <f>vlookup($G22, 'Top Air Travel Routes'!$A$1:$Q1000,7,0 )</f>
        <v>89451</v>
      </c>
      <c r="K22" s="21">
        <f>vlookup($G22, 'Top Air Travel Routes'!$A$1:$Q1000,13,0 )</f>
        <v>0.75</v>
      </c>
      <c r="L22" s="15" t="str">
        <f>vlookup($G22, 'Top Air Travel Routes'!$A$1:$Q1000,14,0 )</f>
        <v>Silver Meteor</v>
      </c>
      <c r="M22" s="16">
        <f>vlookup($G22, 'Top Air Travel Routes'!$A$1:$Q1000,15,0 )</f>
        <v>121</v>
      </c>
      <c r="N22" s="15">
        <f>vlookup($G22, 'Top Air Travel Routes'!$A$1:$Q1000,16,0 )</f>
        <v>20</v>
      </c>
      <c r="O22" s="15" t="str">
        <f>vlookup($G22, 'Top Air Travel Routes'!$A$1:$Q1000,17,0 )</f>
        <v>Long Distance</v>
      </c>
      <c r="P22" s="2">
        <v>0.0</v>
      </c>
      <c r="Q22" s="2">
        <v>0.0</v>
      </c>
    </row>
    <row r="23">
      <c r="A23" s="20" t="s">
        <v>117</v>
      </c>
      <c r="B23" s="15">
        <v>39.7392</v>
      </c>
      <c r="C23" s="15">
        <v>-104.9903</v>
      </c>
      <c r="D23" s="22" t="s">
        <v>124</v>
      </c>
      <c r="E23" s="15">
        <v>41.8781</v>
      </c>
      <c r="F23" s="15">
        <v>-87.6298</v>
      </c>
      <c r="G23" s="9" t="s">
        <v>70</v>
      </c>
      <c r="H23" s="9" t="s">
        <v>59</v>
      </c>
      <c r="I23" s="15" t="str">
        <f>vlookup(G23, 'Top Air Travel Routes'!$A$1:$Q1000,1,0 )</f>
        <v>DEN ORD</v>
      </c>
      <c r="J23" s="15">
        <f>vlookup($G23, 'Top Air Travel Routes'!$A$1:$Q1000,7,0 )</f>
        <v>345747</v>
      </c>
      <c r="K23" s="21">
        <f>vlookup($G23, 'Top Air Travel Routes'!$A$1:$Q1000,13,0 )</f>
        <v>0.7916666667</v>
      </c>
      <c r="L23" s="15" t="str">
        <f>vlookup($G23, 'Top Air Travel Routes'!$A$1:$Q1000,14,0 )</f>
        <v>California Zephyr</v>
      </c>
      <c r="M23" s="16">
        <f>vlookup($G23, 'Top Air Travel Routes'!$A$1:$Q1000,15,0 )</f>
        <v>125</v>
      </c>
      <c r="N23" s="15">
        <f>vlookup($G23, 'Top Air Travel Routes'!$A$1:$Q1000,16,0 )</f>
        <v>15</v>
      </c>
      <c r="O23" s="15" t="str">
        <f>vlookup($G23, 'Top Air Travel Routes'!$A$1:$Q1000,17,0 )</f>
        <v>Long Distance</v>
      </c>
      <c r="P23" s="2">
        <v>1.0</v>
      </c>
      <c r="Q23" s="2">
        <v>0.0</v>
      </c>
    </row>
    <row r="24">
      <c r="A24" s="20" t="s">
        <v>122</v>
      </c>
      <c r="B24" s="15">
        <v>33.749</v>
      </c>
      <c r="C24" s="15">
        <v>-84.388</v>
      </c>
      <c r="D24" s="20" t="s">
        <v>104</v>
      </c>
      <c r="E24" s="15">
        <v>40.712776</v>
      </c>
      <c r="F24" s="15">
        <v>-74.005974</v>
      </c>
      <c r="G24" s="9" t="s">
        <v>72</v>
      </c>
      <c r="H24" s="9" t="s">
        <v>49</v>
      </c>
      <c r="I24" s="15" t="str">
        <f>vlookup(G24, 'Top Air Travel Routes'!$A$1:$Q1000,1,0 )</f>
        <v>ATL JFK</v>
      </c>
      <c r="J24" s="15">
        <f>vlookup($G24, 'Top Air Travel Routes'!$A$1:$Q1000,7,0 )</f>
        <v>124356</v>
      </c>
      <c r="K24" s="21">
        <f>vlookup($G24, 'Top Air Travel Routes'!$A$1:$Q1000,13,0 )</f>
        <v>0.7916666667</v>
      </c>
      <c r="L24" s="15" t="str">
        <f>vlookup($G24, 'Top Air Travel Routes'!$A$1:$Q1000,14,0 )</f>
        <v>Crescent</v>
      </c>
      <c r="M24" s="16">
        <f>vlookup($G24, 'Top Air Travel Routes'!$A$1:$Q1000,15,0 )</f>
        <v>131</v>
      </c>
      <c r="N24" s="15">
        <f>vlookup($G24, 'Top Air Travel Routes'!$A$1:$Q1000,16,0 )</f>
        <v>24</v>
      </c>
      <c r="O24" s="15" t="str">
        <f>vlookup($G24, 'Top Air Travel Routes'!$A$1:$Q1000,17,0 )</f>
        <v>Long Distance</v>
      </c>
      <c r="P24" s="2">
        <v>0.0</v>
      </c>
      <c r="Q24" s="2">
        <v>0.0</v>
      </c>
    </row>
    <row r="25">
      <c r="A25" s="20" t="s">
        <v>125</v>
      </c>
      <c r="B25" s="15">
        <v>26.1224</v>
      </c>
      <c r="C25" s="15">
        <v>-80.1373</v>
      </c>
      <c r="D25" s="15" t="s">
        <v>113</v>
      </c>
      <c r="E25" s="15">
        <v>35.7796</v>
      </c>
      <c r="F25" s="15">
        <v>-78.6382</v>
      </c>
      <c r="G25" s="9" t="s">
        <v>74</v>
      </c>
      <c r="H25" s="9" t="s">
        <v>51</v>
      </c>
      <c r="I25" s="15" t="str">
        <f>vlookup(G25, 'Top Air Travel Routes'!$A$1:$Q1000,1,0 )</f>
        <v>FLL RDU</v>
      </c>
      <c r="J25" s="15">
        <f>vlookup($G25, 'Top Air Travel Routes'!$A$1:$Q1000,7,0 )</f>
        <v>81806</v>
      </c>
      <c r="K25" s="21">
        <f>vlookup($G25, 'Top Air Travel Routes'!$A$1:$Q1000,13,0 )</f>
        <v>0.8333333333</v>
      </c>
      <c r="L25" s="15" t="str">
        <f>vlookup($G25, 'Top Air Travel Routes'!$A$1:$Q1000,14,0 )</f>
        <v>Silver Star</v>
      </c>
      <c r="M25" s="16">
        <f>vlookup($G25, 'Top Air Travel Routes'!$A$1:$Q1000,15,0 )</f>
        <v>98</v>
      </c>
      <c r="N25" s="15">
        <f>vlookup($G25, 'Top Air Travel Routes'!$A$1:$Q1000,16,0 )</f>
        <v>16</v>
      </c>
      <c r="O25" s="15" t="str">
        <f>vlookup($G25, 'Top Air Travel Routes'!$A$1:$Q1000,17,0 )</f>
        <v>Long Distance</v>
      </c>
      <c r="P25" s="2">
        <v>0.0</v>
      </c>
      <c r="Q25" s="2">
        <v>0.0</v>
      </c>
    </row>
    <row r="26">
      <c r="A26" s="20" t="s">
        <v>107</v>
      </c>
      <c r="B26" s="15">
        <v>47.6062</v>
      </c>
      <c r="C26" s="15">
        <v>-122.3321</v>
      </c>
      <c r="D26" s="20" t="s">
        <v>116</v>
      </c>
      <c r="E26" s="15">
        <v>38.5816</v>
      </c>
      <c r="F26" s="15">
        <v>-121.4944</v>
      </c>
      <c r="G26" s="9" t="s">
        <v>75</v>
      </c>
      <c r="H26" s="9" t="s">
        <v>46</v>
      </c>
      <c r="I26" s="15" t="str">
        <f>vlookup(G26, 'Top Air Travel Routes'!$A$1:$Q1000,1,0 )</f>
        <v>SEA SMF</v>
      </c>
      <c r="J26" s="15">
        <f>vlookup($G26, 'Top Air Travel Routes'!$A$1:$Q1000,7,0 )</f>
        <v>189220</v>
      </c>
      <c r="K26" s="21">
        <f>vlookup($G26, 'Top Air Travel Routes'!$A$1:$Q1000,13,0 )</f>
        <v>0.875</v>
      </c>
      <c r="L26" s="15" t="str">
        <f>vlookup($G26, 'Top Air Travel Routes'!$A$1:$Q1000,14,0 )</f>
        <v>Coast Starlight</v>
      </c>
      <c r="M26" s="16">
        <f>vlookup($G26, 'Top Air Travel Routes'!$A$1:$Q1000,15,0 )</f>
        <v>105</v>
      </c>
      <c r="N26" s="15">
        <f>vlookup($G26, 'Top Air Travel Routes'!$A$1:$Q1000,16,0 )</f>
        <v>14</v>
      </c>
      <c r="O26" s="15" t="str">
        <f>vlookup($G26, 'Top Air Travel Routes'!$A$1:$Q1000,17,0 )</f>
        <v>Long Distance</v>
      </c>
      <c r="P26" s="2">
        <v>0.0</v>
      </c>
      <c r="Q26" s="2">
        <v>0.0</v>
      </c>
    </row>
    <row r="27">
      <c r="A27" s="20" t="s">
        <v>102</v>
      </c>
      <c r="B27" s="15">
        <v>42.360081</v>
      </c>
      <c r="C27" s="15">
        <v>-71.058884</v>
      </c>
      <c r="D27" s="22" t="s">
        <v>124</v>
      </c>
      <c r="E27" s="15">
        <v>41.8781</v>
      </c>
      <c r="F27" s="15">
        <v>-87.6298</v>
      </c>
      <c r="G27" s="9" t="s">
        <v>76</v>
      </c>
      <c r="H27" s="9" t="s">
        <v>56</v>
      </c>
      <c r="I27" s="15" t="str">
        <f>vlookup(G27, 'Top Air Travel Routes'!$A$1:$Q1000,1,0 )</f>
        <v>BOS ORD</v>
      </c>
      <c r="J27" s="15">
        <f>vlookup($G27, 'Top Air Travel Routes'!$A$1:$Q1000,7,0 )</f>
        <v>401472</v>
      </c>
      <c r="K27" s="21">
        <f>vlookup($G27, 'Top Air Travel Routes'!$A$1:$Q1000,13,0 )</f>
        <v>0.9166666667</v>
      </c>
      <c r="L27" s="15" t="str">
        <f>vlookup($G27, 'Top Air Travel Routes'!$A$1:$Q1000,14,0 )</f>
        <v>Lake Shore Limited</v>
      </c>
      <c r="M27" s="16">
        <f>vlookup($G27, 'Top Air Travel Routes'!$A$1:$Q1000,15,0 )</f>
        <v>120</v>
      </c>
      <c r="N27" s="15">
        <f>vlookup($G27, 'Top Air Travel Routes'!$A$1:$Q1000,16,0 )</f>
        <v>18</v>
      </c>
      <c r="O27" s="15" t="str">
        <f>vlookup($G27, 'Top Air Travel Routes'!$A$1:$Q1000,17,0 )</f>
        <v>Long Distance</v>
      </c>
      <c r="P27" s="2">
        <v>0.0</v>
      </c>
      <c r="Q27" s="2">
        <v>0.0</v>
      </c>
    </row>
    <row r="28">
      <c r="A28" s="20" t="s">
        <v>120</v>
      </c>
      <c r="B28" s="15">
        <v>32.7767</v>
      </c>
      <c r="C28" s="15">
        <v>-96.797</v>
      </c>
      <c r="D28" s="22" t="s">
        <v>124</v>
      </c>
      <c r="E28" s="15">
        <v>41.8781</v>
      </c>
      <c r="F28" s="15">
        <v>-87.6298</v>
      </c>
      <c r="G28" s="9" t="s">
        <v>77</v>
      </c>
      <c r="H28" s="9" t="s">
        <v>64</v>
      </c>
      <c r="I28" s="15" t="str">
        <f>vlookup(G28, 'Top Air Travel Routes'!$A$1:$Q1000,1,0 )</f>
        <v>DFW ORD</v>
      </c>
      <c r="J28" s="15">
        <f>vlookup($G28, 'Top Air Travel Routes'!$A$1:$Q1000,7,0 )</f>
        <v>393799</v>
      </c>
      <c r="K28" s="21">
        <f>vlookup($G28, 'Top Air Travel Routes'!$A$1:$Q1000,13,0 )</f>
        <v>0.9166666667</v>
      </c>
      <c r="L28" s="15" t="str">
        <f>vlookup($G28, 'Top Air Travel Routes'!$A$1:$Q1000,14,0 )</f>
        <v>Texas Eagle</v>
      </c>
      <c r="M28" s="16">
        <f>vlookup($G28, 'Top Air Travel Routes'!$A$1:$Q1000,15,0 )</f>
        <v>108</v>
      </c>
      <c r="N28" s="15">
        <f>vlookup($G28, 'Top Air Travel Routes'!$A$1:$Q1000,16,0 )</f>
        <v>21</v>
      </c>
      <c r="O28" s="15" t="str">
        <f>vlookup($G28, 'Top Air Travel Routes'!$A$1:$Q1000,17,0 )</f>
        <v>Long Distance</v>
      </c>
      <c r="P28" s="2">
        <v>0.0</v>
      </c>
      <c r="Q28" s="2">
        <v>0.0</v>
      </c>
    </row>
    <row r="29">
      <c r="A29" s="20" t="s">
        <v>104</v>
      </c>
      <c r="B29" s="15">
        <v>40.712776</v>
      </c>
      <c r="C29" s="15">
        <v>-74.005974</v>
      </c>
      <c r="D29" s="20" t="s">
        <v>114</v>
      </c>
      <c r="E29" s="15">
        <v>28.5384</v>
      </c>
      <c r="F29" s="15">
        <v>-81.3789</v>
      </c>
      <c r="G29" s="9" t="s">
        <v>78</v>
      </c>
      <c r="H29" s="9" t="s">
        <v>67</v>
      </c>
      <c r="I29" s="15" t="str">
        <f>vlookup(G29, 'Top Air Travel Routes'!$A$1:$Q1000,1,0 )</f>
        <v>JFK MCO</v>
      </c>
      <c r="J29" s="15">
        <f>vlookup($G29, 'Top Air Travel Routes'!$A$1:$Q1000,7,0 )</f>
        <v>341117</v>
      </c>
      <c r="K29" s="21">
        <f>vlookup($G29, 'Top Air Travel Routes'!$A$1:$Q1000,13,0 )</f>
        <v>0.9166666667</v>
      </c>
      <c r="L29" s="15" t="str">
        <f>vlookup($G29, 'Top Air Travel Routes'!$A$1:$Q1000,14,0 )</f>
        <v>Silver Meteor</v>
      </c>
      <c r="M29" s="16">
        <f>vlookup($G29, 'Top Air Travel Routes'!$A$1:$Q1000,15,0 )</f>
        <v>154</v>
      </c>
      <c r="N29" s="15">
        <f>vlookup($G29, 'Top Air Travel Routes'!$A$1:$Q1000,16,0 )</f>
        <v>20</v>
      </c>
      <c r="O29" s="15" t="str">
        <f>vlookup($G29, 'Top Air Travel Routes'!$A$1:$Q1000,17,0 )</f>
        <v>Long Distance</v>
      </c>
      <c r="P29" s="2">
        <v>0.0</v>
      </c>
      <c r="Q29" s="2">
        <v>0.0</v>
      </c>
    </row>
    <row r="30">
      <c r="A30" s="20" t="s">
        <v>104</v>
      </c>
      <c r="B30" s="15">
        <v>40.712776</v>
      </c>
      <c r="C30" s="15">
        <v>-74.005974</v>
      </c>
      <c r="D30" s="20" t="s">
        <v>114</v>
      </c>
      <c r="E30" s="15">
        <v>28.5384</v>
      </c>
      <c r="F30" s="15">
        <v>-81.3789</v>
      </c>
      <c r="G30" s="9" t="s">
        <v>79</v>
      </c>
      <c r="H30" s="9" t="s">
        <v>67</v>
      </c>
      <c r="I30" s="15" t="str">
        <f>vlookup(G30, 'Top Air Travel Routes'!$A$1:$Q1000,1,0 )</f>
        <v>LGA MCO</v>
      </c>
      <c r="J30" s="15">
        <f>vlookup($G30, 'Top Air Travel Routes'!$A$1:$Q1000,7,0 )</f>
        <v>306650</v>
      </c>
      <c r="K30" s="21">
        <f>vlookup($G30, 'Top Air Travel Routes'!$A$1:$Q1000,13,0 )</f>
        <v>0.9166666667</v>
      </c>
      <c r="L30" s="15" t="str">
        <f>vlookup($G30, 'Top Air Travel Routes'!$A$1:$Q1000,14,0 )</f>
        <v>Silver Meteor</v>
      </c>
      <c r="M30" s="16">
        <f>vlookup($G30, 'Top Air Travel Routes'!$A$1:$Q1000,15,0 )</f>
        <v>154</v>
      </c>
      <c r="N30" s="15">
        <f>vlookup($G30, 'Top Air Travel Routes'!$A$1:$Q1000,16,0 )</f>
        <v>20</v>
      </c>
      <c r="O30" s="15" t="str">
        <f>vlookup($G30, 'Top Air Travel Routes'!$A$1:$Q1000,17,0 )</f>
        <v>Long Distance</v>
      </c>
      <c r="P30" s="2">
        <v>0.0</v>
      </c>
      <c r="Q30" s="2">
        <v>0.0</v>
      </c>
    </row>
    <row r="31">
      <c r="A31" s="20" t="s">
        <v>107</v>
      </c>
      <c r="B31" s="15">
        <v>47.6062</v>
      </c>
      <c r="C31" s="15">
        <v>-122.3321</v>
      </c>
      <c r="D31" s="20" t="s">
        <v>110</v>
      </c>
      <c r="E31" s="15">
        <v>37.3382</v>
      </c>
      <c r="F31" s="15">
        <v>-121.8863</v>
      </c>
      <c r="G31" s="9" t="s">
        <v>80</v>
      </c>
      <c r="H31" s="9" t="s">
        <v>46</v>
      </c>
      <c r="I31" s="15" t="str">
        <f>vlookup(G31, 'Top Air Travel Routes'!$A$1:$Q1000,1,0 )</f>
        <v>SEA SJC</v>
      </c>
      <c r="J31" s="15">
        <f>vlookup($G31, 'Top Air Travel Routes'!$A$1:$Q1000,7,0 )</f>
        <v>276530</v>
      </c>
      <c r="K31" s="21">
        <f>vlookup($G31, 'Top Air Travel Routes'!$A$1:$Q1000,13,0 )</f>
        <v>1</v>
      </c>
      <c r="L31" s="15" t="str">
        <f>vlookup($G31, 'Top Air Travel Routes'!$A$1:$Q1000,14,0 )</f>
        <v>Coast Starlight</v>
      </c>
      <c r="M31" s="16">
        <f>vlookup($G31, 'Top Air Travel Routes'!$A$1:$Q1000,15,0 )</f>
        <v>114</v>
      </c>
      <c r="N31" s="15">
        <f>vlookup($G31, 'Top Air Travel Routes'!$A$1:$Q1000,16,0 )</f>
        <v>14</v>
      </c>
      <c r="O31" s="15" t="str">
        <f>vlookup($G31, 'Top Air Travel Routes'!$A$1:$Q1000,17,0 )</f>
        <v>Long Distance</v>
      </c>
      <c r="P31" s="2">
        <v>0.0</v>
      </c>
      <c r="Q31" s="2">
        <v>0.0</v>
      </c>
    </row>
    <row r="32">
      <c r="A32" s="20" t="s">
        <v>103</v>
      </c>
      <c r="B32" s="15">
        <v>39.9526</v>
      </c>
      <c r="C32" s="15">
        <v>-75.1652</v>
      </c>
      <c r="D32" s="20" t="s">
        <v>126</v>
      </c>
      <c r="E32" s="15">
        <v>27.9506</v>
      </c>
      <c r="F32" s="15">
        <v>-82.4572</v>
      </c>
      <c r="G32" s="9" t="s">
        <v>82</v>
      </c>
      <c r="H32" s="9" t="s">
        <v>51</v>
      </c>
      <c r="I32" s="15" t="str">
        <f>vlookup(G32, 'Top Air Travel Routes'!$A$1:$Q1000,1,0 )</f>
        <v>PHL TPA</v>
      </c>
      <c r="J32" s="15">
        <f>vlookup($G32, 'Top Air Travel Routes'!$A$1:$Q1000,7,0 )</f>
        <v>200339</v>
      </c>
      <c r="K32" s="21">
        <f>vlookup($G32, 'Top Air Travel Routes'!$A$1:$Q1000,13,0 )</f>
        <v>1</v>
      </c>
      <c r="L32" s="15" t="str">
        <f>vlookup($G32, 'Top Air Travel Routes'!$A$1:$Q1000,14,0 )</f>
        <v>Silver Star</v>
      </c>
      <c r="M32" s="16">
        <f>vlookup($G32, 'Top Air Travel Routes'!$A$1:$Q1000,15,0 )</f>
        <v>153</v>
      </c>
      <c r="N32" s="15">
        <f>vlookup($G32, 'Top Air Travel Routes'!$A$1:$Q1000,16,0 )</f>
        <v>16</v>
      </c>
      <c r="O32" s="15" t="str">
        <f>vlookup($G32, 'Top Air Travel Routes'!$A$1:$Q1000,17,0 )</f>
        <v>Long Distance</v>
      </c>
      <c r="P32" s="2">
        <v>0.0</v>
      </c>
      <c r="Q32" s="2">
        <v>0.0</v>
      </c>
    </row>
    <row r="33">
      <c r="A33" s="20" t="s">
        <v>105</v>
      </c>
      <c r="B33" s="15">
        <v>38.9072</v>
      </c>
      <c r="C33" s="15">
        <v>-77.0369</v>
      </c>
      <c r="D33" s="20" t="s">
        <v>125</v>
      </c>
      <c r="E33" s="15">
        <v>25.7617</v>
      </c>
      <c r="F33" s="15">
        <v>-80.1918</v>
      </c>
      <c r="G33" s="9" t="s">
        <v>85</v>
      </c>
      <c r="H33" s="9" t="s">
        <v>67</v>
      </c>
      <c r="I33" s="15" t="str">
        <f>vlookup(G33, 'Top Air Travel Routes'!$A$1:$Q1000,1,0 )</f>
        <v>DCA MIA</v>
      </c>
      <c r="J33" s="15">
        <f>vlookup($G33, 'Top Air Travel Routes'!$A$1:$Q1000,7,0 )</f>
        <v>157515</v>
      </c>
      <c r="K33" s="21">
        <f>vlookup($G33, 'Top Air Travel Routes'!$A$1:$Q1000,13,0 )</f>
        <v>1</v>
      </c>
      <c r="L33" s="15" t="str">
        <f>vlookup($G33, 'Top Air Travel Routes'!$A$1:$Q1000,14,0 )</f>
        <v>Silver Meteor</v>
      </c>
      <c r="M33" s="16">
        <f>vlookup($G33, 'Top Air Travel Routes'!$A$1:$Q1000,15,0 )</f>
        <v>157</v>
      </c>
      <c r="N33" s="15">
        <f>vlookup($G33, 'Top Air Travel Routes'!$A$1:$Q1000,16,0 )</f>
        <v>20</v>
      </c>
      <c r="O33" s="15" t="str">
        <f>vlookup($G33, 'Top Air Travel Routes'!$A$1:$Q1000,17,0 )</f>
        <v>Long Distance</v>
      </c>
      <c r="P33" s="2">
        <v>0.0</v>
      </c>
      <c r="Q33" s="2">
        <v>0.0</v>
      </c>
    </row>
    <row r="34">
      <c r="M34" s="23"/>
      <c r="N34" s="23"/>
    </row>
    <row r="35">
      <c r="M35" s="23"/>
      <c r="N35" s="23"/>
    </row>
    <row r="36">
      <c r="M36" s="23"/>
      <c r="N36" s="23"/>
    </row>
    <row r="37">
      <c r="M37" s="23"/>
      <c r="N37" s="23"/>
    </row>
    <row r="38">
      <c r="M38" s="23"/>
      <c r="N38" s="23"/>
    </row>
    <row r="39">
      <c r="M39" s="23"/>
      <c r="N39" s="23"/>
    </row>
    <row r="40">
      <c r="M40" s="23"/>
      <c r="N40" s="23"/>
    </row>
    <row r="41">
      <c r="M41" s="23"/>
      <c r="N41" s="23"/>
    </row>
    <row r="42">
      <c r="M42" s="23"/>
      <c r="N42" s="23"/>
    </row>
    <row r="43">
      <c r="M43" s="23"/>
      <c r="N43" s="23"/>
    </row>
    <row r="44">
      <c r="M44" s="23"/>
      <c r="N44" s="23"/>
    </row>
    <row r="45">
      <c r="M45" s="23"/>
      <c r="N45" s="23"/>
    </row>
    <row r="46">
      <c r="M46" s="23"/>
      <c r="N46" s="23"/>
    </row>
    <row r="47">
      <c r="M47" s="23"/>
      <c r="N47" s="23"/>
    </row>
    <row r="48">
      <c r="M48" s="23"/>
      <c r="N48" s="23"/>
    </row>
    <row r="49">
      <c r="M49" s="23"/>
      <c r="N49" s="23"/>
    </row>
    <row r="50">
      <c r="M50" s="23"/>
      <c r="N50" s="23"/>
    </row>
    <row r="51">
      <c r="M51" s="23"/>
      <c r="N51" s="23"/>
    </row>
    <row r="52">
      <c r="M52" s="23"/>
      <c r="N52" s="23"/>
    </row>
    <row r="53">
      <c r="M53" s="23"/>
      <c r="N53" s="23"/>
    </row>
    <row r="54">
      <c r="M54" s="23"/>
      <c r="N54" s="23"/>
    </row>
    <row r="55">
      <c r="M55" s="23"/>
      <c r="N55" s="23"/>
    </row>
    <row r="56">
      <c r="M56" s="23"/>
      <c r="N56" s="23"/>
    </row>
    <row r="57">
      <c r="M57" s="23"/>
      <c r="N57" s="23"/>
    </row>
    <row r="58">
      <c r="M58" s="23"/>
      <c r="N58" s="23"/>
    </row>
    <row r="59">
      <c r="M59" s="23"/>
      <c r="N59" s="23"/>
    </row>
    <row r="60">
      <c r="M60" s="23"/>
      <c r="N60" s="23"/>
    </row>
    <row r="61">
      <c r="M61" s="23"/>
      <c r="N61" s="23"/>
    </row>
    <row r="62">
      <c r="M62" s="23"/>
      <c r="N62" s="23"/>
    </row>
    <row r="63">
      <c r="M63" s="23"/>
      <c r="N63" s="23"/>
    </row>
    <row r="64">
      <c r="M64" s="23"/>
      <c r="N64" s="23"/>
    </row>
    <row r="65">
      <c r="M65" s="23"/>
      <c r="N65" s="23"/>
    </row>
    <row r="66">
      <c r="M66" s="23"/>
      <c r="N66" s="23"/>
    </row>
    <row r="67">
      <c r="M67" s="23"/>
      <c r="N67" s="23"/>
    </row>
    <row r="68">
      <c r="M68" s="23"/>
      <c r="N68" s="23"/>
    </row>
    <row r="69">
      <c r="M69" s="23"/>
      <c r="N69" s="23"/>
    </row>
    <row r="70">
      <c r="M70" s="23"/>
      <c r="N70" s="23"/>
    </row>
    <row r="71">
      <c r="M71" s="23"/>
      <c r="N71" s="23"/>
    </row>
    <row r="72">
      <c r="M72" s="23"/>
      <c r="N72" s="23"/>
    </row>
    <row r="73">
      <c r="M73" s="23"/>
      <c r="N73" s="23"/>
    </row>
    <row r="74">
      <c r="M74" s="23"/>
      <c r="N74" s="23"/>
    </row>
    <row r="75">
      <c r="M75" s="23"/>
      <c r="N75" s="23"/>
    </row>
    <row r="76">
      <c r="M76" s="23"/>
      <c r="N76" s="23"/>
    </row>
    <row r="77">
      <c r="M77" s="23"/>
      <c r="N77" s="23"/>
    </row>
    <row r="78">
      <c r="M78" s="23"/>
      <c r="N78" s="23"/>
    </row>
    <row r="79">
      <c r="M79" s="23"/>
      <c r="N79" s="23"/>
    </row>
    <row r="80">
      <c r="M80" s="23"/>
      <c r="N80" s="23"/>
    </row>
    <row r="81">
      <c r="M81" s="23"/>
      <c r="N81" s="23"/>
    </row>
    <row r="82">
      <c r="M82" s="23"/>
      <c r="N82" s="23"/>
    </row>
    <row r="83">
      <c r="M83" s="23"/>
      <c r="N83" s="23"/>
    </row>
    <row r="84">
      <c r="M84" s="23"/>
      <c r="N84" s="23"/>
    </row>
    <row r="85">
      <c r="M85" s="23"/>
      <c r="N85" s="23"/>
    </row>
    <row r="86">
      <c r="M86" s="23"/>
      <c r="N86" s="23"/>
    </row>
    <row r="87">
      <c r="M87" s="23"/>
      <c r="N87" s="23"/>
    </row>
    <row r="88">
      <c r="M88" s="23"/>
      <c r="N88" s="23"/>
    </row>
    <row r="89">
      <c r="M89" s="23"/>
      <c r="N89" s="23"/>
    </row>
    <row r="90">
      <c r="M90" s="23"/>
      <c r="N90" s="23"/>
    </row>
    <row r="91">
      <c r="M91" s="23"/>
      <c r="N91" s="23"/>
    </row>
    <row r="92">
      <c r="M92" s="23"/>
      <c r="N92" s="23"/>
    </row>
    <row r="93">
      <c r="M93" s="23"/>
      <c r="N93" s="23"/>
    </row>
    <row r="94">
      <c r="M94" s="23"/>
      <c r="N94" s="23"/>
    </row>
    <row r="95">
      <c r="M95" s="23"/>
      <c r="N95" s="23"/>
    </row>
    <row r="96">
      <c r="M96" s="23"/>
      <c r="N96" s="23"/>
    </row>
    <row r="97">
      <c r="M97" s="23"/>
      <c r="N97" s="23"/>
    </row>
    <row r="98">
      <c r="M98" s="23"/>
      <c r="N98" s="23"/>
    </row>
    <row r="99">
      <c r="M99" s="23"/>
      <c r="N99" s="23"/>
    </row>
    <row r="100">
      <c r="M100" s="23"/>
      <c r="N100" s="23"/>
    </row>
    <row r="101">
      <c r="M101" s="23"/>
      <c r="N101" s="23"/>
    </row>
    <row r="102">
      <c r="M102" s="23"/>
      <c r="N102" s="23"/>
    </row>
    <row r="103">
      <c r="M103" s="23"/>
      <c r="N103" s="23"/>
    </row>
    <row r="104">
      <c r="M104" s="23"/>
      <c r="N104" s="23"/>
    </row>
    <row r="105">
      <c r="M105" s="23"/>
      <c r="N105" s="23"/>
    </row>
    <row r="106">
      <c r="M106" s="23"/>
      <c r="N106" s="23"/>
    </row>
    <row r="107">
      <c r="M107" s="23"/>
      <c r="N107" s="23"/>
    </row>
    <row r="108">
      <c r="M108" s="23"/>
      <c r="N108" s="23"/>
    </row>
    <row r="109">
      <c r="M109" s="23"/>
      <c r="N109" s="23"/>
    </row>
    <row r="110">
      <c r="M110" s="23"/>
      <c r="N110" s="23"/>
    </row>
    <row r="111">
      <c r="M111" s="23"/>
      <c r="N111" s="23"/>
    </row>
    <row r="112">
      <c r="M112" s="23"/>
      <c r="N112" s="23"/>
    </row>
    <row r="113">
      <c r="M113" s="23"/>
      <c r="N113" s="23"/>
    </row>
    <row r="114">
      <c r="M114" s="23"/>
      <c r="N114" s="23"/>
    </row>
    <row r="115">
      <c r="M115" s="23"/>
      <c r="N115" s="23"/>
    </row>
    <row r="116">
      <c r="M116" s="23"/>
      <c r="N116" s="23"/>
    </row>
    <row r="117">
      <c r="M117" s="23"/>
      <c r="N117" s="23"/>
    </row>
    <row r="118">
      <c r="M118" s="23"/>
      <c r="N118" s="23"/>
    </row>
    <row r="119">
      <c r="M119" s="23"/>
      <c r="N119" s="23"/>
    </row>
    <row r="120">
      <c r="M120" s="23"/>
      <c r="N120" s="23"/>
    </row>
    <row r="121">
      <c r="M121" s="23"/>
      <c r="N121" s="23"/>
    </row>
    <row r="122">
      <c r="M122" s="23"/>
      <c r="N122" s="23"/>
    </row>
    <row r="123">
      <c r="M123" s="23"/>
      <c r="N123" s="23"/>
    </row>
    <row r="124">
      <c r="M124" s="23"/>
      <c r="N124" s="23"/>
    </row>
    <row r="125">
      <c r="M125" s="23"/>
      <c r="N125" s="23"/>
    </row>
    <row r="126">
      <c r="M126" s="23"/>
      <c r="N126" s="23"/>
    </row>
    <row r="127">
      <c r="M127" s="23"/>
      <c r="N127" s="23"/>
    </row>
    <row r="128">
      <c r="M128" s="23"/>
      <c r="N128" s="23"/>
    </row>
    <row r="129">
      <c r="M129" s="23"/>
      <c r="N129" s="23"/>
    </row>
    <row r="130">
      <c r="M130" s="23"/>
      <c r="N130" s="23"/>
    </row>
    <row r="131">
      <c r="M131" s="23"/>
      <c r="N131" s="23"/>
    </row>
    <row r="132">
      <c r="M132" s="23"/>
      <c r="N132" s="23"/>
    </row>
    <row r="133">
      <c r="M133" s="23"/>
      <c r="N133" s="23"/>
    </row>
    <row r="134">
      <c r="M134" s="23"/>
      <c r="N134" s="23"/>
    </row>
    <row r="135">
      <c r="M135" s="23"/>
      <c r="N135" s="23"/>
    </row>
    <row r="136">
      <c r="M136" s="23"/>
      <c r="N136" s="23"/>
    </row>
    <row r="137">
      <c r="M137" s="23"/>
      <c r="N137" s="23"/>
    </row>
    <row r="138">
      <c r="M138" s="23"/>
      <c r="N138" s="23"/>
    </row>
    <row r="139">
      <c r="M139" s="23"/>
      <c r="N139" s="23"/>
    </row>
    <row r="140">
      <c r="M140" s="23"/>
      <c r="N140" s="23"/>
    </row>
    <row r="141">
      <c r="M141" s="23"/>
      <c r="N141" s="23"/>
    </row>
    <row r="142">
      <c r="M142" s="23"/>
      <c r="N142" s="23"/>
    </row>
    <row r="143">
      <c r="M143" s="23"/>
      <c r="N143" s="23"/>
    </row>
    <row r="144">
      <c r="M144" s="23"/>
      <c r="N144" s="23"/>
    </row>
    <row r="145">
      <c r="M145" s="23"/>
      <c r="N145" s="23"/>
    </row>
    <row r="146">
      <c r="M146" s="23"/>
      <c r="N146" s="23"/>
    </row>
    <row r="147">
      <c r="M147" s="23"/>
      <c r="N147" s="23"/>
    </row>
    <row r="148">
      <c r="M148" s="23"/>
      <c r="N148" s="23"/>
    </row>
    <row r="149">
      <c r="M149" s="23"/>
      <c r="N149" s="23"/>
    </row>
    <row r="150">
      <c r="M150" s="23"/>
      <c r="N150" s="23"/>
    </row>
    <row r="151">
      <c r="M151" s="23"/>
      <c r="N151" s="23"/>
    </row>
    <row r="152">
      <c r="M152" s="23"/>
      <c r="N152" s="23"/>
    </row>
    <row r="153">
      <c r="M153" s="23"/>
      <c r="N153" s="23"/>
    </row>
    <row r="154">
      <c r="M154" s="23"/>
      <c r="N154" s="23"/>
    </row>
    <row r="155">
      <c r="M155" s="23"/>
      <c r="N155" s="23"/>
    </row>
    <row r="156">
      <c r="M156" s="23"/>
      <c r="N156" s="23"/>
    </row>
    <row r="157">
      <c r="M157" s="23"/>
      <c r="N157" s="23"/>
    </row>
    <row r="158">
      <c r="M158" s="23"/>
      <c r="N158" s="23"/>
    </row>
    <row r="159">
      <c r="M159" s="23"/>
      <c r="N159" s="23"/>
    </row>
    <row r="160">
      <c r="M160" s="23"/>
      <c r="N160" s="23"/>
    </row>
    <row r="161">
      <c r="M161" s="23"/>
      <c r="N161" s="23"/>
    </row>
    <row r="162">
      <c r="M162" s="23"/>
      <c r="N162" s="23"/>
    </row>
    <row r="163">
      <c r="M163" s="23"/>
      <c r="N163" s="23"/>
    </row>
    <row r="164">
      <c r="M164" s="23"/>
      <c r="N164" s="23"/>
    </row>
    <row r="165">
      <c r="M165" s="23"/>
      <c r="N165" s="23"/>
    </row>
    <row r="166">
      <c r="M166" s="23"/>
      <c r="N166" s="23"/>
    </row>
    <row r="167">
      <c r="M167" s="23"/>
      <c r="N167" s="23"/>
    </row>
    <row r="168">
      <c r="M168" s="23"/>
      <c r="N168" s="23"/>
    </row>
    <row r="169">
      <c r="M169" s="23"/>
      <c r="N169" s="23"/>
    </row>
    <row r="170">
      <c r="M170" s="23"/>
      <c r="N170" s="23"/>
    </row>
    <row r="171">
      <c r="M171" s="23"/>
      <c r="N171" s="23"/>
    </row>
    <row r="172">
      <c r="M172" s="23"/>
      <c r="N172" s="23"/>
    </row>
    <row r="173">
      <c r="M173" s="23"/>
      <c r="N173" s="23"/>
    </row>
    <row r="174">
      <c r="M174" s="23"/>
      <c r="N174" s="23"/>
    </row>
    <row r="175">
      <c r="M175" s="23"/>
      <c r="N175" s="23"/>
    </row>
    <row r="176">
      <c r="M176" s="23"/>
      <c r="N176" s="23"/>
    </row>
    <row r="177">
      <c r="M177" s="23"/>
      <c r="N177" s="23"/>
    </row>
    <row r="178">
      <c r="M178" s="23"/>
      <c r="N178" s="23"/>
    </row>
    <row r="179">
      <c r="M179" s="23"/>
      <c r="N179" s="23"/>
    </row>
    <row r="180">
      <c r="M180" s="23"/>
      <c r="N180" s="23"/>
    </row>
    <row r="181">
      <c r="M181" s="23"/>
      <c r="N181" s="23"/>
    </row>
    <row r="182">
      <c r="M182" s="23"/>
      <c r="N182" s="23"/>
    </row>
    <row r="183">
      <c r="M183" s="23"/>
      <c r="N183" s="23"/>
    </row>
    <row r="184">
      <c r="M184" s="23"/>
      <c r="N184" s="23"/>
    </row>
    <row r="185">
      <c r="M185" s="23"/>
      <c r="N185" s="23"/>
    </row>
    <row r="186">
      <c r="M186" s="23"/>
      <c r="N186" s="23"/>
    </row>
    <row r="187">
      <c r="M187" s="23"/>
      <c r="N187" s="23"/>
    </row>
    <row r="188">
      <c r="M188" s="23"/>
      <c r="N188" s="23"/>
    </row>
    <row r="189">
      <c r="M189" s="23"/>
      <c r="N189" s="23"/>
    </row>
    <row r="190">
      <c r="M190" s="23"/>
      <c r="N190" s="23"/>
    </row>
    <row r="191">
      <c r="M191" s="23"/>
      <c r="N191" s="23"/>
    </row>
    <row r="192">
      <c r="M192" s="23"/>
      <c r="N192" s="23"/>
    </row>
    <row r="193">
      <c r="M193" s="23"/>
      <c r="N193" s="23"/>
    </row>
    <row r="194">
      <c r="M194" s="23"/>
      <c r="N194" s="23"/>
    </row>
    <row r="195">
      <c r="M195" s="23"/>
      <c r="N195" s="23"/>
    </row>
    <row r="196">
      <c r="M196" s="23"/>
      <c r="N196" s="23"/>
    </row>
    <row r="197">
      <c r="M197" s="23"/>
      <c r="N197" s="23"/>
    </row>
    <row r="198">
      <c r="M198" s="23"/>
      <c r="N198" s="23"/>
    </row>
    <row r="199">
      <c r="M199" s="23"/>
      <c r="N199" s="23"/>
    </row>
    <row r="200">
      <c r="M200" s="23"/>
      <c r="N200" s="23"/>
    </row>
    <row r="201">
      <c r="M201" s="23"/>
      <c r="N201" s="23"/>
    </row>
    <row r="202">
      <c r="M202" s="23"/>
      <c r="N202" s="23"/>
    </row>
    <row r="203">
      <c r="M203" s="23"/>
      <c r="N203" s="23"/>
    </row>
    <row r="204">
      <c r="M204" s="23"/>
      <c r="N204" s="23"/>
    </row>
    <row r="205">
      <c r="M205" s="23"/>
      <c r="N205" s="23"/>
    </row>
    <row r="206">
      <c r="M206" s="23"/>
      <c r="N206" s="23"/>
    </row>
    <row r="207">
      <c r="M207" s="23"/>
      <c r="N207" s="23"/>
    </row>
    <row r="208">
      <c r="M208" s="23"/>
      <c r="N208" s="23"/>
    </row>
    <row r="209">
      <c r="M209" s="23"/>
      <c r="N209" s="23"/>
    </row>
    <row r="210">
      <c r="M210" s="23"/>
      <c r="N210" s="23"/>
    </row>
    <row r="211">
      <c r="M211" s="23"/>
      <c r="N211" s="23"/>
    </row>
    <row r="212">
      <c r="M212" s="23"/>
      <c r="N212" s="23"/>
    </row>
    <row r="213">
      <c r="M213" s="23"/>
      <c r="N213" s="23"/>
    </row>
    <row r="214">
      <c r="M214" s="23"/>
      <c r="N214" s="23"/>
    </row>
    <row r="215">
      <c r="M215" s="23"/>
      <c r="N215" s="23"/>
    </row>
    <row r="216">
      <c r="M216" s="23"/>
      <c r="N216" s="23"/>
    </row>
    <row r="217">
      <c r="M217" s="23"/>
      <c r="N217" s="23"/>
    </row>
    <row r="218">
      <c r="M218" s="23"/>
      <c r="N218" s="23"/>
    </row>
    <row r="219">
      <c r="M219" s="23"/>
      <c r="N219" s="23"/>
    </row>
    <row r="220">
      <c r="M220" s="23"/>
      <c r="N220" s="23"/>
    </row>
    <row r="221">
      <c r="M221" s="23"/>
      <c r="N221" s="23"/>
    </row>
    <row r="222">
      <c r="M222" s="23"/>
      <c r="N222" s="23"/>
    </row>
    <row r="223">
      <c r="M223" s="23"/>
      <c r="N223" s="23"/>
    </row>
    <row r="224">
      <c r="M224" s="23"/>
      <c r="N224" s="23"/>
    </row>
    <row r="225">
      <c r="M225" s="23"/>
      <c r="N225" s="23"/>
    </row>
    <row r="226">
      <c r="M226" s="23"/>
      <c r="N226" s="23"/>
    </row>
    <row r="227">
      <c r="M227" s="23"/>
      <c r="N227" s="23"/>
    </row>
    <row r="228">
      <c r="M228" s="23"/>
      <c r="N228" s="23"/>
    </row>
    <row r="229">
      <c r="M229" s="23"/>
      <c r="N229" s="23"/>
    </row>
    <row r="230">
      <c r="M230" s="23"/>
      <c r="N230" s="23"/>
    </row>
    <row r="231">
      <c r="M231" s="23"/>
      <c r="N231" s="23"/>
    </row>
    <row r="232">
      <c r="M232" s="23"/>
      <c r="N232" s="23"/>
    </row>
    <row r="233">
      <c r="M233" s="23"/>
      <c r="N233" s="23"/>
    </row>
    <row r="234">
      <c r="M234" s="23"/>
      <c r="N234" s="23"/>
    </row>
    <row r="235">
      <c r="M235" s="23"/>
      <c r="N235" s="23"/>
    </row>
    <row r="236">
      <c r="M236" s="23"/>
      <c r="N236" s="23"/>
    </row>
    <row r="237">
      <c r="M237" s="23"/>
      <c r="N237" s="23"/>
    </row>
    <row r="238">
      <c r="M238" s="23"/>
      <c r="N238" s="23"/>
    </row>
    <row r="239">
      <c r="M239" s="23"/>
      <c r="N239" s="23"/>
    </row>
    <row r="240">
      <c r="M240" s="23"/>
      <c r="N240" s="23"/>
    </row>
    <row r="241">
      <c r="M241" s="23"/>
      <c r="N241" s="23"/>
    </row>
    <row r="242">
      <c r="M242" s="23"/>
      <c r="N242" s="23"/>
    </row>
    <row r="243">
      <c r="M243" s="23"/>
      <c r="N243" s="23"/>
    </row>
    <row r="244">
      <c r="M244" s="23"/>
      <c r="N244" s="23"/>
    </row>
    <row r="245">
      <c r="M245" s="23"/>
      <c r="N245" s="23"/>
    </row>
    <row r="246">
      <c r="M246" s="23"/>
      <c r="N246" s="23"/>
    </row>
    <row r="247">
      <c r="M247" s="23"/>
      <c r="N247" s="23"/>
    </row>
    <row r="248">
      <c r="M248" s="23"/>
      <c r="N248" s="23"/>
    </row>
    <row r="249">
      <c r="M249" s="23"/>
      <c r="N249" s="23"/>
    </row>
    <row r="250">
      <c r="M250" s="23"/>
      <c r="N250" s="23"/>
    </row>
    <row r="251">
      <c r="M251" s="23"/>
      <c r="N251" s="23"/>
    </row>
    <row r="252">
      <c r="M252" s="23"/>
      <c r="N252" s="23"/>
    </row>
    <row r="253">
      <c r="M253" s="23"/>
      <c r="N253" s="23"/>
    </row>
    <row r="254">
      <c r="M254" s="23"/>
      <c r="N254" s="23"/>
    </row>
    <row r="255">
      <c r="M255" s="23"/>
      <c r="N255" s="23"/>
    </row>
    <row r="256">
      <c r="M256" s="23"/>
      <c r="N256" s="23"/>
    </row>
    <row r="257">
      <c r="M257" s="23"/>
      <c r="N257" s="23"/>
    </row>
    <row r="258">
      <c r="M258" s="23"/>
      <c r="N258" s="23"/>
    </row>
    <row r="259">
      <c r="M259" s="23"/>
      <c r="N259" s="23"/>
    </row>
    <row r="260">
      <c r="M260" s="23"/>
      <c r="N260" s="23"/>
    </row>
    <row r="261">
      <c r="M261" s="23"/>
      <c r="N261" s="23"/>
    </row>
    <row r="262">
      <c r="M262" s="23"/>
      <c r="N262" s="23"/>
    </row>
    <row r="263">
      <c r="M263" s="23"/>
      <c r="N263" s="23"/>
    </row>
    <row r="264">
      <c r="M264" s="23"/>
      <c r="N264" s="23"/>
    </row>
    <row r="265">
      <c r="M265" s="23"/>
      <c r="N265" s="23"/>
    </row>
    <row r="266">
      <c r="M266" s="23"/>
      <c r="N266" s="23"/>
    </row>
    <row r="267">
      <c r="M267" s="23"/>
      <c r="N267" s="23"/>
    </row>
    <row r="268">
      <c r="M268" s="23"/>
      <c r="N268" s="23"/>
    </row>
    <row r="269">
      <c r="M269" s="23"/>
      <c r="N269" s="23"/>
    </row>
    <row r="270">
      <c r="M270" s="23"/>
      <c r="N270" s="23"/>
    </row>
    <row r="271">
      <c r="M271" s="23"/>
      <c r="N271" s="23"/>
    </row>
    <row r="272">
      <c r="M272" s="23"/>
      <c r="N272" s="23"/>
    </row>
    <row r="273">
      <c r="M273" s="23"/>
      <c r="N273" s="23"/>
    </row>
    <row r="274">
      <c r="M274" s="23"/>
      <c r="N274" s="23"/>
    </row>
    <row r="275">
      <c r="M275" s="23"/>
      <c r="N275" s="23"/>
    </row>
    <row r="276">
      <c r="M276" s="23"/>
      <c r="N276" s="23"/>
    </row>
    <row r="277">
      <c r="M277" s="23"/>
      <c r="N277" s="23"/>
    </row>
    <row r="278">
      <c r="M278" s="23"/>
      <c r="N278" s="23"/>
    </row>
    <row r="279">
      <c r="M279" s="23"/>
      <c r="N279" s="23"/>
    </row>
    <row r="280">
      <c r="M280" s="23"/>
      <c r="N280" s="23"/>
    </row>
    <row r="281">
      <c r="M281" s="23"/>
      <c r="N281" s="23"/>
    </row>
    <row r="282">
      <c r="M282" s="23"/>
      <c r="N282" s="23"/>
    </row>
    <row r="283">
      <c r="M283" s="23"/>
      <c r="N283" s="23"/>
    </row>
    <row r="284">
      <c r="M284" s="23"/>
      <c r="N284" s="23"/>
    </row>
    <row r="285">
      <c r="M285" s="23"/>
      <c r="N285" s="23"/>
    </row>
    <row r="286">
      <c r="M286" s="23"/>
      <c r="N286" s="23"/>
    </row>
    <row r="287">
      <c r="M287" s="23"/>
      <c r="N287" s="23"/>
    </row>
    <row r="288">
      <c r="M288" s="23"/>
      <c r="N288" s="23"/>
    </row>
    <row r="289">
      <c r="M289" s="23"/>
      <c r="N289" s="23"/>
    </row>
    <row r="290">
      <c r="M290" s="23"/>
      <c r="N290" s="23"/>
    </row>
    <row r="291">
      <c r="M291" s="23"/>
      <c r="N291" s="23"/>
    </row>
    <row r="292">
      <c r="M292" s="23"/>
      <c r="N292" s="23"/>
    </row>
    <row r="293">
      <c r="M293" s="23"/>
      <c r="N293" s="23"/>
    </row>
    <row r="294">
      <c r="M294" s="23"/>
      <c r="N294" s="23"/>
    </row>
    <row r="295">
      <c r="M295" s="23"/>
      <c r="N295" s="23"/>
    </row>
    <row r="296">
      <c r="M296" s="23"/>
      <c r="N296" s="23"/>
    </row>
    <row r="297">
      <c r="M297" s="23"/>
      <c r="N297" s="23"/>
    </row>
    <row r="298">
      <c r="M298" s="23"/>
      <c r="N298" s="23"/>
    </row>
    <row r="299">
      <c r="M299" s="23"/>
      <c r="N299" s="23"/>
    </row>
    <row r="300">
      <c r="M300" s="23"/>
      <c r="N300" s="23"/>
    </row>
    <row r="301">
      <c r="M301" s="23"/>
      <c r="N301" s="23"/>
    </row>
    <row r="302">
      <c r="M302" s="23"/>
      <c r="N302" s="23"/>
    </row>
    <row r="303">
      <c r="M303" s="23"/>
      <c r="N303" s="23"/>
    </row>
    <row r="304">
      <c r="M304" s="23"/>
      <c r="N304" s="23"/>
    </row>
    <row r="305">
      <c r="M305" s="23"/>
      <c r="N305" s="23"/>
    </row>
    <row r="306">
      <c r="M306" s="23"/>
      <c r="N306" s="23"/>
    </row>
    <row r="307">
      <c r="M307" s="23"/>
      <c r="N307" s="23"/>
    </row>
    <row r="308">
      <c r="M308" s="23"/>
      <c r="N308" s="23"/>
    </row>
    <row r="309">
      <c r="M309" s="23"/>
      <c r="N309" s="23"/>
    </row>
    <row r="310">
      <c r="M310" s="23"/>
      <c r="N310" s="23"/>
    </row>
    <row r="311">
      <c r="M311" s="23"/>
      <c r="N311" s="23"/>
    </row>
    <row r="312">
      <c r="M312" s="23"/>
      <c r="N312" s="23"/>
    </row>
    <row r="313">
      <c r="M313" s="23"/>
      <c r="N313" s="23"/>
    </row>
    <row r="314">
      <c r="M314" s="23"/>
      <c r="N314" s="23"/>
    </row>
    <row r="315">
      <c r="M315" s="23"/>
      <c r="N315" s="23"/>
    </row>
    <row r="316">
      <c r="M316" s="23"/>
      <c r="N316" s="23"/>
    </row>
    <row r="317">
      <c r="M317" s="23"/>
      <c r="N317" s="23"/>
    </row>
    <row r="318">
      <c r="M318" s="23"/>
      <c r="N318" s="23"/>
    </row>
    <row r="319">
      <c r="M319" s="23"/>
      <c r="N319" s="23"/>
    </row>
    <row r="320">
      <c r="M320" s="23"/>
      <c r="N320" s="23"/>
    </row>
    <row r="321">
      <c r="M321" s="23"/>
      <c r="N321" s="23"/>
    </row>
    <row r="322">
      <c r="M322" s="23"/>
      <c r="N322" s="23"/>
    </row>
    <row r="323">
      <c r="M323" s="23"/>
      <c r="N323" s="23"/>
    </row>
    <row r="324">
      <c r="M324" s="23"/>
      <c r="N324" s="23"/>
    </row>
    <row r="325">
      <c r="M325" s="23"/>
      <c r="N325" s="23"/>
    </row>
    <row r="326">
      <c r="M326" s="23"/>
      <c r="N326" s="23"/>
    </row>
    <row r="327">
      <c r="M327" s="23"/>
      <c r="N327" s="23"/>
    </row>
    <row r="328">
      <c r="M328" s="23"/>
      <c r="N328" s="23"/>
    </row>
    <row r="329">
      <c r="M329" s="23"/>
      <c r="N329" s="23"/>
    </row>
    <row r="330">
      <c r="M330" s="23"/>
      <c r="N330" s="23"/>
    </row>
    <row r="331">
      <c r="M331" s="23"/>
      <c r="N331" s="23"/>
    </row>
    <row r="332">
      <c r="M332" s="23"/>
      <c r="N332" s="23"/>
    </row>
    <row r="333">
      <c r="M333" s="23"/>
      <c r="N333" s="23"/>
    </row>
    <row r="334">
      <c r="M334" s="23"/>
      <c r="N334" s="23"/>
    </row>
    <row r="335">
      <c r="M335" s="23"/>
      <c r="N335" s="23"/>
    </row>
    <row r="336">
      <c r="M336" s="23"/>
      <c r="N336" s="23"/>
    </row>
    <row r="337">
      <c r="M337" s="23"/>
      <c r="N337" s="23"/>
    </row>
    <row r="338">
      <c r="M338" s="23"/>
      <c r="N338" s="23"/>
    </row>
    <row r="339">
      <c r="M339" s="23"/>
      <c r="N339" s="23"/>
    </row>
    <row r="340">
      <c r="M340" s="23"/>
      <c r="N340" s="23"/>
    </row>
    <row r="341">
      <c r="M341" s="23"/>
      <c r="N341" s="23"/>
    </row>
    <row r="342">
      <c r="M342" s="23"/>
      <c r="N342" s="23"/>
    </row>
    <row r="343">
      <c r="M343" s="23"/>
      <c r="N343" s="23"/>
    </row>
    <row r="344">
      <c r="M344" s="23"/>
      <c r="N344" s="23"/>
    </row>
    <row r="345">
      <c r="M345" s="23"/>
      <c r="N345" s="23"/>
    </row>
    <row r="346">
      <c r="M346" s="23"/>
      <c r="N346" s="23"/>
    </row>
    <row r="347">
      <c r="M347" s="23"/>
      <c r="N347" s="23"/>
    </row>
    <row r="348">
      <c r="M348" s="23"/>
      <c r="N348" s="23"/>
    </row>
    <row r="349">
      <c r="M349" s="23"/>
      <c r="N349" s="23"/>
    </row>
    <row r="350">
      <c r="M350" s="23"/>
      <c r="N350" s="23"/>
    </row>
    <row r="351">
      <c r="M351" s="23"/>
      <c r="N351" s="23"/>
    </row>
    <row r="352">
      <c r="M352" s="23"/>
      <c r="N352" s="23"/>
    </row>
    <row r="353">
      <c r="M353" s="23"/>
      <c r="N353" s="23"/>
    </row>
    <row r="354">
      <c r="M354" s="23"/>
      <c r="N354" s="23"/>
    </row>
    <row r="355">
      <c r="M355" s="23"/>
      <c r="N355" s="23"/>
    </row>
    <row r="356">
      <c r="M356" s="23"/>
      <c r="N356" s="23"/>
    </row>
    <row r="357">
      <c r="M357" s="23"/>
      <c r="N357" s="23"/>
    </row>
    <row r="358">
      <c r="M358" s="23"/>
      <c r="N358" s="23"/>
    </row>
    <row r="359">
      <c r="M359" s="23"/>
      <c r="N359" s="23"/>
    </row>
    <row r="360">
      <c r="M360" s="23"/>
      <c r="N360" s="23"/>
    </row>
    <row r="361">
      <c r="M361" s="23"/>
      <c r="N361" s="23"/>
    </row>
    <row r="362">
      <c r="M362" s="23"/>
      <c r="N362" s="23"/>
    </row>
    <row r="363">
      <c r="M363" s="23"/>
      <c r="N363" s="23"/>
    </row>
    <row r="364">
      <c r="M364" s="23"/>
      <c r="N364" s="23"/>
    </row>
    <row r="365">
      <c r="M365" s="23"/>
      <c r="N365" s="23"/>
    </row>
    <row r="366">
      <c r="M366" s="23"/>
      <c r="N366" s="23"/>
    </row>
    <row r="367">
      <c r="M367" s="23"/>
      <c r="N367" s="23"/>
    </row>
    <row r="368">
      <c r="M368" s="23"/>
      <c r="N368" s="23"/>
    </row>
    <row r="369">
      <c r="M369" s="23"/>
      <c r="N369" s="23"/>
    </row>
    <row r="370">
      <c r="M370" s="23"/>
      <c r="N370" s="23"/>
    </row>
    <row r="371">
      <c r="M371" s="23"/>
      <c r="N371" s="23"/>
    </row>
    <row r="372">
      <c r="M372" s="23"/>
      <c r="N372" s="23"/>
    </row>
    <row r="373">
      <c r="M373" s="23"/>
      <c r="N373" s="23"/>
    </row>
    <row r="374">
      <c r="M374" s="23"/>
      <c r="N374" s="23"/>
    </row>
    <row r="375">
      <c r="M375" s="23"/>
      <c r="N375" s="23"/>
    </row>
    <row r="376">
      <c r="M376" s="23"/>
      <c r="N376" s="23"/>
    </row>
    <row r="377">
      <c r="M377" s="23"/>
      <c r="N377" s="23"/>
    </row>
    <row r="378">
      <c r="M378" s="23"/>
      <c r="N378" s="23"/>
    </row>
    <row r="379">
      <c r="M379" s="23"/>
      <c r="N379" s="23"/>
    </row>
    <row r="380">
      <c r="M380" s="23"/>
      <c r="N380" s="23"/>
    </row>
    <row r="381">
      <c r="M381" s="23"/>
      <c r="N381" s="23"/>
    </row>
    <row r="382">
      <c r="M382" s="23"/>
      <c r="N382" s="23"/>
    </row>
    <row r="383">
      <c r="M383" s="23"/>
      <c r="N383" s="23"/>
    </row>
    <row r="384">
      <c r="M384" s="23"/>
      <c r="N384" s="23"/>
    </row>
    <row r="385">
      <c r="M385" s="23"/>
      <c r="N385" s="23"/>
    </row>
    <row r="386">
      <c r="M386" s="23"/>
      <c r="N386" s="23"/>
    </row>
    <row r="387">
      <c r="M387" s="23"/>
      <c r="N387" s="23"/>
    </row>
    <row r="388">
      <c r="M388" s="23"/>
      <c r="N388" s="23"/>
    </row>
    <row r="389">
      <c r="M389" s="23"/>
      <c r="N389" s="23"/>
    </row>
    <row r="390">
      <c r="M390" s="23"/>
      <c r="N390" s="23"/>
    </row>
    <row r="391">
      <c r="M391" s="23"/>
      <c r="N391" s="23"/>
    </row>
    <row r="392">
      <c r="M392" s="23"/>
      <c r="N392" s="23"/>
    </row>
    <row r="393">
      <c r="M393" s="23"/>
      <c r="N393" s="23"/>
    </row>
    <row r="394">
      <c r="M394" s="23"/>
      <c r="N394" s="23"/>
    </row>
    <row r="395">
      <c r="M395" s="23"/>
      <c r="N395" s="23"/>
    </row>
    <row r="396">
      <c r="M396" s="23"/>
      <c r="N396" s="23"/>
    </row>
    <row r="397">
      <c r="M397" s="23"/>
      <c r="N397" s="23"/>
    </row>
    <row r="398">
      <c r="M398" s="23"/>
      <c r="N398" s="23"/>
    </row>
    <row r="399">
      <c r="M399" s="23"/>
      <c r="N399" s="23"/>
    </row>
    <row r="400">
      <c r="M400" s="23"/>
      <c r="N400" s="23"/>
    </row>
    <row r="401">
      <c r="M401" s="23"/>
      <c r="N401" s="23"/>
    </row>
    <row r="402">
      <c r="M402" s="23"/>
      <c r="N402" s="23"/>
    </row>
    <row r="403">
      <c r="M403" s="23"/>
      <c r="N403" s="23"/>
    </row>
    <row r="404">
      <c r="M404" s="23"/>
      <c r="N404" s="23"/>
    </row>
    <row r="405">
      <c r="M405" s="23"/>
      <c r="N405" s="23"/>
    </row>
    <row r="406">
      <c r="M406" s="23"/>
      <c r="N406" s="23"/>
    </row>
    <row r="407">
      <c r="M407" s="23"/>
      <c r="N407" s="23"/>
    </row>
    <row r="408">
      <c r="M408" s="23"/>
      <c r="N408" s="23"/>
    </row>
    <row r="409">
      <c r="M409" s="23"/>
      <c r="N409" s="23"/>
    </row>
    <row r="410">
      <c r="M410" s="23"/>
      <c r="N410" s="23"/>
    </row>
    <row r="411">
      <c r="M411" s="23"/>
      <c r="N411" s="23"/>
    </row>
    <row r="412">
      <c r="M412" s="23"/>
      <c r="N412" s="23"/>
    </row>
    <row r="413">
      <c r="M413" s="23"/>
      <c r="N413" s="23"/>
    </row>
    <row r="414">
      <c r="M414" s="23"/>
      <c r="N414" s="23"/>
    </row>
    <row r="415">
      <c r="M415" s="23"/>
      <c r="N415" s="23"/>
    </row>
    <row r="416">
      <c r="M416" s="23"/>
      <c r="N416" s="23"/>
    </row>
    <row r="417">
      <c r="M417" s="23"/>
      <c r="N417" s="23"/>
    </row>
    <row r="418">
      <c r="M418" s="23"/>
      <c r="N418" s="23"/>
    </row>
    <row r="419">
      <c r="M419" s="23"/>
      <c r="N419" s="23"/>
    </row>
    <row r="420">
      <c r="M420" s="23"/>
      <c r="N420" s="23"/>
    </row>
    <row r="421">
      <c r="M421" s="23"/>
      <c r="N421" s="23"/>
    </row>
    <row r="422">
      <c r="M422" s="23"/>
      <c r="N422" s="23"/>
    </row>
    <row r="423">
      <c r="M423" s="23"/>
      <c r="N423" s="23"/>
    </row>
    <row r="424">
      <c r="M424" s="23"/>
      <c r="N424" s="23"/>
    </row>
    <row r="425">
      <c r="M425" s="23"/>
      <c r="N425" s="23"/>
    </row>
    <row r="426">
      <c r="M426" s="23"/>
      <c r="N426" s="23"/>
    </row>
    <row r="427">
      <c r="M427" s="23"/>
      <c r="N427" s="23"/>
    </row>
    <row r="428">
      <c r="M428" s="23"/>
      <c r="N428" s="23"/>
    </row>
    <row r="429">
      <c r="M429" s="23"/>
      <c r="N429" s="23"/>
    </row>
    <row r="430">
      <c r="M430" s="23"/>
      <c r="N430" s="23"/>
    </row>
    <row r="431">
      <c r="M431" s="23"/>
      <c r="N431" s="23"/>
    </row>
    <row r="432">
      <c r="M432" s="23"/>
      <c r="N432" s="23"/>
    </row>
    <row r="433">
      <c r="M433" s="23"/>
      <c r="N433" s="23"/>
    </row>
    <row r="434">
      <c r="M434" s="23"/>
      <c r="N434" s="23"/>
    </row>
    <row r="435">
      <c r="M435" s="23"/>
      <c r="N435" s="23"/>
    </row>
    <row r="436">
      <c r="M436" s="23"/>
      <c r="N436" s="23"/>
    </row>
    <row r="437">
      <c r="M437" s="23"/>
      <c r="N437" s="23"/>
    </row>
    <row r="438">
      <c r="M438" s="23"/>
      <c r="N438" s="23"/>
    </row>
    <row r="439">
      <c r="M439" s="23"/>
      <c r="N439" s="23"/>
    </row>
    <row r="440">
      <c r="M440" s="23"/>
      <c r="N440" s="23"/>
    </row>
    <row r="441">
      <c r="M441" s="23"/>
      <c r="N441" s="23"/>
    </row>
    <row r="442">
      <c r="M442" s="23"/>
      <c r="N442" s="23"/>
    </row>
    <row r="443">
      <c r="M443" s="23"/>
      <c r="N443" s="23"/>
    </row>
    <row r="444">
      <c r="M444" s="23"/>
      <c r="N444" s="23"/>
    </row>
    <row r="445">
      <c r="M445" s="23"/>
      <c r="N445" s="23"/>
    </row>
    <row r="446">
      <c r="M446" s="23"/>
      <c r="N446" s="23"/>
    </row>
    <row r="447">
      <c r="M447" s="23"/>
      <c r="N447" s="23"/>
    </row>
    <row r="448">
      <c r="M448" s="23"/>
      <c r="N448" s="23"/>
    </row>
    <row r="449">
      <c r="M449" s="23"/>
      <c r="N449" s="23"/>
    </row>
    <row r="450">
      <c r="M450" s="23"/>
      <c r="N450" s="23"/>
    </row>
    <row r="451">
      <c r="M451" s="23"/>
      <c r="N451" s="23"/>
    </row>
    <row r="452">
      <c r="M452" s="23"/>
      <c r="N452" s="23"/>
    </row>
    <row r="453">
      <c r="M453" s="23"/>
      <c r="N453" s="23"/>
    </row>
    <row r="454">
      <c r="M454" s="23"/>
      <c r="N454" s="23"/>
    </row>
    <row r="455">
      <c r="M455" s="23"/>
      <c r="N455" s="23"/>
    </row>
    <row r="456">
      <c r="M456" s="23"/>
      <c r="N456" s="23"/>
    </row>
    <row r="457">
      <c r="M457" s="23"/>
      <c r="N457" s="23"/>
    </row>
    <row r="458">
      <c r="M458" s="23"/>
      <c r="N458" s="23"/>
    </row>
    <row r="459">
      <c r="M459" s="23"/>
      <c r="N459" s="23"/>
    </row>
    <row r="460">
      <c r="M460" s="23"/>
      <c r="N460" s="23"/>
    </row>
    <row r="461">
      <c r="M461" s="23"/>
      <c r="N461" s="23"/>
    </row>
    <row r="462">
      <c r="M462" s="23"/>
      <c r="N462" s="23"/>
    </row>
    <row r="463">
      <c r="M463" s="23"/>
      <c r="N463" s="23"/>
    </row>
    <row r="464">
      <c r="M464" s="23"/>
      <c r="N464" s="23"/>
    </row>
    <row r="465">
      <c r="M465" s="23"/>
      <c r="N465" s="23"/>
    </row>
    <row r="466">
      <c r="M466" s="23"/>
      <c r="N466" s="23"/>
    </row>
    <row r="467">
      <c r="M467" s="23"/>
      <c r="N467" s="23"/>
    </row>
    <row r="468">
      <c r="M468" s="23"/>
      <c r="N468" s="23"/>
    </row>
    <row r="469">
      <c r="M469" s="23"/>
      <c r="N469" s="23"/>
    </row>
    <row r="470">
      <c r="M470" s="23"/>
      <c r="N470" s="23"/>
    </row>
    <row r="471">
      <c r="M471" s="23"/>
      <c r="N471" s="23"/>
    </row>
    <row r="472">
      <c r="M472" s="23"/>
      <c r="N472" s="23"/>
    </row>
    <row r="473">
      <c r="M473" s="23"/>
      <c r="N473" s="23"/>
    </row>
    <row r="474">
      <c r="M474" s="23"/>
      <c r="N474" s="23"/>
    </row>
    <row r="475">
      <c r="M475" s="23"/>
      <c r="N475" s="23"/>
    </row>
    <row r="476">
      <c r="M476" s="23"/>
      <c r="N476" s="23"/>
    </row>
    <row r="477">
      <c r="M477" s="23"/>
      <c r="N477" s="23"/>
    </row>
    <row r="478">
      <c r="M478" s="23"/>
      <c r="N478" s="23"/>
    </row>
    <row r="479">
      <c r="M479" s="23"/>
      <c r="N479" s="23"/>
    </row>
    <row r="480">
      <c r="M480" s="23"/>
      <c r="N480" s="23"/>
    </row>
    <row r="481">
      <c r="M481" s="23"/>
      <c r="N481" s="23"/>
    </row>
    <row r="482">
      <c r="M482" s="23"/>
      <c r="N482" s="23"/>
    </row>
    <row r="483">
      <c r="M483" s="23"/>
      <c r="N483" s="23"/>
    </row>
    <row r="484">
      <c r="M484" s="23"/>
      <c r="N484" s="23"/>
    </row>
    <row r="485">
      <c r="M485" s="23"/>
      <c r="N485" s="23"/>
    </row>
    <row r="486">
      <c r="M486" s="23"/>
      <c r="N486" s="23"/>
    </row>
    <row r="487">
      <c r="M487" s="23"/>
      <c r="N487" s="23"/>
    </row>
    <row r="488">
      <c r="M488" s="23"/>
      <c r="N488" s="23"/>
    </row>
    <row r="489">
      <c r="M489" s="23"/>
      <c r="N489" s="23"/>
    </row>
    <row r="490">
      <c r="M490" s="23"/>
      <c r="N490" s="23"/>
    </row>
    <row r="491">
      <c r="M491" s="23"/>
      <c r="N491" s="23"/>
    </row>
    <row r="492">
      <c r="M492" s="23"/>
      <c r="N492" s="23"/>
    </row>
    <row r="493">
      <c r="M493" s="23"/>
      <c r="N493" s="23"/>
    </row>
    <row r="494">
      <c r="M494" s="23"/>
      <c r="N494" s="23"/>
    </row>
    <row r="495">
      <c r="M495" s="23"/>
      <c r="N495" s="23"/>
    </row>
    <row r="496">
      <c r="M496" s="23"/>
      <c r="N496" s="23"/>
    </row>
    <row r="497">
      <c r="M497" s="23"/>
      <c r="N497" s="23"/>
    </row>
    <row r="498">
      <c r="M498" s="23"/>
      <c r="N498" s="23"/>
    </row>
    <row r="499">
      <c r="M499" s="23"/>
      <c r="N499" s="23"/>
    </row>
    <row r="500">
      <c r="M500" s="23"/>
      <c r="N500" s="23"/>
    </row>
    <row r="501">
      <c r="M501" s="23"/>
      <c r="N501" s="23"/>
    </row>
    <row r="502">
      <c r="M502" s="23"/>
      <c r="N502" s="23"/>
    </row>
    <row r="503">
      <c r="M503" s="23"/>
      <c r="N503" s="23"/>
    </row>
    <row r="504">
      <c r="M504" s="23"/>
      <c r="N504" s="23"/>
    </row>
    <row r="505">
      <c r="M505" s="23"/>
      <c r="N505" s="23"/>
    </row>
    <row r="506">
      <c r="M506" s="23"/>
      <c r="N506" s="23"/>
    </row>
    <row r="507">
      <c r="M507" s="23"/>
      <c r="N507" s="23"/>
    </row>
    <row r="508">
      <c r="M508" s="23"/>
      <c r="N508" s="23"/>
    </row>
    <row r="509">
      <c r="M509" s="23"/>
      <c r="N509" s="23"/>
    </row>
    <row r="510">
      <c r="M510" s="23"/>
      <c r="N510" s="23"/>
    </row>
    <row r="511">
      <c r="M511" s="23"/>
      <c r="N511" s="23"/>
    </row>
    <row r="512">
      <c r="M512" s="23"/>
      <c r="N512" s="23"/>
    </row>
    <row r="513">
      <c r="M513" s="23"/>
      <c r="N513" s="23"/>
    </row>
    <row r="514">
      <c r="M514" s="23"/>
      <c r="N514" s="23"/>
    </row>
    <row r="515">
      <c r="M515" s="23"/>
      <c r="N515" s="23"/>
    </row>
    <row r="516">
      <c r="M516" s="23"/>
      <c r="N516" s="23"/>
    </row>
    <row r="517">
      <c r="M517" s="23"/>
      <c r="N517" s="23"/>
    </row>
    <row r="518">
      <c r="M518" s="23"/>
      <c r="N518" s="23"/>
    </row>
    <row r="519">
      <c r="M519" s="23"/>
      <c r="N519" s="23"/>
    </row>
    <row r="520">
      <c r="M520" s="23"/>
      <c r="N520" s="23"/>
    </row>
    <row r="521">
      <c r="M521" s="23"/>
      <c r="N521" s="23"/>
    </row>
    <row r="522">
      <c r="M522" s="23"/>
      <c r="N522" s="23"/>
    </row>
    <row r="523">
      <c r="M523" s="23"/>
      <c r="N523" s="23"/>
    </row>
    <row r="524">
      <c r="M524" s="23"/>
      <c r="N524" s="23"/>
    </row>
    <row r="525">
      <c r="M525" s="23"/>
      <c r="N525" s="23"/>
    </row>
    <row r="526">
      <c r="M526" s="23"/>
      <c r="N526" s="23"/>
    </row>
    <row r="527">
      <c r="M527" s="23"/>
      <c r="N527" s="23"/>
    </row>
    <row r="528">
      <c r="M528" s="23"/>
      <c r="N528" s="23"/>
    </row>
    <row r="529">
      <c r="M529" s="23"/>
      <c r="N529" s="23"/>
    </row>
    <row r="530">
      <c r="M530" s="23"/>
      <c r="N530" s="23"/>
    </row>
    <row r="531">
      <c r="M531" s="23"/>
      <c r="N531" s="23"/>
    </row>
    <row r="532">
      <c r="M532" s="23"/>
      <c r="N532" s="23"/>
    </row>
    <row r="533">
      <c r="M533" s="23"/>
      <c r="N533" s="23"/>
    </row>
    <row r="534">
      <c r="M534" s="23"/>
      <c r="N534" s="23"/>
    </row>
    <row r="535">
      <c r="M535" s="23"/>
      <c r="N535" s="23"/>
    </row>
    <row r="536">
      <c r="M536" s="23"/>
      <c r="N536" s="23"/>
    </row>
    <row r="537">
      <c r="M537" s="23"/>
      <c r="N537" s="23"/>
    </row>
    <row r="538">
      <c r="M538" s="23"/>
      <c r="N538" s="23"/>
    </row>
    <row r="539">
      <c r="M539" s="23"/>
      <c r="N539" s="23"/>
    </row>
    <row r="540">
      <c r="M540" s="23"/>
      <c r="N540" s="23"/>
    </row>
    <row r="541">
      <c r="M541" s="23"/>
      <c r="N541" s="23"/>
    </row>
    <row r="542">
      <c r="M542" s="23"/>
      <c r="N542" s="23"/>
    </row>
    <row r="543">
      <c r="M543" s="23"/>
      <c r="N543" s="23"/>
    </row>
    <row r="544">
      <c r="M544" s="23"/>
      <c r="N544" s="23"/>
    </row>
    <row r="545">
      <c r="M545" s="23"/>
      <c r="N545" s="23"/>
    </row>
    <row r="546">
      <c r="M546" s="23"/>
      <c r="N546" s="23"/>
    </row>
    <row r="547">
      <c r="M547" s="23"/>
      <c r="N547" s="23"/>
    </row>
    <row r="548">
      <c r="M548" s="23"/>
      <c r="N548" s="23"/>
    </row>
    <row r="549">
      <c r="M549" s="23"/>
      <c r="N549" s="23"/>
    </row>
    <row r="550">
      <c r="M550" s="23"/>
      <c r="N550" s="23"/>
    </row>
    <row r="551">
      <c r="M551" s="23"/>
      <c r="N551" s="23"/>
    </row>
    <row r="552">
      <c r="M552" s="23"/>
      <c r="N552" s="23"/>
    </row>
    <row r="553">
      <c r="M553" s="23"/>
      <c r="N553" s="23"/>
    </row>
    <row r="554">
      <c r="M554" s="23"/>
      <c r="N554" s="23"/>
    </row>
    <row r="555">
      <c r="M555" s="23"/>
      <c r="N555" s="23"/>
    </row>
    <row r="556">
      <c r="M556" s="23"/>
      <c r="N556" s="23"/>
    </row>
    <row r="557">
      <c r="M557" s="23"/>
      <c r="N557" s="23"/>
    </row>
    <row r="558">
      <c r="M558" s="23"/>
      <c r="N558" s="23"/>
    </row>
    <row r="559">
      <c r="M559" s="23"/>
      <c r="N559" s="23"/>
    </row>
    <row r="560">
      <c r="M560" s="23"/>
      <c r="N560" s="23"/>
    </row>
    <row r="561">
      <c r="M561" s="23"/>
      <c r="N561" s="23"/>
    </row>
    <row r="562">
      <c r="M562" s="23"/>
      <c r="N562" s="23"/>
    </row>
    <row r="563">
      <c r="M563" s="23"/>
      <c r="N563" s="23"/>
    </row>
    <row r="564">
      <c r="M564" s="23"/>
      <c r="N564" s="23"/>
    </row>
    <row r="565">
      <c r="M565" s="23"/>
      <c r="N565" s="23"/>
    </row>
    <row r="566">
      <c r="M566" s="23"/>
      <c r="N566" s="23"/>
    </row>
    <row r="567">
      <c r="M567" s="23"/>
      <c r="N567" s="23"/>
    </row>
    <row r="568">
      <c r="M568" s="23"/>
      <c r="N568" s="23"/>
    </row>
    <row r="569">
      <c r="M569" s="23"/>
      <c r="N569" s="23"/>
    </row>
    <row r="570">
      <c r="M570" s="23"/>
      <c r="N570" s="23"/>
    </row>
    <row r="571">
      <c r="M571" s="23"/>
      <c r="N571" s="23"/>
    </row>
    <row r="572">
      <c r="M572" s="23"/>
      <c r="N572" s="23"/>
    </row>
    <row r="573">
      <c r="M573" s="23"/>
      <c r="N573" s="23"/>
    </row>
    <row r="574">
      <c r="M574" s="23"/>
      <c r="N574" s="23"/>
    </row>
    <row r="575">
      <c r="M575" s="23"/>
      <c r="N575" s="23"/>
    </row>
    <row r="576">
      <c r="M576" s="23"/>
      <c r="N576" s="23"/>
    </row>
    <row r="577">
      <c r="M577" s="23"/>
      <c r="N577" s="23"/>
    </row>
    <row r="578">
      <c r="M578" s="23"/>
      <c r="N578" s="23"/>
    </row>
    <row r="579">
      <c r="M579" s="23"/>
      <c r="N579" s="23"/>
    </row>
    <row r="580">
      <c r="M580" s="23"/>
      <c r="N580" s="23"/>
    </row>
    <row r="581">
      <c r="M581" s="23"/>
      <c r="N581" s="23"/>
    </row>
    <row r="582">
      <c r="M582" s="23"/>
      <c r="N582" s="23"/>
    </row>
    <row r="583">
      <c r="M583" s="23"/>
      <c r="N583" s="23"/>
    </row>
    <row r="584">
      <c r="M584" s="23"/>
      <c r="N584" s="23"/>
    </row>
    <row r="585">
      <c r="M585" s="23"/>
      <c r="N585" s="23"/>
    </row>
    <row r="586">
      <c r="M586" s="23"/>
      <c r="N586" s="23"/>
    </row>
    <row r="587">
      <c r="M587" s="23"/>
      <c r="N587" s="23"/>
    </row>
    <row r="588">
      <c r="M588" s="23"/>
      <c r="N588" s="23"/>
    </row>
    <row r="589">
      <c r="M589" s="23"/>
      <c r="N589" s="23"/>
    </row>
    <row r="590">
      <c r="M590" s="23"/>
      <c r="N590" s="23"/>
    </row>
    <row r="591">
      <c r="M591" s="23"/>
      <c r="N591" s="23"/>
    </row>
    <row r="592">
      <c r="M592" s="23"/>
      <c r="N592" s="23"/>
    </row>
    <row r="593">
      <c r="M593" s="23"/>
      <c r="N593" s="23"/>
    </row>
    <row r="594">
      <c r="M594" s="23"/>
      <c r="N594" s="23"/>
    </row>
    <row r="595">
      <c r="M595" s="23"/>
      <c r="N595" s="23"/>
    </row>
    <row r="596">
      <c r="M596" s="23"/>
      <c r="N596" s="23"/>
    </row>
    <row r="597">
      <c r="M597" s="23"/>
      <c r="N597" s="23"/>
    </row>
    <row r="598">
      <c r="M598" s="23"/>
      <c r="N598" s="23"/>
    </row>
    <row r="599">
      <c r="M599" s="23"/>
      <c r="N599" s="23"/>
    </row>
    <row r="600">
      <c r="M600" s="23"/>
      <c r="N600" s="23"/>
    </row>
    <row r="601">
      <c r="M601" s="23"/>
      <c r="N601" s="23"/>
    </row>
    <row r="602">
      <c r="M602" s="23"/>
      <c r="N602" s="23"/>
    </row>
    <row r="603">
      <c r="M603" s="23"/>
      <c r="N603" s="23"/>
    </row>
    <row r="604">
      <c r="M604" s="23"/>
      <c r="N604" s="23"/>
    </row>
    <row r="605">
      <c r="M605" s="23"/>
      <c r="N605" s="23"/>
    </row>
    <row r="606">
      <c r="M606" s="23"/>
      <c r="N606" s="23"/>
    </row>
    <row r="607">
      <c r="M607" s="23"/>
      <c r="N607" s="23"/>
    </row>
    <row r="608">
      <c r="M608" s="23"/>
      <c r="N608" s="23"/>
    </row>
    <row r="609">
      <c r="M609" s="23"/>
      <c r="N609" s="23"/>
    </row>
    <row r="610">
      <c r="M610" s="23"/>
      <c r="N610" s="23"/>
    </row>
    <row r="611">
      <c r="M611" s="23"/>
      <c r="N611" s="23"/>
    </row>
    <row r="612">
      <c r="M612" s="23"/>
      <c r="N612" s="23"/>
    </row>
    <row r="613">
      <c r="M613" s="23"/>
      <c r="N613" s="23"/>
    </row>
    <row r="614">
      <c r="M614" s="23"/>
      <c r="N614" s="23"/>
    </row>
    <row r="615">
      <c r="M615" s="23"/>
      <c r="N615" s="23"/>
    </row>
    <row r="616">
      <c r="M616" s="23"/>
      <c r="N616" s="23"/>
    </row>
    <row r="617">
      <c r="M617" s="23"/>
      <c r="N617" s="23"/>
    </row>
    <row r="618">
      <c r="M618" s="23"/>
      <c r="N618" s="23"/>
    </row>
    <row r="619">
      <c r="M619" s="23"/>
      <c r="N619" s="23"/>
    </row>
    <row r="620">
      <c r="M620" s="23"/>
      <c r="N620" s="23"/>
    </row>
    <row r="621">
      <c r="M621" s="23"/>
      <c r="N621" s="23"/>
    </row>
    <row r="622">
      <c r="M622" s="23"/>
      <c r="N622" s="23"/>
    </row>
    <row r="623">
      <c r="M623" s="23"/>
      <c r="N623" s="23"/>
    </row>
    <row r="624">
      <c r="M624" s="23"/>
      <c r="N624" s="23"/>
    </row>
    <row r="625">
      <c r="M625" s="23"/>
      <c r="N625" s="23"/>
    </row>
    <row r="626">
      <c r="M626" s="23"/>
      <c r="N626" s="23"/>
    </row>
    <row r="627">
      <c r="M627" s="23"/>
      <c r="N627" s="23"/>
    </row>
    <row r="628">
      <c r="M628" s="23"/>
      <c r="N628" s="23"/>
    </row>
    <row r="629">
      <c r="M629" s="23"/>
      <c r="N629" s="23"/>
    </row>
    <row r="630">
      <c r="M630" s="23"/>
      <c r="N630" s="23"/>
    </row>
    <row r="631">
      <c r="M631" s="23"/>
      <c r="N631" s="23"/>
    </row>
    <row r="632">
      <c r="M632" s="23"/>
      <c r="N632" s="23"/>
    </row>
    <row r="633">
      <c r="M633" s="23"/>
      <c r="N633" s="23"/>
    </row>
    <row r="634">
      <c r="M634" s="23"/>
      <c r="N634" s="23"/>
    </row>
    <row r="635">
      <c r="M635" s="23"/>
      <c r="N635" s="23"/>
    </row>
    <row r="636">
      <c r="M636" s="23"/>
      <c r="N636" s="23"/>
    </row>
    <row r="637">
      <c r="M637" s="23"/>
      <c r="N637" s="23"/>
    </row>
    <row r="638">
      <c r="M638" s="23"/>
      <c r="N638" s="23"/>
    </row>
    <row r="639">
      <c r="M639" s="23"/>
      <c r="N639" s="23"/>
    </row>
    <row r="640">
      <c r="M640" s="23"/>
      <c r="N640" s="23"/>
    </row>
    <row r="641">
      <c r="M641" s="23"/>
      <c r="N641" s="23"/>
    </row>
    <row r="642">
      <c r="M642" s="23"/>
      <c r="N642" s="23"/>
    </row>
    <row r="643">
      <c r="M643" s="23"/>
      <c r="N643" s="23"/>
    </row>
    <row r="644">
      <c r="M644" s="23"/>
      <c r="N644" s="23"/>
    </row>
    <row r="645">
      <c r="M645" s="23"/>
      <c r="N645" s="23"/>
    </row>
    <row r="646">
      <c r="M646" s="23"/>
      <c r="N646" s="23"/>
    </row>
    <row r="647">
      <c r="M647" s="23"/>
      <c r="N647" s="23"/>
    </row>
    <row r="648">
      <c r="M648" s="23"/>
      <c r="N648" s="23"/>
    </row>
    <row r="649">
      <c r="M649" s="23"/>
      <c r="N649" s="23"/>
    </row>
    <row r="650">
      <c r="M650" s="23"/>
      <c r="N650" s="23"/>
    </row>
    <row r="651">
      <c r="M651" s="23"/>
      <c r="N651" s="23"/>
    </row>
    <row r="652">
      <c r="M652" s="23"/>
      <c r="N652" s="23"/>
    </row>
    <row r="653">
      <c r="M653" s="23"/>
      <c r="N653" s="23"/>
    </row>
    <row r="654">
      <c r="M654" s="23"/>
      <c r="N654" s="23"/>
    </row>
    <row r="655">
      <c r="M655" s="23"/>
      <c r="N655" s="23"/>
    </row>
    <row r="656">
      <c r="M656" s="23"/>
      <c r="N656" s="23"/>
    </row>
    <row r="657">
      <c r="M657" s="23"/>
      <c r="N657" s="23"/>
    </row>
    <row r="658">
      <c r="M658" s="23"/>
      <c r="N658" s="23"/>
    </row>
    <row r="659">
      <c r="M659" s="23"/>
      <c r="N659" s="23"/>
    </row>
    <row r="660">
      <c r="M660" s="23"/>
      <c r="N660" s="23"/>
    </row>
    <row r="661">
      <c r="M661" s="23"/>
      <c r="N661" s="23"/>
    </row>
    <row r="662">
      <c r="M662" s="23"/>
      <c r="N662" s="23"/>
    </row>
    <row r="663">
      <c r="M663" s="23"/>
      <c r="N663" s="23"/>
    </row>
    <row r="664">
      <c r="M664" s="23"/>
      <c r="N664" s="23"/>
    </row>
    <row r="665">
      <c r="M665" s="23"/>
      <c r="N665" s="23"/>
    </row>
    <row r="666">
      <c r="M666" s="23"/>
      <c r="N666" s="23"/>
    </row>
    <row r="667">
      <c r="M667" s="23"/>
      <c r="N667" s="23"/>
    </row>
    <row r="668">
      <c r="M668" s="23"/>
      <c r="N668" s="23"/>
    </row>
    <row r="669">
      <c r="M669" s="23"/>
      <c r="N669" s="23"/>
    </row>
    <row r="670">
      <c r="M670" s="23"/>
      <c r="N670" s="23"/>
    </row>
    <row r="671">
      <c r="M671" s="23"/>
      <c r="N671" s="23"/>
    </row>
    <row r="672">
      <c r="M672" s="23"/>
      <c r="N672" s="23"/>
    </row>
    <row r="673">
      <c r="M673" s="23"/>
      <c r="N673" s="23"/>
    </row>
    <row r="674">
      <c r="M674" s="23"/>
      <c r="N674" s="23"/>
    </row>
    <row r="675">
      <c r="M675" s="23"/>
      <c r="N675" s="23"/>
    </row>
    <row r="676">
      <c r="M676" s="23"/>
      <c r="N676" s="23"/>
    </row>
    <row r="677">
      <c r="M677" s="23"/>
      <c r="N677" s="23"/>
    </row>
    <row r="678">
      <c r="M678" s="23"/>
      <c r="N678" s="23"/>
    </row>
    <row r="679">
      <c r="M679" s="23"/>
      <c r="N679" s="23"/>
    </row>
    <row r="680">
      <c r="M680" s="23"/>
      <c r="N680" s="23"/>
    </row>
    <row r="681">
      <c r="M681" s="23"/>
      <c r="N681" s="23"/>
    </row>
    <row r="682">
      <c r="M682" s="23"/>
      <c r="N682" s="23"/>
    </row>
    <row r="683">
      <c r="M683" s="23"/>
      <c r="N683" s="23"/>
    </row>
    <row r="684">
      <c r="M684" s="23"/>
      <c r="N684" s="23"/>
    </row>
    <row r="685">
      <c r="M685" s="23"/>
      <c r="N685" s="23"/>
    </row>
    <row r="686">
      <c r="M686" s="23"/>
      <c r="N686" s="23"/>
    </row>
    <row r="687">
      <c r="M687" s="23"/>
      <c r="N687" s="23"/>
    </row>
    <row r="688">
      <c r="M688" s="23"/>
      <c r="N688" s="23"/>
    </row>
    <row r="689">
      <c r="M689" s="23"/>
      <c r="N689" s="23"/>
    </row>
    <row r="690">
      <c r="M690" s="23"/>
      <c r="N690" s="23"/>
    </row>
    <row r="691">
      <c r="M691" s="23"/>
      <c r="N691" s="23"/>
    </row>
    <row r="692">
      <c r="M692" s="23"/>
      <c r="N692" s="23"/>
    </row>
    <row r="693">
      <c r="M693" s="23"/>
      <c r="N693" s="23"/>
    </row>
    <row r="694">
      <c r="M694" s="23"/>
      <c r="N694" s="23"/>
    </row>
    <row r="695">
      <c r="M695" s="23"/>
      <c r="N695" s="23"/>
    </row>
    <row r="696">
      <c r="M696" s="23"/>
      <c r="N696" s="23"/>
    </row>
    <row r="697">
      <c r="M697" s="23"/>
      <c r="N697" s="23"/>
    </row>
    <row r="698">
      <c r="M698" s="23"/>
      <c r="N698" s="23"/>
    </row>
    <row r="699">
      <c r="M699" s="23"/>
      <c r="N699" s="23"/>
    </row>
    <row r="700">
      <c r="M700" s="23"/>
      <c r="N700" s="23"/>
    </row>
    <row r="701">
      <c r="M701" s="23"/>
      <c r="N701" s="23"/>
    </row>
    <row r="702">
      <c r="M702" s="23"/>
      <c r="N702" s="23"/>
    </row>
    <row r="703">
      <c r="M703" s="23"/>
      <c r="N703" s="23"/>
    </row>
    <row r="704">
      <c r="M704" s="23"/>
      <c r="N704" s="23"/>
    </row>
    <row r="705">
      <c r="M705" s="23"/>
      <c r="N705" s="23"/>
    </row>
    <row r="706">
      <c r="M706" s="23"/>
      <c r="N706" s="23"/>
    </row>
    <row r="707">
      <c r="M707" s="23"/>
      <c r="N707" s="23"/>
    </row>
    <row r="708">
      <c r="M708" s="23"/>
      <c r="N708" s="23"/>
    </row>
    <row r="709">
      <c r="M709" s="23"/>
      <c r="N709" s="23"/>
    </row>
    <row r="710">
      <c r="M710" s="23"/>
      <c r="N710" s="23"/>
    </row>
    <row r="711">
      <c r="M711" s="23"/>
      <c r="N711" s="23"/>
    </row>
    <row r="712">
      <c r="M712" s="23"/>
      <c r="N712" s="23"/>
    </row>
    <row r="713">
      <c r="M713" s="23"/>
      <c r="N713" s="23"/>
    </row>
    <row r="714">
      <c r="M714" s="23"/>
      <c r="N714" s="23"/>
    </row>
    <row r="715">
      <c r="M715" s="23"/>
      <c r="N715" s="23"/>
    </row>
    <row r="716">
      <c r="M716" s="23"/>
      <c r="N716" s="23"/>
    </row>
    <row r="717">
      <c r="M717" s="23"/>
      <c r="N717" s="23"/>
    </row>
    <row r="718">
      <c r="M718" s="23"/>
      <c r="N718" s="23"/>
    </row>
    <row r="719">
      <c r="M719" s="23"/>
      <c r="N719" s="23"/>
    </row>
    <row r="720">
      <c r="M720" s="23"/>
      <c r="N720" s="23"/>
    </row>
    <row r="721">
      <c r="M721" s="23"/>
      <c r="N721" s="23"/>
    </row>
    <row r="722">
      <c r="M722" s="23"/>
      <c r="N722" s="23"/>
    </row>
    <row r="723">
      <c r="M723" s="23"/>
      <c r="N723" s="23"/>
    </row>
    <row r="724">
      <c r="M724" s="23"/>
      <c r="N724" s="23"/>
    </row>
    <row r="725">
      <c r="M725" s="23"/>
      <c r="N725" s="23"/>
    </row>
    <row r="726">
      <c r="M726" s="23"/>
      <c r="N726" s="23"/>
    </row>
    <row r="727">
      <c r="M727" s="23"/>
      <c r="N727" s="23"/>
    </row>
    <row r="728">
      <c r="M728" s="23"/>
      <c r="N728" s="23"/>
    </row>
    <row r="729">
      <c r="M729" s="23"/>
      <c r="N729" s="23"/>
    </row>
    <row r="730">
      <c r="M730" s="23"/>
      <c r="N730" s="23"/>
    </row>
    <row r="731">
      <c r="M731" s="23"/>
      <c r="N731" s="23"/>
    </row>
    <row r="732">
      <c r="M732" s="23"/>
      <c r="N732" s="23"/>
    </row>
    <row r="733">
      <c r="M733" s="23"/>
      <c r="N733" s="23"/>
    </row>
    <row r="734">
      <c r="M734" s="23"/>
      <c r="N734" s="23"/>
    </row>
    <row r="735">
      <c r="M735" s="23"/>
      <c r="N735" s="23"/>
    </row>
    <row r="736">
      <c r="M736" s="23"/>
      <c r="N736" s="23"/>
    </row>
    <row r="737">
      <c r="M737" s="23"/>
      <c r="N737" s="23"/>
    </row>
    <row r="738">
      <c r="M738" s="23"/>
      <c r="N738" s="23"/>
    </row>
    <row r="739">
      <c r="M739" s="23"/>
      <c r="N739" s="23"/>
    </row>
    <row r="740">
      <c r="M740" s="23"/>
      <c r="N740" s="23"/>
    </row>
    <row r="741">
      <c r="M741" s="23"/>
      <c r="N741" s="23"/>
    </row>
    <row r="742">
      <c r="M742" s="23"/>
      <c r="N742" s="23"/>
    </row>
    <row r="743">
      <c r="M743" s="23"/>
      <c r="N743" s="23"/>
    </row>
    <row r="744">
      <c r="M744" s="23"/>
      <c r="N744" s="23"/>
    </row>
    <row r="745">
      <c r="M745" s="23"/>
      <c r="N745" s="23"/>
    </row>
    <row r="746">
      <c r="M746" s="23"/>
      <c r="N746" s="23"/>
    </row>
    <row r="747">
      <c r="M747" s="23"/>
      <c r="N747" s="23"/>
    </row>
    <row r="748">
      <c r="M748" s="23"/>
      <c r="N748" s="23"/>
    </row>
    <row r="749">
      <c r="M749" s="23"/>
      <c r="N749" s="23"/>
    </row>
    <row r="750">
      <c r="M750" s="23"/>
      <c r="N750" s="23"/>
    </row>
    <row r="751">
      <c r="M751" s="23"/>
      <c r="N751" s="23"/>
    </row>
    <row r="752">
      <c r="M752" s="23"/>
      <c r="N752" s="23"/>
    </row>
    <row r="753">
      <c r="M753" s="23"/>
      <c r="N753" s="23"/>
    </row>
    <row r="754">
      <c r="M754" s="23"/>
      <c r="N754" s="23"/>
    </row>
    <row r="755">
      <c r="M755" s="23"/>
      <c r="N755" s="23"/>
    </row>
    <row r="756">
      <c r="M756" s="23"/>
      <c r="N756" s="23"/>
    </row>
    <row r="757">
      <c r="M757" s="23"/>
      <c r="N757" s="23"/>
    </row>
    <row r="758">
      <c r="M758" s="23"/>
      <c r="N758" s="23"/>
    </row>
    <row r="759">
      <c r="M759" s="23"/>
      <c r="N759" s="23"/>
    </row>
    <row r="760">
      <c r="M760" s="23"/>
      <c r="N760" s="23"/>
    </row>
    <row r="761">
      <c r="M761" s="23"/>
      <c r="N761" s="23"/>
    </row>
    <row r="762">
      <c r="M762" s="23"/>
      <c r="N762" s="23"/>
    </row>
    <row r="763">
      <c r="M763" s="23"/>
      <c r="N763" s="23"/>
    </row>
    <row r="764">
      <c r="M764" s="23"/>
      <c r="N764" s="23"/>
    </row>
    <row r="765">
      <c r="M765" s="23"/>
      <c r="N765" s="23"/>
    </row>
    <row r="766">
      <c r="M766" s="23"/>
      <c r="N766" s="23"/>
    </row>
    <row r="767">
      <c r="M767" s="23"/>
      <c r="N767" s="23"/>
    </row>
    <row r="768">
      <c r="M768" s="23"/>
      <c r="N768" s="23"/>
    </row>
    <row r="769">
      <c r="M769" s="23"/>
      <c r="N769" s="23"/>
    </row>
    <row r="770">
      <c r="M770" s="23"/>
      <c r="N770" s="23"/>
    </row>
    <row r="771">
      <c r="M771" s="23"/>
      <c r="N771" s="23"/>
    </row>
    <row r="772">
      <c r="M772" s="23"/>
      <c r="N772" s="23"/>
    </row>
    <row r="773">
      <c r="M773" s="23"/>
      <c r="N773" s="23"/>
    </row>
    <row r="774">
      <c r="M774" s="23"/>
      <c r="N774" s="23"/>
    </row>
    <row r="775">
      <c r="M775" s="23"/>
      <c r="N775" s="23"/>
    </row>
    <row r="776">
      <c r="M776" s="23"/>
      <c r="N776" s="23"/>
    </row>
    <row r="777">
      <c r="M777" s="23"/>
      <c r="N777" s="23"/>
    </row>
    <row r="778">
      <c r="M778" s="23"/>
      <c r="N778" s="23"/>
    </row>
    <row r="779">
      <c r="M779" s="23"/>
      <c r="N779" s="23"/>
    </row>
    <row r="780">
      <c r="M780" s="23"/>
      <c r="N780" s="23"/>
    </row>
    <row r="781">
      <c r="M781" s="23"/>
      <c r="N781" s="23"/>
    </row>
    <row r="782">
      <c r="M782" s="23"/>
      <c r="N782" s="23"/>
    </row>
    <row r="783">
      <c r="M783" s="23"/>
      <c r="N783" s="23"/>
    </row>
    <row r="784">
      <c r="M784" s="23"/>
      <c r="N784" s="23"/>
    </row>
    <row r="785">
      <c r="M785" s="23"/>
      <c r="N785" s="23"/>
    </row>
    <row r="786">
      <c r="M786" s="23"/>
      <c r="N786" s="23"/>
    </row>
    <row r="787">
      <c r="M787" s="23"/>
      <c r="N787" s="23"/>
    </row>
    <row r="788">
      <c r="M788" s="23"/>
      <c r="N788" s="23"/>
    </row>
    <row r="789">
      <c r="M789" s="23"/>
      <c r="N789" s="23"/>
    </row>
    <row r="790">
      <c r="M790" s="23"/>
      <c r="N790" s="23"/>
    </row>
    <row r="791">
      <c r="M791" s="23"/>
      <c r="N791" s="23"/>
    </row>
    <row r="792">
      <c r="M792" s="23"/>
      <c r="N792" s="23"/>
    </row>
    <row r="793">
      <c r="M793" s="23"/>
      <c r="N793" s="23"/>
    </row>
    <row r="794">
      <c r="M794" s="23"/>
      <c r="N794" s="23"/>
    </row>
    <row r="795">
      <c r="M795" s="23"/>
      <c r="N795" s="23"/>
    </row>
    <row r="796">
      <c r="M796" s="23"/>
      <c r="N796" s="23"/>
    </row>
    <row r="797">
      <c r="M797" s="23"/>
      <c r="N797" s="23"/>
    </row>
    <row r="798">
      <c r="M798" s="23"/>
      <c r="N798" s="23"/>
    </row>
    <row r="799">
      <c r="M799" s="23"/>
      <c r="N799" s="23"/>
    </row>
    <row r="800">
      <c r="M800" s="23"/>
      <c r="N800" s="23"/>
    </row>
    <row r="801">
      <c r="M801" s="23"/>
      <c r="N801" s="23"/>
    </row>
    <row r="802">
      <c r="M802" s="23"/>
      <c r="N802" s="23"/>
    </row>
    <row r="803">
      <c r="M803" s="23"/>
      <c r="N803" s="23"/>
    </row>
    <row r="804">
      <c r="M804" s="23"/>
      <c r="N804" s="23"/>
    </row>
    <row r="805">
      <c r="M805" s="23"/>
      <c r="N805" s="23"/>
    </row>
    <row r="806">
      <c r="M806" s="23"/>
      <c r="N806" s="23"/>
    </row>
    <row r="807">
      <c r="M807" s="23"/>
      <c r="N807" s="23"/>
    </row>
    <row r="808">
      <c r="M808" s="23"/>
      <c r="N808" s="23"/>
    </row>
    <row r="809">
      <c r="M809" s="23"/>
      <c r="N809" s="23"/>
    </row>
    <row r="810">
      <c r="M810" s="23"/>
      <c r="N810" s="23"/>
    </row>
    <row r="811">
      <c r="M811" s="23"/>
      <c r="N811" s="23"/>
    </row>
    <row r="812">
      <c r="M812" s="23"/>
      <c r="N812" s="23"/>
    </row>
    <row r="813">
      <c r="M813" s="23"/>
      <c r="N813" s="23"/>
    </row>
    <row r="814">
      <c r="M814" s="23"/>
      <c r="N814" s="23"/>
    </row>
    <row r="815">
      <c r="M815" s="23"/>
      <c r="N815" s="23"/>
    </row>
    <row r="816">
      <c r="M816" s="23"/>
      <c r="N816" s="23"/>
    </row>
    <row r="817">
      <c r="M817" s="23"/>
      <c r="N817" s="23"/>
    </row>
    <row r="818">
      <c r="M818" s="23"/>
      <c r="N818" s="23"/>
    </row>
    <row r="819">
      <c r="M819" s="23"/>
      <c r="N819" s="23"/>
    </row>
    <row r="820">
      <c r="M820" s="23"/>
      <c r="N820" s="23"/>
    </row>
    <row r="821">
      <c r="M821" s="23"/>
      <c r="N821" s="23"/>
    </row>
    <row r="822">
      <c r="M822" s="23"/>
      <c r="N822" s="23"/>
    </row>
    <row r="823">
      <c r="M823" s="23"/>
      <c r="N823" s="23"/>
    </row>
    <row r="824">
      <c r="M824" s="23"/>
      <c r="N824" s="23"/>
    </row>
    <row r="825">
      <c r="M825" s="23"/>
      <c r="N825" s="23"/>
    </row>
    <row r="826">
      <c r="M826" s="23"/>
      <c r="N826" s="23"/>
    </row>
    <row r="827">
      <c r="M827" s="23"/>
      <c r="N827" s="23"/>
    </row>
    <row r="828">
      <c r="M828" s="23"/>
      <c r="N828" s="23"/>
    </row>
    <row r="829">
      <c r="M829" s="23"/>
      <c r="N829" s="23"/>
    </row>
    <row r="830">
      <c r="M830" s="23"/>
      <c r="N830" s="23"/>
    </row>
    <row r="831">
      <c r="M831" s="23"/>
      <c r="N831" s="23"/>
    </row>
    <row r="832">
      <c r="M832" s="23"/>
      <c r="N832" s="23"/>
    </row>
    <row r="833">
      <c r="M833" s="23"/>
      <c r="N833" s="23"/>
    </row>
    <row r="834">
      <c r="M834" s="23"/>
      <c r="N834" s="23"/>
    </row>
    <row r="835">
      <c r="M835" s="23"/>
      <c r="N835" s="23"/>
    </row>
    <row r="836">
      <c r="M836" s="23"/>
      <c r="N836" s="23"/>
    </row>
    <row r="837">
      <c r="M837" s="23"/>
      <c r="N837" s="23"/>
    </row>
    <row r="838">
      <c r="M838" s="23"/>
      <c r="N838" s="23"/>
    </row>
    <row r="839">
      <c r="M839" s="23"/>
      <c r="N839" s="23"/>
    </row>
    <row r="840">
      <c r="M840" s="23"/>
      <c r="N840" s="23"/>
    </row>
    <row r="841">
      <c r="M841" s="23"/>
      <c r="N841" s="23"/>
    </row>
    <row r="842">
      <c r="M842" s="23"/>
      <c r="N842" s="23"/>
    </row>
    <row r="843">
      <c r="M843" s="23"/>
      <c r="N843" s="23"/>
    </row>
    <row r="844">
      <c r="M844" s="23"/>
      <c r="N844" s="23"/>
    </row>
    <row r="845">
      <c r="M845" s="23"/>
      <c r="N845" s="23"/>
    </row>
    <row r="846">
      <c r="M846" s="23"/>
      <c r="N846" s="23"/>
    </row>
    <row r="847">
      <c r="M847" s="23"/>
      <c r="N847" s="23"/>
    </row>
    <row r="848">
      <c r="M848" s="23"/>
      <c r="N848" s="23"/>
    </row>
    <row r="849">
      <c r="M849" s="23"/>
      <c r="N849" s="23"/>
    </row>
    <row r="850">
      <c r="M850" s="23"/>
      <c r="N850" s="23"/>
    </row>
    <row r="851">
      <c r="M851" s="23"/>
      <c r="N851" s="23"/>
    </row>
    <row r="852">
      <c r="M852" s="23"/>
      <c r="N852" s="23"/>
    </row>
    <row r="853">
      <c r="M853" s="23"/>
      <c r="N853" s="23"/>
    </row>
    <row r="854">
      <c r="M854" s="23"/>
      <c r="N854" s="23"/>
    </row>
    <row r="855">
      <c r="M855" s="23"/>
      <c r="N855" s="23"/>
    </row>
    <row r="856">
      <c r="M856" s="23"/>
      <c r="N856" s="23"/>
    </row>
    <row r="857">
      <c r="M857" s="23"/>
      <c r="N857" s="23"/>
    </row>
    <row r="858">
      <c r="M858" s="23"/>
      <c r="N858" s="23"/>
    </row>
    <row r="859">
      <c r="M859" s="23"/>
      <c r="N859" s="23"/>
    </row>
    <row r="860">
      <c r="M860" s="23"/>
      <c r="N860" s="23"/>
    </row>
    <row r="861">
      <c r="M861" s="23"/>
      <c r="N861" s="23"/>
    </row>
    <row r="862">
      <c r="M862" s="23"/>
      <c r="N862" s="23"/>
    </row>
    <row r="863">
      <c r="M863" s="23"/>
      <c r="N863" s="23"/>
    </row>
    <row r="864">
      <c r="M864" s="23"/>
      <c r="N864" s="23"/>
    </row>
    <row r="865">
      <c r="M865" s="23"/>
      <c r="N865" s="23"/>
    </row>
    <row r="866">
      <c r="M866" s="23"/>
      <c r="N866" s="23"/>
    </row>
    <row r="867">
      <c r="M867" s="23"/>
      <c r="N867" s="23"/>
    </row>
    <row r="868">
      <c r="M868" s="23"/>
      <c r="N868" s="23"/>
    </row>
    <row r="869">
      <c r="M869" s="23"/>
      <c r="N869" s="23"/>
    </row>
    <row r="870">
      <c r="M870" s="23"/>
      <c r="N870" s="23"/>
    </row>
    <row r="871">
      <c r="M871" s="23"/>
      <c r="N871" s="23"/>
    </row>
    <row r="872">
      <c r="M872" s="23"/>
      <c r="N872" s="23"/>
    </row>
    <row r="873">
      <c r="M873" s="23"/>
      <c r="N873" s="23"/>
    </row>
    <row r="874">
      <c r="M874" s="23"/>
      <c r="N874" s="23"/>
    </row>
    <row r="875">
      <c r="M875" s="23"/>
      <c r="N875" s="23"/>
    </row>
    <row r="876">
      <c r="M876" s="23"/>
      <c r="N876" s="23"/>
    </row>
    <row r="877">
      <c r="M877" s="23"/>
      <c r="N877" s="23"/>
    </row>
    <row r="878">
      <c r="M878" s="23"/>
      <c r="N878" s="23"/>
    </row>
    <row r="879">
      <c r="M879" s="23"/>
      <c r="N879" s="23"/>
    </row>
    <row r="880">
      <c r="M880" s="23"/>
      <c r="N880" s="23"/>
    </row>
    <row r="881">
      <c r="M881" s="23"/>
      <c r="N881" s="23"/>
    </row>
    <row r="882">
      <c r="M882" s="23"/>
      <c r="N882" s="23"/>
    </row>
    <row r="883">
      <c r="M883" s="23"/>
      <c r="N883" s="23"/>
    </row>
    <row r="884">
      <c r="M884" s="23"/>
      <c r="N884" s="23"/>
    </row>
    <row r="885">
      <c r="M885" s="23"/>
      <c r="N885" s="23"/>
    </row>
    <row r="886">
      <c r="M886" s="23"/>
      <c r="N886" s="23"/>
    </row>
    <row r="887">
      <c r="M887" s="23"/>
      <c r="N887" s="23"/>
    </row>
    <row r="888">
      <c r="M888" s="23"/>
      <c r="N888" s="23"/>
    </row>
    <row r="889">
      <c r="M889" s="23"/>
      <c r="N889" s="23"/>
    </row>
    <row r="890">
      <c r="M890" s="23"/>
      <c r="N890" s="23"/>
    </row>
    <row r="891">
      <c r="M891" s="23"/>
      <c r="N891" s="23"/>
    </row>
    <row r="892">
      <c r="M892" s="23"/>
      <c r="N892" s="23"/>
    </row>
    <row r="893">
      <c r="M893" s="23"/>
      <c r="N893" s="23"/>
    </row>
    <row r="894">
      <c r="M894" s="23"/>
      <c r="N894" s="23"/>
    </row>
    <row r="895">
      <c r="M895" s="23"/>
      <c r="N895" s="23"/>
    </row>
    <row r="896">
      <c r="M896" s="23"/>
      <c r="N896" s="23"/>
    </row>
    <row r="897">
      <c r="M897" s="23"/>
      <c r="N897" s="23"/>
    </row>
    <row r="898">
      <c r="M898" s="23"/>
      <c r="N898" s="23"/>
    </row>
    <row r="899">
      <c r="M899" s="23"/>
      <c r="N899" s="23"/>
    </row>
    <row r="900">
      <c r="M900" s="23"/>
      <c r="N900" s="23"/>
    </row>
    <row r="901">
      <c r="M901" s="23"/>
      <c r="N901" s="23"/>
    </row>
    <row r="902">
      <c r="M902" s="23"/>
      <c r="N902" s="23"/>
    </row>
    <row r="903">
      <c r="M903" s="23"/>
      <c r="N903" s="23"/>
    </row>
    <row r="904">
      <c r="M904" s="23"/>
      <c r="N904" s="23"/>
    </row>
    <row r="905">
      <c r="M905" s="23"/>
      <c r="N905" s="23"/>
    </row>
    <row r="906">
      <c r="M906" s="23"/>
      <c r="N906" s="23"/>
    </row>
    <row r="907">
      <c r="M907" s="23"/>
      <c r="N907" s="23"/>
    </row>
    <row r="908">
      <c r="M908" s="23"/>
      <c r="N908" s="23"/>
    </row>
    <row r="909">
      <c r="M909" s="23"/>
      <c r="N909" s="23"/>
    </row>
    <row r="910">
      <c r="M910" s="23"/>
      <c r="N910" s="23"/>
    </row>
    <row r="911">
      <c r="M911" s="23"/>
      <c r="N911" s="23"/>
    </row>
    <row r="912">
      <c r="M912" s="23"/>
      <c r="N912" s="23"/>
    </row>
    <row r="913">
      <c r="M913" s="23"/>
      <c r="N913" s="23"/>
    </row>
    <row r="914">
      <c r="M914" s="23"/>
      <c r="N914" s="23"/>
    </row>
    <row r="915">
      <c r="M915" s="23"/>
      <c r="N915" s="23"/>
    </row>
    <row r="916">
      <c r="M916" s="23"/>
      <c r="N916" s="23"/>
    </row>
    <row r="917">
      <c r="M917" s="23"/>
      <c r="N917" s="23"/>
    </row>
    <row r="918">
      <c r="M918" s="23"/>
      <c r="N918" s="23"/>
    </row>
    <row r="919">
      <c r="M919" s="23"/>
      <c r="N919" s="23"/>
    </row>
    <row r="920">
      <c r="M920" s="23"/>
      <c r="N920" s="23"/>
    </row>
    <row r="921">
      <c r="M921" s="23"/>
      <c r="N921" s="23"/>
    </row>
    <row r="922">
      <c r="M922" s="23"/>
      <c r="N922" s="23"/>
    </row>
    <row r="923">
      <c r="M923" s="23"/>
      <c r="N923" s="23"/>
    </row>
    <row r="924">
      <c r="M924" s="23"/>
      <c r="N924" s="23"/>
    </row>
    <row r="925">
      <c r="M925" s="23"/>
      <c r="N925" s="23"/>
    </row>
    <row r="926">
      <c r="M926" s="23"/>
      <c r="N926" s="23"/>
    </row>
    <row r="927">
      <c r="M927" s="23"/>
      <c r="N927" s="23"/>
    </row>
    <row r="928">
      <c r="M928" s="23"/>
      <c r="N928" s="23"/>
    </row>
    <row r="929">
      <c r="M929" s="23"/>
      <c r="N929" s="23"/>
    </row>
    <row r="930">
      <c r="M930" s="23"/>
      <c r="N930" s="23"/>
    </row>
    <row r="931">
      <c r="M931" s="23"/>
      <c r="N931" s="23"/>
    </row>
    <row r="932">
      <c r="M932" s="23"/>
      <c r="N932" s="23"/>
    </row>
    <row r="933">
      <c r="M933" s="23"/>
      <c r="N933" s="23"/>
    </row>
    <row r="934">
      <c r="M934" s="23"/>
      <c r="N934" s="23"/>
    </row>
    <row r="935">
      <c r="M935" s="23"/>
      <c r="N935" s="23"/>
    </row>
    <row r="936">
      <c r="M936" s="23"/>
      <c r="N936" s="23"/>
    </row>
    <row r="937">
      <c r="M937" s="23"/>
      <c r="N937" s="23"/>
    </row>
    <row r="938">
      <c r="M938" s="23"/>
      <c r="N938" s="23"/>
    </row>
    <row r="939">
      <c r="M939" s="23"/>
      <c r="N939" s="23"/>
    </row>
    <row r="940">
      <c r="M940" s="23"/>
      <c r="N940" s="23"/>
    </row>
    <row r="941">
      <c r="M941" s="23"/>
      <c r="N941" s="23"/>
    </row>
    <row r="942">
      <c r="M942" s="23"/>
      <c r="N942" s="23"/>
    </row>
    <row r="943">
      <c r="M943" s="23"/>
      <c r="N943" s="23"/>
    </row>
    <row r="944">
      <c r="M944" s="23"/>
      <c r="N944" s="23"/>
    </row>
    <row r="945">
      <c r="M945" s="23"/>
      <c r="N945" s="23"/>
    </row>
    <row r="946">
      <c r="M946" s="23"/>
      <c r="N946" s="23"/>
    </row>
    <row r="947">
      <c r="M947" s="23"/>
      <c r="N947" s="23"/>
    </row>
    <row r="948">
      <c r="M948" s="23"/>
      <c r="N948" s="23"/>
    </row>
    <row r="949">
      <c r="M949" s="23"/>
      <c r="N949" s="23"/>
    </row>
    <row r="950">
      <c r="M950" s="23"/>
      <c r="N950" s="23"/>
    </row>
    <row r="951">
      <c r="M951" s="23"/>
      <c r="N951" s="23"/>
    </row>
    <row r="952">
      <c r="M952" s="23"/>
      <c r="N952" s="23"/>
    </row>
    <row r="953">
      <c r="M953" s="23"/>
      <c r="N953" s="23"/>
    </row>
    <row r="954">
      <c r="M954" s="23"/>
      <c r="N954" s="23"/>
    </row>
    <row r="955">
      <c r="M955" s="23"/>
      <c r="N955" s="23"/>
    </row>
    <row r="956">
      <c r="M956" s="23"/>
      <c r="N956" s="23"/>
    </row>
    <row r="957">
      <c r="M957" s="23"/>
      <c r="N957" s="23"/>
    </row>
    <row r="958">
      <c r="M958" s="23"/>
      <c r="N958" s="23"/>
    </row>
    <row r="959">
      <c r="M959" s="23"/>
      <c r="N959" s="23"/>
    </row>
    <row r="960">
      <c r="M960" s="23"/>
      <c r="N960" s="23"/>
    </row>
    <row r="961">
      <c r="M961" s="23"/>
      <c r="N961" s="23"/>
    </row>
    <row r="962">
      <c r="M962" s="23"/>
      <c r="N962" s="23"/>
    </row>
    <row r="963">
      <c r="M963" s="23"/>
      <c r="N963" s="23"/>
    </row>
    <row r="964">
      <c r="M964" s="23"/>
      <c r="N964" s="23"/>
    </row>
    <row r="965">
      <c r="M965" s="23"/>
      <c r="N965" s="23"/>
    </row>
    <row r="966">
      <c r="M966" s="23"/>
      <c r="N966" s="23"/>
    </row>
    <row r="967">
      <c r="M967" s="23"/>
      <c r="N967" s="23"/>
    </row>
    <row r="968">
      <c r="M968" s="23"/>
      <c r="N968" s="23"/>
    </row>
    <row r="969">
      <c r="M969" s="23"/>
      <c r="N969" s="23"/>
    </row>
    <row r="970">
      <c r="M970" s="23"/>
      <c r="N970" s="23"/>
    </row>
    <row r="971">
      <c r="M971" s="23"/>
      <c r="N971" s="23"/>
    </row>
    <row r="972">
      <c r="M972" s="23"/>
      <c r="N972" s="23"/>
    </row>
    <row r="973">
      <c r="M973" s="23"/>
      <c r="N973" s="23"/>
    </row>
    <row r="974">
      <c r="M974" s="23"/>
      <c r="N974" s="23"/>
    </row>
    <row r="975">
      <c r="M975" s="23"/>
      <c r="N975" s="23"/>
    </row>
    <row r="976">
      <c r="M976" s="23"/>
      <c r="N976" s="23"/>
    </row>
    <row r="977">
      <c r="M977" s="23"/>
      <c r="N977" s="23"/>
    </row>
    <row r="978">
      <c r="M978" s="23"/>
      <c r="N978" s="23"/>
    </row>
    <row r="979">
      <c r="M979" s="23"/>
      <c r="N979" s="23"/>
    </row>
    <row r="980">
      <c r="M980" s="23"/>
      <c r="N980" s="23"/>
    </row>
    <row r="981">
      <c r="M981" s="23"/>
      <c r="N981" s="23"/>
    </row>
    <row r="982">
      <c r="M982" s="23"/>
      <c r="N982" s="23"/>
    </row>
    <row r="983">
      <c r="M983" s="23"/>
      <c r="N983" s="23"/>
    </row>
    <row r="984">
      <c r="M984" s="23"/>
      <c r="N984" s="23"/>
    </row>
    <row r="985">
      <c r="M985" s="23"/>
      <c r="N985" s="23"/>
    </row>
    <row r="986">
      <c r="M986" s="23"/>
      <c r="N986" s="23"/>
    </row>
    <row r="987">
      <c r="M987" s="23"/>
      <c r="N987" s="23"/>
    </row>
    <row r="988">
      <c r="M988" s="23"/>
      <c r="N988" s="23"/>
    </row>
    <row r="989">
      <c r="M989" s="23"/>
      <c r="N989" s="23"/>
    </row>
    <row r="990">
      <c r="M990" s="23"/>
      <c r="N990" s="23"/>
    </row>
    <row r="991">
      <c r="M991" s="23"/>
      <c r="N991" s="23"/>
    </row>
    <row r="992">
      <c r="M992" s="23"/>
      <c r="N992" s="23"/>
    </row>
    <row r="993">
      <c r="M993" s="23"/>
      <c r="N993" s="23"/>
    </row>
    <row r="994">
      <c r="M994" s="23"/>
      <c r="N994" s="23"/>
    </row>
    <row r="995">
      <c r="M995" s="23"/>
      <c r="N995" s="23"/>
    </row>
    <row r="996">
      <c r="M996" s="23"/>
      <c r="N996" s="23"/>
    </row>
    <row r="997">
      <c r="M997" s="23"/>
      <c r="N997" s="23"/>
    </row>
    <row r="998">
      <c r="M998" s="23"/>
      <c r="N998" s="23"/>
    </row>
    <row r="999">
      <c r="M999" s="23"/>
      <c r="N999" s="23"/>
    </row>
    <row r="1000">
      <c r="M1000" s="23"/>
      <c r="N1000" s="23"/>
    </row>
  </sheetData>
  <autoFilter ref="$A$1:$AG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1.29"/>
    <col customWidth="1" min="11" max="11" width="18.86"/>
    <col customWidth="1" min="12" max="12" width="29.14"/>
  </cols>
  <sheetData>
    <row r="1">
      <c r="A1" s="1" t="s">
        <v>17</v>
      </c>
      <c r="B1" s="1">
        <v>2017.0</v>
      </c>
      <c r="C1" s="1">
        <v>2018.0</v>
      </c>
      <c r="D1" s="1">
        <v>2019.0</v>
      </c>
      <c r="E1" s="1" t="s">
        <v>86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24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idden="1">
      <c r="A2" s="2" t="s">
        <v>127</v>
      </c>
      <c r="B2" s="2">
        <v>72.0</v>
      </c>
      <c r="C2" s="2">
        <v>94.0</v>
      </c>
      <c r="D2" s="2">
        <v>41.0</v>
      </c>
      <c r="E2" s="2">
        <v>207.0</v>
      </c>
    </row>
    <row r="3" hidden="1">
      <c r="A3" s="2" t="s">
        <v>128</v>
      </c>
      <c r="B3" s="2">
        <v>4220.0</v>
      </c>
      <c r="C3" s="2">
        <v>4195.0</v>
      </c>
      <c r="D3" s="2">
        <v>4351.0</v>
      </c>
      <c r="E3" s="2">
        <v>12766.0</v>
      </c>
    </row>
    <row r="4" hidden="1">
      <c r="A4" s="2" t="s">
        <v>129</v>
      </c>
      <c r="B4" s="2">
        <v>171.0</v>
      </c>
      <c r="C4" s="2">
        <v>196.0</v>
      </c>
      <c r="D4" s="2">
        <v>119.0</v>
      </c>
      <c r="E4" s="2">
        <v>486.0</v>
      </c>
    </row>
    <row r="5">
      <c r="A5" s="2" t="s">
        <v>35</v>
      </c>
      <c r="B5" s="2">
        <v>74238.0</v>
      </c>
      <c r="C5" s="2">
        <v>80064.0</v>
      </c>
      <c r="D5" s="2">
        <v>90305.0</v>
      </c>
      <c r="E5" s="2">
        <v>244607.0</v>
      </c>
      <c r="F5" s="2" t="s">
        <v>36</v>
      </c>
      <c r="G5" s="15" t="str">
        <f t="shared" ref="G5:G6" si="1">LEFT(A5, 3)</f>
        <v>BOS</v>
      </c>
      <c r="H5" s="15" t="str">
        <f t="shared" ref="H5:H6" si="2">RiGHT(A5, 3)</f>
        <v>PHL</v>
      </c>
      <c r="I5" s="15" t="str">
        <f>vlookup(G5, 'Airport Codes'!$B$2:$D122631, 3, 0)</f>
        <v>Boston, MA</v>
      </c>
      <c r="J5" s="15" t="str">
        <f>vlookup(H5, 'Airport Codes'!$B$2:$D122631, 3, 0)</f>
        <v>Philadelphia, PA</v>
      </c>
      <c r="K5" s="26">
        <v>0.20833333333333334</v>
      </c>
      <c r="L5" s="2" t="s">
        <v>37</v>
      </c>
      <c r="M5" s="27">
        <v>118.0</v>
      </c>
      <c r="N5" s="15">
        <f>vlookup(L5, 'Top Amtrak Travel Routes (Curre'!$A$2:$K122631, 11, 0)</f>
        <v>2</v>
      </c>
      <c r="O5" s="15" t="str">
        <f>vlookup(L5, 'Top Amtrak Travel Routes (Curre'!$A$2:$K122631, 2, 0)</f>
        <v>Northeast Corridor</v>
      </c>
    </row>
    <row r="6" hidden="1">
      <c r="A6" s="2" t="s">
        <v>130</v>
      </c>
      <c r="B6" s="2">
        <v>169832.0</v>
      </c>
      <c r="C6" s="2">
        <v>176492.0</v>
      </c>
      <c r="D6" s="2">
        <v>177971.0</v>
      </c>
      <c r="E6" s="2">
        <v>524295.0</v>
      </c>
      <c r="F6" s="2" t="s">
        <v>36</v>
      </c>
      <c r="G6" s="15" t="str">
        <f t="shared" si="1"/>
        <v>LAS</v>
      </c>
      <c r="H6" s="15" t="str">
        <f t="shared" si="2"/>
        <v>LAX</v>
      </c>
      <c r="I6" s="15" t="str">
        <f>vlookup(G6, 'Airport Codes'!$B$2:$D122631, 3, 0)</f>
        <v>Las Vegas, NV</v>
      </c>
      <c r="J6" s="15" t="str">
        <f>vlookup(H6, 'Airport Codes'!$B$2:$D122631, 3, 0)</f>
        <v>Los Angeles, CA</v>
      </c>
      <c r="K6" s="26" t="s">
        <v>131</v>
      </c>
    </row>
    <row r="7" hidden="1">
      <c r="A7" s="2" t="s">
        <v>132</v>
      </c>
      <c r="B7" s="2">
        <v>197.0</v>
      </c>
      <c r="C7" s="2">
        <v>175.0</v>
      </c>
      <c r="D7" s="2">
        <v>390.0</v>
      </c>
      <c r="E7" s="2">
        <v>762.0</v>
      </c>
    </row>
    <row r="8">
      <c r="A8" s="2" t="s">
        <v>38</v>
      </c>
      <c r="B8" s="2">
        <v>51553.0</v>
      </c>
      <c r="C8" s="2">
        <v>55286.0</v>
      </c>
      <c r="D8" s="2">
        <v>56839.0</v>
      </c>
      <c r="E8" s="2">
        <v>163678.0</v>
      </c>
      <c r="F8" s="2" t="s">
        <v>36</v>
      </c>
      <c r="G8" s="15" t="str">
        <f>LEFT(A8, 3)</f>
        <v>BOS</v>
      </c>
      <c r="H8" s="15" t="str">
        <f>RiGHT(A8, 3)</f>
        <v>EWR</v>
      </c>
      <c r="I8" s="15" t="str">
        <f>vlookup(G8, 'Airport Codes'!$B$2:$D122631, 3, 0)</f>
        <v>Boston, MA</v>
      </c>
      <c r="J8" s="15" t="str">
        <f>vlookup(H8, 'Airport Codes'!$B$2:$D122631, 3, 0)</f>
        <v>Newark, NJ</v>
      </c>
      <c r="K8" s="26">
        <v>0.20833333333333334</v>
      </c>
      <c r="L8" s="2" t="s">
        <v>39</v>
      </c>
      <c r="M8" s="27">
        <v>60.0</v>
      </c>
      <c r="N8" s="15">
        <f>vlookup(L8, 'Top Amtrak Travel Routes (Curre'!$A$2:$K122631, 11, 0)</f>
        <v>1</v>
      </c>
      <c r="O8" s="15" t="str">
        <f>vlookup(L8, 'Top Amtrak Travel Routes (Curre'!$A$2:$K122631, 2, 0)</f>
        <v>State Supported</v>
      </c>
    </row>
    <row r="9" hidden="1">
      <c r="A9" s="2" t="s">
        <v>133</v>
      </c>
      <c r="B9" s="2">
        <v>298.0</v>
      </c>
      <c r="C9" s="2">
        <v>509.0</v>
      </c>
      <c r="D9" s="2">
        <v>417.0</v>
      </c>
      <c r="E9" s="2">
        <v>1224.0</v>
      </c>
    </row>
    <row r="10" hidden="1">
      <c r="A10" s="2" t="s">
        <v>134</v>
      </c>
      <c r="B10" s="2">
        <v>102.0</v>
      </c>
      <c r="C10" s="2">
        <v>76.0</v>
      </c>
      <c r="D10" s="2">
        <v>67.0</v>
      </c>
      <c r="E10" s="2">
        <v>245.0</v>
      </c>
    </row>
    <row r="11" hidden="1">
      <c r="A11" s="2" t="s">
        <v>135</v>
      </c>
      <c r="B11" s="2">
        <v>2361.0</v>
      </c>
      <c r="C11" s="2">
        <v>2319.0</v>
      </c>
      <c r="D11" s="2">
        <v>2500.0</v>
      </c>
      <c r="E11" s="2">
        <v>7180.0</v>
      </c>
    </row>
    <row r="12">
      <c r="A12" s="2" t="s">
        <v>40</v>
      </c>
      <c r="B12" s="2">
        <v>116833.0</v>
      </c>
      <c r="C12" s="2">
        <v>119237.0</v>
      </c>
      <c r="D12" s="2">
        <v>133924.0</v>
      </c>
      <c r="E12" s="2">
        <v>369994.0</v>
      </c>
      <c r="F12" s="2" t="s">
        <v>36</v>
      </c>
      <c r="G12" s="15" t="str">
        <f>LEFT(A12, 3)</f>
        <v>BOS</v>
      </c>
      <c r="H12" s="15" t="str">
        <f>RiGHT(A12, 3)</f>
        <v>DCA</v>
      </c>
      <c r="I12" s="15" t="str">
        <f>vlookup(G12, 'Airport Codes'!$B$2:$D122631, 3, 0)</f>
        <v>Boston, MA</v>
      </c>
      <c r="J12" s="15" t="str">
        <f>vlookup(H12, 'Airport Codes'!$B$2:$D122631, 3, 0)</f>
        <v>Washington, DC</v>
      </c>
      <c r="K12" s="26">
        <v>0.2916666666666667</v>
      </c>
      <c r="L12" s="2" t="s">
        <v>37</v>
      </c>
      <c r="M12" s="27">
        <v>167.0</v>
      </c>
      <c r="N12" s="15">
        <f>vlookup(L12, 'Top Amtrak Travel Routes (Curre'!$A$2:$K122631, 11, 0)</f>
        <v>2</v>
      </c>
      <c r="O12" s="15" t="str">
        <f>vlookup(L12, 'Top Amtrak Travel Routes (Curre'!$A$2:$K122631, 2, 0)</f>
        <v>Northeast Corridor</v>
      </c>
    </row>
    <row r="13" hidden="1">
      <c r="A13" s="2" t="s">
        <v>136</v>
      </c>
      <c r="B13" s="2">
        <v>274.0</v>
      </c>
      <c r="C13" s="2">
        <v>351.0</v>
      </c>
      <c r="D13" s="2">
        <v>333.0</v>
      </c>
      <c r="E13" s="2">
        <v>958.0</v>
      </c>
    </row>
    <row r="14" hidden="1">
      <c r="A14" s="2" t="s">
        <v>137</v>
      </c>
      <c r="B14" s="2">
        <v>290.0</v>
      </c>
      <c r="D14" s="2">
        <v>318.0</v>
      </c>
      <c r="E14" s="2">
        <v>608.0</v>
      </c>
    </row>
    <row r="15" hidden="1">
      <c r="A15" s="2" t="s">
        <v>138</v>
      </c>
      <c r="B15" s="2">
        <v>125017.0</v>
      </c>
      <c r="C15" s="2">
        <v>133217.0</v>
      </c>
      <c r="D15" s="2">
        <v>138483.0</v>
      </c>
      <c r="E15" s="2">
        <v>396717.0</v>
      </c>
      <c r="F15" s="2" t="s">
        <v>36</v>
      </c>
      <c r="G15" s="15" t="str">
        <f>LEFT(A15, 3)</f>
        <v>LAS</v>
      </c>
      <c r="H15" s="15" t="str">
        <f>RiGHT(A15, 3)</f>
        <v>SEA</v>
      </c>
      <c r="I15" s="15" t="str">
        <f>vlookup(G15, 'Airport Codes'!$B$2:$D122631, 3, 0)</f>
        <v>Las Vegas, NV</v>
      </c>
      <c r="J15" s="15" t="str">
        <f>vlookup(H15, 'Airport Codes'!$B$2:$D122631, 3, 0)</f>
        <v>Seattle, WA</v>
      </c>
      <c r="K15" s="26" t="s">
        <v>131</v>
      </c>
    </row>
    <row r="16" hidden="1">
      <c r="A16" s="2" t="s">
        <v>139</v>
      </c>
      <c r="B16" s="2">
        <v>19.0</v>
      </c>
      <c r="E16" s="2">
        <v>19.0</v>
      </c>
    </row>
    <row r="17" hidden="1">
      <c r="A17" s="2" t="s">
        <v>140</v>
      </c>
      <c r="C17" s="2">
        <v>74.0</v>
      </c>
      <c r="D17" s="2">
        <v>69.0</v>
      </c>
      <c r="E17" s="2">
        <v>143.0</v>
      </c>
    </row>
    <row r="18" hidden="1">
      <c r="A18" s="2" t="s">
        <v>141</v>
      </c>
      <c r="B18" s="2">
        <v>41.0</v>
      </c>
      <c r="C18" s="2">
        <v>19.0</v>
      </c>
      <c r="D18" s="2">
        <v>58.0</v>
      </c>
      <c r="E18" s="2">
        <v>118.0</v>
      </c>
    </row>
    <row r="19">
      <c r="A19" s="2" t="s">
        <v>41</v>
      </c>
      <c r="B19" s="2">
        <v>46293.0</v>
      </c>
      <c r="C19" s="2">
        <v>48736.0</v>
      </c>
      <c r="D19" s="2">
        <v>52620.0</v>
      </c>
      <c r="E19" s="2">
        <v>147649.0</v>
      </c>
      <c r="F19" s="2" t="s">
        <v>36</v>
      </c>
      <c r="G19" s="15" t="str">
        <f t="shared" ref="G19:G23" si="3">LEFT(A19, 3)</f>
        <v>GEG</v>
      </c>
      <c r="H19" s="15" t="str">
        <f t="shared" ref="H19:H23" si="4">RiGHT(A19, 3)</f>
        <v>SEA</v>
      </c>
      <c r="I19" s="15" t="str">
        <f>vlookup(G19, 'Airport Codes'!$B$2:$D122631, 3, 0)</f>
        <v>Spokane, WA</v>
      </c>
      <c r="J19" s="15" t="str">
        <f>vlookup(H19, 'Airport Codes'!$B$2:$D122631, 3, 0)</f>
        <v>Seattle, WA</v>
      </c>
      <c r="K19" s="26">
        <v>0.3333333333333333</v>
      </c>
      <c r="L19" s="2" t="s">
        <v>42</v>
      </c>
      <c r="M19" s="27">
        <v>29.0</v>
      </c>
      <c r="N19" s="15">
        <f>vlookup(L19, 'Top Amtrak Travel Routes (Curre'!$A$2:$K122631, 11, 0)</f>
        <v>13</v>
      </c>
      <c r="O19" s="15" t="str">
        <f>vlookup(L19, 'Top Amtrak Travel Routes (Curre'!$A$2:$K122631, 2, 0)</f>
        <v>Long Distance</v>
      </c>
    </row>
    <row r="20">
      <c r="A20" s="2" t="s">
        <v>43</v>
      </c>
      <c r="B20" s="2">
        <v>25139.0</v>
      </c>
      <c r="C20" s="2">
        <v>26372.0</v>
      </c>
      <c r="D20" s="2">
        <v>30880.0</v>
      </c>
      <c r="E20" s="2">
        <v>82391.0</v>
      </c>
      <c r="F20" s="2" t="s">
        <v>36</v>
      </c>
      <c r="G20" s="15" t="str">
        <f t="shared" si="3"/>
        <v>LGA</v>
      </c>
      <c r="H20" s="15" t="str">
        <f t="shared" si="4"/>
        <v>PIT</v>
      </c>
      <c r="I20" s="15" t="str">
        <f>vlookup(G20, 'Airport Codes'!$B$2:$D122631, 3, 0)</f>
        <v>New York, NY</v>
      </c>
      <c r="J20" s="15" t="str">
        <f>vlookup(H20, 'Airport Codes'!$B$2:$D122631, 3, 0)</f>
        <v>Pittsburgh, PA</v>
      </c>
      <c r="K20" s="26">
        <v>0.375</v>
      </c>
      <c r="L20" s="2" t="s">
        <v>44</v>
      </c>
      <c r="M20" s="27">
        <v>82.0</v>
      </c>
      <c r="N20" s="15">
        <f>vlookup(L20, 'Top Amtrak Travel Routes (Curre'!$A$2:$K122631, 11, 0)</f>
        <v>30</v>
      </c>
      <c r="O20" s="15" t="str">
        <f>vlookup(L20, 'Top Amtrak Travel Routes (Curre'!$A$2:$K122631, 2, 0)</f>
        <v>State Supported</v>
      </c>
    </row>
    <row r="21">
      <c r="A21" s="2" t="s">
        <v>45</v>
      </c>
      <c r="B21" s="2">
        <v>78851.0</v>
      </c>
      <c r="C21" s="2">
        <v>89703.0</v>
      </c>
      <c r="D21" s="2">
        <v>97998.0</v>
      </c>
      <c r="E21" s="2">
        <v>266552.0</v>
      </c>
      <c r="F21" s="2" t="s">
        <v>36</v>
      </c>
      <c r="G21" s="15" t="str">
        <f t="shared" si="3"/>
        <v>LAX</v>
      </c>
      <c r="H21" s="15" t="str">
        <f t="shared" si="4"/>
        <v>SJC</v>
      </c>
      <c r="I21" s="15" t="str">
        <f>vlookup(G21, 'Airport Codes'!$B$2:$D122631, 3, 0)</f>
        <v>Los Angeles, CA</v>
      </c>
      <c r="J21" s="15" t="str">
        <f>vlookup(H21, 'Airport Codes'!$B$2:$D122631, 3, 0)</f>
        <v>San Jose, CA</v>
      </c>
      <c r="K21" s="26">
        <v>0.4166666666666667</v>
      </c>
      <c r="L21" s="2" t="s">
        <v>46</v>
      </c>
      <c r="M21" s="27">
        <v>63.0</v>
      </c>
      <c r="N21" s="15">
        <f>vlookup(L21, 'Top Amtrak Travel Routes (Curre'!$A$2:$K122631, 11, 0)</f>
        <v>14</v>
      </c>
      <c r="O21" s="15" t="str">
        <f>vlookup(L21, 'Top Amtrak Travel Routes (Curre'!$A$2:$K122631, 2, 0)</f>
        <v>Long Distance</v>
      </c>
    </row>
    <row r="22" hidden="1">
      <c r="A22" s="2" t="s">
        <v>142</v>
      </c>
      <c r="B22" s="2">
        <v>105776.0</v>
      </c>
      <c r="C22" s="2">
        <v>117672.0</v>
      </c>
      <c r="D22" s="2">
        <v>121803.0</v>
      </c>
      <c r="E22" s="2">
        <v>345251.0</v>
      </c>
      <c r="F22" s="2" t="s">
        <v>36</v>
      </c>
      <c r="G22" s="15" t="str">
        <f t="shared" si="3"/>
        <v>ATL</v>
      </c>
      <c r="H22" s="15" t="str">
        <f t="shared" si="4"/>
        <v>FLL</v>
      </c>
      <c r="I22" s="15" t="str">
        <f>vlookup(G22, 'Airport Codes'!$B$2:$D122631, 3, 0)</f>
        <v>Atlanta, GA</v>
      </c>
      <c r="J22" s="15" t="str">
        <f>vlookup(H22, 'Airport Codes'!$B$2:$D122631, 3, 0)</f>
        <v>Fort Lauderdale, FL</v>
      </c>
      <c r="K22" s="26">
        <v>1.75</v>
      </c>
    </row>
    <row r="23">
      <c r="A23" s="2" t="s">
        <v>47</v>
      </c>
      <c r="B23" s="2">
        <v>53793.0</v>
      </c>
      <c r="C23" s="2">
        <v>60934.0</v>
      </c>
      <c r="D23" s="2">
        <v>66622.0</v>
      </c>
      <c r="E23" s="2">
        <v>181349.0</v>
      </c>
      <c r="F23" s="2" t="s">
        <v>36</v>
      </c>
      <c r="G23" s="15" t="str">
        <f t="shared" si="3"/>
        <v>BUR</v>
      </c>
      <c r="H23" s="15" t="str">
        <f t="shared" si="4"/>
        <v>SJC</v>
      </c>
      <c r="I23" s="15" t="str">
        <f>vlookup(G23, 'Airport Codes'!$B$2:$D122631, 3, 0)</f>
        <v>Burbank, CA</v>
      </c>
      <c r="J23" s="15" t="str">
        <f>vlookup(H23, 'Airport Codes'!$B$2:$D122631, 3, 0)</f>
        <v>San Jose, CA</v>
      </c>
      <c r="K23" s="26">
        <v>0.4166666666666667</v>
      </c>
      <c r="L23" s="2" t="s">
        <v>46</v>
      </c>
      <c r="M23" s="27">
        <v>63.0</v>
      </c>
      <c r="N23" s="15">
        <f>vlookup(L23, 'Top Amtrak Travel Routes (Curre'!$A$2:$K122631, 11, 0)</f>
        <v>14</v>
      </c>
      <c r="O23" s="15" t="str">
        <f>vlookup(L23, 'Top Amtrak Travel Routes (Curre'!$A$2:$K122631, 2, 0)</f>
        <v>Long Distance</v>
      </c>
    </row>
    <row r="24" hidden="1">
      <c r="A24" s="2" t="s">
        <v>143</v>
      </c>
      <c r="B24" s="2">
        <v>538.0</v>
      </c>
      <c r="C24" s="2">
        <v>747.0</v>
      </c>
      <c r="D24" s="2">
        <v>714.0</v>
      </c>
      <c r="E24" s="2">
        <v>1999.0</v>
      </c>
    </row>
    <row r="25" hidden="1">
      <c r="A25" s="2" t="s">
        <v>144</v>
      </c>
      <c r="B25" s="2">
        <v>104445.0</v>
      </c>
      <c r="C25" s="2">
        <v>111903.0</v>
      </c>
      <c r="D25" s="2">
        <v>113487.0</v>
      </c>
      <c r="E25" s="2">
        <v>329835.0</v>
      </c>
      <c r="F25" s="2" t="s">
        <v>36</v>
      </c>
      <c r="G25" s="15" t="str">
        <f t="shared" ref="G25:G26" si="5">LEFT(A25, 3)</f>
        <v>ATL</v>
      </c>
      <c r="H25" s="15" t="str">
        <f t="shared" ref="H25:H26" si="6">RiGHT(A25, 3)</f>
        <v>MCO</v>
      </c>
      <c r="I25" s="15" t="str">
        <f>vlookup(G25, 'Airport Codes'!$B$2:$D122631, 3, 0)</f>
        <v>Atlanta, GA</v>
      </c>
      <c r="J25" s="15" t="str">
        <f>vlookup(H25, 'Airport Codes'!$B$2:$D122631, 3, 0)</f>
        <v>Orlando, FL</v>
      </c>
      <c r="K25" s="26">
        <v>1.4583333333333333</v>
      </c>
    </row>
    <row r="26" hidden="1">
      <c r="A26" s="2" t="s">
        <v>145</v>
      </c>
      <c r="B26" s="2">
        <v>101032.0</v>
      </c>
      <c r="C26" s="2">
        <v>102524.0</v>
      </c>
      <c r="D26" s="2">
        <v>109502.0</v>
      </c>
      <c r="E26" s="2">
        <v>313058.0</v>
      </c>
      <c r="F26" s="2" t="s">
        <v>36</v>
      </c>
      <c r="G26" s="15" t="str">
        <f t="shared" si="5"/>
        <v>DEN</v>
      </c>
      <c r="H26" s="15" t="str">
        <f t="shared" si="6"/>
        <v>MSP</v>
      </c>
      <c r="I26" s="15" t="str">
        <f>vlookup(G26, 'Airport Codes'!$B$2:$D122631, 3, 0)</f>
        <v>Denver, CO</v>
      </c>
      <c r="J26" s="15" t="str">
        <f>vlookup(H26, 'Airport Codes'!$B$2:$D122631, 3, 0)</f>
        <v>St. Paul-Minneapolis, MN</v>
      </c>
      <c r="K26" s="26" t="s">
        <v>131</v>
      </c>
    </row>
    <row r="27" hidden="1">
      <c r="A27" s="2" t="s">
        <v>146</v>
      </c>
      <c r="D27" s="2">
        <v>18.0</v>
      </c>
      <c r="E27" s="2">
        <v>18.0</v>
      </c>
    </row>
    <row r="28" hidden="1">
      <c r="A28" s="2" t="s">
        <v>147</v>
      </c>
      <c r="B28" s="2">
        <v>441.0</v>
      </c>
      <c r="C28" s="2">
        <v>507.0</v>
      </c>
      <c r="D28" s="2">
        <v>444.0</v>
      </c>
      <c r="E28" s="2">
        <v>1392.0</v>
      </c>
    </row>
    <row r="29" hidden="1">
      <c r="A29" s="2" t="s">
        <v>148</v>
      </c>
      <c r="D29" s="2">
        <v>18.0</v>
      </c>
      <c r="E29" s="2">
        <v>18.0</v>
      </c>
    </row>
    <row r="30">
      <c r="A30" s="2" t="s">
        <v>48</v>
      </c>
      <c r="B30" s="2">
        <v>29157.0</v>
      </c>
      <c r="C30" s="2">
        <v>32219.0</v>
      </c>
      <c r="D30" s="2">
        <v>40911.0</v>
      </c>
      <c r="E30" s="2">
        <v>102287.0</v>
      </c>
      <c r="F30" s="2" t="s">
        <v>36</v>
      </c>
      <c r="G30" s="15" t="str">
        <f t="shared" ref="G30:G31" si="7">LEFT(A30, 3)</f>
        <v>BWI</v>
      </c>
      <c r="H30" s="15" t="str">
        <f t="shared" ref="H30:H31" si="8">RiGHT(A30, 3)</f>
        <v>CLT</v>
      </c>
      <c r="I30" s="15" t="str">
        <f>vlookup(G30, 'Airport Codes'!$B$2:$D122631, 3, 0)</f>
        <v>Baltimore, MD</v>
      </c>
      <c r="J30" s="15" t="str">
        <f>vlookup(H30, 'Airport Codes'!$B$2:$D122631, 3, 0)</f>
        <v>Charlotte, NC</v>
      </c>
      <c r="K30" s="26">
        <v>0.4166666666666667</v>
      </c>
      <c r="L30" s="2" t="s">
        <v>49</v>
      </c>
      <c r="M30" s="27">
        <v>75.0</v>
      </c>
      <c r="N30" s="15">
        <f>vlookup(L30, 'Top Amtrak Travel Routes (Curre'!$A$2:$K122631, 11, 0)</f>
        <v>24</v>
      </c>
      <c r="O30" s="15" t="str">
        <f>vlookup(L30, 'Top Amtrak Travel Routes (Curre'!$A$2:$K122631, 2, 0)</f>
        <v>Long Distance</v>
      </c>
    </row>
    <row r="31" hidden="1">
      <c r="A31" s="2" t="s">
        <v>149</v>
      </c>
      <c r="B31" s="2">
        <v>88645.0</v>
      </c>
      <c r="C31" s="2">
        <v>100818.0</v>
      </c>
      <c r="D31" s="2">
        <v>117077.0</v>
      </c>
      <c r="E31" s="2">
        <v>306540.0</v>
      </c>
      <c r="F31" s="2" t="s">
        <v>36</v>
      </c>
      <c r="G31" s="15" t="str">
        <f t="shared" si="7"/>
        <v>SAN</v>
      </c>
      <c r="H31" s="15" t="str">
        <f t="shared" si="8"/>
        <v>SJC</v>
      </c>
      <c r="I31" s="15" t="str">
        <f>vlookup(G31, 'Airport Codes'!$B$2:$D122631, 3, 0)</f>
        <v>San Diego, CA</v>
      </c>
      <c r="J31" s="15" t="str">
        <f>vlookup(H31, 'Airport Codes'!$B$2:$D122631, 3, 0)</f>
        <v>San Jose, CA</v>
      </c>
      <c r="K31" s="26" t="s">
        <v>131</v>
      </c>
    </row>
    <row r="32" hidden="1">
      <c r="A32" s="2" t="s">
        <v>150</v>
      </c>
      <c r="C32" s="2">
        <v>22.0</v>
      </c>
      <c r="E32" s="2">
        <v>22.0</v>
      </c>
    </row>
    <row r="33" hidden="1">
      <c r="A33" s="2" t="s">
        <v>151</v>
      </c>
      <c r="B33" s="2">
        <v>84682.0</v>
      </c>
      <c r="C33" s="2">
        <v>97269.0</v>
      </c>
      <c r="D33" s="2">
        <v>110681.0</v>
      </c>
      <c r="E33" s="2">
        <v>292632.0</v>
      </c>
      <c r="F33" s="2" t="s">
        <v>36</v>
      </c>
      <c r="G33" s="15" t="str">
        <f>LEFT(A33, 3)</f>
        <v>SAN</v>
      </c>
      <c r="H33" s="15" t="str">
        <f>RiGHT(A33, 3)</f>
        <v>SMF</v>
      </c>
      <c r="I33" s="15" t="str">
        <f>vlookup(G33, 'Airport Codes'!$B$2:$D122631, 3, 0)</f>
        <v>San Diego, CA</v>
      </c>
      <c r="J33" s="15" t="str">
        <f>vlookup(H33, 'Airport Codes'!$B$2:$D122631, 3, 0)</f>
        <v>Sacramento, CA</v>
      </c>
      <c r="K33" s="26" t="s">
        <v>131</v>
      </c>
    </row>
    <row r="34" hidden="1">
      <c r="A34" s="2" t="s">
        <v>152</v>
      </c>
      <c r="D34" s="2">
        <v>19.0</v>
      </c>
      <c r="E34" s="2">
        <v>19.0</v>
      </c>
    </row>
    <row r="35">
      <c r="A35" s="2" t="s">
        <v>50</v>
      </c>
      <c r="B35" s="2">
        <v>26120.0</v>
      </c>
      <c r="C35" s="2">
        <v>26698.0</v>
      </c>
      <c r="D35" s="2">
        <v>26726.0</v>
      </c>
      <c r="E35" s="2">
        <v>79544.0</v>
      </c>
      <c r="F35" s="2" t="s">
        <v>36</v>
      </c>
      <c r="G35" s="15" t="str">
        <f t="shared" ref="G35:G36" si="9">LEFT(A35, 3)</f>
        <v>JFK</v>
      </c>
      <c r="H35" s="15" t="str">
        <f t="shared" ref="H35:H36" si="10">RiGHT(A35, 3)</f>
        <v>RDU</v>
      </c>
      <c r="I35" s="15" t="str">
        <f>vlookup(G35, 'Airport Codes'!$B$2:$D122631, 3, 0)</f>
        <v>New York, NY</v>
      </c>
      <c r="J35" s="15" t="str">
        <f>vlookup(H35, 'Airport Codes'!$B$2:$D122631, 3, 0)</f>
        <v>Raleigh, NC</v>
      </c>
      <c r="K35" s="26">
        <v>0.4166666666666667</v>
      </c>
      <c r="L35" s="2" t="s">
        <v>51</v>
      </c>
      <c r="M35" s="27">
        <v>150.0</v>
      </c>
      <c r="N35" s="15">
        <f>vlookup(L35, 'Top Amtrak Travel Routes (Curre'!$A$2:$K122631, 11, 0)</f>
        <v>16</v>
      </c>
      <c r="O35" s="15" t="str">
        <f>vlookup(L35, 'Top Amtrak Travel Routes (Curre'!$A$2:$K122631, 2, 0)</f>
        <v>Long Distance</v>
      </c>
    </row>
    <row r="36" hidden="1">
      <c r="A36" s="2" t="s">
        <v>153</v>
      </c>
      <c r="B36" s="2">
        <v>53335.0</v>
      </c>
      <c r="C36" s="2">
        <v>53721.0</v>
      </c>
      <c r="D36" s="2">
        <v>67883.0</v>
      </c>
      <c r="E36" s="2">
        <v>174939.0</v>
      </c>
      <c r="F36" s="2" t="s">
        <v>36</v>
      </c>
      <c r="G36" s="15" t="str">
        <f t="shared" si="9"/>
        <v>CLT</v>
      </c>
      <c r="H36" s="15" t="str">
        <f t="shared" si="10"/>
        <v>EWR</v>
      </c>
      <c r="I36" s="15" t="str">
        <f>vlookup(G36, 'Airport Codes'!$B$2:$D122631, 3, 0)</f>
        <v>Charlotte, NC</v>
      </c>
      <c r="J36" s="15" t="str">
        <f>vlookup(H36, 'Airport Codes'!$B$2:$D122631, 3, 0)</f>
        <v>Newark, NJ</v>
      </c>
      <c r="K36" s="26">
        <v>0.5208333333333334</v>
      </c>
      <c r="L36" s="2" t="s">
        <v>154</v>
      </c>
      <c r="M36" s="27">
        <v>111.0</v>
      </c>
    </row>
    <row r="37" hidden="1">
      <c r="A37" s="2" t="s">
        <v>155</v>
      </c>
      <c r="B37" s="2">
        <v>18.0</v>
      </c>
      <c r="C37" s="2">
        <v>161.0</v>
      </c>
      <c r="D37" s="2">
        <v>140.0</v>
      </c>
      <c r="E37" s="2">
        <v>319.0</v>
      </c>
    </row>
    <row r="38" hidden="1">
      <c r="A38" s="2" t="s">
        <v>156</v>
      </c>
      <c r="B38" s="2">
        <v>84385.0</v>
      </c>
      <c r="C38" s="2">
        <v>90550.0</v>
      </c>
      <c r="D38" s="2">
        <v>92263.0</v>
      </c>
      <c r="E38" s="2">
        <v>267198.0</v>
      </c>
      <c r="F38" s="2" t="s">
        <v>36</v>
      </c>
      <c r="G38" s="15" t="str">
        <f t="shared" ref="G38:G39" si="11">LEFT(A38, 3)</f>
        <v>LAS</v>
      </c>
      <c r="H38" s="15" t="str">
        <f t="shared" ref="H38:H39" si="12">RiGHT(A38, 3)</f>
        <v>OAK</v>
      </c>
      <c r="I38" s="15" t="str">
        <f>vlookup(G38, 'Airport Codes'!$B$2:$D122631, 3, 0)</f>
        <v>Las Vegas, NV</v>
      </c>
      <c r="J38" s="15" t="str">
        <f>vlookup(H38, 'Airport Codes'!$B$2:$D122631, 3, 0)</f>
        <v>Oakland, CA</v>
      </c>
      <c r="K38" s="26" t="s">
        <v>131</v>
      </c>
    </row>
    <row r="39">
      <c r="A39" s="2" t="s">
        <v>52</v>
      </c>
      <c r="B39" s="2">
        <v>71947.0</v>
      </c>
      <c r="C39" s="2">
        <v>73836.0</v>
      </c>
      <c r="D39" s="2">
        <v>75033.0</v>
      </c>
      <c r="E39" s="2">
        <v>220816.0</v>
      </c>
      <c r="F39" s="2" t="s">
        <v>36</v>
      </c>
      <c r="G39" s="15" t="str">
        <f t="shared" si="11"/>
        <v>CLT</v>
      </c>
      <c r="H39" s="15" t="str">
        <f t="shared" si="12"/>
        <v>LGA</v>
      </c>
      <c r="I39" s="15" t="str">
        <f>vlookup(G39, 'Airport Codes'!$B$2:$D122631, 3, 0)</f>
        <v>Charlotte, NC</v>
      </c>
      <c r="J39" s="15" t="str">
        <f>vlookup(H39, 'Airport Codes'!$B$2:$D122631, 3, 0)</f>
        <v>New York, NY</v>
      </c>
      <c r="K39" s="26">
        <v>0.5416666666666666</v>
      </c>
      <c r="L39" s="2" t="s">
        <v>49</v>
      </c>
      <c r="M39" s="27">
        <v>101.0</v>
      </c>
      <c r="N39" s="15">
        <f>vlookup(L39, 'Top Amtrak Travel Routes (Curre'!$A$2:$K122631, 11, 0)</f>
        <v>24</v>
      </c>
      <c r="O39" s="15" t="str">
        <f>vlookup(L39, 'Top Amtrak Travel Routes (Curre'!$A$2:$K122631, 2, 0)</f>
        <v>Long Distance</v>
      </c>
    </row>
    <row r="40" hidden="1">
      <c r="A40" s="2" t="s">
        <v>157</v>
      </c>
      <c r="B40" s="2">
        <v>525.0</v>
      </c>
      <c r="D40" s="2">
        <v>549.0</v>
      </c>
      <c r="E40" s="2">
        <v>1074.0</v>
      </c>
    </row>
    <row r="41" hidden="1">
      <c r="A41" s="2" t="s">
        <v>158</v>
      </c>
      <c r="D41" s="2">
        <v>57.0</v>
      </c>
      <c r="E41" s="2">
        <v>57.0</v>
      </c>
    </row>
    <row r="42" hidden="1">
      <c r="A42" s="2" t="s">
        <v>159</v>
      </c>
      <c r="D42" s="2">
        <v>19.0</v>
      </c>
      <c r="E42" s="2">
        <v>19.0</v>
      </c>
    </row>
    <row r="43" hidden="1">
      <c r="A43" s="2" t="s">
        <v>160</v>
      </c>
      <c r="B43" s="2">
        <v>9913.0</v>
      </c>
      <c r="C43" s="2">
        <v>12633.0</v>
      </c>
      <c r="D43" s="2">
        <v>12294.0</v>
      </c>
      <c r="E43" s="2">
        <v>34840.0</v>
      </c>
    </row>
    <row r="44" hidden="1">
      <c r="A44" s="2" t="s">
        <v>161</v>
      </c>
      <c r="B44" s="2">
        <v>129.0</v>
      </c>
      <c r="C44" s="2">
        <v>86.0</v>
      </c>
      <c r="D44" s="2">
        <v>183.0</v>
      </c>
      <c r="E44" s="2">
        <v>398.0</v>
      </c>
    </row>
    <row r="45" hidden="1">
      <c r="A45" s="2" t="s">
        <v>162</v>
      </c>
      <c r="B45" s="2">
        <v>2620.0</v>
      </c>
      <c r="C45" s="2">
        <v>2688.0</v>
      </c>
      <c r="D45" s="2">
        <v>2509.0</v>
      </c>
      <c r="E45" s="2">
        <v>7817.0</v>
      </c>
    </row>
    <row r="46" hidden="1">
      <c r="A46" s="2" t="s">
        <v>163</v>
      </c>
      <c r="B46" s="2">
        <v>82443.0</v>
      </c>
      <c r="C46" s="2">
        <v>86417.0</v>
      </c>
      <c r="D46" s="2">
        <v>89784.0</v>
      </c>
      <c r="E46" s="2">
        <v>258644.0</v>
      </c>
      <c r="F46" s="2" t="s">
        <v>36</v>
      </c>
      <c r="G46" s="15" t="str">
        <f>LEFT(A46, 3)</f>
        <v>DEN</v>
      </c>
      <c r="H46" s="15" t="str">
        <f>RiGHT(A46, 3)</f>
        <v>SAN</v>
      </c>
      <c r="I46" s="15" t="str">
        <f>vlookup(G46, 'Airport Codes'!$B$2:$D122631, 3, 0)</f>
        <v>Denver, CO</v>
      </c>
      <c r="J46" s="15" t="str">
        <f>vlookup(H46, 'Airport Codes'!$B$2:$D122631, 3, 0)</f>
        <v>San Diego, CA</v>
      </c>
      <c r="K46" s="26" t="s">
        <v>131</v>
      </c>
    </row>
    <row r="47" hidden="1">
      <c r="A47" s="2" t="s">
        <v>164</v>
      </c>
      <c r="B47" s="2">
        <v>76.0</v>
      </c>
      <c r="C47" s="2">
        <v>19.0</v>
      </c>
      <c r="D47" s="2">
        <v>39.0</v>
      </c>
      <c r="E47" s="2">
        <v>134.0</v>
      </c>
    </row>
    <row r="48" hidden="1">
      <c r="A48" s="2" t="s">
        <v>165</v>
      </c>
      <c r="B48" s="2">
        <v>13846.0</v>
      </c>
      <c r="C48" s="2">
        <v>14297.0</v>
      </c>
      <c r="D48" s="2">
        <v>14247.0</v>
      </c>
      <c r="E48" s="2">
        <v>42390.0</v>
      </c>
    </row>
    <row r="49" hidden="1">
      <c r="A49" s="2" t="s">
        <v>166</v>
      </c>
      <c r="B49" s="2">
        <v>17823.0</v>
      </c>
      <c r="C49" s="2">
        <v>25326.0</v>
      </c>
      <c r="D49" s="2">
        <v>21547.0</v>
      </c>
      <c r="E49" s="2">
        <v>64696.0</v>
      </c>
    </row>
    <row r="50">
      <c r="A50" s="2" t="s">
        <v>53</v>
      </c>
      <c r="B50" s="2">
        <v>38503.0</v>
      </c>
      <c r="C50" s="2">
        <v>43812.0</v>
      </c>
      <c r="D50" s="2">
        <v>52283.0</v>
      </c>
      <c r="E50" s="2">
        <v>134598.0</v>
      </c>
      <c r="F50" s="2" t="s">
        <v>36</v>
      </c>
      <c r="G50" s="15" t="str">
        <f t="shared" ref="G50:G51" si="13">LEFT(A50, 3)</f>
        <v>MCO</v>
      </c>
      <c r="H50" s="15" t="str">
        <f t="shared" ref="H50:H51" si="14">RiGHT(A50, 3)</f>
        <v>RDU</v>
      </c>
      <c r="I50" s="15" t="str">
        <f>vlookup(G50, 'Airport Codes'!$B$2:$D122631, 3, 0)</f>
        <v>Orlando, FL</v>
      </c>
      <c r="J50" s="15" t="str">
        <f>vlookup(H50, 'Airport Codes'!$B$2:$D122631, 3, 0)</f>
        <v>Raleigh, NC</v>
      </c>
      <c r="K50" s="26">
        <v>0.5416666666666666</v>
      </c>
      <c r="L50" s="2" t="s">
        <v>51</v>
      </c>
      <c r="M50" s="27">
        <v>81.0</v>
      </c>
      <c r="N50" s="15">
        <f>vlookup(L50, 'Top Amtrak Travel Routes (Curre'!$A$2:$K122631, 11, 0)</f>
        <v>16</v>
      </c>
      <c r="O50" s="15" t="str">
        <f>vlookup(L50, 'Top Amtrak Travel Routes (Curre'!$A$2:$K122631, 2, 0)</f>
        <v>Long Distance</v>
      </c>
    </row>
    <row r="51" hidden="1">
      <c r="A51" s="2" t="s">
        <v>167</v>
      </c>
      <c r="B51" s="2">
        <v>79243.0</v>
      </c>
      <c r="C51" s="2">
        <v>82099.0</v>
      </c>
      <c r="D51" s="2">
        <v>88872.0</v>
      </c>
      <c r="E51" s="2">
        <v>250214.0</v>
      </c>
      <c r="F51" s="2" t="s">
        <v>36</v>
      </c>
      <c r="G51" s="15" t="str">
        <f t="shared" si="13"/>
        <v>LAS</v>
      </c>
      <c r="H51" s="15" t="str">
        <f t="shared" si="14"/>
        <v>SAN</v>
      </c>
      <c r="I51" s="15" t="str">
        <f>vlookup(G51, 'Airport Codes'!$B$2:$D122631, 3, 0)</f>
        <v>Las Vegas, NV</v>
      </c>
      <c r="J51" s="15" t="str">
        <f>vlookup(H51, 'Airport Codes'!$B$2:$D122631, 3, 0)</f>
        <v>San Diego, CA</v>
      </c>
      <c r="K51" s="26" t="s">
        <v>131</v>
      </c>
    </row>
    <row r="52" hidden="1">
      <c r="A52" s="2" t="s">
        <v>168</v>
      </c>
      <c r="B52" s="2">
        <v>19.0</v>
      </c>
      <c r="C52" s="2">
        <v>42.0</v>
      </c>
      <c r="D52" s="2">
        <v>18.0</v>
      </c>
      <c r="E52" s="2">
        <v>79.0</v>
      </c>
    </row>
    <row r="53" hidden="1">
      <c r="A53" s="2" t="s">
        <v>169</v>
      </c>
      <c r="B53" s="2">
        <v>37.0</v>
      </c>
      <c r="C53" s="2">
        <v>24.0</v>
      </c>
      <c r="D53" s="2">
        <v>105.0</v>
      </c>
      <c r="E53" s="2">
        <v>166.0</v>
      </c>
    </row>
    <row r="54">
      <c r="A54" s="2" t="s">
        <v>54</v>
      </c>
      <c r="B54" s="2">
        <v>35112.0</v>
      </c>
      <c r="C54" s="2">
        <v>38219.0</v>
      </c>
      <c r="D54" s="2">
        <v>39130.0</v>
      </c>
      <c r="E54" s="2">
        <v>112461.0</v>
      </c>
      <c r="F54" s="2" t="s">
        <v>36</v>
      </c>
      <c r="G54" s="15" t="str">
        <f>LEFT(A54, 3)</f>
        <v>CLT</v>
      </c>
      <c r="H54" s="15" t="str">
        <f>RiGHT(A54, 3)</f>
        <v>JFK</v>
      </c>
      <c r="I54" s="15" t="str">
        <f>vlookup(G54, 'Airport Codes'!$B$2:$D122631, 3, 0)</f>
        <v>Charlotte, NC</v>
      </c>
      <c r="J54" s="15" t="str">
        <f>vlookup(H54, 'Airport Codes'!$B$2:$D122631, 3, 0)</f>
        <v>New York, NY</v>
      </c>
      <c r="K54" s="26">
        <v>0.5416666666666666</v>
      </c>
      <c r="L54" s="2" t="s">
        <v>49</v>
      </c>
      <c r="M54" s="27">
        <v>101.0</v>
      </c>
      <c r="N54" s="15">
        <f>vlookup(L54, 'Top Amtrak Travel Routes (Curre'!$A$2:$K122631, 11, 0)</f>
        <v>24</v>
      </c>
      <c r="O54" s="15" t="str">
        <f>vlookup(L54, 'Top Amtrak Travel Routes (Curre'!$A$2:$K122631, 2, 0)</f>
        <v>Long Distance</v>
      </c>
    </row>
    <row r="55" hidden="1">
      <c r="A55" s="2" t="s">
        <v>170</v>
      </c>
      <c r="B55" s="2">
        <v>4187.0</v>
      </c>
      <c r="C55" s="2">
        <v>5436.0</v>
      </c>
      <c r="D55" s="2">
        <v>5043.0</v>
      </c>
      <c r="E55" s="2">
        <v>14666.0</v>
      </c>
    </row>
    <row r="56">
      <c r="A56" s="2" t="s">
        <v>55</v>
      </c>
      <c r="B56" s="2">
        <v>25089.0</v>
      </c>
      <c r="C56" s="2">
        <v>31376.0</v>
      </c>
      <c r="D56" s="2">
        <v>32507.0</v>
      </c>
      <c r="E56" s="2">
        <v>88972.0</v>
      </c>
      <c r="F56" s="2" t="s">
        <v>36</v>
      </c>
      <c r="G56" s="15" t="str">
        <f t="shared" ref="G56:G57" si="15">LEFT(A56, 3)</f>
        <v>CLE</v>
      </c>
      <c r="H56" s="15" t="str">
        <f t="shared" ref="H56:H57" si="16">RiGHT(A56, 3)</f>
        <v>LGA</v>
      </c>
      <c r="I56" s="15" t="str">
        <f>vlookup(G56, 'Airport Codes'!$B$2:$D122631, 3, 0)</f>
        <v>Cleveland, OH</v>
      </c>
      <c r="J56" s="15" t="str">
        <f>vlookup(H56, 'Airport Codes'!$B$2:$D122631, 3, 0)</f>
        <v>New York, NY</v>
      </c>
      <c r="K56" s="26">
        <v>0.5416666666666666</v>
      </c>
      <c r="L56" s="2" t="s">
        <v>56</v>
      </c>
      <c r="M56" s="27">
        <v>86.0</v>
      </c>
      <c r="N56" s="15">
        <f>vlookup(L56, 'Top Amtrak Travel Routes (Curre'!$A$2:$K122631, 11, 0)</f>
        <v>18</v>
      </c>
      <c r="O56" s="15" t="str">
        <f>vlookup(L56, 'Top Amtrak Travel Routes (Curre'!$A$2:$K122631, 2, 0)</f>
        <v>Long Distance</v>
      </c>
    </row>
    <row r="57" hidden="1">
      <c r="A57" s="2" t="s">
        <v>171</v>
      </c>
      <c r="B57" s="2">
        <v>73291.0</v>
      </c>
      <c r="C57" s="2">
        <v>82091.0</v>
      </c>
      <c r="D57" s="2">
        <v>85265.0</v>
      </c>
      <c r="E57" s="2">
        <v>240647.0</v>
      </c>
      <c r="F57" s="2" t="s">
        <v>36</v>
      </c>
      <c r="G57" s="15" t="str">
        <f t="shared" si="15"/>
        <v>IAH</v>
      </c>
      <c r="H57" s="15" t="str">
        <f t="shared" si="16"/>
        <v>ORD</v>
      </c>
      <c r="I57" s="15" t="str">
        <f>vlookup(G57, 'Airport Codes'!$B$2:$D122631, 3, 0)</f>
        <v>Houston, TX</v>
      </c>
      <c r="J57" s="15" t="str">
        <f>vlookup(H57, 'Airport Codes'!$B$2:$D122631, 3, 0)</f>
        <v>Chicago, IL</v>
      </c>
      <c r="K57" s="26" t="s">
        <v>131</v>
      </c>
    </row>
    <row r="58" hidden="1">
      <c r="A58" s="2" t="s">
        <v>172</v>
      </c>
      <c r="B58" s="2">
        <v>20701.0</v>
      </c>
      <c r="C58" s="2">
        <v>22391.0</v>
      </c>
      <c r="D58" s="2">
        <v>22206.0</v>
      </c>
      <c r="E58" s="2">
        <v>65298.0</v>
      </c>
    </row>
    <row r="59" hidden="1">
      <c r="A59" s="2" t="s">
        <v>173</v>
      </c>
      <c r="B59" s="2">
        <v>30700.0</v>
      </c>
      <c r="C59" s="2">
        <v>32174.0</v>
      </c>
      <c r="D59" s="2">
        <v>32027.0</v>
      </c>
      <c r="E59" s="2">
        <v>94901.0</v>
      </c>
    </row>
    <row r="60" hidden="1">
      <c r="A60" s="2" t="s">
        <v>174</v>
      </c>
      <c r="B60" s="2">
        <v>73202.0</v>
      </c>
      <c r="C60" s="2">
        <v>78434.0</v>
      </c>
      <c r="D60" s="2">
        <v>85095.0</v>
      </c>
      <c r="E60" s="2">
        <v>236731.0</v>
      </c>
      <c r="F60" s="2" t="s">
        <v>36</v>
      </c>
      <c r="G60" s="15" t="str">
        <f>LEFT(A60, 3)</f>
        <v>ATL</v>
      </c>
      <c r="H60" s="15" t="str">
        <f>RiGHT(A60, 3)</f>
        <v>MIA</v>
      </c>
      <c r="I60" s="15" t="str">
        <f>vlookup(G60, 'Airport Codes'!$B$2:$D122631, 3, 0)</f>
        <v>Atlanta, GA</v>
      </c>
      <c r="J60" s="15" t="str">
        <f>vlookup(H60, 'Airport Codes'!$B$2:$D122631, 3, 0)</f>
        <v>Miami, FL</v>
      </c>
      <c r="K60" s="26">
        <v>1.7916666666666667</v>
      </c>
    </row>
    <row r="61" hidden="1">
      <c r="A61" s="2" t="s">
        <v>175</v>
      </c>
      <c r="B61" s="2">
        <v>365.0</v>
      </c>
      <c r="C61" s="2">
        <v>358.0</v>
      </c>
      <c r="D61" s="2">
        <v>479.0</v>
      </c>
      <c r="E61" s="2">
        <v>1202.0</v>
      </c>
    </row>
    <row r="62" hidden="1">
      <c r="A62" s="2" t="s">
        <v>176</v>
      </c>
      <c r="C62" s="2">
        <v>795.0</v>
      </c>
      <c r="D62" s="2">
        <v>807.0</v>
      </c>
      <c r="E62" s="2">
        <v>1602.0</v>
      </c>
    </row>
    <row r="63" hidden="1">
      <c r="A63" s="2" t="s">
        <v>177</v>
      </c>
      <c r="B63" s="2">
        <v>58.0</v>
      </c>
      <c r="C63" s="2">
        <v>24.0</v>
      </c>
      <c r="D63" s="2">
        <v>39.0</v>
      </c>
      <c r="E63" s="2">
        <v>121.0</v>
      </c>
    </row>
    <row r="64" hidden="1">
      <c r="A64" s="2" t="s">
        <v>178</v>
      </c>
      <c r="B64" s="2">
        <v>40.0</v>
      </c>
      <c r="E64" s="2">
        <v>40.0</v>
      </c>
    </row>
    <row r="65" hidden="1">
      <c r="A65" s="2" t="s">
        <v>179</v>
      </c>
      <c r="B65" s="2">
        <v>5713.0</v>
      </c>
      <c r="C65" s="2">
        <v>6119.0</v>
      </c>
      <c r="D65" s="2">
        <v>5882.0</v>
      </c>
      <c r="E65" s="2">
        <v>17714.0</v>
      </c>
    </row>
    <row r="66" hidden="1">
      <c r="A66" s="2" t="s">
        <v>180</v>
      </c>
      <c r="D66" s="2">
        <v>18.0</v>
      </c>
      <c r="E66" s="2">
        <v>18.0</v>
      </c>
    </row>
    <row r="67" hidden="1">
      <c r="A67" s="2" t="s">
        <v>181</v>
      </c>
      <c r="B67" s="2">
        <v>288.0</v>
      </c>
      <c r="C67" s="2">
        <v>282.0</v>
      </c>
      <c r="D67" s="2">
        <v>286.0</v>
      </c>
      <c r="E67" s="2">
        <v>856.0</v>
      </c>
    </row>
    <row r="68" hidden="1">
      <c r="A68" s="2" t="s">
        <v>182</v>
      </c>
      <c r="B68" s="2">
        <v>16177.0</v>
      </c>
      <c r="C68" s="2">
        <v>15735.0</v>
      </c>
      <c r="D68" s="2">
        <v>15335.0</v>
      </c>
      <c r="E68" s="2">
        <v>47247.0</v>
      </c>
    </row>
    <row r="69" hidden="1">
      <c r="A69" s="2" t="s">
        <v>183</v>
      </c>
      <c r="B69" s="2">
        <v>1340.0</v>
      </c>
      <c r="C69" s="2">
        <v>1427.0</v>
      </c>
      <c r="D69" s="2">
        <v>1410.0</v>
      </c>
      <c r="E69" s="2">
        <v>4177.0</v>
      </c>
    </row>
    <row r="70" hidden="1">
      <c r="A70" s="2" t="s">
        <v>184</v>
      </c>
      <c r="B70" s="2">
        <v>70694.0</v>
      </c>
      <c r="C70" s="2">
        <v>76151.0</v>
      </c>
      <c r="D70" s="2">
        <v>80848.0</v>
      </c>
      <c r="E70" s="2">
        <v>227693.0</v>
      </c>
      <c r="F70" s="2" t="s">
        <v>36</v>
      </c>
      <c r="G70" s="15" t="str">
        <f>LEFT(A70, 3)</f>
        <v>LAS</v>
      </c>
      <c r="H70" s="15" t="str">
        <f>RiGHT(A70, 3)</f>
        <v>PDX</v>
      </c>
      <c r="I70" s="15" t="str">
        <f>vlookup(G70, 'Airport Codes'!$B$2:$D122631, 3, 0)</f>
        <v>Las Vegas, NV</v>
      </c>
      <c r="J70" s="15" t="str">
        <f>vlookup(H70, 'Airport Codes'!$B$2:$D122631, 3, 0)</f>
        <v>Portland, OR</v>
      </c>
      <c r="K70" s="26" t="s">
        <v>131</v>
      </c>
    </row>
    <row r="71" hidden="1">
      <c r="A71" s="2" t="s">
        <v>185</v>
      </c>
      <c r="B71" s="2">
        <v>28616.0</v>
      </c>
      <c r="C71" s="2">
        <v>30494.0</v>
      </c>
      <c r="D71" s="2">
        <v>28234.0</v>
      </c>
      <c r="E71" s="2">
        <v>87344.0</v>
      </c>
    </row>
    <row r="72" hidden="1">
      <c r="A72" s="2" t="s">
        <v>186</v>
      </c>
      <c r="B72" s="2">
        <v>68481.0</v>
      </c>
      <c r="C72" s="2">
        <v>75627.0</v>
      </c>
      <c r="D72" s="2">
        <v>80299.0</v>
      </c>
      <c r="E72" s="2">
        <v>224407.0</v>
      </c>
      <c r="F72" s="2" t="s">
        <v>36</v>
      </c>
      <c r="G72" s="15" t="str">
        <f>LEFT(A72, 3)</f>
        <v>LAS</v>
      </c>
      <c r="H72" s="15" t="str">
        <f>RiGHT(A72, 3)</f>
        <v>SJC</v>
      </c>
      <c r="I72" s="15" t="str">
        <f>vlookup(G72, 'Airport Codes'!$B$2:$D122631, 3, 0)</f>
        <v>Las Vegas, NV</v>
      </c>
      <c r="J72" s="15" t="str">
        <f>vlookup(H72, 'Airport Codes'!$B$2:$D122631, 3, 0)</f>
        <v>San Jose, CA</v>
      </c>
      <c r="K72" s="26" t="s">
        <v>131</v>
      </c>
    </row>
    <row r="73" hidden="1">
      <c r="A73" s="2" t="s">
        <v>187</v>
      </c>
      <c r="B73" s="2">
        <v>2066.0</v>
      </c>
      <c r="C73" s="2">
        <v>2462.0</v>
      </c>
      <c r="D73" s="2">
        <v>2306.0</v>
      </c>
      <c r="E73" s="2">
        <v>6834.0</v>
      </c>
    </row>
    <row r="74" hidden="1">
      <c r="A74" s="2" t="s">
        <v>188</v>
      </c>
      <c r="B74" s="2">
        <v>15865.0</v>
      </c>
      <c r="C74" s="2">
        <v>17782.0</v>
      </c>
      <c r="D74" s="2">
        <v>17702.0</v>
      </c>
      <c r="E74" s="2">
        <v>51349.0</v>
      </c>
    </row>
    <row r="75" hidden="1">
      <c r="A75" s="2" t="s">
        <v>189</v>
      </c>
      <c r="B75" s="2">
        <v>71084.0</v>
      </c>
      <c r="C75" s="2">
        <v>72806.0</v>
      </c>
      <c r="D75" s="2">
        <v>80259.0</v>
      </c>
      <c r="E75" s="2">
        <v>224149.0</v>
      </c>
      <c r="F75" s="2" t="s">
        <v>36</v>
      </c>
      <c r="G75" s="15" t="str">
        <f t="shared" ref="G75:G77" si="17">LEFT(A75, 3)</f>
        <v>LAX</v>
      </c>
      <c r="H75" s="15" t="str">
        <f t="shared" ref="H75:H77" si="18">RiGHT(A75, 3)</f>
        <v>SLC</v>
      </c>
      <c r="I75" s="15" t="str">
        <f>vlookup(G75, 'Airport Codes'!$B$2:$D122631, 3, 0)</f>
        <v>Los Angeles, CA</v>
      </c>
      <c r="J75" s="15" t="str">
        <f>vlookup(H75, 'Airport Codes'!$B$2:$D122631, 3, 0)</f>
        <v>Salt Lake City, UT</v>
      </c>
      <c r="K75" s="26">
        <v>1.0416666666666667</v>
      </c>
    </row>
    <row r="76" hidden="1">
      <c r="A76" s="2" t="s">
        <v>190</v>
      </c>
      <c r="B76" s="2">
        <v>71971.0</v>
      </c>
      <c r="C76" s="2">
        <v>73367.0</v>
      </c>
      <c r="D76" s="2">
        <v>77083.0</v>
      </c>
      <c r="E76" s="2">
        <v>222421.0</v>
      </c>
      <c r="F76" s="2" t="s">
        <v>36</v>
      </c>
      <c r="G76" s="15" t="str">
        <f t="shared" si="17"/>
        <v>ATL</v>
      </c>
      <c r="H76" s="15" t="str">
        <f t="shared" si="18"/>
        <v>TPA</v>
      </c>
      <c r="I76" s="15" t="str">
        <f>vlookup(G76, 'Airport Codes'!$B$2:$D122631, 3, 0)</f>
        <v>Atlanta, GA</v>
      </c>
      <c r="J76" s="15" t="str">
        <f>vlookup(H76, 'Airport Codes'!$B$2:$D122631, 3, 0)</f>
        <v>Tampa, FL</v>
      </c>
      <c r="K76" s="26">
        <v>1.5416666666666667</v>
      </c>
    </row>
    <row r="77">
      <c r="A77" s="2" t="s">
        <v>57</v>
      </c>
      <c r="B77" s="2">
        <v>67121.0</v>
      </c>
      <c r="C77" s="2">
        <v>69996.0</v>
      </c>
      <c r="D77" s="2">
        <v>70095.0</v>
      </c>
      <c r="E77" s="2">
        <v>207212.0</v>
      </c>
      <c r="F77" s="2" t="s">
        <v>36</v>
      </c>
      <c r="G77" s="15" t="str">
        <f t="shared" si="17"/>
        <v>LAX</v>
      </c>
      <c r="H77" s="15" t="str">
        <f t="shared" si="18"/>
        <v>SMF</v>
      </c>
      <c r="I77" s="15" t="str">
        <f>vlookup(G77, 'Airport Codes'!$B$2:$D122631, 3, 0)</f>
        <v>Los Angeles, CA</v>
      </c>
      <c r="J77" s="15" t="str">
        <f>vlookup(H77, 'Airport Codes'!$B$2:$D122631, 3, 0)</f>
        <v>Sacramento, CA</v>
      </c>
      <c r="K77" s="26">
        <v>0.5833333333333334</v>
      </c>
      <c r="L77" s="2" t="s">
        <v>46</v>
      </c>
      <c r="M77" s="27">
        <v>76.0</v>
      </c>
      <c r="N77" s="15">
        <f>vlookup(L77, 'Top Amtrak Travel Routes (Curre'!$A$2:$K122631, 11, 0)</f>
        <v>14</v>
      </c>
      <c r="O77" s="15" t="str">
        <f>vlookup(L77, 'Top Amtrak Travel Routes (Curre'!$A$2:$K122631, 2, 0)</f>
        <v>Long Distance</v>
      </c>
    </row>
    <row r="78" hidden="1">
      <c r="A78" s="2" t="s">
        <v>191</v>
      </c>
      <c r="B78" s="2">
        <v>6583.0</v>
      </c>
      <c r="C78" s="2">
        <v>10513.0</v>
      </c>
      <c r="D78" s="2">
        <v>9366.0</v>
      </c>
      <c r="E78" s="2">
        <v>26462.0</v>
      </c>
    </row>
    <row r="79" hidden="1">
      <c r="A79" s="2" t="s">
        <v>192</v>
      </c>
      <c r="B79" s="2">
        <v>66079.0</v>
      </c>
      <c r="C79" s="2">
        <v>70549.0</v>
      </c>
      <c r="D79" s="2">
        <v>75111.0</v>
      </c>
      <c r="E79" s="2">
        <v>211739.0</v>
      </c>
      <c r="F79" s="2" t="s">
        <v>36</v>
      </c>
      <c r="G79" s="15" t="str">
        <f>LEFT(A79, 3)</f>
        <v>LAS</v>
      </c>
      <c r="H79" s="15" t="str">
        <f>RiGHT(A79, 3)</f>
        <v>PHX</v>
      </c>
      <c r="I79" s="15" t="str">
        <f>vlookup(G79, 'Airport Codes'!$B$2:$D122631, 3, 0)</f>
        <v>Las Vegas, NV</v>
      </c>
      <c r="J79" s="15" t="str">
        <f>vlookup(H79, 'Airport Codes'!$B$2:$D122631, 3, 0)</f>
        <v>Phoenix, AZ</v>
      </c>
      <c r="K79" s="26" t="s">
        <v>131</v>
      </c>
    </row>
    <row r="80" hidden="1">
      <c r="A80" s="2" t="s">
        <v>193</v>
      </c>
      <c r="B80" s="2">
        <v>79.0</v>
      </c>
      <c r="C80" s="2">
        <v>18.0</v>
      </c>
      <c r="D80" s="2">
        <v>42.0</v>
      </c>
      <c r="E80" s="2">
        <v>139.0</v>
      </c>
    </row>
    <row r="81" hidden="1">
      <c r="A81" s="2" t="s">
        <v>194</v>
      </c>
      <c r="B81" s="2">
        <v>67198.0</v>
      </c>
      <c r="C81" s="2">
        <v>67527.0</v>
      </c>
      <c r="D81" s="2">
        <v>75984.0</v>
      </c>
      <c r="E81" s="2">
        <v>210709.0</v>
      </c>
      <c r="F81" s="2" t="s">
        <v>36</v>
      </c>
      <c r="G81" s="15" t="str">
        <f t="shared" ref="G81:G82" si="19">LEFT(A81, 3)</f>
        <v>DEN</v>
      </c>
      <c r="H81" s="15" t="str">
        <f t="shared" ref="H81:H82" si="20">RiGHT(A81, 3)</f>
        <v>IAH</v>
      </c>
      <c r="I81" s="15" t="str">
        <f>vlookup(G81, 'Airport Codes'!$B$2:$D122631, 3, 0)</f>
        <v>Denver, CO</v>
      </c>
      <c r="J81" s="15" t="str">
        <f>vlookup(H81, 'Airport Codes'!$B$2:$D122631, 3, 0)</f>
        <v>Houston, TX</v>
      </c>
      <c r="K81" s="26">
        <v>1.7083333333333333</v>
      </c>
    </row>
    <row r="82" hidden="1">
      <c r="A82" s="2" t="s">
        <v>195</v>
      </c>
      <c r="B82" s="2">
        <v>61952.0</v>
      </c>
      <c r="C82" s="2">
        <v>67623.0</v>
      </c>
      <c r="D82" s="2">
        <v>80306.0</v>
      </c>
      <c r="E82" s="2">
        <v>209881.0</v>
      </c>
      <c r="F82" s="2" t="s">
        <v>36</v>
      </c>
      <c r="G82" s="15" t="str">
        <f t="shared" si="19"/>
        <v>AUS</v>
      </c>
      <c r="H82" s="15" t="str">
        <f t="shared" si="20"/>
        <v>DEN</v>
      </c>
      <c r="I82" s="15" t="str">
        <f>vlookup(G82, 'Airport Codes'!$B$2:$D122631, 3, 0)</f>
        <v>Austin, TX</v>
      </c>
      <c r="J82" s="15" t="str">
        <f>vlookup(H82, 'Airport Codes'!$B$2:$D122631, 3, 0)</f>
        <v>Denver, CO</v>
      </c>
      <c r="K82" s="26">
        <v>1.9583333333333333</v>
      </c>
    </row>
    <row r="83" hidden="1">
      <c r="A83" s="2" t="s">
        <v>196</v>
      </c>
      <c r="B83" s="2">
        <v>6648.0</v>
      </c>
      <c r="C83" s="2">
        <v>7884.0</v>
      </c>
      <c r="D83" s="2">
        <v>6864.0</v>
      </c>
      <c r="E83" s="2">
        <v>21396.0</v>
      </c>
    </row>
    <row r="84" hidden="1">
      <c r="A84" s="2" t="s">
        <v>197</v>
      </c>
      <c r="B84" s="2">
        <v>4735.0</v>
      </c>
      <c r="C84" s="2">
        <v>4787.0</v>
      </c>
      <c r="D84" s="2">
        <v>2323.0</v>
      </c>
      <c r="E84" s="2">
        <v>11845.0</v>
      </c>
    </row>
    <row r="85" hidden="1">
      <c r="A85" s="2" t="s">
        <v>198</v>
      </c>
      <c r="B85" s="2">
        <v>873.0</v>
      </c>
      <c r="C85" s="2">
        <v>1061.0</v>
      </c>
      <c r="D85" s="2">
        <v>885.0</v>
      </c>
      <c r="E85" s="2">
        <v>2819.0</v>
      </c>
    </row>
    <row r="86" hidden="1">
      <c r="A86" s="2" t="s">
        <v>199</v>
      </c>
      <c r="C86" s="2">
        <v>18.0</v>
      </c>
      <c r="E86" s="2">
        <v>18.0</v>
      </c>
    </row>
    <row r="87" hidden="1">
      <c r="A87" s="2" t="s">
        <v>200</v>
      </c>
      <c r="B87" s="2">
        <v>32567.0</v>
      </c>
      <c r="C87" s="2">
        <v>38625.0</v>
      </c>
      <c r="D87" s="2">
        <v>40690.0</v>
      </c>
      <c r="E87" s="2">
        <v>111882.0</v>
      </c>
      <c r="F87" s="2" t="s">
        <v>36</v>
      </c>
      <c r="G87" s="15" t="str">
        <f>LEFT(A87, 3)</f>
        <v>BOS</v>
      </c>
      <c r="H87" s="15" t="str">
        <f>RiGHT(A87, 3)</f>
        <v>PIT</v>
      </c>
      <c r="I87" s="15" t="str">
        <f>vlookup(G87, 'Airport Codes'!$B$2:$D122631, 3, 0)</f>
        <v>Boston, MA</v>
      </c>
      <c r="J87" s="15" t="str">
        <f>vlookup(H87, 'Airport Codes'!$B$2:$D122631, 3, 0)</f>
        <v>Pittsburgh, PA</v>
      </c>
      <c r="K87" s="26">
        <v>0.5833333333333334</v>
      </c>
      <c r="L87" s="2" t="s">
        <v>201</v>
      </c>
      <c r="M87" s="27">
        <v>163.0</v>
      </c>
    </row>
    <row r="88" hidden="1">
      <c r="A88" s="2" t="s">
        <v>202</v>
      </c>
      <c r="B88" s="2">
        <v>38.0</v>
      </c>
      <c r="D88" s="2">
        <v>155.0</v>
      </c>
      <c r="E88" s="2">
        <v>193.0</v>
      </c>
    </row>
    <row r="89" hidden="1">
      <c r="A89" s="2" t="s">
        <v>203</v>
      </c>
      <c r="B89" s="2">
        <v>43.0</v>
      </c>
      <c r="C89" s="2">
        <v>101.0</v>
      </c>
      <c r="D89" s="2">
        <v>77.0</v>
      </c>
      <c r="E89" s="2">
        <v>221.0</v>
      </c>
    </row>
    <row r="90" hidden="1">
      <c r="A90" s="2" t="s">
        <v>204</v>
      </c>
      <c r="D90" s="2">
        <v>39.0</v>
      </c>
      <c r="E90" s="2">
        <v>39.0</v>
      </c>
    </row>
    <row r="91" hidden="1">
      <c r="A91" s="2" t="s">
        <v>205</v>
      </c>
      <c r="D91" s="2">
        <v>18.0</v>
      </c>
      <c r="E91" s="2">
        <v>18.0</v>
      </c>
    </row>
    <row r="92">
      <c r="A92" s="2" t="s">
        <v>58</v>
      </c>
      <c r="B92" s="2">
        <v>66624.0</v>
      </c>
      <c r="C92" s="2">
        <v>70192.0</v>
      </c>
      <c r="D92" s="2">
        <v>70222.0</v>
      </c>
      <c r="E92" s="2">
        <v>207038.0</v>
      </c>
      <c r="F92" s="2" t="s">
        <v>36</v>
      </c>
      <c r="G92" s="15" t="str">
        <f>LEFT(A92, 3)</f>
        <v>DEN</v>
      </c>
      <c r="H92" s="15" t="str">
        <f>RiGHT(A92, 3)</f>
        <v>SLC</v>
      </c>
      <c r="I92" s="15" t="str">
        <f>vlookup(G92, 'Airport Codes'!$B$2:$D122631, 3, 0)</f>
        <v>Denver, CO</v>
      </c>
      <c r="J92" s="15" t="str">
        <f>vlookup(H92, 'Airport Codes'!$B$2:$D122631, 3, 0)</f>
        <v>Salt Lake City, UT</v>
      </c>
      <c r="K92" s="26">
        <v>0.625</v>
      </c>
      <c r="L92" s="2" t="s">
        <v>59</v>
      </c>
      <c r="M92" s="27">
        <v>86.0</v>
      </c>
      <c r="N92" s="15">
        <f>vlookup(L92, 'Top Amtrak Travel Routes (Curre'!$A$2:$K122631, 11, 0)</f>
        <v>15</v>
      </c>
      <c r="O92" s="15" t="str">
        <f>vlookup(L92, 'Top Amtrak Travel Routes (Curre'!$A$2:$K122631, 2, 0)</f>
        <v>Long Distance</v>
      </c>
    </row>
    <row r="93" hidden="1">
      <c r="A93" s="2" t="s">
        <v>206</v>
      </c>
      <c r="B93" s="2">
        <v>40.0</v>
      </c>
      <c r="C93" s="2">
        <v>97.0</v>
      </c>
      <c r="D93" s="2">
        <v>36.0</v>
      </c>
      <c r="E93" s="2">
        <v>173.0</v>
      </c>
    </row>
    <row r="94" hidden="1">
      <c r="A94" s="2" t="s">
        <v>207</v>
      </c>
      <c r="B94" s="2">
        <v>214.0</v>
      </c>
      <c r="C94" s="2">
        <v>172.0</v>
      </c>
      <c r="D94" s="2">
        <v>252.0</v>
      </c>
      <c r="E94" s="2">
        <v>638.0</v>
      </c>
    </row>
    <row r="95" hidden="1">
      <c r="A95" s="2" t="s">
        <v>208</v>
      </c>
      <c r="C95" s="2">
        <v>20.0</v>
      </c>
      <c r="E95" s="2">
        <v>20.0</v>
      </c>
    </row>
    <row r="96" hidden="1">
      <c r="A96" s="2" t="s">
        <v>209</v>
      </c>
      <c r="B96" s="2">
        <v>36.0</v>
      </c>
      <c r="D96" s="2">
        <v>80.0</v>
      </c>
      <c r="E96" s="2">
        <v>116.0</v>
      </c>
    </row>
    <row r="97" hidden="1">
      <c r="A97" s="2" t="s">
        <v>210</v>
      </c>
      <c r="B97" s="2">
        <v>219.0</v>
      </c>
      <c r="C97" s="2">
        <v>182.0</v>
      </c>
      <c r="D97" s="2">
        <v>154.0</v>
      </c>
      <c r="E97" s="2">
        <v>555.0</v>
      </c>
    </row>
    <row r="98" hidden="1">
      <c r="A98" s="2" t="s">
        <v>211</v>
      </c>
      <c r="C98" s="2">
        <v>88.0</v>
      </c>
      <c r="D98" s="2">
        <v>122.0</v>
      </c>
      <c r="E98" s="2">
        <v>210.0</v>
      </c>
    </row>
    <row r="99" hidden="1">
      <c r="A99" s="2" t="s">
        <v>212</v>
      </c>
      <c r="B99" s="2">
        <v>371.0</v>
      </c>
      <c r="C99" s="2">
        <v>413.0</v>
      </c>
      <c r="D99" s="2">
        <v>396.0</v>
      </c>
      <c r="E99" s="2">
        <v>1180.0</v>
      </c>
    </row>
    <row r="100" hidden="1">
      <c r="A100" s="2" t="s">
        <v>213</v>
      </c>
      <c r="B100" s="2">
        <v>206.0</v>
      </c>
      <c r="C100" s="2">
        <v>187.0</v>
      </c>
      <c r="D100" s="2">
        <v>178.0</v>
      </c>
      <c r="E100" s="2">
        <v>571.0</v>
      </c>
    </row>
    <row r="101" hidden="1">
      <c r="A101" s="2" t="s">
        <v>214</v>
      </c>
      <c r="B101" s="2">
        <v>48827.0</v>
      </c>
      <c r="C101" s="2">
        <v>52180.0</v>
      </c>
      <c r="D101" s="2">
        <v>65418.0</v>
      </c>
      <c r="E101" s="2">
        <v>166425.0</v>
      </c>
      <c r="F101" s="2" t="s">
        <v>36</v>
      </c>
      <c r="G101" s="15" t="str">
        <f t="shared" ref="G101:G102" si="21">LEFT(A101, 3)</f>
        <v>BOS</v>
      </c>
      <c r="H101" s="15" t="str">
        <f t="shared" ref="H101:H102" si="22">RiGHT(A101, 3)</f>
        <v>RDU</v>
      </c>
      <c r="I101" s="15" t="str">
        <f>vlookup(G101, 'Airport Codes'!$B$2:$D122631, 3, 0)</f>
        <v>Boston, MA</v>
      </c>
      <c r="J101" s="15" t="str">
        <f>vlookup(H101, 'Airport Codes'!$B$2:$D122631, 3, 0)</f>
        <v>Raleigh, NC</v>
      </c>
      <c r="K101" s="26">
        <v>0.625</v>
      </c>
      <c r="L101" s="2" t="s">
        <v>215</v>
      </c>
      <c r="M101" s="27">
        <v>159.0</v>
      </c>
    </row>
    <row r="102" hidden="1">
      <c r="A102" s="2" t="s">
        <v>216</v>
      </c>
      <c r="B102" s="2">
        <v>60661.0</v>
      </c>
      <c r="C102" s="2">
        <v>65698.0</v>
      </c>
      <c r="D102" s="2">
        <v>67849.0</v>
      </c>
      <c r="E102" s="2">
        <v>194208.0</v>
      </c>
      <c r="F102" s="2" t="s">
        <v>36</v>
      </c>
      <c r="G102" s="15" t="str">
        <f t="shared" si="21"/>
        <v>PHX</v>
      </c>
      <c r="H102" s="15" t="str">
        <f t="shared" si="22"/>
        <v>SAN</v>
      </c>
      <c r="I102" s="15" t="str">
        <f>vlookup(G102, 'Airport Codes'!$B$2:$D122631, 3, 0)</f>
        <v>Phoenix, AZ</v>
      </c>
      <c r="J102" s="15" t="str">
        <f>vlookup(H102, 'Airport Codes'!$B$2:$D122631, 3, 0)</f>
        <v>San Diego, CA</v>
      </c>
      <c r="K102" s="26" t="s">
        <v>131</v>
      </c>
    </row>
    <row r="103" hidden="1">
      <c r="A103" s="2" t="s">
        <v>217</v>
      </c>
      <c r="B103" s="2">
        <v>44.0</v>
      </c>
      <c r="C103" s="2">
        <v>40.0</v>
      </c>
      <c r="E103" s="2">
        <v>84.0</v>
      </c>
    </row>
    <row r="104" hidden="1">
      <c r="A104" s="2" t="s">
        <v>218</v>
      </c>
      <c r="C104" s="2">
        <v>19.0</v>
      </c>
      <c r="E104" s="2">
        <v>19.0</v>
      </c>
    </row>
    <row r="105" hidden="1">
      <c r="A105" s="2" t="s">
        <v>219</v>
      </c>
      <c r="D105" s="2">
        <v>62.0</v>
      </c>
      <c r="E105" s="2">
        <v>62.0</v>
      </c>
    </row>
    <row r="106">
      <c r="A106" s="2" t="s">
        <v>60</v>
      </c>
      <c r="B106" s="2">
        <v>29566.0</v>
      </c>
      <c r="C106" s="2">
        <v>29871.0</v>
      </c>
      <c r="D106" s="2">
        <v>32095.0</v>
      </c>
      <c r="E106" s="2">
        <v>91532.0</v>
      </c>
      <c r="F106" s="2" t="s">
        <v>36</v>
      </c>
      <c r="G106" s="15" t="str">
        <f>LEFT(A106, 3)</f>
        <v>BOS</v>
      </c>
      <c r="H106" s="15" t="str">
        <f>RiGHT(A106, 3)</f>
        <v>CLE</v>
      </c>
      <c r="I106" s="15" t="str">
        <f>vlookup(G106, 'Airport Codes'!$B$2:$D122631, 3, 0)</f>
        <v>Boston, MA</v>
      </c>
      <c r="J106" s="15" t="str">
        <f>vlookup(H106, 'Airport Codes'!$B$2:$D122631, 3, 0)</f>
        <v>Cleveland, OH</v>
      </c>
      <c r="K106" s="26">
        <v>0.625</v>
      </c>
      <c r="L106" s="2" t="s">
        <v>56</v>
      </c>
      <c r="M106" s="27">
        <v>89.0</v>
      </c>
      <c r="N106" s="15">
        <f>vlookup(L106, 'Top Amtrak Travel Routes (Curre'!$A$2:$K122631, 11, 0)</f>
        <v>18</v>
      </c>
      <c r="O106" s="15" t="str">
        <f>vlookup(L106, 'Top Amtrak Travel Routes (Curre'!$A$2:$K122631, 2, 0)</f>
        <v>Long Distance</v>
      </c>
    </row>
    <row r="107" hidden="1">
      <c r="A107" s="2" t="s">
        <v>220</v>
      </c>
      <c r="C107" s="2">
        <v>79.0</v>
      </c>
      <c r="E107" s="2">
        <v>79.0</v>
      </c>
    </row>
    <row r="108" hidden="1">
      <c r="A108" s="2" t="s">
        <v>221</v>
      </c>
      <c r="B108" s="2">
        <v>85.0</v>
      </c>
      <c r="C108" s="2">
        <v>18.0</v>
      </c>
      <c r="D108" s="2">
        <v>40.0</v>
      </c>
      <c r="E108" s="2">
        <v>143.0</v>
      </c>
    </row>
    <row r="109" hidden="1">
      <c r="A109" s="2" t="s">
        <v>222</v>
      </c>
      <c r="B109" s="2">
        <v>169.0</v>
      </c>
      <c r="C109" s="2">
        <v>87.0</v>
      </c>
      <c r="D109" s="2">
        <v>79.0</v>
      </c>
      <c r="E109" s="2">
        <v>335.0</v>
      </c>
    </row>
    <row r="110" hidden="1">
      <c r="A110" s="2" t="s">
        <v>223</v>
      </c>
      <c r="B110" s="2">
        <v>219.0</v>
      </c>
      <c r="C110" s="2">
        <v>178.0</v>
      </c>
      <c r="D110" s="2">
        <v>111.0</v>
      </c>
      <c r="E110" s="2">
        <v>508.0</v>
      </c>
    </row>
    <row r="111">
      <c r="A111" s="2" t="s">
        <v>61</v>
      </c>
      <c r="B111" s="2">
        <v>37643.0</v>
      </c>
      <c r="C111" s="2">
        <v>40269.0</v>
      </c>
      <c r="D111" s="2">
        <v>40556.0</v>
      </c>
      <c r="E111" s="2">
        <v>118468.0</v>
      </c>
      <c r="F111" s="2" t="s">
        <v>36</v>
      </c>
      <c r="G111" s="15" t="str">
        <f t="shared" ref="G111:G112" si="23">LEFT(A111, 3)</f>
        <v>PDX</v>
      </c>
      <c r="H111" s="15" t="str">
        <f t="shared" ref="H111:H112" si="24">RiGHT(A111, 3)</f>
        <v>SMF</v>
      </c>
      <c r="I111" s="15" t="str">
        <f>vlookup(G111, 'Airport Codes'!$B$2:$D122631, 3, 0)</f>
        <v>Portland, OR</v>
      </c>
      <c r="J111" s="15" t="str">
        <f>vlookup(H111, 'Airport Codes'!$B$2:$D122631, 3, 0)</f>
        <v>Sacramento, CA</v>
      </c>
      <c r="K111" s="26">
        <v>0.6666666666666666</v>
      </c>
      <c r="L111" s="2" t="s">
        <v>46</v>
      </c>
      <c r="M111" s="27">
        <v>85.0</v>
      </c>
      <c r="N111" s="15">
        <f>vlookup(L111, 'Top Amtrak Travel Routes (Curre'!$A$2:$K122631, 11, 0)</f>
        <v>14</v>
      </c>
      <c r="O111" s="15" t="str">
        <f>vlookup(L111, 'Top Amtrak Travel Routes (Curre'!$A$2:$K122631, 2, 0)</f>
        <v>Long Distance</v>
      </c>
    </row>
    <row r="112">
      <c r="A112" s="2" t="s">
        <v>63</v>
      </c>
      <c r="B112" s="2">
        <v>25255.0</v>
      </c>
      <c r="C112" s="2">
        <v>25678.0</v>
      </c>
      <c r="D112" s="2">
        <v>25926.0</v>
      </c>
      <c r="E112" s="2">
        <v>76859.0</v>
      </c>
      <c r="F112" s="2" t="s">
        <v>36</v>
      </c>
      <c r="G112" s="15" t="str">
        <f t="shared" si="23"/>
        <v>DAL</v>
      </c>
      <c r="H112" s="15" t="str">
        <f t="shared" si="24"/>
        <v>STL</v>
      </c>
      <c r="I112" s="15" t="str">
        <f>vlookup(G112, 'Airport Codes'!$B$2:$D122631, 3, 0)</f>
        <v>Dallas, TX</v>
      </c>
      <c r="J112" s="15" t="str">
        <f>vlookup(H112, 'Airport Codes'!$B$2:$D122631, 3, 0)</f>
        <v>St. Louis, MO</v>
      </c>
      <c r="K112" s="26">
        <v>0.6666666666666666</v>
      </c>
      <c r="L112" s="2" t="s">
        <v>64</v>
      </c>
      <c r="M112" s="27">
        <v>87.0</v>
      </c>
      <c r="N112" s="15">
        <f>vlookup(L112, 'Top Amtrak Travel Routes (Curre'!$A$2:$K122631, 11, 0)</f>
        <v>21</v>
      </c>
      <c r="O112" s="15" t="str">
        <f>vlookup(L112, 'Top Amtrak Travel Routes (Curre'!$A$2:$K122631, 2, 0)</f>
        <v>Long Distance</v>
      </c>
    </row>
    <row r="113" hidden="1">
      <c r="A113" s="2" t="s">
        <v>224</v>
      </c>
      <c r="B113" s="2">
        <v>18.0</v>
      </c>
      <c r="C113" s="2">
        <v>82.0</v>
      </c>
      <c r="D113" s="2">
        <v>78.0</v>
      </c>
      <c r="E113" s="2">
        <v>178.0</v>
      </c>
    </row>
    <row r="114" hidden="1">
      <c r="A114" s="2" t="s">
        <v>225</v>
      </c>
      <c r="B114" s="2">
        <v>55373.0</v>
      </c>
      <c r="C114" s="2">
        <v>58975.0</v>
      </c>
      <c r="D114" s="2">
        <v>59652.0</v>
      </c>
      <c r="E114" s="2">
        <v>174000.0</v>
      </c>
      <c r="F114" s="2" t="s">
        <v>36</v>
      </c>
      <c r="G114" s="15" t="str">
        <f>LEFT(A114, 3)</f>
        <v>DFW</v>
      </c>
      <c r="H114" s="15" t="str">
        <f>RiGHT(A114, 3)</f>
        <v>PHX</v>
      </c>
      <c r="I114" s="15" t="str">
        <f>vlookup(G114, 'Airport Codes'!$B$2:$D122631, 3, 0)</f>
        <v>Dallas, TX</v>
      </c>
      <c r="J114" s="15" t="str">
        <f>vlookup(H114, 'Airport Codes'!$B$2:$D122631, 3, 0)</f>
        <v>Phoenix, AZ</v>
      </c>
      <c r="K114" s="2" t="s">
        <v>131</v>
      </c>
    </row>
    <row r="115" hidden="1">
      <c r="A115" s="2" t="s">
        <v>226</v>
      </c>
      <c r="B115" s="2">
        <v>51.0</v>
      </c>
      <c r="C115" s="2">
        <v>22.0</v>
      </c>
      <c r="D115" s="2">
        <v>51.0</v>
      </c>
      <c r="E115" s="2">
        <v>124.0</v>
      </c>
    </row>
    <row r="116" hidden="1">
      <c r="A116" s="2" t="s">
        <v>227</v>
      </c>
      <c r="B116" s="2">
        <v>55004.0</v>
      </c>
      <c r="C116" s="2">
        <v>57465.0</v>
      </c>
      <c r="D116" s="2">
        <v>60023.0</v>
      </c>
      <c r="E116" s="2">
        <v>172492.0</v>
      </c>
      <c r="F116" s="2" t="s">
        <v>36</v>
      </c>
      <c r="G116" s="15" t="str">
        <f>LEFT(A116, 3)</f>
        <v>PHX</v>
      </c>
      <c r="H116" s="15" t="str">
        <f>RiGHT(A116, 3)</f>
        <v>SLC</v>
      </c>
      <c r="I116" s="15" t="str">
        <f>vlookup(G116, 'Airport Codes'!$B$2:$D122631, 3, 0)</f>
        <v>Phoenix, AZ</v>
      </c>
      <c r="J116" s="15" t="str">
        <f>vlookup(H116, 'Airport Codes'!$B$2:$D122631, 3, 0)</f>
        <v>Salt Lake City, UT</v>
      </c>
      <c r="K116" s="2" t="s">
        <v>131</v>
      </c>
    </row>
    <row r="117" hidden="1">
      <c r="A117" s="2" t="s">
        <v>228</v>
      </c>
      <c r="B117" s="2">
        <v>36.0</v>
      </c>
      <c r="C117" s="2">
        <v>62.0</v>
      </c>
      <c r="D117" s="2">
        <v>37.0</v>
      </c>
      <c r="E117" s="2">
        <v>135.0</v>
      </c>
    </row>
    <row r="118" hidden="1">
      <c r="A118" s="2" t="s">
        <v>229</v>
      </c>
      <c r="B118" s="2">
        <v>139.0</v>
      </c>
      <c r="C118" s="2">
        <v>95.0</v>
      </c>
      <c r="D118" s="2">
        <v>126.0</v>
      </c>
      <c r="E118" s="2">
        <v>360.0</v>
      </c>
    </row>
    <row r="119" hidden="1">
      <c r="A119" s="2" t="s">
        <v>230</v>
      </c>
      <c r="B119" s="2">
        <v>27147.0</v>
      </c>
      <c r="C119" s="2">
        <v>32889.0</v>
      </c>
      <c r="D119" s="2">
        <v>35175.0</v>
      </c>
      <c r="E119" s="2">
        <v>95211.0</v>
      </c>
      <c r="F119" s="2" t="s">
        <v>36</v>
      </c>
      <c r="G119" s="15" t="str">
        <f t="shared" ref="G119:G121" si="25">LEFT(A119, 3)</f>
        <v>DTW</v>
      </c>
      <c r="H119" s="15" t="str">
        <f t="shared" ref="H119:H121" si="26">RiGHT(A119, 3)</f>
        <v>MSP</v>
      </c>
      <c r="I119" s="15" t="str">
        <f>vlookup(G119, 'Airport Codes'!$B$2:$D122631, 3, 0)</f>
        <v>Detroit, MI</v>
      </c>
      <c r="J119" s="15" t="str">
        <f>vlookup(H119, 'Airport Codes'!$B$2:$D122631, 3, 0)</f>
        <v>St. Paul-Minneapolis, MN</v>
      </c>
      <c r="K119" s="26">
        <v>0.7083333333333334</v>
      </c>
      <c r="L119" s="2" t="s">
        <v>231</v>
      </c>
      <c r="M119" s="27">
        <v>112.0</v>
      </c>
    </row>
    <row r="120" hidden="1">
      <c r="A120" s="2" t="s">
        <v>232</v>
      </c>
      <c r="B120" s="2">
        <v>54044.0</v>
      </c>
      <c r="C120" s="2">
        <v>55131.0</v>
      </c>
      <c r="D120" s="2">
        <v>56360.0</v>
      </c>
      <c r="E120" s="2">
        <v>165535.0</v>
      </c>
      <c r="F120" s="2" t="s">
        <v>36</v>
      </c>
      <c r="G120" s="15" t="str">
        <f t="shared" si="25"/>
        <v>DEN</v>
      </c>
      <c r="H120" s="15" t="str">
        <f t="shared" si="26"/>
        <v>MCI</v>
      </c>
      <c r="I120" s="15" t="str">
        <f>vlookup(G120, 'Airport Codes'!$B$2:$D122631, 3, 0)</f>
        <v>Denver, CO</v>
      </c>
      <c r="J120" s="15" t="str">
        <f>vlookup(H120, 'Airport Codes'!$B$2:$D122631, 3, 0)</f>
        <v>Kansas City, MO</v>
      </c>
      <c r="K120" s="26">
        <v>1.0833333333333333</v>
      </c>
    </row>
    <row r="121">
      <c r="A121" s="2" t="s">
        <v>65</v>
      </c>
      <c r="B121" s="2">
        <v>77162.0</v>
      </c>
      <c r="C121" s="2">
        <v>82916.0</v>
      </c>
      <c r="D121" s="2">
        <v>98517.0</v>
      </c>
      <c r="E121" s="2">
        <v>258595.0</v>
      </c>
      <c r="F121" s="2" t="s">
        <v>36</v>
      </c>
      <c r="G121" s="15" t="str">
        <f t="shared" si="25"/>
        <v>ATL</v>
      </c>
      <c r="H121" s="15" t="str">
        <f t="shared" si="26"/>
        <v>EWR</v>
      </c>
      <c r="I121" s="15" t="str">
        <f>vlookup(G121, 'Airport Codes'!$B$2:$D122631, 3, 0)</f>
        <v>Atlanta, GA</v>
      </c>
      <c r="J121" s="15" t="str">
        <f>vlookup(H121, 'Airport Codes'!$B$2:$D122631, 3, 0)</f>
        <v>Newark, NJ</v>
      </c>
      <c r="K121" s="26">
        <v>0.75</v>
      </c>
      <c r="L121" s="2" t="s">
        <v>49</v>
      </c>
      <c r="M121" s="27">
        <v>131.0</v>
      </c>
      <c r="N121" s="15">
        <f>vlookup(L121, 'Top Amtrak Travel Routes (Curre'!$A$2:$K122631, 11, 0)</f>
        <v>24</v>
      </c>
      <c r="O121" s="15" t="str">
        <f>vlookup(L121, 'Top Amtrak Travel Routes (Curre'!$A$2:$K122631, 2, 0)</f>
        <v>Long Distance</v>
      </c>
    </row>
    <row r="122" hidden="1">
      <c r="A122" s="2" t="s">
        <v>233</v>
      </c>
      <c r="C122" s="2">
        <v>20.0</v>
      </c>
      <c r="D122" s="2">
        <v>18.0</v>
      </c>
      <c r="E122" s="2">
        <v>38.0</v>
      </c>
    </row>
    <row r="123" hidden="1">
      <c r="A123" s="2" t="s">
        <v>234</v>
      </c>
      <c r="C123" s="2">
        <v>41.0</v>
      </c>
      <c r="D123" s="2">
        <v>43.0</v>
      </c>
      <c r="E123" s="2">
        <v>84.0</v>
      </c>
    </row>
    <row r="124" hidden="1">
      <c r="A124" s="2" t="s">
        <v>235</v>
      </c>
      <c r="B124" s="2">
        <v>51059.0</v>
      </c>
      <c r="C124" s="2">
        <v>53416.0</v>
      </c>
      <c r="D124" s="2">
        <v>57707.0</v>
      </c>
      <c r="E124" s="2">
        <v>162182.0</v>
      </c>
      <c r="F124" s="2" t="s">
        <v>36</v>
      </c>
      <c r="G124" s="15" t="str">
        <f>LEFT(A124, 3)</f>
        <v>BNA</v>
      </c>
      <c r="H124" s="15" t="str">
        <f>RiGHT(A124, 3)</f>
        <v>LGA</v>
      </c>
      <c r="I124" s="15" t="str">
        <f>vlookup(G124, 'Airport Codes'!$B$2:$D122631, 3, 0)</f>
        <v>Nashville, TN</v>
      </c>
      <c r="J124" s="15" t="str">
        <f>vlookup(H124, 'Airport Codes'!$B$2:$D122631, 3, 0)</f>
        <v>New York, NY</v>
      </c>
      <c r="K124" s="26" t="s">
        <v>131</v>
      </c>
    </row>
    <row r="125" hidden="1">
      <c r="A125" s="2" t="s">
        <v>236</v>
      </c>
      <c r="B125" s="2">
        <v>62.0</v>
      </c>
      <c r="C125" s="2">
        <v>56.0</v>
      </c>
      <c r="D125" s="2">
        <v>59.0</v>
      </c>
      <c r="E125" s="2">
        <v>177.0</v>
      </c>
    </row>
    <row r="126" hidden="1">
      <c r="A126" s="2" t="s">
        <v>237</v>
      </c>
      <c r="B126" s="2">
        <v>48742.0</v>
      </c>
      <c r="C126" s="2">
        <v>52200.0</v>
      </c>
      <c r="D126" s="2">
        <v>57678.0</v>
      </c>
      <c r="E126" s="2">
        <v>158620.0</v>
      </c>
      <c r="F126" s="2" t="s">
        <v>36</v>
      </c>
      <c r="G126" s="15" t="str">
        <f>LEFT(A126, 3)</f>
        <v>ATL</v>
      </c>
      <c r="H126" s="15" t="str">
        <f>RiGHT(A126, 3)</f>
        <v>IAH</v>
      </c>
      <c r="I126" s="15" t="str">
        <f>vlookup(G126, 'Airport Codes'!$B$2:$D122631, 3, 0)</f>
        <v>Atlanta, GA</v>
      </c>
      <c r="J126" s="15" t="str">
        <f>vlookup(H126, 'Airport Codes'!$B$2:$D122631, 3, 0)</f>
        <v>Houston, TX</v>
      </c>
      <c r="K126" s="26" t="s">
        <v>131</v>
      </c>
    </row>
    <row r="127" hidden="1">
      <c r="A127" s="2" t="s">
        <v>238</v>
      </c>
      <c r="B127" s="2">
        <v>60.0</v>
      </c>
      <c r="C127" s="2">
        <v>50.0</v>
      </c>
      <c r="E127" s="2">
        <v>110.0</v>
      </c>
    </row>
    <row r="128" hidden="1">
      <c r="A128" s="2" t="s">
        <v>239</v>
      </c>
      <c r="B128" s="2">
        <v>4985.0</v>
      </c>
      <c r="C128" s="2">
        <v>4828.0</v>
      </c>
      <c r="D128" s="2">
        <v>4290.0</v>
      </c>
      <c r="E128" s="2">
        <v>14103.0</v>
      </c>
    </row>
    <row r="129">
      <c r="A129" s="2" t="s">
        <v>66</v>
      </c>
      <c r="B129" s="2">
        <v>76526.0</v>
      </c>
      <c r="C129" s="2">
        <v>80107.0</v>
      </c>
      <c r="D129" s="2">
        <v>84065.0</v>
      </c>
      <c r="E129" s="2">
        <v>240698.0</v>
      </c>
      <c r="F129" s="2" t="s">
        <v>36</v>
      </c>
      <c r="G129" s="15" t="str">
        <f>LEFT(A129, 3)</f>
        <v>DCA</v>
      </c>
      <c r="H129" s="15" t="str">
        <f>RiGHT(A129, 3)</f>
        <v>MCO</v>
      </c>
      <c r="I129" s="15" t="str">
        <f>vlookup(G129, 'Airport Codes'!$B$2:$D122631, 3, 0)</f>
        <v>Washington, DC</v>
      </c>
      <c r="J129" s="15" t="str">
        <f>vlookup(H129, 'Airport Codes'!$B$2:$D122631, 3, 0)</f>
        <v>Orlando, FL</v>
      </c>
      <c r="K129" s="26">
        <v>0.75</v>
      </c>
      <c r="L129" s="2" t="s">
        <v>67</v>
      </c>
      <c r="M129" s="27">
        <v>139.0</v>
      </c>
      <c r="N129" s="15">
        <f>vlookup(L129, 'Top Amtrak Travel Routes (Curre'!$A$2:$K122631, 11, 0)</f>
        <v>20</v>
      </c>
      <c r="O129" s="15" t="str">
        <f>vlookup(L129, 'Top Amtrak Travel Routes (Curre'!$A$2:$K122631, 2, 0)</f>
        <v>Long Distance</v>
      </c>
    </row>
    <row r="130" hidden="1">
      <c r="A130" s="2" t="s">
        <v>240</v>
      </c>
      <c r="B130" s="2">
        <v>352.0</v>
      </c>
      <c r="C130" s="2">
        <v>325.0</v>
      </c>
      <c r="D130" s="2">
        <v>396.0</v>
      </c>
      <c r="E130" s="2">
        <v>1073.0</v>
      </c>
    </row>
    <row r="131" hidden="1">
      <c r="A131" s="2" t="s">
        <v>241</v>
      </c>
      <c r="B131" s="2">
        <v>48746.0</v>
      </c>
      <c r="C131" s="2">
        <v>50460.0</v>
      </c>
      <c r="D131" s="2">
        <v>56766.0</v>
      </c>
      <c r="E131" s="2">
        <v>155972.0</v>
      </c>
      <c r="F131" s="2" t="s">
        <v>36</v>
      </c>
      <c r="G131" s="15" t="str">
        <f>LEFT(A131, 3)</f>
        <v>IND</v>
      </c>
      <c r="H131" s="15" t="str">
        <f>RiGHT(A131, 3)</f>
        <v>MCO</v>
      </c>
      <c r="I131" s="15" t="str">
        <f>vlookup(G131, 'Airport Codes'!$B$2:$D122631, 3, 0)</f>
        <v>Indianapolis, IN</v>
      </c>
      <c r="J131" s="15" t="str">
        <f>vlookup(H131, 'Airport Codes'!$B$2:$D122631, 3, 0)</f>
        <v>Orlando, FL</v>
      </c>
      <c r="K131" s="26" t="s">
        <v>131</v>
      </c>
    </row>
    <row r="132" hidden="1">
      <c r="A132" s="2" t="s">
        <v>242</v>
      </c>
      <c r="B132" s="2">
        <v>58.0</v>
      </c>
      <c r="C132" s="2">
        <v>83.0</v>
      </c>
      <c r="D132" s="2">
        <v>81.0</v>
      </c>
      <c r="E132" s="2">
        <v>222.0</v>
      </c>
    </row>
    <row r="133" hidden="1">
      <c r="A133" s="2" t="s">
        <v>243</v>
      </c>
      <c r="B133" s="2">
        <v>76.0</v>
      </c>
      <c r="C133" s="2">
        <v>126.0</v>
      </c>
      <c r="D133" s="2">
        <v>100.0</v>
      </c>
      <c r="E133" s="2">
        <v>302.0</v>
      </c>
    </row>
    <row r="134" hidden="1">
      <c r="A134" s="2" t="s">
        <v>244</v>
      </c>
      <c r="B134" s="2">
        <v>45089.0</v>
      </c>
      <c r="C134" s="2">
        <v>52908.0</v>
      </c>
      <c r="D134" s="2">
        <v>57692.0</v>
      </c>
      <c r="E134" s="2">
        <v>155689.0</v>
      </c>
      <c r="F134" s="2" t="s">
        <v>36</v>
      </c>
      <c r="G134" s="15" t="str">
        <f>LEFT(A134, 3)</f>
        <v>IAH</v>
      </c>
      <c r="H134" s="15" t="str">
        <f>RiGHT(A134, 3)</f>
        <v>MCO</v>
      </c>
      <c r="I134" s="15" t="str">
        <f>vlookup(G134, 'Airport Codes'!$B$2:$D122631, 3, 0)</f>
        <v>Houston, TX</v>
      </c>
      <c r="J134" s="15" t="str">
        <f>vlookup(H134, 'Airport Codes'!$B$2:$D122631, 3, 0)</f>
        <v>Orlando, FL</v>
      </c>
      <c r="K134" s="26" t="s">
        <v>131</v>
      </c>
    </row>
    <row r="135" hidden="1">
      <c r="A135" s="2" t="s">
        <v>245</v>
      </c>
      <c r="D135" s="2">
        <v>47.0</v>
      </c>
      <c r="E135" s="2">
        <v>47.0</v>
      </c>
    </row>
    <row r="136" hidden="1">
      <c r="A136" s="2" t="s">
        <v>246</v>
      </c>
      <c r="B136" s="2">
        <v>293.0</v>
      </c>
      <c r="C136" s="2">
        <v>228.0</v>
      </c>
      <c r="D136" s="2">
        <v>367.0</v>
      </c>
      <c r="E136" s="2">
        <v>888.0</v>
      </c>
    </row>
    <row r="137" hidden="1">
      <c r="A137" s="2" t="s">
        <v>247</v>
      </c>
      <c r="B137" s="2">
        <v>281.0</v>
      </c>
      <c r="C137" s="2">
        <v>234.0</v>
      </c>
      <c r="D137" s="2">
        <v>236.0</v>
      </c>
      <c r="E137" s="2">
        <v>751.0</v>
      </c>
    </row>
    <row r="138" hidden="1">
      <c r="A138" s="2" t="s">
        <v>248</v>
      </c>
      <c r="B138" s="2">
        <v>238.0</v>
      </c>
      <c r="C138" s="2">
        <v>329.0</v>
      </c>
      <c r="D138" s="2">
        <v>296.0</v>
      </c>
      <c r="E138" s="2">
        <v>863.0</v>
      </c>
    </row>
    <row r="139" hidden="1">
      <c r="A139" s="2" t="s">
        <v>249</v>
      </c>
      <c r="B139" s="2">
        <v>49197.0</v>
      </c>
      <c r="C139" s="2">
        <v>51110.0</v>
      </c>
      <c r="D139" s="2">
        <v>51908.0</v>
      </c>
      <c r="E139" s="2">
        <v>152215.0</v>
      </c>
      <c r="F139" s="2" t="s">
        <v>36</v>
      </c>
      <c r="G139" s="15" t="str">
        <f>LEFT(A139, 3)</f>
        <v>BOS</v>
      </c>
      <c r="H139" s="15" t="str">
        <f>RiGHT(A139, 3)</f>
        <v>DTW</v>
      </c>
      <c r="I139" s="15" t="str">
        <f>vlookup(G139, 'Airport Codes'!$B$2:$D122631, 3, 0)</f>
        <v>Boston, MA</v>
      </c>
      <c r="J139" s="15" t="str">
        <f>vlookup(H139, 'Airport Codes'!$B$2:$D122631, 3, 0)</f>
        <v>Detroit, MI</v>
      </c>
      <c r="K139" s="26" t="s">
        <v>131</v>
      </c>
    </row>
    <row r="140" hidden="1">
      <c r="A140" s="2" t="s">
        <v>250</v>
      </c>
      <c r="B140" s="2">
        <v>38.0</v>
      </c>
      <c r="C140" s="2">
        <v>36.0</v>
      </c>
      <c r="D140" s="2">
        <v>18.0</v>
      </c>
      <c r="E140" s="2">
        <v>92.0</v>
      </c>
    </row>
    <row r="141" hidden="1">
      <c r="A141" s="2" t="s">
        <v>251</v>
      </c>
      <c r="B141" s="2">
        <v>198.0</v>
      </c>
      <c r="C141" s="2">
        <v>131.0</v>
      </c>
      <c r="D141" s="2">
        <v>137.0</v>
      </c>
      <c r="E141" s="2">
        <v>466.0</v>
      </c>
    </row>
    <row r="142" hidden="1">
      <c r="A142" s="2" t="s">
        <v>252</v>
      </c>
      <c r="B142" s="2">
        <v>136.0</v>
      </c>
      <c r="C142" s="2">
        <v>141.0</v>
      </c>
      <c r="D142" s="2">
        <v>40.0</v>
      </c>
      <c r="E142" s="2">
        <v>317.0</v>
      </c>
    </row>
    <row r="143" hidden="1">
      <c r="A143" s="2" t="s">
        <v>253</v>
      </c>
      <c r="B143" s="2">
        <v>44752.0</v>
      </c>
      <c r="C143" s="2">
        <v>50497.0</v>
      </c>
      <c r="D143" s="2">
        <v>54172.0</v>
      </c>
      <c r="E143" s="2">
        <v>149421.0</v>
      </c>
      <c r="F143" s="2" t="s">
        <v>36</v>
      </c>
      <c r="G143" s="15" t="str">
        <f>LEFT(A143, 3)</f>
        <v>BNA</v>
      </c>
      <c r="H143" s="15" t="str">
        <f>RiGHT(A143, 3)</f>
        <v>BOS</v>
      </c>
      <c r="I143" s="15" t="str">
        <f>vlookup(G143, 'Airport Codes'!$B$2:$D122631, 3, 0)</f>
        <v>Nashville, TN</v>
      </c>
      <c r="J143" s="15" t="str">
        <f>vlookup(H143, 'Airport Codes'!$B$2:$D122631, 3, 0)</f>
        <v>Boston, MA</v>
      </c>
      <c r="K143" s="26" t="s">
        <v>131</v>
      </c>
    </row>
    <row r="144" hidden="1">
      <c r="A144" s="2" t="s">
        <v>254</v>
      </c>
      <c r="B144" s="2">
        <v>18.0</v>
      </c>
      <c r="E144" s="2">
        <v>18.0</v>
      </c>
    </row>
    <row r="145" hidden="1">
      <c r="A145" s="2" t="s">
        <v>255</v>
      </c>
      <c r="B145" s="2">
        <v>217.0</v>
      </c>
      <c r="C145" s="2">
        <v>169.0</v>
      </c>
      <c r="D145" s="2">
        <v>210.0</v>
      </c>
      <c r="E145" s="2">
        <v>596.0</v>
      </c>
    </row>
    <row r="146">
      <c r="A146" s="2" t="s">
        <v>68</v>
      </c>
      <c r="B146" s="2">
        <v>27447.0</v>
      </c>
      <c r="C146" s="2">
        <v>28828.0</v>
      </c>
      <c r="D146" s="2">
        <v>33176.0</v>
      </c>
      <c r="E146" s="2">
        <v>89451.0</v>
      </c>
      <c r="F146" s="2" t="s">
        <v>36</v>
      </c>
      <c r="G146" s="15" t="str">
        <f>LEFT(A146, 3)</f>
        <v>JAX</v>
      </c>
      <c r="H146" s="15" t="str">
        <f>RiGHT(A146, 3)</f>
        <v>JFK</v>
      </c>
      <c r="I146" s="15" t="str">
        <f>vlookup(G146, 'Airport Codes'!$B$2:$D122631, 3, 0)</f>
        <v>Jacksonville, FL</v>
      </c>
      <c r="J146" s="15" t="str">
        <f>vlookup(H146, 'Airport Codes'!$B$2:$D122631, 3, 0)</f>
        <v>New York, NY</v>
      </c>
      <c r="K146" s="26">
        <v>0.75</v>
      </c>
      <c r="L146" s="2" t="s">
        <v>67</v>
      </c>
      <c r="M146" s="27">
        <v>121.0</v>
      </c>
      <c r="N146" s="15">
        <f>vlookup(L146, 'Top Amtrak Travel Routes (Curre'!$A$2:$K122631, 11, 0)</f>
        <v>20</v>
      </c>
      <c r="O146" s="15" t="str">
        <f>vlookup(L146, 'Top Amtrak Travel Routes (Curre'!$A$2:$K122631, 2, 0)</f>
        <v>Long Distance</v>
      </c>
    </row>
    <row r="147" hidden="1">
      <c r="A147" s="2" t="s">
        <v>256</v>
      </c>
      <c r="B147" s="2">
        <v>55.0</v>
      </c>
      <c r="C147" s="2">
        <v>19.0</v>
      </c>
      <c r="D147" s="2">
        <v>44.0</v>
      </c>
      <c r="E147" s="2">
        <v>118.0</v>
      </c>
    </row>
    <row r="148" hidden="1">
      <c r="A148" s="2" t="s">
        <v>257</v>
      </c>
      <c r="B148" s="2">
        <v>385.0</v>
      </c>
      <c r="C148" s="2">
        <v>363.0</v>
      </c>
      <c r="D148" s="2">
        <v>393.0</v>
      </c>
      <c r="E148" s="2">
        <v>1141.0</v>
      </c>
    </row>
    <row r="149" hidden="1">
      <c r="A149" s="2" t="s">
        <v>258</v>
      </c>
      <c r="B149" s="2">
        <v>262.0</v>
      </c>
      <c r="C149" s="2">
        <v>261.0</v>
      </c>
      <c r="D149" s="2">
        <v>314.0</v>
      </c>
      <c r="E149" s="2">
        <v>837.0</v>
      </c>
    </row>
    <row r="150" hidden="1">
      <c r="A150" s="2" t="s">
        <v>259</v>
      </c>
      <c r="D150" s="2">
        <v>96.0</v>
      </c>
      <c r="E150" s="2">
        <v>96.0</v>
      </c>
    </row>
    <row r="151" hidden="1">
      <c r="A151" s="2" t="s">
        <v>260</v>
      </c>
      <c r="B151" s="2">
        <v>164.0</v>
      </c>
      <c r="C151" s="2">
        <v>123.0</v>
      </c>
      <c r="D151" s="2">
        <v>158.0</v>
      </c>
      <c r="E151" s="2">
        <v>445.0</v>
      </c>
    </row>
    <row r="152" hidden="1">
      <c r="A152" s="2" t="s">
        <v>261</v>
      </c>
      <c r="B152" s="2">
        <v>18.0</v>
      </c>
      <c r="D152" s="2">
        <v>36.0</v>
      </c>
      <c r="E152" s="2">
        <v>54.0</v>
      </c>
    </row>
    <row r="153" hidden="1">
      <c r="A153" s="2" t="s">
        <v>262</v>
      </c>
      <c r="B153" s="2">
        <v>4237.0</v>
      </c>
      <c r="C153" s="2">
        <v>5473.0</v>
      </c>
      <c r="D153" s="2">
        <v>5062.0</v>
      </c>
      <c r="E153" s="2">
        <v>14772.0</v>
      </c>
    </row>
    <row r="154" hidden="1">
      <c r="A154" s="2" t="s">
        <v>263</v>
      </c>
      <c r="B154" s="2">
        <v>2563.0</v>
      </c>
      <c r="E154" s="2">
        <v>2563.0</v>
      </c>
    </row>
    <row r="155" hidden="1">
      <c r="A155" s="2" t="s">
        <v>264</v>
      </c>
      <c r="B155" s="2">
        <v>23648.0</v>
      </c>
      <c r="C155" s="2">
        <v>26161.0</v>
      </c>
      <c r="D155" s="2">
        <v>24600.0</v>
      </c>
      <c r="E155" s="2">
        <v>74409.0</v>
      </c>
    </row>
    <row r="156" hidden="1">
      <c r="A156" s="2" t="s">
        <v>265</v>
      </c>
      <c r="B156" s="2">
        <v>26704.0</v>
      </c>
      <c r="C156" s="2">
        <v>25082.0</v>
      </c>
      <c r="D156" s="2">
        <v>24333.0</v>
      </c>
      <c r="E156" s="2">
        <v>76119.0</v>
      </c>
    </row>
    <row r="157" hidden="1">
      <c r="A157" s="2" t="s">
        <v>266</v>
      </c>
      <c r="B157" s="2">
        <v>44499.0</v>
      </c>
      <c r="C157" s="2">
        <v>48780.0</v>
      </c>
      <c r="D157" s="2">
        <v>53819.0</v>
      </c>
      <c r="E157" s="2">
        <v>147098.0</v>
      </c>
      <c r="F157" s="2" t="s">
        <v>36</v>
      </c>
      <c r="G157" s="15" t="str">
        <f t="shared" ref="G157:G158" si="27">LEFT(A157, 3)</f>
        <v>BNA</v>
      </c>
      <c r="H157" s="15" t="str">
        <f t="shared" ref="H157:H158" si="28">RiGHT(A157, 3)</f>
        <v>MCO</v>
      </c>
      <c r="I157" s="15" t="str">
        <f>vlookup(G157, 'Airport Codes'!$B$2:$D122631, 3, 0)</f>
        <v>Nashville, TN</v>
      </c>
      <c r="J157" s="15" t="str">
        <f>vlookup(H157, 'Airport Codes'!$B$2:$D122631, 3, 0)</f>
        <v>Orlando, FL</v>
      </c>
      <c r="K157" s="2" t="s">
        <v>131</v>
      </c>
    </row>
    <row r="158" hidden="1">
      <c r="A158" s="2" t="s">
        <v>267</v>
      </c>
      <c r="B158" s="2">
        <v>45953.0</v>
      </c>
      <c r="C158" s="2">
        <v>48404.0</v>
      </c>
      <c r="D158" s="2">
        <v>50494.0</v>
      </c>
      <c r="E158" s="2">
        <v>144851.0</v>
      </c>
      <c r="F158" s="2" t="s">
        <v>36</v>
      </c>
      <c r="G158" s="15" t="str">
        <f t="shared" si="27"/>
        <v>PHX</v>
      </c>
      <c r="H158" s="15" t="str">
        <f t="shared" si="28"/>
        <v>SJC</v>
      </c>
      <c r="I158" s="15" t="str">
        <f>vlookup(G158, 'Airport Codes'!$B$2:$D122631, 3, 0)</f>
        <v>Phoenix, AZ</v>
      </c>
      <c r="J158" s="15" t="str">
        <f>vlookup(H158, 'Airport Codes'!$B$2:$D122631, 3, 0)</f>
        <v>San Jose, CA</v>
      </c>
      <c r="K158" s="2" t="s">
        <v>131</v>
      </c>
    </row>
    <row r="159" hidden="1">
      <c r="A159" s="2" t="s">
        <v>268</v>
      </c>
      <c r="B159" s="2">
        <v>10561.0</v>
      </c>
      <c r="C159" s="2">
        <v>12694.0</v>
      </c>
      <c r="D159" s="2">
        <v>12608.0</v>
      </c>
      <c r="E159" s="2">
        <v>35863.0</v>
      </c>
    </row>
    <row r="160" hidden="1">
      <c r="A160" s="2" t="s">
        <v>269</v>
      </c>
      <c r="B160" s="2">
        <v>42450.0</v>
      </c>
      <c r="C160" s="2">
        <v>49303.0</v>
      </c>
      <c r="D160" s="2">
        <v>50650.0</v>
      </c>
      <c r="E160" s="2">
        <v>142403.0</v>
      </c>
      <c r="F160" s="2" t="s">
        <v>36</v>
      </c>
      <c r="G160" s="15" t="str">
        <f>LEFT(A160, 3)</f>
        <v>ATL</v>
      </c>
      <c r="H160" s="15" t="str">
        <f>RiGHT(A160, 3)</f>
        <v>HOU</v>
      </c>
      <c r="I160" s="15" t="str">
        <f>vlookup(G160, 'Airport Codes'!$B$2:$D122631, 3, 0)</f>
        <v>Atlanta, GA</v>
      </c>
      <c r="J160" s="15" t="str">
        <f>vlookup(H160, 'Airport Codes'!$B$2:$D122631, 3, 0)</f>
        <v>Houston, TX</v>
      </c>
      <c r="K160" s="2" t="s">
        <v>131</v>
      </c>
    </row>
    <row r="161" hidden="1">
      <c r="A161" s="2" t="s">
        <v>270</v>
      </c>
      <c r="C161" s="2">
        <v>39.0</v>
      </c>
      <c r="D161" s="2">
        <v>87.0</v>
      </c>
      <c r="E161" s="2">
        <v>126.0</v>
      </c>
    </row>
    <row r="162" hidden="1">
      <c r="A162" s="2" t="s">
        <v>271</v>
      </c>
      <c r="B162" s="2">
        <v>39390.0</v>
      </c>
      <c r="C162" s="2">
        <v>42069.0</v>
      </c>
      <c r="D162" s="2">
        <v>60635.0</v>
      </c>
      <c r="E162" s="2">
        <v>142094.0</v>
      </c>
      <c r="F162" s="2" t="s">
        <v>36</v>
      </c>
      <c r="G162" s="15" t="str">
        <f>LEFT(A162, 3)</f>
        <v>LAS</v>
      </c>
      <c r="H162" s="15" t="str">
        <f>RiGHT(A162, 3)</f>
        <v>SMF</v>
      </c>
      <c r="I162" s="15" t="str">
        <f>vlookup(G162, 'Airport Codes'!$B$2:$D122631, 3, 0)</f>
        <v>Las Vegas, NV</v>
      </c>
      <c r="J162" s="15" t="str">
        <f>vlookup(H162, 'Airport Codes'!$B$2:$D122631, 3, 0)</f>
        <v>Sacramento, CA</v>
      </c>
      <c r="K162" s="26" t="s">
        <v>131</v>
      </c>
    </row>
    <row r="163" hidden="1">
      <c r="A163" s="2" t="s">
        <v>272</v>
      </c>
      <c r="C163" s="2">
        <v>59.0</v>
      </c>
      <c r="D163" s="2">
        <v>69.0</v>
      </c>
      <c r="E163" s="2">
        <v>128.0</v>
      </c>
    </row>
    <row r="164" hidden="1">
      <c r="A164" s="2" t="s">
        <v>273</v>
      </c>
      <c r="B164" s="2">
        <v>42840.0</v>
      </c>
      <c r="C164" s="2">
        <v>46702.0</v>
      </c>
      <c r="D164" s="2">
        <v>51897.0</v>
      </c>
      <c r="E164" s="2">
        <v>141439.0</v>
      </c>
      <c r="F164" s="2" t="s">
        <v>36</v>
      </c>
      <c r="G164" s="15" t="str">
        <f>LEFT(A164, 3)</f>
        <v>SAN</v>
      </c>
      <c r="H164" s="15" t="str">
        <f>RiGHT(A164, 3)</f>
        <v>SLC</v>
      </c>
      <c r="I164" s="15" t="str">
        <f>vlookup(G164, 'Airport Codes'!$B$2:$D122631, 3, 0)</f>
        <v>San Diego, CA</v>
      </c>
      <c r="J164" s="15" t="str">
        <f>vlookup(H164, 'Airport Codes'!$B$2:$D122631, 3, 0)</f>
        <v>Salt Lake City, UT</v>
      </c>
      <c r="K164" s="2" t="s">
        <v>131</v>
      </c>
    </row>
    <row r="165" hidden="1">
      <c r="A165" s="2" t="s">
        <v>274</v>
      </c>
      <c r="B165" s="2">
        <v>195.0</v>
      </c>
      <c r="C165" s="2">
        <v>154.0</v>
      </c>
      <c r="D165" s="2">
        <v>223.0</v>
      </c>
      <c r="E165" s="2">
        <v>572.0</v>
      </c>
    </row>
    <row r="166" hidden="1">
      <c r="A166" s="2" t="s">
        <v>275</v>
      </c>
      <c r="B166" s="2">
        <v>43974.0</v>
      </c>
      <c r="C166" s="2">
        <v>46575.0</v>
      </c>
      <c r="D166" s="2">
        <v>50793.0</v>
      </c>
      <c r="E166" s="2">
        <v>141342.0</v>
      </c>
      <c r="F166" s="2" t="s">
        <v>36</v>
      </c>
      <c r="G166" s="15" t="str">
        <f>LEFT(A166, 3)</f>
        <v>SEA</v>
      </c>
      <c r="H166" s="15" t="str">
        <f>RiGHT(A166, 3)</f>
        <v>SLC</v>
      </c>
      <c r="I166" s="15" t="str">
        <f>vlookup(G166, 'Airport Codes'!$B$2:$D122631, 3, 0)</f>
        <v>Seattle, WA</v>
      </c>
      <c r="J166" s="15" t="str">
        <f>vlookup(H166, 'Airport Codes'!$B$2:$D122631, 3, 0)</f>
        <v>Salt Lake City, UT</v>
      </c>
      <c r="K166" s="26">
        <v>1.7083333333333333</v>
      </c>
    </row>
    <row r="167" hidden="1">
      <c r="A167" s="2" t="s">
        <v>276</v>
      </c>
      <c r="B167" s="2">
        <v>216.0</v>
      </c>
      <c r="C167" s="2">
        <v>206.0</v>
      </c>
      <c r="D167" s="2">
        <v>280.0</v>
      </c>
      <c r="E167" s="2">
        <v>702.0</v>
      </c>
    </row>
    <row r="168" hidden="1">
      <c r="A168" s="2" t="s">
        <v>277</v>
      </c>
      <c r="B168" s="2">
        <v>719.0</v>
      </c>
      <c r="C168" s="2">
        <v>833.0</v>
      </c>
      <c r="D168" s="2">
        <v>812.0</v>
      </c>
      <c r="E168" s="2">
        <v>2364.0</v>
      </c>
    </row>
    <row r="169" hidden="1">
      <c r="A169" s="2" t="s">
        <v>278</v>
      </c>
      <c r="B169" s="2">
        <v>44586.0</v>
      </c>
      <c r="C169" s="2">
        <v>46414.0</v>
      </c>
      <c r="D169" s="2">
        <v>50207.0</v>
      </c>
      <c r="E169" s="2">
        <v>141207.0</v>
      </c>
      <c r="F169" s="2" t="s">
        <v>36</v>
      </c>
      <c r="G169" s="15" t="str">
        <f>LEFT(A169, 3)</f>
        <v>LAS</v>
      </c>
      <c r="H169" s="15" t="str">
        <f>RiGHT(A169, 3)</f>
        <v>RNO</v>
      </c>
      <c r="I169" s="15" t="str">
        <f>vlookup(G169, 'Airport Codes'!$B$2:$D122631, 3, 0)</f>
        <v>Las Vegas, NV</v>
      </c>
      <c r="J169" s="15" t="str">
        <f>vlookup(H169, 'Airport Codes'!$B$2:$D122631, 3, 0)</f>
        <v>Reno, NV</v>
      </c>
      <c r="K169" s="2" t="s">
        <v>131</v>
      </c>
    </row>
    <row r="170" hidden="1">
      <c r="A170" s="2" t="s">
        <v>279</v>
      </c>
      <c r="B170" s="2">
        <v>318.0</v>
      </c>
      <c r="C170" s="2">
        <v>278.0</v>
      </c>
      <c r="D170" s="2">
        <v>354.0</v>
      </c>
      <c r="E170" s="2">
        <v>950.0</v>
      </c>
    </row>
    <row r="171" hidden="1">
      <c r="A171" s="2" t="s">
        <v>280</v>
      </c>
      <c r="D171" s="2">
        <v>22.0</v>
      </c>
      <c r="E171" s="2">
        <v>22.0</v>
      </c>
    </row>
    <row r="172" hidden="1">
      <c r="A172" s="2" t="s">
        <v>281</v>
      </c>
      <c r="C172" s="2">
        <v>20.0</v>
      </c>
      <c r="D172" s="2">
        <v>19.0</v>
      </c>
      <c r="E172" s="2">
        <v>39.0</v>
      </c>
    </row>
    <row r="173" hidden="1">
      <c r="A173" s="2" t="s">
        <v>282</v>
      </c>
      <c r="B173" s="2">
        <v>262.0</v>
      </c>
      <c r="C173" s="2">
        <v>457.0</v>
      </c>
      <c r="D173" s="2">
        <v>425.0</v>
      </c>
      <c r="E173" s="2">
        <v>1144.0</v>
      </c>
    </row>
    <row r="174" hidden="1">
      <c r="A174" s="2" t="s">
        <v>283</v>
      </c>
      <c r="B174" s="2">
        <v>239.0</v>
      </c>
      <c r="C174" s="2">
        <v>184.0</v>
      </c>
      <c r="D174" s="2">
        <v>220.0</v>
      </c>
      <c r="E174" s="2">
        <v>643.0</v>
      </c>
    </row>
    <row r="175" hidden="1">
      <c r="A175" s="2" t="s">
        <v>284</v>
      </c>
      <c r="B175" s="2">
        <v>121.0</v>
      </c>
      <c r="C175" s="2">
        <v>90.0</v>
      </c>
      <c r="D175" s="2">
        <v>179.0</v>
      </c>
      <c r="E175" s="2">
        <v>390.0</v>
      </c>
    </row>
    <row r="176" hidden="1">
      <c r="A176" s="2" t="s">
        <v>285</v>
      </c>
      <c r="B176" s="2">
        <v>234.0</v>
      </c>
      <c r="C176" s="2">
        <v>257.0</v>
      </c>
      <c r="D176" s="2">
        <v>255.0</v>
      </c>
      <c r="E176" s="2">
        <v>746.0</v>
      </c>
    </row>
    <row r="177" hidden="1">
      <c r="A177" s="2" t="s">
        <v>286</v>
      </c>
      <c r="B177" s="2">
        <v>44126.0</v>
      </c>
      <c r="C177" s="2">
        <v>47467.0</v>
      </c>
      <c r="D177" s="2">
        <v>49453.0</v>
      </c>
      <c r="E177" s="2">
        <v>141046.0</v>
      </c>
      <c r="F177" s="2" t="s">
        <v>36</v>
      </c>
      <c r="G177" s="15" t="str">
        <f>LEFT(A177, 3)</f>
        <v>LAS</v>
      </c>
      <c r="H177" s="15" t="str">
        <f>RiGHT(A177, 3)</f>
        <v>SLC</v>
      </c>
      <c r="I177" s="15" t="str">
        <f>vlookup(G177, 'Airport Codes'!$B$2:$D122631, 3, 0)</f>
        <v>Las Vegas, NV</v>
      </c>
      <c r="J177" s="15" t="str">
        <f>vlookup(H177, 'Airport Codes'!$B$2:$D122631, 3, 0)</f>
        <v>Salt Lake City, UT</v>
      </c>
      <c r="K177" s="2" t="s">
        <v>131</v>
      </c>
    </row>
    <row r="178" hidden="1">
      <c r="A178" s="2" t="s">
        <v>287</v>
      </c>
      <c r="C178" s="2">
        <v>40.0</v>
      </c>
      <c r="D178" s="2">
        <v>19.0</v>
      </c>
      <c r="E178" s="2">
        <v>59.0</v>
      </c>
    </row>
    <row r="179" hidden="1">
      <c r="A179" s="2" t="s">
        <v>288</v>
      </c>
      <c r="B179" s="2">
        <v>324.0</v>
      </c>
      <c r="D179" s="2">
        <v>350.0</v>
      </c>
      <c r="E179" s="2">
        <v>674.0</v>
      </c>
    </row>
    <row r="180" hidden="1">
      <c r="A180" s="2" t="s">
        <v>289</v>
      </c>
      <c r="B180" s="2">
        <v>219.0</v>
      </c>
      <c r="C180" s="2">
        <v>215.0</v>
      </c>
      <c r="D180" s="2">
        <v>267.0</v>
      </c>
      <c r="E180" s="2">
        <v>701.0</v>
      </c>
    </row>
    <row r="181" hidden="1">
      <c r="A181" s="2" t="s">
        <v>290</v>
      </c>
      <c r="B181" s="2">
        <v>42428.0</v>
      </c>
      <c r="C181" s="2">
        <v>47204.0</v>
      </c>
      <c r="D181" s="2">
        <v>47744.0</v>
      </c>
      <c r="E181" s="2">
        <v>137376.0</v>
      </c>
      <c r="F181" s="2" t="s">
        <v>36</v>
      </c>
      <c r="G181" s="15" t="str">
        <f>LEFT(A181, 3)</f>
        <v>PHX</v>
      </c>
      <c r="H181" s="15" t="str">
        <f>RiGHT(A181, 3)</f>
        <v>SMF</v>
      </c>
      <c r="I181" s="15" t="str">
        <f>vlookup(G181, 'Airport Codes'!$B$2:$D122631, 3, 0)</f>
        <v>Phoenix, AZ</v>
      </c>
      <c r="J181" s="15" t="str">
        <f>vlookup(H181, 'Airport Codes'!$B$2:$D122631, 3, 0)</f>
        <v>Sacramento, CA</v>
      </c>
      <c r="K181" s="26" t="s">
        <v>131</v>
      </c>
    </row>
    <row r="182" hidden="1">
      <c r="A182" s="2" t="s">
        <v>291</v>
      </c>
      <c r="B182" s="2">
        <v>51.0</v>
      </c>
      <c r="C182" s="2">
        <v>105.0</v>
      </c>
      <c r="D182" s="2">
        <v>19.0</v>
      </c>
      <c r="E182" s="2">
        <v>175.0</v>
      </c>
    </row>
    <row r="183" hidden="1">
      <c r="A183" s="2" t="s">
        <v>292</v>
      </c>
      <c r="B183" s="2">
        <v>245.0</v>
      </c>
      <c r="C183" s="2">
        <v>286.0</v>
      </c>
      <c r="D183" s="2">
        <v>277.0</v>
      </c>
      <c r="E183" s="2">
        <v>808.0</v>
      </c>
    </row>
    <row r="184" hidden="1">
      <c r="A184" s="2" t="s">
        <v>293</v>
      </c>
      <c r="B184" s="2">
        <v>42185.0</v>
      </c>
      <c r="C184" s="2">
        <v>46818.0</v>
      </c>
      <c r="D184" s="2">
        <v>48280.0</v>
      </c>
      <c r="E184" s="2">
        <v>137283.0</v>
      </c>
      <c r="F184" s="2" t="s">
        <v>36</v>
      </c>
      <c r="G184" s="15" t="str">
        <f>LEFT(A184, 3)</f>
        <v>DEN</v>
      </c>
      <c r="H184" s="15" t="str">
        <f>RiGHT(A184, 3)</f>
        <v>HOU</v>
      </c>
      <c r="I184" s="15" t="str">
        <f>vlookup(G184, 'Airport Codes'!$B$2:$D122631, 3, 0)</f>
        <v>Denver, CO</v>
      </c>
      <c r="J184" s="15" t="str">
        <f>vlookup(H184, 'Airport Codes'!$B$2:$D122631, 3, 0)</f>
        <v>Houston, TX</v>
      </c>
      <c r="K184" s="2" t="s">
        <v>131</v>
      </c>
    </row>
    <row r="185" hidden="1">
      <c r="A185" s="2" t="s">
        <v>294</v>
      </c>
      <c r="B185" s="2">
        <v>239.0</v>
      </c>
      <c r="C185" s="2">
        <v>236.0</v>
      </c>
      <c r="D185" s="2">
        <v>245.0</v>
      </c>
      <c r="E185" s="2">
        <v>720.0</v>
      </c>
    </row>
    <row r="186" hidden="1">
      <c r="A186" s="2" t="s">
        <v>295</v>
      </c>
      <c r="B186" s="2">
        <v>43622.0</v>
      </c>
      <c r="C186" s="2">
        <v>46112.0</v>
      </c>
      <c r="D186" s="2">
        <v>46388.0</v>
      </c>
      <c r="E186" s="2">
        <v>136122.0</v>
      </c>
      <c r="F186" s="2" t="s">
        <v>36</v>
      </c>
      <c r="G186" s="15" t="str">
        <f>LEFT(A186, 3)</f>
        <v>ATL</v>
      </c>
      <c r="H186" s="15" t="str">
        <f>RiGHT(A186, 3)</f>
        <v>DAL</v>
      </c>
      <c r="I186" s="15" t="str">
        <f>vlookup(G186, 'Airport Codes'!$B$2:$D122631, 3, 0)</f>
        <v>Atlanta, GA</v>
      </c>
      <c r="J186" s="15" t="str">
        <f>vlookup(H186, 'Airport Codes'!$B$2:$D122631, 3, 0)</f>
        <v>Dallas, TX</v>
      </c>
      <c r="K186" s="26">
        <v>2.5416666666666665</v>
      </c>
    </row>
    <row r="187" hidden="1">
      <c r="A187" s="2" t="s">
        <v>296</v>
      </c>
      <c r="B187" s="2">
        <v>148.0</v>
      </c>
      <c r="C187" s="2">
        <v>197.0</v>
      </c>
      <c r="D187" s="2">
        <v>161.0</v>
      </c>
      <c r="E187" s="2">
        <v>506.0</v>
      </c>
    </row>
    <row r="188" hidden="1">
      <c r="A188" s="2" t="s">
        <v>297</v>
      </c>
      <c r="B188" s="2">
        <v>286.0</v>
      </c>
      <c r="E188" s="2">
        <v>286.0</v>
      </c>
    </row>
    <row r="189">
      <c r="A189" s="2" t="s">
        <v>70</v>
      </c>
      <c r="B189" s="2">
        <v>111295.0</v>
      </c>
      <c r="C189" s="2">
        <v>111604.0</v>
      </c>
      <c r="D189" s="2">
        <v>122848.0</v>
      </c>
      <c r="E189" s="2">
        <v>345747.0</v>
      </c>
      <c r="F189" s="2" t="s">
        <v>36</v>
      </c>
      <c r="G189" s="15" t="str">
        <f>LEFT(A189, 3)</f>
        <v>DEN</v>
      </c>
      <c r="H189" s="15" t="str">
        <f>RiGHT(A189, 3)</f>
        <v>ORD</v>
      </c>
      <c r="I189" s="15" t="str">
        <f>vlookup(G189, 'Airport Codes'!$B$2:$D122631, 3, 0)</f>
        <v>Denver, CO</v>
      </c>
      <c r="J189" s="15" t="str">
        <f>vlookup(H189, 'Airport Codes'!$B$2:$D122631, 3, 0)</f>
        <v>Chicago, IL</v>
      </c>
      <c r="K189" s="26">
        <v>0.7916666666666666</v>
      </c>
      <c r="L189" s="2" t="s">
        <v>59</v>
      </c>
      <c r="M189" s="27">
        <v>125.0</v>
      </c>
      <c r="N189" s="15">
        <f>vlookup(L189, 'Top Amtrak Travel Routes (Curre'!$A$2:$K122631, 11, 0)</f>
        <v>15</v>
      </c>
      <c r="O189" s="15" t="str">
        <f>vlookup(L189, 'Top Amtrak Travel Routes (Curre'!$A$2:$K122631, 2, 0)</f>
        <v>Long Distance</v>
      </c>
    </row>
    <row r="190" hidden="1">
      <c r="A190" s="2" t="s">
        <v>298</v>
      </c>
      <c r="B190" s="2">
        <v>581.0</v>
      </c>
      <c r="C190" s="2">
        <v>567.0</v>
      </c>
      <c r="D190" s="2">
        <v>573.0</v>
      </c>
      <c r="E190" s="2">
        <v>1721.0</v>
      </c>
    </row>
    <row r="191" hidden="1">
      <c r="A191" s="2" t="s">
        <v>299</v>
      </c>
      <c r="C191" s="2">
        <v>18.0</v>
      </c>
      <c r="E191" s="2">
        <v>18.0</v>
      </c>
    </row>
    <row r="192" hidden="1">
      <c r="A192" s="2" t="s">
        <v>300</v>
      </c>
      <c r="D192" s="2">
        <v>18.0</v>
      </c>
      <c r="E192" s="2">
        <v>18.0</v>
      </c>
    </row>
    <row r="193" hidden="1">
      <c r="A193" s="2" t="s">
        <v>301</v>
      </c>
      <c r="B193" s="2">
        <v>38963.0</v>
      </c>
      <c r="C193" s="2">
        <v>41982.0</v>
      </c>
      <c r="D193" s="2">
        <v>50339.0</v>
      </c>
      <c r="E193" s="2">
        <v>131284.0</v>
      </c>
      <c r="F193" s="2" t="s">
        <v>36</v>
      </c>
      <c r="G193" s="15" t="str">
        <f t="shared" ref="G193:G194" si="29">LEFT(A193, 3)</f>
        <v>BWI</v>
      </c>
      <c r="H193" s="15" t="str">
        <f t="shared" ref="H193:H194" si="30">RiGHT(A193, 3)</f>
        <v>ORD</v>
      </c>
      <c r="I193" s="15" t="str">
        <f>vlookup(G193, 'Airport Codes'!$B$2:$D122631, 3, 0)</f>
        <v>Baltimore, MD</v>
      </c>
      <c r="J193" s="15" t="str">
        <f>vlookup(H193, 'Airport Codes'!$B$2:$D122631, 3, 0)</f>
        <v>Chicago, IL</v>
      </c>
      <c r="K193" s="26">
        <v>1.0416666666666667</v>
      </c>
    </row>
    <row r="194" hidden="1">
      <c r="A194" s="2" t="s">
        <v>302</v>
      </c>
      <c r="B194" s="2">
        <v>36576.0</v>
      </c>
      <c r="C194" s="2">
        <v>46038.0</v>
      </c>
      <c r="D194" s="2">
        <v>46402.0</v>
      </c>
      <c r="E194" s="2">
        <v>129016.0</v>
      </c>
      <c r="F194" s="2" t="s">
        <v>36</v>
      </c>
      <c r="G194" s="15" t="str">
        <f t="shared" si="29"/>
        <v>DEN</v>
      </c>
      <c r="H194" s="15" t="str">
        <f t="shared" si="30"/>
        <v>SJC</v>
      </c>
      <c r="I194" s="15" t="str">
        <f>vlookup(G194, 'Airport Codes'!$B$2:$D122631, 3, 0)</f>
        <v>Denver, CO</v>
      </c>
      <c r="J194" s="15" t="str">
        <f>vlookup(H194, 'Airport Codes'!$B$2:$D122631, 3, 0)</f>
        <v>San Jose, CA</v>
      </c>
      <c r="K194" s="26">
        <v>1.4583333333333333</v>
      </c>
    </row>
    <row r="195" hidden="1">
      <c r="A195" s="2" t="s">
        <v>303</v>
      </c>
      <c r="B195" s="2">
        <v>228.0</v>
      </c>
      <c r="C195" s="2">
        <v>148.0</v>
      </c>
      <c r="D195" s="2">
        <v>240.0</v>
      </c>
      <c r="E195" s="2">
        <v>616.0</v>
      </c>
    </row>
    <row r="196" hidden="1">
      <c r="A196" s="2" t="s">
        <v>304</v>
      </c>
      <c r="D196" s="2">
        <v>40.0</v>
      </c>
      <c r="E196" s="2">
        <v>40.0</v>
      </c>
    </row>
    <row r="197" hidden="1">
      <c r="A197" s="2" t="s">
        <v>305</v>
      </c>
      <c r="B197" s="2">
        <v>324.0</v>
      </c>
      <c r="C197" s="2">
        <v>312.0</v>
      </c>
      <c r="D197" s="2">
        <v>308.0</v>
      </c>
      <c r="E197" s="2">
        <v>944.0</v>
      </c>
    </row>
    <row r="198" hidden="1">
      <c r="A198" s="2" t="s">
        <v>306</v>
      </c>
      <c r="B198" s="2">
        <v>2249.0</v>
      </c>
      <c r="C198" s="2">
        <v>2205.0</v>
      </c>
      <c r="D198" s="2">
        <v>2324.0</v>
      </c>
      <c r="E198" s="2">
        <v>6778.0</v>
      </c>
    </row>
    <row r="199" hidden="1">
      <c r="A199" s="2" t="s">
        <v>307</v>
      </c>
      <c r="B199" s="2">
        <v>41588.0</v>
      </c>
      <c r="C199" s="2">
        <v>42889.0</v>
      </c>
      <c r="D199" s="2">
        <v>43119.0</v>
      </c>
      <c r="E199" s="2">
        <v>127596.0</v>
      </c>
      <c r="F199" s="2" t="s">
        <v>36</v>
      </c>
      <c r="G199" s="15" t="str">
        <f>LEFT(A199, 3)</f>
        <v>LGA</v>
      </c>
      <c r="H199" s="15" t="str">
        <f>RiGHT(A199, 3)</f>
        <v>STL</v>
      </c>
      <c r="I199" s="15" t="str">
        <f>vlookup(G199, 'Airport Codes'!$B$2:$D122631, 3, 0)</f>
        <v>New York, NY</v>
      </c>
      <c r="J199" s="15" t="str">
        <f>vlookup(H199, 'Airport Codes'!$B$2:$D122631, 3, 0)</f>
        <v>St. Louis, MO</v>
      </c>
      <c r="K199" s="26">
        <v>1.2083333333333333</v>
      </c>
    </row>
    <row r="200" hidden="1">
      <c r="A200" s="2" t="s">
        <v>308</v>
      </c>
      <c r="B200" s="2">
        <v>167.0</v>
      </c>
      <c r="C200" s="2">
        <v>161.0</v>
      </c>
      <c r="D200" s="2">
        <v>241.0</v>
      </c>
      <c r="E200" s="2">
        <v>569.0</v>
      </c>
    </row>
    <row r="201" hidden="1">
      <c r="A201" s="2" t="s">
        <v>309</v>
      </c>
      <c r="B201" s="2">
        <v>464.0</v>
      </c>
      <c r="C201" s="2">
        <v>450.0</v>
      </c>
      <c r="D201" s="2">
        <v>503.0</v>
      </c>
      <c r="E201" s="2">
        <v>1417.0</v>
      </c>
    </row>
    <row r="202" hidden="1">
      <c r="A202" s="2" t="s">
        <v>310</v>
      </c>
      <c r="B202" s="2">
        <v>395.0</v>
      </c>
      <c r="C202" s="2">
        <v>389.0</v>
      </c>
      <c r="D202" s="2">
        <v>403.0</v>
      </c>
      <c r="E202" s="2">
        <v>1187.0</v>
      </c>
    </row>
    <row r="203" hidden="1">
      <c r="A203" s="2" t="s">
        <v>311</v>
      </c>
      <c r="B203" s="2">
        <v>294.0</v>
      </c>
      <c r="C203" s="2">
        <v>255.0</v>
      </c>
      <c r="D203" s="2">
        <v>214.0</v>
      </c>
      <c r="E203" s="2">
        <v>763.0</v>
      </c>
    </row>
    <row r="204" hidden="1">
      <c r="A204" s="2" t="s">
        <v>312</v>
      </c>
      <c r="B204" s="2">
        <v>37435.0</v>
      </c>
      <c r="C204" s="2">
        <v>42478.0</v>
      </c>
      <c r="D204" s="2">
        <v>47632.0</v>
      </c>
      <c r="E204" s="2">
        <v>127545.0</v>
      </c>
      <c r="F204" s="2" t="s">
        <v>36</v>
      </c>
      <c r="G204" s="15" t="str">
        <f t="shared" ref="G204:G205" si="31">LEFT(A204, 3)</f>
        <v>ATL</v>
      </c>
      <c r="H204" s="15" t="str">
        <f t="shared" ref="H204:H205" si="32">RiGHT(A204, 3)</f>
        <v>AUS</v>
      </c>
      <c r="I204" s="15" t="str">
        <f>vlookup(G204, 'Airport Codes'!$B$2:$D122631, 3, 0)</f>
        <v>Atlanta, GA</v>
      </c>
      <c r="J204" s="15" t="str">
        <f>vlookup(H204, 'Airport Codes'!$B$2:$D122631, 3, 0)</f>
        <v>Austin, TX</v>
      </c>
      <c r="K204" s="26">
        <v>2.8333333333333335</v>
      </c>
    </row>
    <row r="205">
      <c r="A205" s="2" t="s">
        <v>72</v>
      </c>
      <c r="B205" s="2">
        <v>27418.0</v>
      </c>
      <c r="C205" s="2">
        <v>44353.0</v>
      </c>
      <c r="D205" s="2">
        <v>52585.0</v>
      </c>
      <c r="E205" s="2">
        <v>124356.0</v>
      </c>
      <c r="F205" s="2" t="s">
        <v>36</v>
      </c>
      <c r="G205" s="15" t="str">
        <f t="shared" si="31"/>
        <v>ATL</v>
      </c>
      <c r="H205" s="15" t="str">
        <f t="shared" si="32"/>
        <v>JFK</v>
      </c>
      <c r="I205" s="15" t="str">
        <f>vlookup(G205, 'Airport Codes'!$B$2:$D122631, 3, 0)</f>
        <v>Atlanta, GA</v>
      </c>
      <c r="J205" s="15" t="str">
        <f>vlookup(H205, 'Airport Codes'!$B$2:$D122631, 3, 0)</f>
        <v>New York, NY</v>
      </c>
      <c r="K205" s="26">
        <v>0.7916666666666666</v>
      </c>
      <c r="L205" s="2" t="s">
        <v>49</v>
      </c>
      <c r="M205" s="27">
        <v>131.0</v>
      </c>
      <c r="N205" s="15">
        <f>vlookup(L205, 'Top Amtrak Travel Routes (Curre'!$A$2:$K122631, 11, 0)</f>
        <v>24</v>
      </c>
      <c r="O205" s="15" t="str">
        <f>vlookup(L205, 'Top Amtrak Travel Routes (Curre'!$A$2:$K122631, 2, 0)</f>
        <v>Long Distance</v>
      </c>
    </row>
    <row r="206" hidden="1">
      <c r="A206" s="2" t="s">
        <v>313</v>
      </c>
      <c r="B206" s="2">
        <v>1394.0</v>
      </c>
      <c r="C206" s="2">
        <v>1429.0</v>
      </c>
      <c r="D206" s="2">
        <v>1306.0</v>
      </c>
      <c r="E206" s="2">
        <v>4129.0</v>
      </c>
    </row>
    <row r="207" hidden="1">
      <c r="A207" s="2" t="s">
        <v>314</v>
      </c>
      <c r="B207" s="2">
        <v>902.0</v>
      </c>
      <c r="C207" s="2">
        <v>1129.0</v>
      </c>
      <c r="D207" s="2">
        <v>1033.0</v>
      </c>
      <c r="E207" s="2">
        <v>3064.0</v>
      </c>
    </row>
    <row r="208" hidden="1">
      <c r="A208" s="2" t="s">
        <v>315</v>
      </c>
      <c r="B208" s="2">
        <v>970.0</v>
      </c>
      <c r="C208" s="2">
        <v>968.0</v>
      </c>
      <c r="D208" s="2">
        <v>966.0</v>
      </c>
      <c r="E208" s="2">
        <v>2904.0</v>
      </c>
    </row>
    <row r="209" hidden="1">
      <c r="A209" s="2" t="s">
        <v>316</v>
      </c>
      <c r="B209" s="2">
        <v>44.0</v>
      </c>
      <c r="C209" s="2">
        <v>18.0</v>
      </c>
      <c r="D209" s="2">
        <v>41.0</v>
      </c>
      <c r="E209" s="2">
        <v>103.0</v>
      </c>
    </row>
    <row r="210" hidden="1">
      <c r="A210" s="2" t="s">
        <v>317</v>
      </c>
      <c r="B210" s="2">
        <v>38171.0</v>
      </c>
      <c r="C210" s="2">
        <v>40312.0</v>
      </c>
      <c r="D210" s="2">
        <v>41912.0</v>
      </c>
      <c r="E210" s="2">
        <v>120395.0</v>
      </c>
      <c r="F210" s="2" t="s">
        <v>36</v>
      </c>
      <c r="G210" s="15" t="str">
        <f>LEFT(A210, 3)</f>
        <v>ATL</v>
      </c>
      <c r="H210" s="15" t="str">
        <f>RiGHT(A210, 3)</f>
        <v>CLE</v>
      </c>
      <c r="I210" s="15" t="str">
        <f>vlookup(G210, 'Airport Codes'!$B$2:$D122631, 3, 0)</f>
        <v>Atlanta, GA</v>
      </c>
      <c r="J210" s="15" t="str">
        <f>vlookup(H210, 'Airport Codes'!$B$2:$D122631, 3, 0)</f>
        <v>Cleveland, OH</v>
      </c>
      <c r="K210" s="26">
        <v>1.1666666666666667</v>
      </c>
    </row>
    <row r="211" hidden="1">
      <c r="A211" s="2" t="s">
        <v>318</v>
      </c>
      <c r="B211" s="2">
        <v>405.0</v>
      </c>
      <c r="C211" s="2">
        <v>464.0</v>
      </c>
      <c r="D211" s="2">
        <v>433.0</v>
      </c>
      <c r="E211" s="2">
        <v>1302.0</v>
      </c>
    </row>
    <row r="212" hidden="1">
      <c r="A212" s="2" t="s">
        <v>319</v>
      </c>
      <c r="B212" s="2">
        <v>42.0</v>
      </c>
      <c r="D212" s="2">
        <v>41.0</v>
      </c>
      <c r="E212" s="2">
        <v>83.0</v>
      </c>
    </row>
    <row r="213" hidden="1">
      <c r="A213" s="2" t="s">
        <v>320</v>
      </c>
      <c r="B213" s="2">
        <v>31233.0</v>
      </c>
      <c r="C213" s="2">
        <v>32728.0</v>
      </c>
      <c r="D213" s="2">
        <v>49918.0</v>
      </c>
      <c r="E213" s="2">
        <v>113879.0</v>
      </c>
      <c r="F213" s="2" t="s">
        <v>36</v>
      </c>
      <c r="G213" s="15" t="str">
        <f>LEFT(A213, 3)</f>
        <v>CLT</v>
      </c>
      <c r="H213" s="15" t="str">
        <f>RiGHT(A213, 3)</f>
        <v>MCO</v>
      </c>
      <c r="I213" s="15" t="str">
        <f>vlookup(G213, 'Airport Codes'!$B$2:$D122631, 3, 0)</f>
        <v>Charlotte, NC</v>
      </c>
      <c r="J213" s="15" t="str">
        <f>vlookup(H213, 'Airport Codes'!$B$2:$D122631, 3, 0)</f>
        <v>Orlando, FL</v>
      </c>
      <c r="K213" s="26">
        <v>0.7916666666666666</v>
      </c>
      <c r="L213" s="2" t="s">
        <v>321</v>
      </c>
      <c r="M213" s="27">
        <v>115.0</v>
      </c>
    </row>
    <row r="214" hidden="1">
      <c r="A214" s="2" t="s">
        <v>322</v>
      </c>
      <c r="B214" s="2">
        <v>930.0</v>
      </c>
      <c r="C214" s="2">
        <v>961.0</v>
      </c>
      <c r="D214" s="2">
        <v>956.0</v>
      </c>
      <c r="E214" s="2">
        <v>2847.0</v>
      </c>
    </row>
    <row r="215" hidden="1">
      <c r="A215" s="2" t="s">
        <v>323</v>
      </c>
      <c r="B215" s="2">
        <v>37104.0</v>
      </c>
      <c r="C215" s="2">
        <v>37327.0</v>
      </c>
      <c r="D215" s="2">
        <v>39975.0</v>
      </c>
      <c r="E215" s="2">
        <v>114406.0</v>
      </c>
      <c r="F215" s="2" t="s">
        <v>36</v>
      </c>
      <c r="G215" s="15" t="str">
        <f>LEFT(A215, 3)</f>
        <v>BNA</v>
      </c>
      <c r="H215" s="15" t="str">
        <f>RiGHT(A215, 3)</f>
        <v>FLL</v>
      </c>
      <c r="I215" s="15" t="str">
        <f>vlookup(G215, 'Airport Codes'!$B$2:$D122631, 3, 0)</f>
        <v>Nashville, TN</v>
      </c>
      <c r="J215" s="15" t="str">
        <f>vlookup(H215, 'Airport Codes'!$B$2:$D122631, 3, 0)</f>
        <v>Fort Lauderdale, FL</v>
      </c>
      <c r="K215" s="26" t="s">
        <v>131</v>
      </c>
    </row>
    <row r="216" hidden="1">
      <c r="A216" s="2" t="s">
        <v>324</v>
      </c>
      <c r="B216" s="2">
        <v>643.0</v>
      </c>
      <c r="C216" s="2">
        <v>757.0</v>
      </c>
      <c r="D216" s="2">
        <v>745.0</v>
      </c>
      <c r="E216" s="2">
        <v>2145.0</v>
      </c>
    </row>
    <row r="217" hidden="1">
      <c r="A217" s="2" t="s">
        <v>325</v>
      </c>
      <c r="B217" s="2">
        <v>114.0</v>
      </c>
      <c r="C217" s="2">
        <v>88.0</v>
      </c>
      <c r="D217" s="2">
        <v>218.0</v>
      </c>
      <c r="E217" s="2">
        <v>420.0</v>
      </c>
    </row>
    <row r="218" hidden="1">
      <c r="A218" s="2" t="s">
        <v>326</v>
      </c>
      <c r="D218" s="2">
        <v>58.0</v>
      </c>
      <c r="E218" s="2">
        <v>58.0</v>
      </c>
    </row>
    <row r="219" hidden="1">
      <c r="A219" s="2" t="s">
        <v>327</v>
      </c>
      <c r="B219" s="2">
        <v>143434.0</v>
      </c>
      <c r="C219" s="2">
        <v>149338.0</v>
      </c>
      <c r="D219" s="2">
        <v>163891.0</v>
      </c>
      <c r="E219" s="2">
        <v>456663.0</v>
      </c>
      <c r="F219" s="2" t="s">
        <v>36</v>
      </c>
      <c r="G219" s="15" t="str">
        <f>LEFT(A219, 3)</f>
        <v>MCO</v>
      </c>
      <c r="H219" s="15" t="str">
        <f>RiGHT(A219, 3)</f>
        <v>PHL</v>
      </c>
      <c r="I219" s="15" t="str">
        <f>vlookup(G219, 'Airport Codes'!$B$2:$D122631, 3, 0)</f>
        <v>Orlando, FL</v>
      </c>
      <c r="J219" s="15" t="str">
        <f>vlookup(H219, 'Airport Codes'!$B$2:$D122631, 3, 0)</f>
        <v>Philadelphia, PA</v>
      </c>
      <c r="K219" s="26">
        <v>0.8333333333333334</v>
      </c>
      <c r="L219" s="2" t="s">
        <v>328</v>
      </c>
      <c r="M219" s="27">
        <v>143.0</v>
      </c>
    </row>
    <row r="220" hidden="1">
      <c r="A220" s="2" t="s">
        <v>329</v>
      </c>
      <c r="B220" s="2">
        <v>83.0</v>
      </c>
      <c r="C220" s="2">
        <v>91.0</v>
      </c>
      <c r="D220" s="2">
        <v>62.0</v>
      </c>
      <c r="E220" s="2">
        <v>236.0</v>
      </c>
    </row>
    <row r="221" hidden="1">
      <c r="A221" s="2" t="s">
        <v>330</v>
      </c>
      <c r="B221" s="2">
        <v>36723.0</v>
      </c>
      <c r="C221" s="2">
        <v>36877.0</v>
      </c>
      <c r="D221" s="2">
        <v>39967.0</v>
      </c>
      <c r="E221" s="2">
        <v>113567.0</v>
      </c>
      <c r="F221" s="2" t="s">
        <v>36</v>
      </c>
      <c r="G221" s="15" t="str">
        <f t="shared" ref="G221:G222" si="33">LEFT(A221, 3)</f>
        <v>BUR</v>
      </c>
      <c r="H221" s="15" t="str">
        <f t="shared" ref="H221:H222" si="34">RiGHT(A221, 3)</f>
        <v>PHX</v>
      </c>
      <c r="I221" s="15" t="str">
        <f>vlookup(G221, 'Airport Codes'!$B$2:$D122631, 3, 0)</f>
        <v>Burbank, CA</v>
      </c>
      <c r="J221" s="15" t="str">
        <f>vlookup(H221, 'Airport Codes'!$B$2:$D122631, 3, 0)</f>
        <v>Phoenix, AZ</v>
      </c>
      <c r="K221" s="2" t="s">
        <v>131</v>
      </c>
    </row>
    <row r="222" hidden="1">
      <c r="A222" s="2" t="s">
        <v>331</v>
      </c>
      <c r="B222" s="2">
        <v>32647.0</v>
      </c>
      <c r="C222" s="2">
        <v>38438.0</v>
      </c>
      <c r="D222" s="2">
        <v>41458.0</v>
      </c>
      <c r="E222" s="2">
        <v>112543.0</v>
      </c>
      <c r="F222" s="2" t="s">
        <v>36</v>
      </c>
      <c r="G222" s="15" t="str">
        <f t="shared" si="33"/>
        <v>BNA</v>
      </c>
      <c r="H222" s="15" t="str">
        <f t="shared" si="34"/>
        <v>PHL</v>
      </c>
      <c r="I222" s="15" t="str">
        <f>vlookup(G222, 'Airport Codes'!$B$2:$D122631, 3, 0)</f>
        <v>Nashville, TN</v>
      </c>
      <c r="J222" s="15" t="str">
        <f>vlookup(H222, 'Airport Codes'!$B$2:$D122631, 3, 0)</f>
        <v>Philadelphia, PA</v>
      </c>
      <c r="K222" s="26" t="s">
        <v>131</v>
      </c>
    </row>
    <row r="223" hidden="1">
      <c r="A223" s="2" t="s">
        <v>332</v>
      </c>
      <c r="B223" s="2">
        <v>930.0</v>
      </c>
      <c r="C223" s="2">
        <v>885.0</v>
      </c>
      <c r="D223" s="2">
        <v>846.0</v>
      </c>
      <c r="E223" s="2">
        <v>2661.0</v>
      </c>
    </row>
    <row r="224">
      <c r="A224" s="2" t="s">
        <v>74</v>
      </c>
      <c r="B224" s="2">
        <v>24271.0</v>
      </c>
      <c r="C224" s="2">
        <v>26054.0</v>
      </c>
      <c r="D224" s="2">
        <v>31481.0</v>
      </c>
      <c r="E224" s="2">
        <v>81806.0</v>
      </c>
      <c r="F224" s="2" t="s">
        <v>36</v>
      </c>
      <c r="G224" s="15" t="str">
        <f t="shared" ref="G224:G225" si="35">LEFT(A224, 3)</f>
        <v>FLL</v>
      </c>
      <c r="H224" s="15" t="str">
        <f t="shared" ref="H224:H225" si="36">RiGHT(A224, 3)</f>
        <v>RDU</v>
      </c>
      <c r="I224" s="15" t="str">
        <f>vlookup(G224, 'Airport Codes'!$B$2:$D122631, 3, 0)</f>
        <v>Fort Lauderdale, FL</v>
      </c>
      <c r="J224" s="15" t="str">
        <f>vlookup(H224, 'Airport Codes'!$B$2:$D122631, 3, 0)</f>
        <v>Raleigh, NC</v>
      </c>
      <c r="K224" s="26">
        <v>0.8333333333333334</v>
      </c>
      <c r="L224" s="2" t="s">
        <v>51</v>
      </c>
      <c r="M224" s="27">
        <v>98.0</v>
      </c>
      <c r="N224" s="15">
        <f>vlookup(L224, 'Top Amtrak Travel Routes (Curre'!$A$2:$K122631, 11, 0)</f>
        <v>16</v>
      </c>
      <c r="O224" s="15" t="str">
        <f>vlookup(L224, 'Top Amtrak Travel Routes (Curre'!$A$2:$K122631, 2, 0)</f>
        <v>Long Distance</v>
      </c>
    </row>
    <row r="225">
      <c r="A225" s="2" t="s">
        <v>75</v>
      </c>
      <c r="B225" s="2">
        <v>58396.0</v>
      </c>
      <c r="C225" s="2">
        <v>64592.0</v>
      </c>
      <c r="D225" s="2">
        <v>66232.0</v>
      </c>
      <c r="E225" s="2">
        <v>189220.0</v>
      </c>
      <c r="F225" s="2" t="s">
        <v>36</v>
      </c>
      <c r="G225" s="15" t="str">
        <f t="shared" si="35"/>
        <v>SEA</v>
      </c>
      <c r="H225" s="15" t="str">
        <f t="shared" si="36"/>
        <v>SMF</v>
      </c>
      <c r="I225" s="15" t="str">
        <f>vlookup(G225, 'Airport Codes'!$B$2:$D122631, 3, 0)</f>
        <v>Seattle, WA</v>
      </c>
      <c r="J225" s="15" t="str">
        <f>vlookup(H225, 'Airport Codes'!$B$2:$D122631, 3, 0)</f>
        <v>Sacramento, CA</v>
      </c>
      <c r="K225" s="26">
        <v>0.875</v>
      </c>
      <c r="L225" s="2" t="s">
        <v>46</v>
      </c>
      <c r="M225" s="27">
        <v>105.0</v>
      </c>
      <c r="N225" s="15">
        <f>vlookup(L225, 'Top Amtrak Travel Routes (Curre'!$A$2:$K122631, 11, 0)</f>
        <v>14</v>
      </c>
      <c r="O225" s="15" t="str">
        <f>vlookup(L225, 'Top Amtrak Travel Routes (Curre'!$A$2:$K122631, 2, 0)</f>
        <v>Long Distance</v>
      </c>
    </row>
    <row r="226" hidden="1">
      <c r="A226" s="2" t="s">
        <v>333</v>
      </c>
      <c r="B226" s="2">
        <v>380.0</v>
      </c>
      <c r="C226" s="2">
        <v>322.0</v>
      </c>
      <c r="D226" s="2">
        <v>332.0</v>
      </c>
      <c r="E226" s="2">
        <v>1034.0</v>
      </c>
    </row>
    <row r="227" hidden="1">
      <c r="A227" s="2" t="s">
        <v>334</v>
      </c>
      <c r="B227" s="2">
        <v>360.0</v>
      </c>
      <c r="C227" s="2">
        <v>323.0</v>
      </c>
      <c r="D227" s="2">
        <v>472.0</v>
      </c>
      <c r="E227" s="2">
        <v>1155.0</v>
      </c>
    </row>
    <row r="228" hidden="1">
      <c r="A228" s="2" t="s">
        <v>335</v>
      </c>
      <c r="B228" s="2">
        <v>18.0</v>
      </c>
      <c r="C228" s="2">
        <v>114.0</v>
      </c>
      <c r="D228" s="2">
        <v>82.0</v>
      </c>
      <c r="E228" s="2">
        <v>214.0</v>
      </c>
    </row>
    <row r="229" hidden="1">
      <c r="A229" s="2" t="s">
        <v>336</v>
      </c>
      <c r="B229" s="2">
        <v>909.0</v>
      </c>
      <c r="C229" s="2">
        <v>753.0</v>
      </c>
      <c r="D229" s="2">
        <v>931.0</v>
      </c>
      <c r="E229" s="2">
        <v>2593.0</v>
      </c>
    </row>
    <row r="230" hidden="1">
      <c r="A230" s="2" t="s">
        <v>337</v>
      </c>
      <c r="B230" s="2">
        <v>540.0</v>
      </c>
      <c r="C230" s="2">
        <v>481.0</v>
      </c>
      <c r="D230" s="2">
        <v>468.0</v>
      </c>
      <c r="E230" s="2">
        <v>1489.0</v>
      </c>
    </row>
    <row r="231" hidden="1">
      <c r="A231" s="2" t="s">
        <v>338</v>
      </c>
      <c r="B231" s="2">
        <v>171.0</v>
      </c>
      <c r="C231" s="2">
        <v>111.0</v>
      </c>
      <c r="D231" s="2">
        <v>186.0</v>
      </c>
      <c r="E231" s="2">
        <v>468.0</v>
      </c>
    </row>
    <row r="232" hidden="1">
      <c r="A232" s="2" t="s">
        <v>339</v>
      </c>
      <c r="B232" s="2">
        <v>39.0</v>
      </c>
      <c r="E232" s="2">
        <v>39.0</v>
      </c>
    </row>
    <row r="233" hidden="1">
      <c r="A233" s="2" t="s">
        <v>340</v>
      </c>
      <c r="B233" s="2">
        <v>138.0</v>
      </c>
      <c r="C233" s="2">
        <v>116.0</v>
      </c>
      <c r="D233" s="2">
        <v>113.0</v>
      </c>
      <c r="E233" s="2">
        <v>367.0</v>
      </c>
    </row>
    <row r="234" hidden="1">
      <c r="A234" s="2" t="s">
        <v>341</v>
      </c>
      <c r="B234" s="2">
        <v>749.0</v>
      </c>
      <c r="C234" s="2">
        <v>743.0</v>
      </c>
      <c r="D234" s="2">
        <v>739.0</v>
      </c>
      <c r="E234" s="2">
        <v>2231.0</v>
      </c>
    </row>
    <row r="235" hidden="1">
      <c r="A235" s="2" t="s">
        <v>342</v>
      </c>
      <c r="B235" s="2">
        <v>30978.0</v>
      </c>
      <c r="C235" s="2">
        <v>33256.0</v>
      </c>
      <c r="D235" s="2">
        <v>47595.0</v>
      </c>
      <c r="E235" s="2">
        <v>111829.0</v>
      </c>
      <c r="F235" s="2" t="s">
        <v>36</v>
      </c>
      <c r="G235" s="15" t="str">
        <f t="shared" ref="G235:G236" si="37">LEFT(A235, 3)</f>
        <v>ORD</v>
      </c>
      <c r="H235" s="15" t="str">
        <f t="shared" ref="H235:H236" si="38">RiGHT(A235, 3)</f>
        <v>RDU</v>
      </c>
      <c r="I235" s="15" t="str">
        <f>vlookup(G235, 'Airport Codes'!$B$2:$D122631, 3, 0)</f>
        <v>Chicago, IL</v>
      </c>
      <c r="J235" s="15" t="str">
        <f>vlookup(H235, 'Airport Codes'!$B$2:$D122631, 3, 0)</f>
        <v>Raleigh, NC</v>
      </c>
      <c r="K235" s="26">
        <v>1.0416666666666667</v>
      </c>
    </row>
    <row r="236" hidden="1">
      <c r="A236" s="2" t="s">
        <v>343</v>
      </c>
      <c r="B236" s="2">
        <v>34167.0</v>
      </c>
      <c r="C236" s="2">
        <v>35014.0</v>
      </c>
      <c r="D236" s="2">
        <v>38994.0</v>
      </c>
      <c r="E236" s="2">
        <v>108175.0</v>
      </c>
      <c r="F236" s="2" t="s">
        <v>36</v>
      </c>
      <c r="G236" s="15" t="str">
        <f t="shared" si="37"/>
        <v>CVG</v>
      </c>
      <c r="H236" s="15" t="str">
        <f t="shared" si="38"/>
        <v>MCO</v>
      </c>
      <c r="I236" s="15" t="str">
        <f>vlookup(G236, 'Airport Codes'!$B$2:$D122631, 3, 0)</f>
        <v>Cincinnati, OH</v>
      </c>
      <c r="J236" s="15" t="str">
        <f>vlookup(H236, 'Airport Codes'!$B$2:$D122631, 3, 0)</f>
        <v>Orlando, FL</v>
      </c>
      <c r="K236" s="26" t="s">
        <v>131</v>
      </c>
    </row>
    <row r="237" hidden="1">
      <c r="A237" s="2" t="s">
        <v>344</v>
      </c>
      <c r="B237" s="2">
        <v>1615.0</v>
      </c>
      <c r="C237" s="2">
        <v>1519.0</v>
      </c>
      <c r="D237" s="2">
        <v>1669.0</v>
      </c>
      <c r="E237" s="2">
        <v>4803.0</v>
      </c>
    </row>
    <row r="238" hidden="1">
      <c r="A238" s="2" t="s">
        <v>345</v>
      </c>
      <c r="B238" s="2">
        <v>31142.0</v>
      </c>
      <c r="C238" s="2">
        <v>34982.0</v>
      </c>
      <c r="D238" s="2">
        <v>40989.0</v>
      </c>
      <c r="E238" s="2">
        <v>107113.0</v>
      </c>
      <c r="F238" s="2" t="s">
        <v>36</v>
      </c>
      <c r="G238" s="15" t="str">
        <f>LEFT(A238, 3)</f>
        <v>BOI</v>
      </c>
      <c r="H238" s="15" t="str">
        <f>RiGHT(A238, 3)</f>
        <v>SEA</v>
      </c>
      <c r="I238" s="15" t="str">
        <f>vlookup(G238, 'Airport Codes'!$B$2:$D122631, 3, 0)</f>
        <v>Boise, ID</v>
      </c>
      <c r="J238" s="15" t="str">
        <f>vlookup(H238, 'Airport Codes'!$B$2:$D122631, 3, 0)</f>
        <v>Seattle, WA</v>
      </c>
      <c r="K238" s="26" t="s">
        <v>131</v>
      </c>
    </row>
    <row r="239" hidden="1">
      <c r="A239" s="2" t="s">
        <v>346</v>
      </c>
      <c r="B239" s="2">
        <v>598.0</v>
      </c>
      <c r="C239" s="2">
        <v>497.0</v>
      </c>
      <c r="D239" s="2">
        <v>497.0</v>
      </c>
      <c r="E239" s="2">
        <v>1592.0</v>
      </c>
    </row>
    <row r="240" hidden="1">
      <c r="A240" s="2" t="s">
        <v>347</v>
      </c>
      <c r="B240" s="2">
        <v>154.0</v>
      </c>
      <c r="C240" s="2">
        <v>92.0</v>
      </c>
      <c r="D240" s="2">
        <v>138.0</v>
      </c>
      <c r="E240" s="2">
        <v>384.0</v>
      </c>
    </row>
    <row r="241" hidden="1">
      <c r="A241" s="2" t="s">
        <v>348</v>
      </c>
      <c r="B241" s="2">
        <v>1189.0</v>
      </c>
      <c r="C241" s="2">
        <v>1181.0</v>
      </c>
      <c r="D241" s="2">
        <v>1413.0</v>
      </c>
      <c r="E241" s="2">
        <v>3783.0</v>
      </c>
    </row>
    <row r="242" hidden="1">
      <c r="A242" s="2" t="s">
        <v>349</v>
      </c>
      <c r="C242" s="2">
        <v>18.0</v>
      </c>
      <c r="E242" s="2">
        <v>18.0</v>
      </c>
    </row>
    <row r="243" hidden="1">
      <c r="A243" s="2" t="s">
        <v>350</v>
      </c>
      <c r="B243" s="2">
        <v>878.0</v>
      </c>
      <c r="C243" s="2">
        <v>964.0</v>
      </c>
      <c r="D243" s="2">
        <v>931.0</v>
      </c>
      <c r="E243" s="2">
        <v>2773.0</v>
      </c>
    </row>
    <row r="244" hidden="1">
      <c r="A244" s="2" t="s">
        <v>351</v>
      </c>
      <c r="B244" s="2">
        <v>360.0</v>
      </c>
      <c r="C244" s="2">
        <v>362.0</v>
      </c>
      <c r="D244" s="2">
        <v>342.0</v>
      </c>
      <c r="E244" s="2">
        <v>1064.0</v>
      </c>
    </row>
    <row r="245" hidden="1">
      <c r="A245" s="2" t="s">
        <v>352</v>
      </c>
      <c r="B245" s="2">
        <v>22100.0</v>
      </c>
      <c r="C245" s="2">
        <v>36356.0</v>
      </c>
      <c r="D245" s="2">
        <v>46187.0</v>
      </c>
      <c r="E245" s="2">
        <v>104643.0</v>
      </c>
      <c r="F245" s="2" t="s">
        <v>36</v>
      </c>
      <c r="G245" s="15" t="str">
        <f t="shared" ref="G245:G246" si="39">LEFT(A245, 3)</f>
        <v>LGB</v>
      </c>
      <c r="H245" s="15" t="str">
        <f t="shared" ref="H245:H246" si="40">RiGHT(A245, 3)</f>
        <v>SMF</v>
      </c>
      <c r="I245" s="15" t="str">
        <f>vlookup(G245, 'Airport Codes'!$B$2:$D122631, 3, 0)</f>
        <v>Long Beach, CA</v>
      </c>
      <c r="J245" s="15" t="str">
        <f>vlookup(H245, 'Airport Codes'!$B$2:$D122631, 3, 0)</f>
        <v>Sacramento, CA</v>
      </c>
      <c r="K245" s="2" t="s">
        <v>131</v>
      </c>
    </row>
    <row r="246" hidden="1">
      <c r="A246" s="2" t="s">
        <v>353</v>
      </c>
      <c r="B246" s="2">
        <v>29510.0</v>
      </c>
      <c r="C246" s="2">
        <v>34444.0</v>
      </c>
      <c r="D246" s="2">
        <v>38919.0</v>
      </c>
      <c r="E246" s="2">
        <v>102873.0</v>
      </c>
      <c r="F246" s="2" t="s">
        <v>36</v>
      </c>
      <c r="G246" s="15" t="str">
        <f t="shared" si="39"/>
        <v>DEN</v>
      </c>
      <c r="H246" s="15" t="str">
        <f t="shared" si="40"/>
        <v>SMF</v>
      </c>
      <c r="I246" s="15" t="str">
        <f>vlookup(G246, 'Airport Codes'!$B$2:$D122631, 3, 0)</f>
        <v>Denver, CO</v>
      </c>
      <c r="J246" s="15" t="str">
        <f>vlookup(H246, 'Airport Codes'!$B$2:$D122631, 3, 0)</f>
        <v>Sacramento, CA</v>
      </c>
      <c r="K246" s="26">
        <v>1.2916666666666667</v>
      </c>
    </row>
    <row r="247" hidden="1">
      <c r="A247" s="2" t="s">
        <v>354</v>
      </c>
      <c r="B247" s="2">
        <v>127.0</v>
      </c>
      <c r="C247" s="2">
        <v>110.0</v>
      </c>
      <c r="D247" s="2">
        <v>151.0</v>
      </c>
      <c r="E247" s="2">
        <v>388.0</v>
      </c>
    </row>
    <row r="248" hidden="1">
      <c r="A248" s="2" t="s">
        <v>355</v>
      </c>
      <c r="B248" s="2">
        <v>368.0</v>
      </c>
      <c r="C248" s="2">
        <v>353.0</v>
      </c>
      <c r="D248" s="2">
        <v>375.0</v>
      </c>
      <c r="E248" s="2">
        <v>1096.0</v>
      </c>
    </row>
    <row r="249" hidden="1">
      <c r="A249" s="2" t="s">
        <v>356</v>
      </c>
      <c r="D249" s="2">
        <v>86.0</v>
      </c>
      <c r="E249" s="2">
        <v>86.0</v>
      </c>
    </row>
    <row r="250" hidden="1">
      <c r="A250" s="2" t="s">
        <v>357</v>
      </c>
      <c r="B250" s="2">
        <v>376.0</v>
      </c>
      <c r="C250" s="2">
        <v>350.0</v>
      </c>
      <c r="D250" s="2">
        <v>434.0</v>
      </c>
      <c r="E250" s="2">
        <v>1160.0</v>
      </c>
    </row>
    <row r="251">
      <c r="A251" s="2" t="s">
        <v>76</v>
      </c>
      <c r="B251" s="2">
        <v>127323.0</v>
      </c>
      <c r="C251" s="2">
        <v>136544.0</v>
      </c>
      <c r="D251" s="2">
        <v>137605.0</v>
      </c>
      <c r="E251" s="2">
        <v>401472.0</v>
      </c>
      <c r="F251" s="2" t="s">
        <v>36</v>
      </c>
      <c r="G251" s="15" t="str">
        <f t="shared" ref="G251:G253" si="41">LEFT(A251, 3)</f>
        <v>BOS</v>
      </c>
      <c r="H251" s="15" t="str">
        <f t="shared" ref="H251:H253" si="42">RiGHT(A251, 3)</f>
        <v>ORD</v>
      </c>
      <c r="I251" s="15" t="str">
        <f>vlookup(G251, 'Airport Codes'!$B$2:$D122631, 3, 0)</f>
        <v>Boston, MA</v>
      </c>
      <c r="J251" s="15" t="str">
        <f>vlookup(H251, 'Airport Codes'!$B$2:$D122631, 3, 0)</f>
        <v>Chicago, IL</v>
      </c>
      <c r="K251" s="26">
        <v>0.9166666666666666</v>
      </c>
      <c r="L251" s="2" t="s">
        <v>56</v>
      </c>
      <c r="M251" s="27">
        <v>120.0</v>
      </c>
      <c r="N251" s="15">
        <f>vlookup(L251, 'Top Amtrak Travel Routes (Curre'!$A$2:$K122631, 11, 0)</f>
        <v>18</v>
      </c>
      <c r="O251" s="15" t="str">
        <f>vlookup(L251, 'Top Amtrak Travel Routes (Curre'!$A$2:$K122631, 2, 0)</f>
        <v>Long Distance</v>
      </c>
    </row>
    <row r="252" hidden="1">
      <c r="A252" s="2" t="s">
        <v>358</v>
      </c>
      <c r="B252" s="2">
        <v>31044.0</v>
      </c>
      <c r="C252" s="2">
        <v>34314.0</v>
      </c>
      <c r="D252" s="2">
        <v>34776.0</v>
      </c>
      <c r="E252" s="2">
        <v>100134.0</v>
      </c>
      <c r="F252" s="2" t="s">
        <v>36</v>
      </c>
      <c r="G252" s="15" t="str">
        <f t="shared" si="41"/>
        <v>SFO</v>
      </c>
      <c r="H252" s="15" t="str">
        <f t="shared" si="42"/>
        <v>SLC</v>
      </c>
      <c r="I252" s="15" t="str">
        <f>vlookup(G252, 'Airport Codes'!$B$2:$D122631, 3, 0)</f>
        <v>San Francisco, CA</v>
      </c>
      <c r="J252" s="15" t="str">
        <f>vlookup(H252, 'Airport Codes'!$B$2:$D122631, 3, 0)</f>
        <v>Salt Lake City, UT</v>
      </c>
      <c r="K252" s="26" t="s">
        <v>131</v>
      </c>
    </row>
    <row r="253">
      <c r="A253" s="2" t="s">
        <v>77</v>
      </c>
      <c r="B253" s="2">
        <v>124338.0</v>
      </c>
      <c r="C253" s="2">
        <v>133805.0</v>
      </c>
      <c r="D253" s="2">
        <v>135656.0</v>
      </c>
      <c r="E253" s="2">
        <v>393799.0</v>
      </c>
      <c r="F253" s="2" t="s">
        <v>36</v>
      </c>
      <c r="G253" s="15" t="str">
        <f t="shared" si="41"/>
        <v>DFW</v>
      </c>
      <c r="H253" s="15" t="str">
        <f t="shared" si="42"/>
        <v>ORD</v>
      </c>
      <c r="I253" s="15" t="str">
        <f>vlookup(G253, 'Airport Codes'!$B$2:$D122631, 3, 0)</f>
        <v>Dallas, TX</v>
      </c>
      <c r="J253" s="15" t="str">
        <f>vlookup(H253, 'Airport Codes'!$B$2:$D122631, 3, 0)</f>
        <v>Chicago, IL</v>
      </c>
      <c r="K253" s="26">
        <v>0.9166666666666666</v>
      </c>
      <c r="L253" s="2" t="s">
        <v>64</v>
      </c>
      <c r="M253" s="27">
        <v>108.0</v>
      </c>
      <c r="N253" s="15">
        <f>vlookup(L253, 'Top Amtrak Travel Routes (Curre'!$A$2:$K122631, 11, 0)</f>
        <v>21</v>
      </c>
      <c r="O253" s="15" t="str">
        <f>vlookup(L253, 'Top Amtrak Travel Routes (Curre'!$A$2:$K122631, 2, 0)</f>
        <v>Long Distance</v>
      </c>
    </row>
    <row r="254" hidden="1">
      <c r="A254" s="2" t="s">
        <v>359</v>
      </c>
      <c r="B254" s="2">
        <v>771.0</v>
      </c>
      <c r="C254" s="2">
        <v>778.0</v>
      </c>
      <c r="D254" s="2">
        <v>735.0</v>
      </c>
      <c r="E254" s="2">
        <v>2284.0</v>
      </c>
    </row>
    <row r="255" hidden="1">
      <c r="A255" s="2" t="s">
        <v>360</v>
      </c>
      <c r="B255" s="2">
        <v>271.0</v>
      </c>
      <c r="C255" s="2">
        <v>194.0</v>
      </c>
      <c r="D255" s="2">
        <v>277.0</v>
      </c>
      <c r="E255" s="2">
        <v>742.0</v>
      </c>
    </row>
    <row r="256" hidden="1">
      <c r="A256" s="2" t="s">
        <v>361</v>
      </c>
      <c r="B256" s="2">
        <v>29252.0</v>
      </c>
      <c r="C256" s="2">
        <v>30905.0</v>
      </c>
      <c r="D256" s="2">
        <v>33629.0</v>
      </c>
      <c r="E256" s="2">
        <v>93786.0</v>
      </c>
      <c r="F256" s="2" t="s">
        <v>36</v>
      </c>
      <c r="G256" s="15" t="str">
        <f>LEFT(A256, 3)</f>
        <v>LAX</v>
      </c>
      <c r="H256" s="15" t="str">
        <f>RiGHT(A256, 3)</f>
        <v>RNO</v>
      </c>
      <c r="I256" s="15" t="str">
        <f>vlookup(G256, 'Airport Codes'!$B$2:$D122631, 3, 0)</f>
        <v>Los Angeles, CA</v>
      </c>
      <c r="J256" s="15" t="str">
        <f>vlookup(H256, 'Airport Codes'!$B$2:$D122631, 3, 0)</f>
        <v>Reno, NV</v>
      </c>
      <c r="K256" s="2" t="s">
        <v>131</v>
      </c>
    </row>
    <row r="257" hidden="1">
      <c r="A257" s="2" t="s">
        <v>362</v>
      </c>
      <c r="B257" s="2">
        <v>40.0</v>
      </c>
      <c r="C257" s="2">
        <v>57.0</v>
      </c>
      <c r="E257" s="2">
        <v>97.0</v>
      </c>
    </row>
    <row r="258" hidden="1">
      <c r="A258" s="2" t="s">
        <v>363</v>
      </c>
      <c r="B258" s="2">
        <v>27571.0</v>
      </c>
      <c r="C258" s="2">
        <v>31789.0</v>
      </c>
      <c r="D258" s="2">
        <v>33884.0</v>
      </c>
      <c r="E258" s="2">
        <v>93244.0</v>
      </c>
      <c r="F258" s="2" t="s">
        <v>36</v>
      </c>
      <c r="G258" s="15" t="str">
        <f>LEFT(A258, 3)</f>
        <v>BNA</v>
      </c>
      <c r="H258" s="15" t="str">
        <f>RiGHT(A258, 3)</f>
        <v>TPA</v>
      </c>
      <c r="I258" s="15" t="str">
        <f>vlookup(G258, 'Airport Codes'!$B$2:$D122631, 3, 0)</f>
        <v>Nashville, TN</v>
      </c>
      <c r="J258" s="15" t="str">
        <f>vlookup(H258, 'Airport Codes'!$B$2:$D122631, 3, 0)</f>
        <v>Tampa, FL</v>
      </c>
      <c r="K258" s="2" t="s">
        <v>131</v>
      </c>
    </row>
    <row r="259" hidden="1">
      <c r="A259" s="2" t="s">
        <v>364</v>
      </c>
      <c r="B259" s="2">
        <v>37.0</v>
      </c>
      <c r="C259" s="2">
        <v>134.0</v>
      </c>
      <c r="D259" s="2">
        <v>124.0</v>
      </c>
      <c r="E259" s="2">
        <v>295.0</v>
      </c>
    </row>
    <row r="260" hidden="1">
      <c r="A260" s="2" t="s">
        <v>365</v>
      </c>
      <c r="B260" s="2">
        <v>28141.0</v>
      </c>
      <c r="C260" s="2">
        <v>31124.0</v>
      </c>
      <c r="D260" s="2">
        <v>32734.0</v>
      </c>
      <c r="E260" s="2">
        <v>91999.0</v>
      </c>
      <c r="F260" s="2" t="s">
        <v>36</v>
      </c>
      <c r="G260" s="15" t="str">
        <f>LEFT(A260, 3)</f>
        <v>BNA</v>
      </c>
      <c r="H260" s="15" t="str">
        <f>RiGHT(A260, 3)</f>
        <v>DTW</v>
      </c>
      <c r="I260" s="15" t="str">
        <f>vlookup(G260, 'Airport Codes'!$B$2:$D122631, 3, 0)</f>
        <v>Nashville, TN</v>
      </c>
      <c r="J260" s="15" t="str">
        <f>vlookup(H260, 'Airport Codes'!$B$2:$D122631, 3, 0)</f>
        <v>Detroit, MI</v>
      </c>
      <c r="K260" s="2" t="s">
        <v>131</v>
      </c>
    </row>
    <row r="261" hidden="1">
      <c r="A261" s="2" t="s">
        <v>366</v>
      </c>
      <c r="C261" s="2">
        <v>19.0</v>
      </c>
      <c r="E261" s="2">
        <v>19.0</v>
      </c>
    </row>
    <row r="262" hidden="1">
      <c r="A262" s="2" t="s">
        <v>367</v>
      </c>
      <c r="B262" s="2">
        <v>9210.0</v>
      </c>
      <c r="C262" s="2">
        <v>9650.0</v>
      </c>
      <c r="D262" s="2">
        <v>8993.0</v>
      </c>
      <c r="E262" s="2">
        <v>27853.0</v>
      </c>
    </row>
    <row r="263" hidden="1">
      <c r="A263" s="2" t="s">
        <v>368</v>
      </c>
      <c r="B263" s="2">
        <v>468.0</v>
      </c>
      <c r="C263" s="2">
        <v>489.0</v>
      </c>
      <c r="D263" s="2">
        <v>454.0</v>
      </c>
      <c r="E263" s="2">
        <v>1411.0</v>
      </c>
    </row>
    <row r="264" hidden="1">
      <c r="A264" s="2" t="s">
        <v>369</v>
      </c>
      <c r="B264" s="2">
        <v>203.0</v>
      </c>
      <c r="C264" s="2">
        <v>200.0</v>
      </c>
      <c r="D264" s="2">
        <v>158.0</v>
      </c>
      <c r="E264" s="2">
        <v>561.0</v>
      </c>
    </row>
    <row r="265" hidden="1">
      <c r="A265" s="2" t="s">
        <v>370</v>
      </c>
      <c r="B265" s="2">
        <v>2240.0</v>
      </c>
      <c r="C265" s="2">
        <v>2540.0</v>
      </c>
      <c r="D265" s="2">
        <v>2474.0</v>
      </c>
      <c r="E265" s="2">
        <v>7254.0</v>
      </c>
    </row>
    <row r="266" hidden="1">
      <c r="A266" s="2" t="s">
        <v>371</v>
      </c>
      <c r="B266" s="2">
        <v>1028.0</v>
      </c>
      <c r="C266" s="2">
        <v>1012.0</v>
      </c>
      <c r="D266" s="2">
        <v>866.0</v>
      </c>
      <c r="E266" s="2">
        <v>2906.0</v>
      </c>
    </row>
    <row r="267" hidden="1">
      <c r="A267" s="2" t="s">
        <v>372</v>
      </c>
      <c r="B267" s="2">
        <v>6668.0</v>
      </c>
      <c r="C267" s="2">
        <v>6595.0</v>
      </c>
      <c r="D267" s="2">
        <v>7151.0</v>
      </c>
      <c r="E267" s="2">
        <v>20414.0</v>
      </c>
    </row>
    <row r="268" hidden="1">
      <c r="A268" s="2" t="s">
        <v>373</v>
      </c>
      <c r="B268" s="2">
        <v>1312.0</v>
      </c>
      <c r="C268" s="2">
        <v>1442.0</v>
      </c>
      <c r="D268" s="2">
        <v>1387.0</v>
      </c>
      <c r="E268" s="2">
        <v>4141.0</v>
      </c>
    </row>
    <row r="269" hidden="1">
      <c r="A269" s="2" t="s">
        <v>374</v>
      </c>
      <c r="B269" s="2">
        <v>21.0</v>
      </c>
      <c r="C269" s="2">
        <v>19.0</v>
      </c>
      <c r="D269" s="2">
        <v>39.0</v>
      </c>
      <c r="E269" s="2">
        <v>79.0</v>
      </c>
    </row>
    <row r="270">
      <c r="A270" s="2" t="s">
        <v>78</v>
      </c>
      <c r="B270" s="2">
        <v>111034.0</v>
      </c>
      <c r="C270" s="2">
        <v>114860.0</v>
      </c>
      <c r="D270" s="2">
        <v>115223.0</v>
      </c>
      <c r="E270" s="2">
        <v>341117.0</v>
      </c>
      <c r="F270" s="2" t="s">
        <v>36</v>
      </c>
      <c r="G270" s="15" t="str">
        <f>LEFT(A270, 3)</f>
        <v>JFK</v>
      </c>
      <c r="H270" s="15" t="str">
        <f>RiGHT(A270, 3)</f>
        <v>MCO</v>
      </c>
      <c r="I270" s="15" t="str">
        <f>vlookup(G270, 'Airport Codes'!$B$2:$D122631, 3, 0)</f>
        <v>New York, NY</v>
      </c>
      <c r="J270" s="15" t="str">
        <f>vlookup(H270, 'Airport Codes'!$B$2:$D122631, 3, 0)</f>
        <v>Orlando, FL</v>
      </c>
      <c r="K270" s="26">
        <v>0.9166666666666666</v>
      </c>
      <c r="L270" s="2" t="s">
        <v>67</v>
      </c>
      <c r="M270" s="27">
        <v>154.0</v>
      </c>
      <c r="N270" s="15">
        <f>vlookup(L270, 'Top Amtrak Travel Routes (Curre'!$A$2:$K122631, 11, 0)</f>
        <v>20</v>
      </c>
      <c r="O270" s="15" t="str">
        <f>vlookup(L270, 'Top Amtrak Travel Routes (Curre'!$A$2:$K122631, 2, 0)</f>
        <v>Long Distance</v>
      </c>
    </row>
    <row r="271" hidden="1">
      <c r="A271" s="2" t="s">
        <v>375</v>
      </c>
      <c r="B271" s="2">
        <v>8268.0</v>
      </c>
      <c r="C271" s="2">
        <v>6877.0</v>
      </c>
      <c r="D271" s="2">
        <v>7138.0</v>
      </c>
      <c r="E271" s="2">
        <v>22283.0</v>
      </c>
    </row>
    <row r="272" hidden="1">
      <c r="A272" s="2" t="s">
        <v>376</v>
      </c>
      <c r="B272" s="2">
        <v>28166.0</v>
      </c>
      <c r="C272" s="2">
        <v>30163.0</v>
      </c>
      <c r="D272" s="2">
        <v>33191.0</v>
      </c>
      <c r="E272" s="2">
        <v>91520.0</v>
      </c>
      <c r="F272" s="2" t="s">
        <v>36</v>
      </c>
      <c r="G272" s="15" t="str">
        <f>LEFT(A272, 3)</f>
        <v>BNA</v>
      </c>
      <c r="H272" s="15" t="str">
        <f>RiGHT(A272, 3)</f>
        <v>DCA</v>
      </c>
      <c r="I272" s="15" t="str">
        <f>vlookup(G272, 'Airport Codes'!$B$2:$D122631, 3, 0)</f>
        <v>Nashville, TN</v>
      </c>
      <c r="J272" s="15" t="str">
        <f>vlookup(H272, 'Airport Codes'!$B$2:$D122631, 3, 0)</f>
        <v>Washington, DC</v>
      </c>
      <c r="K272" s="2" t="s">
        <v>131</v>
      </c>
    </row>
    <row r="273" hidden="1">
      <c r="A273" s="2" t="s">
        <v>377</v>
      </c>
      <c r="D273" s="2">
        <v>112.0</v>
      </c>
      <c r="E273" s="2">
        <v>112.0</v>
      </c>
    </row>
    <row r="274" hidden="1">
      <c r="A274" s="2" t="s">
        <v>378</v>
      </c>
      <c r="C274" s="2">
        <v>41.0</v>
      </c>
      <c r="D274" s="2">
        <v>42.0</v>
      </c>
      <c r="E274" s="2">
        <v>83.0</v>
      </c>
    </row>
    <row r="275" hidden="1">
      <c r="A275" s="2" t="s">
        <v>379</v>
      </c>
      <c r="B275" s="2">
        <v>25744.0</v>
      </c>
      <c r="C275" s="2">
        <v>31631.0</v>
      </c>
      <c r="D275" s="2">
        <v>32245.0</v>
      </c>
      <c r="E275" s="2">
        <v>89620.0</v>
      </c>
      <c r="F275" s="2" t="s">
        <v>36</v>
      </c>
      <c r="G275" s="15" t="str">
        <f>LEFT(A275, 3)</f>
        <v>PIT</v>
      </c>
      <c r="H275" s="15" t="str">
        <f>RiGHT(A275, 3)</f>
        <v>TPA</v>
      </c>
      <c r="I275" s="15" t="str">
        <f>vlookup(G275, 'Airport Codes'!$B$2:$D122631, 3, 0)</f>
        <v>Pittsburgh, PA</v>
      </c>
      <c r="J275" s="15" t="str">
        <f>vlookup(H275, 'Airport Codes'!$B$2:$D122631, 3, 0)</f>
        <v>Tampa, FL</v>
      </c>
      <c r="K275" s="26">
        <v>1.2916666666666667</v>
      </c>
    </row>
    <row r="276" hidden="1">
      <c r="A276" s="2" t="s">
        <v>380</v>
      </c>
      <c r="B276" s="2">
        <v>61.0</v>
      </c>
      <c r="C276" s="2">
        <v>49.0</v>
      </c>
      <c r="D276" s="2">
        <v>57.0</v>
      </c>
      <c r="E276" s="2">
        <v>167.0</v>
      </c>
    </row>
    <row r="277">
      <c r="A277" s="2" t="s">
        <v>79</v>
      </c>
      <c r="B277" s="2">
        <v>96740.0</v>
      </c>
      <c r="C277" s="2">
        <v>98738.0</v>
      </c>
      <c r="D277" s="2">
        <v>111172.0</v>
      </c>
      <c r="E277" s="2">
        <v>306650.0</v>
      </c>
      <c r="F277" s="2" t="s">
        <v>36</v>
      </c>
      <c r="G277" s="15" t="str">
        <f t="shared" ref="G277:G279" si="43">LEFT(A277, 3)</f>
        <v>LGA</v>
      </c>
      <c r="H277" s="15" t="str">
        <f t="shared" ref="H277:H279" si="44">RiGHT(A277, 3)</f>
        <v>MCO</v>
      </c>
      <c r="I277" s="15" t="str">
        <f>vlookup(G277, 'Airport Codes'!$B$2:$D122631, 3, 0)</f>
        <v>New York, NY</v>
      </c>
      <c r="J277" s="15" t="str">
        <f>vlookup(H277, 'Airport Codes'!$B$2:$D122631, 3, 0)</f>
        <v>Orlando, FL</v>
      </c>
      <c r="K277" s="26">
        <v>0.9166666666666666</v>
      </c>
      <c r="L277" s="2" t="s">
        <v>67</v>
      </c>
      <c r="M277" s="27">
        <v>154.0</v>
      </c>
      <c r="N277" s="15">
        <f>vlookup(L277, 'Top Amtrak Travel Routes (Curre'!$A$2:$K122631, 11, 0)</f>
        <v>20</v>
      </c>
      <c r="O277" s="15" t="str">
        <f>vlookup(L277, 'Top Amtrak Travel Routes (Curre'!$A$2:$K122631, 2, 0)</f>
        <v>Long Distance</v>
      </c>
    </row>
    <row r="278" hidden="1">
      <c r="A278" s="2" t="s">
        <v>381</v>
      </c>
      <c r="B278" s="2">
        <v>91960.0</v>
      </c>
      <c r="C278" s="2">
        <v>92003.0</v>
      </c>
      <c r="D278" s="2">
        <v>95067.0</v>
      </c>
      <c r="E278" s="2">
        <v>279030.0</v>
      </c>
      <c r="F278" s="2" t="s">
        <v>36</v>
      </c>
      <c r="G278" s="15" t="str">
        <f t="shared" si="43"/>
        <v>EWR</v>
      </c>
      <c r="H278" s="15" t="str">
        <f t="shared" si="44"/>
        <v>ORD</v>
      </c>
      <c r="I278" s="15" t="str">
        <f>vlookup(G278, 'Airport Codes'!$B$2:$D122631, 3, 0)</f>
        <v>Newark, NJ</v>
      </c>
      <c r="J278" s="15" t="str">
        <f>vlookup(H278, 'Airport Codes'!$B$2:$D122631, 3, 0)</f>
        <v>Chicago, IL</v>
      </c>
      <c r="K278" s="26">
        <v>0.9166666666666666</v>
      </c>
      <c r="L278" s="2" t="s">
        <v>382</v>
      </c>
      <c r="M278" s="27">
        <v>136.0</v>
      </c>
    </row>
    <row r="279" hidden="1">
      <c r="A279" s="2" t="s">
        <v>383</v>
      </c>
      <c r="B279" s="2">
        <v>26946.0</v>
      </c>
      <c r="C279" s="2">
        <v>28517.0</v>
      </c>
      <c r="D279" s="2">
        <v>33047.0</v>
      </c>
      <c r="E279" s="2">
        <v>88510.0</v>
      </c>
      <c r="F279" s="2" t="s">
        <v>36</v>
      </c>
      <c r="G279" s="15" t="str">
        <f t="shared" si="43"/>
        <v>DCA</v>
      </c>
      <c r="H279" s="15" t="str">
        <f t="shared" si="44"/>
        <v>STL</v>
      </c>
      <c r="I279" s="15" t="str">
        <f>vlookup(G279, 'Airport Codes'!$B$2:$D122631, 3, 0)</f>
        <v>Washington, DC</v>
      </c>
      <c r="J279" s="15" t="str">
        <f>vlookup(H279, 'Airport Codes'!$B$2:$D122631, 3, 0)</f>
        <v>St. Louis, MO</v>
      </c>
      <c r="K279" s="2" t="s">
        <v>131</v>
      </c>
    </row>
    <row r="280" hidden="1">
      <c r="A280" s="2" t="s">
        <v>384</v>
      </c>
      <c r="B280" s="2">
        <v>1006.0</v>
      </c>
      <c r="C280" s="2">
        <v>985.0</v>
      </c>
      <c r="D280" s="2">
        <v>995.0</v>
      </c>
      <c r="E280" s="2">
        <v>2986.0</v>
      </c>
    </row>
    <row r="281" hidden="1">
      <c r="A281" s="2" t="s">
        <v>385</v>
      </c>
      <c r="B281" s="2">
        <v>130.0</v>
      </c>
      <c r="C281" s="2">
        <v>282.0</v>
      </c>
      <c r="D281" s="2">
        <v>163.0</v>
      </c>
      <c r="E281" s="2">
        <v>575.0</v>
      </c>
    </row>
    <row r="282" hidden="1">
      <c r="A282" s="2" t="s">
        <v>386</v>
      </c>
      <c r="B282" s="2">
        <v>596.0</v>
      </c>
      <c r="C282" s="2">
        <v>543.0</v>
      </c>
      <c r="D282" s="2">
        <v>1868.0</v>
      </c>
      <c r="E282" s="2">
        <v>3007.0</v>
      </c>
    </row>
    <row r="283" hidden="1">
      <c r="A283" s="2" t="s">
        <v>387</v>
      </c>
      <c r="B283" s="2">
        <v>614.0</v>
      </c>
      <c r="C283" s="2">
        <v>650.0</v>
      </c>
      <c r="D283" s="2">
        <v>637.0</v>
      </c>
      <c r="E283" s="2">
        <v>1901.0</v>
      </c>
    </row>
    <row r="284" hidden="1">
      <c r="A284" s="2" t="s">
        <v>388</v>
      </c>
      <c r="B284" s="2">
        <v>22015.0</v>
      </c>
      <c r="C284" s="2">
        <v>26086.0</v>
      </c>
      <c r="D284" s="2">
        <v>36338.0</v>
      </c>
      <c r="E284" s="2">
        <v>84439.0</v>
      </c>
      <c r="F284" s="2" t="s">
        <v>36</v>
      </c>
      <c r="G284" s="15" t="str">
        <f>LEFT(A284, 3)</f>
        <v>BNA</v>
      </c>
      <c r="H284" s="15" t="str">
        <f>RiGHT(A284, 3)</f>
        <v>EWR</v>
      </c>
      <c r="I284" s="15" t="str">
        <f>vlookup(G284, 'Airport Codes'!$B$2:$D122631, 3, 0)</f>
        <v>Nashville, TN</v>
      </c>
      <c r="J284" s="15" t="str">
        <f>vlookup(H284, 'Airport Codes'!$B$2:$D122631, 3, 0)</f>
        <v>Newark, NJ</v>
      </c>
      <c r="K284" s="2" t="s">
        <v>131</v>
      </c>
    </row>
    <row r="285" hidden="1">
      <c r="A285" s="2" t="s">
        <v>389</v>
      </c>
      <c r="B285" s="2">
        <v>414.0</v>
      </c>
      <c r="C285" s="2">
        <v>488.0</v>
      </c>
      <c r="D285" s="2">
        <v>476.0</v>
      </c>
      <c r="E285" s="2">
        <v>1378.0</v>
      </c>
    </row>
    <row r="286" hidden="1">
      <c r="A286" s="2" t="s">
        <v>390</v>
      </c>
      <c r="D286" s="2">
        <v>18.0</v>
      </c>
      <c r="E286" s="2">
        <v>18.0</v>
      </c>
    </row>
    <row r="287" hidden="1">
      <c r="A287" s="2" t="s">
        <v>391</v>
      </c>
      <c r="C287" s="2">
        <v>78.0</v>
      </c>
      <c r="E287" s="2">
        <v>78.0</v>
      </c>
    </row>
    <row r="288" hidden="1">
      <c r="A288" s="2" t="s">
        <v>392</v>
      </c>
      <c r="D288" s="2">
        <v>18.0</v>
      </c>
      <c r="E288" s="2">
        <v>18.0</v>
      </c>
    </row>
    <row r="289" hidden="1">
      <c r="A289" s="2" t="s">
        <v>393</v>
      </c>
      <c r="B289" s="2">
        <v>3787.0</v>
      </c>
      <c r="C289" s="2">
        <v>3752.0</v>
      </c>
      <c r="D289" s="2">
        <v>3748.0</v>
      </c>
      <c r="E289" s="2">
        <v>11287.0</v>
      </c>
    </row>
    <row r="290" hidden="1">
      <c r="A290" s="2" t="s">
        <v>394</v>
      </c>
      <c r="B290" s="2">
        <v>1194.0</v>
      </c>
      <c r="C290" s="2">
        <v>1280.0</v>
      </c>
      <c r="D290" s="2">
        <v>1238.0</v>
      </c>
      <c r="E290" s="2">
        <v>3712.0</v>
      </c>
    </row>
    <row r="291" hidden="1">
      <c r="A291" s="2" t="s">
        <v>395</v>
      </c>
      <c r="B291" s="2">
        <v>58.0</v>
      </c>
      <c r="C291" s="2">
        <v>190.0</v>
      </c>
      <c r="D291" s="2">
        <v>129.0</v>
      </c>
      <c r="E291" s="2">
        <v>377.0</v>
      </c>
    </row>
    <row r="292" hidden="1">
      <c r="A292" s="2" t="s">
        <v>396</v>
      </c>
      <c r="B292" s="2">
        <v>540.0</v>
      </c>
      <c r="C292" s="2">
        <v>514.0</v>
      </c>
      <c r="D292" s="2">
        <v>659.0</v>
      </c>
      <c r="E292" s="2">
        <v>1713.0</v>
      </c>
    </row>
    <row r="293" hidden="1">
      <c r="A293" s="2" t="s">
        <v>397</v>
      </c>
      <c r="B293" s="2">
        <v>143.0</v>
      </c>
      <c r="C293" s="2">
        <v>67.0</v>
      </c>
      <c r="D293" s="2">
        <v>141.0</v>
      </c>
      <c r="E293" s="2">
        <v>351.0</v>
      </c>
    </row>
    <row r="294" hidden="1">
      <c r="A294" s="2" t="s">
        <v>398</v>
      </c>
      <c r="B294" s="2">
        <v>8681.0</v>
      </c>
      <c r="C294" s="2">
        <v>8707.0</v>
      </c>
      <c r="D294" s="2">
        <v>8622.0</v>
      </c>
      <c r="E294" s="2">
        <v>26010.0</v>
      </c>
    </row>
    <row r="295" hidden="1">
      <c r="A295" s="2" t="s">
        <v>399</v>
      </c>
      <c r="B295" s="2">
        <v>1403.0</v>
      </c>
      <c r="C295" s="2">
        <v>1518.0</v>
      </c>
      <c r="D295" s="2">
        <v>1517.0</v>
      </c>
      <c r="E295" s="2">
        <v>4438.0</v>
      </c>
    </row>
    <row r="296" hidden="1">
      <c r="A296" s="2" t="s">
        <v>400</v>
      </c>
      <c r="B296" s="2">
        <v>236.0</v>
      </c>
      <c r="C296" s="2">
        <v>281.0</v>
      </c>
      <c r="D296" s="2">
        <v>171.0</v>
      </c>
      <c r="E296" s="2">
        <v>688.0</v>
      </c>
    </row>
    <row r="297" hidden="1">
      <c r="A297" s="2" t="s">
        <v>401</v>
      </c>
      <c r="B297" s="2">
        <v>1927.0</v>
      </c>
      <c r="C297" s="2">
        <v>1998.0</v>
      </c>
      <c r="D297" s="2">
        <v>707.0</v>
      </c>
      <c r="E297" s="2">
        <v>4632.0</v>
      </c>
    </row>
    <row r="298" hidden="1">
      <c r="A298" s="2" t="s">
        <v>402</v>
      </c>
      <c r="D298" s="2">
        <v>39.0</v>
      </c>
      <c r="E298" s="2">
        <v>39.0</v>
      </c>
    </row>
    <row r="299" hidden="1">
      <c r="A299" s="2" t="s">
        <v>403</v>
      </c>
      <c r="B299" s="2">
        <v>1795.0</v>
      </c>
      <c r="C299" s="2">
        <v>2089.0</v>
      </c>
      <c r="D299" s="2">
        <v>1846.0</v>
      </c>
      <c r="E299" s="2">
        <v>5730.0</v>
      </c>
    </row>
    <row r="300" hidden="1">
      <c r="A300" s="2" t="s">
        <v>404</v>
      </c>
      <c r="B300" s="2">
        <v>27102.0</v>
      </c>
      <c r="C300" s="2">
        <v>27711.0</v>
      </c>
      <c r="D300" s="2">
        <v>29571.0</v>
      </c>
      <c r="E300" s="2">
        <v>84384.0</v>
      </c>
      <c r="F300" s="2" t="s">
        <v>36</v>
      </c>
      <c r="G300" s="15" t="str">
        <f>LEFT(A300, 3)</f>
        <v>CMH</v>
      </c>
      <c r="H300" s="15" t="str">
        <f>RiGHT(A300, 3)</f>
        <v>LGA</v>
      </c>
      <c r="I300" s="15" t="str">
        <f>vlookup(G300, 'Airport Codes'!$B$2:$D122631, 3, 0)</f>
        <v>Columbus, WI</v>
      </c>
      <c r="J300" s="15" t="str">
        <f>vlookup(H300, 'Airport Codes'!$B$2:$D122631, 3, 0)</f>
        <v>New York, NY</v>
      </c>
      <c r="K300" s="2" t="s">
        <v>131</v>
      </c>
    </row>
    <row r="301" hidden="1">
      <c r="A301" s="2" t="s">
        <v>405</v>
      </c>
      <c r="B301" s="2">
        <v>602.0</v>
      </c>
      <c r="C301" s="2">
        <v>648.0</v>
      </c>
      <c r="D301" s="2">
        <v>557.0</v>
      </c>
      <c r="E301" s="2">
        <v>1807.0</v>
      </c>
    </row>
    <row r="302" hidden="1">
      <c r="A302" s="2" t="s">
        <v>406</v>
      </c>
      <c r="B302" s="2">
        <v>176.0</v>
      </c>
      <c r="C302" s="2">
        <v>174.0</v>
      </c>
      <c r="D302" s="2">
        <v>104.0</v>
      </c>
      <c r="E302" s="2">
        <v>454.0</v>
      </c>
    </row>
    <row r="303" hidden="1">
      <c r="A303" s="2" t="s">
        <v>407</v>
      </c>
      <c r="B303" s="2">
        <v>24518.0</v>
      </c>
      <c r="C303" s="2">
        <v>26400.0</v>
      </c>
      <c r="D303" s="2">
        <v>32082.0</v>
      </c>
      <c r="E303" s="2">
        <v>83000.0</v>
      </c>
      <c r="F303" s="2" t="s">
        <v>36</v>
      </c>
      <c r="G303" s="15" t="str">
        <f t="shared" ref="G303:G304" si="45">LEFT(A303, 3)</f>
        <v>BNA</v>
      </c>
      <c r="H303" s="15" t="str">
        <f t="shared" ref="H303:H304" si="46">RiGHT(A303, 3)</f>
        <v>ORD</v>
      </c>
      <c r="I303" s="15" t="str">
        <f>vlookup(G303, 'Airport Codes'!$B$2:$D122631, 3, 0)</f>
        <v>Nashville, TN</v>
      </c>
      <c r="J303" s="15" t="str">
        <f>vlookup(H303, 'Airport Codes'!$B$2:$D122631, 3, 0)</f>
        <v>Chicago, IL</v>
      </c>
      <c r="K303" s="2" t="s">
        <v>131</v>
      </c>
    </row>
    <row r="304" hidden="1">
      <c r="A304" s="2" t="s">
        <v>408</v>
      </c>
      <c r="B304" s="2">
        <v>174323.0</v>
      </c>
      <c r="C304" s="2">
        <v>185422.0</v>
      </c>
      <c r="D304" s="2">
        <v>185806.0</v>
      </c>
      <c r="E304" s="2">
        <v>545551.0</v>
      </c>
      <c r="F304" s="2" t="s">
        <v>36</v>
      </c>
      <c r="G304" s="15" t="str">
        <f t="shared" si="45"/>
        <v>EWR</v>
      </c>
      <c r="H304" s="15" t="str">
        <f t="shared" si="46"/>
        <v>MCO</v>
      </c>
      <c r="I304" s="15" t="str">
        <f>vlookup(G304, 'Airport Codes'!$B$2:$D122631, 3, 0)</f>
        <v>Newark, NJ</v>
      </c>
      <c r="J304" s="15" t="str">
        <f>vlookup(H304, 'Airport Codes'!$B$2:$D122631, 3, 0)</f>
        <v>Orlando, FL</v>
      </c>
      <c r="K304" s="26">
        <v>0.9583333333333334</v>
      </c>
      <c r="L304" s="2" t="s">
        <v>409</v>
      </c>
      <c r="M304" s="27">
        <v>195.0</v>
      </c>
    </row>
    <row r="305" hidden="1">
      <c r="A305" s="2" t="s">
        <v>410</v>
      </c>
      <c r="B305" s="2">
        <v>1111.0</v>
      </c>
      <c r="C305" s="2">
        <v>1382.0</v>
      </c>
      <c r="D305" s="2">
        <v>1305.0</v>
      </c>
      <c r="E305" s="2">
        <v>3798.0</v>
      </c>
    </row>
    <row r="306">
      <c r="A306" s="2" t="s">
        <v>80</v>
      </c>
      <c r="B306" s="2">
        <v>84427.0</v>
      </c>
      <c r="C306" s="2">
        <v>95890.0</v>
      </c>
      <c r="D306" s="2">
        <v>96213.0</v>
      </c>
      <c r="E306" s="2">
        <v>276530.0</v>
      </c>
      <c r="F306" s="2" t="s">
        <v>36</v>
      </c>
      <c r="G306" s="15" t="str">
        <f>LEFT(A306, 3)</f>
        <v>SEA</v>
      </c>
      <c r="H306" s="15" t="str">
        <f>RiGHT(A306, 3)</f>
        <v>SJC</v>
      </c>
      <c r="I306" s="15" t="str">
        <f>vlookup(G306, 'Airport Codes'!$B$2:$D122631, 3, 0)</f>
        <v>Seattle, WA</v>
      </c>
      <c r="J306" s="15" t="str">
        <f>vlookup(H306, 'Airport Codes'!$B$2:$D122631, 3, 0)</f>
        <v>San Jose, CA</v>
      </c>
      <c r="K306" s="26">
        <v>1.0</v>
      </c>
      <c r="L306" s="2" t="s">
        <v>46</v>
      </c>
      <c r="M306" s="27">
        <v>114.0</v>
      </c>
      <c r="N306" s="15">
        <f>vlookup(L306, 'Top Amtrak Travel Routes (Curre'!$A$2:$K122631, 11, 0)</f>
        <v>14</v>
      </c>
      <c r="O306" s="15" t="str">
        <f>vlookup(L306, 'Top Amtrak Travel Routes (Curre'!$A$2:$K122631, 2, 0)</f>
        <v>Long Distance</v>
      </c>
    </row>
    <row r="307" hidden="1">
      <c r="A307" s="2" t="s">
        <v>411</v>
      </c>
      <c r="B307" s="2">
        <v>39.0</v>
      </c>
      <c r="C307" s="2">
        <v>41.0</v>
      </c>
      <c r="D307" s="2">
        <v>19.0</v>
      </c>
      <c r="E307" s="2">
        <v>99.0</v>
      </c>
    </row>
    <row r="308" hidden="1">
      <c r="A308" s="2" t="s">
        <v>412</v>
      </c>
      <c r="B308" s="2">
        <v>58.0</v>
      </c>
      <c r="E308" s="2">
        <v>58.0</v>
      </c>
    </row>
    <row r="309" hidden="1">
      <c r="A309" s="2" t="s">
        <v>413</v>
      </c>
      <c r="B309" s="2">
        <v>189.0</v>
      </c>
      <c r="C309" s="2">
        <v>250.0</v>
      </c>
      <c r="D309" s="2">
        <v>217.0</v>
      </c>
      <c r="E309" s="2">
        <v>656.0</v>
      </c>
    </row>
    <row r="310" hidden="1">
      <c r="A310" s="2" t="s">
        <v>414</v>
      </c>
      <c r="B310" s="2">
        <v>18.0</v>
      </c>
      <c r="E310" s="2">
        <v>18.0</v>
      </c>
    </row>
    <row r="311" hidden="1">
      <c r="A311" s="2" t="s">
        <v>415</v>
      </c>
      <c r="B311" s="2">
        <v>18.0</v>
      </c>
      <c r="C311" s="2">
        <v>19.0</v>
      </c>
      <c r="D311" s="2">
        <v>18.0</v>
      </c>
      <c r="E311" s="2">
        <v>55.0</v>
      </c>
    </row>
    <row r="312" hidden="1">
      <c r="A312" s="2" t="s">
        <v>416</v>
      </c>
      <c r="B312" s="2">
        <v>241.0</v>
      </c>
      <c r="C312" s="2">
        <v>242.0</v>
      </c>
      <c r="D312" s="2">
        <v>208.0</v>
      </c>
      <c r="E312" s="2">
        <v>691.0</v>
      </c>
    </row>
    <row r="313" hidden="1">
      <c r="A313" s="2" t="s">
        <v>417</v>
      </c>
      <c r="B313" s="2">
        <v>359.0</v>
      </c>
      <c r="C313" s="2">
        <v>337.0</v>
      </c>
      <c r="D313" s="2">
        <v>380.0</v>
      </c>
      <c r="E313" s="2">
        <v>1076.0</v>
      </c>
    </row>
    <row r="314" hidden="1">
      <c r="A314" s="2" t="s">
        <v>418</v>
      </c>
      <c r="B314" s="2">
        <v>175.0</v>
      </c>
      <c r="C314" s="2">
        <v>88.0</v>
      </c>
      <c r="E314" s="2">
        <v>263.0</v>
      </c>
    </row>
    <row r="315" hidden="1">
      <c r="A315" s="2" t="s">
        <v>419</v>
      </c>
      <c r="B315" s="2">
        <v>109.0</v>
      </c>
      <c r="E315" s="2">
        <v>109.0</v>
      </c>
    </row>
    <row r="316" hidden="1">
      <c r="A316" s="2" t="s">
        <v>420</v>
      </c>
      <c r="B316" s="2">
        <v>58.0</v>
      </c>
      <c r="C316" s="2">
        <v>83.0</v>
      </c>
      <c r="D316" s="2">
        <v>63.0</v>
      </c>
      <c r="E316" s="2">
        <v>204.0</v>
      </c>
    </row>
    <row r="317" hidden="1">
      <c r="A317" s="2" t="s">
        <v>421</v>
      </c>
      <c r="B317" s="2">
        <v>91.0</v>
      </c>
      <c r="C317" s="2">
        <v>76.0</v>
      </c>
      <c r="D317" s="2">
        <v>95.0</v>
      </c>
      <c r="E317" s="2">
        <v>262.0</v>
      </c>
    </row>
    <row r="318" hidden="1">
      <c r="A318" s="2" t="s">
        <v>422</v>
      </c>
      <c r="B318" s="2">
        <v>3706.0</v>
      </c>
      <c r="C318" s="2">
        <v>3582.0</v>
      </c>
      <c r="D318" s="2">
        <v>3217.0</v>
      </c>
      <c r="E318" s="2">
        <v>10505.0</v>
      </c>
    </row>
    <row r="319" hidden="1">
      <c r="A319" s="2" t="s">
        <v>423</v>
      </c>
      <c r="B319" s="2">
        <v>253.0</v>
      </c>
      <c r="C319" s="2">
        <v>218.0</v>
      </c>
      <c r="D319" s="2">
        <v>309.0</v>
      </c>
      <c r="E319" s="2">
        <v>780.0</v>
      </c>
    </row>
    <row r="320" hidden="1">
      <c r="A320" s="2" t="s">
        <v>424</v>
      </c>
      <c r="B320" s="2">
        <v>26001.0</v>
      </c>
      <c r="C320" s="2">
        <v>26319.0</v>
      </c>
      <c r="D320" s="2">
        <v>29154.0</v>
      </c>
      <c r="E320" s="2">
        <v>81474.0</v>
      </c>
      <c r="F320" s="2" t="s">
        <v>36</v>
      </c>
      <c r="G320" s="15" t="str">
        <f>LEFT(A320, 3)</f>
        <v>BNA</v>
      </c>
      <c r="H320" s="15" t="str">
        <f>RiGHT(A320, 3)</f>
        <v>BWI</v>
      </c>
      <c r="I320" s="15" t="str">
        <f>vlookup(G320, 'Airport Codes'!$B$2:$D122631, 3, 0)</f>
        <v>Nashville, TN</v>
      </c>
      <c r="J320" s="15" t="str">
        <f>vlookup(H320, 'Airport Codes'!$B$2:$D122631, 3, 0)</f>
        <v>Baltimore, MD</v>
      </c>
      <c r="K320" s="2" t="s">
        <v>131</v>
      </c>
    </row>
    <row r="321" hidden="1">
      <c r="A321" s="2" t="s">
        <v>425</v>
      </c>
      <c r="B321" s="2">
        <v>294.0</v>
      </c>
      <c r="C321" s="2">
        <v>252.0</v>
      </c>
      <c r="D321" s="2">
        <v>253.0</v>
      </c>
      <c r="E321" s="2">
        <v>799.0</v>
      </c>
    </row>
    <row r="322" hidden="1">
      <c r="A322" s="2" t="s">
        <v>426</v>
      </c>
      <c r="C322" s="2">
        <v>57.0</v>
      </c>
      <c r="D322" s="2">
        <v>46.0</v>
      </c>
      <c r="E322" s="2">
        <v>103.0</v>
      </c>
    </row>
    <row r="323" hidden="1">
      <c r="A323" s="2" t="s">
        <v>427</v>
      </c>
      <c r="D323" s="2">
        <v>37.0</v>
      </c>
      <c r="E323" s="2">
        <v>37.0</v>
      </c>
    </row>
    <row r="324" hidden="1">
      <c r="A324" s="2" t="s">
        <v>428</v>
      </c>
      <c r="B324" s="2">
        <v>85.0</v>
      </c>
      <c r="C324" s="2">
        <v>73.0</v>
      </c>
      <c r="D324" s="2">
        <v>115.0</v>
      </c>
      <c r="E324" s="2">
        <v>273.0</v>
      </c>
    </row>
    <row r="325" hidden="1">
      <c r="A325" s="2" t="s">
        <v>429</v>
      </c>
      <c r="B325" s="2">
        <v>154.0</v>
      </c>
      <c r="C325" s="2">
        <v>90.0</v>
      </c>
      <c r="D325" s="2">
        <v>38.0</v>
      </c>
      <c r="E325" s="2">
        <v>282.0</v>
      </c>
    </row>
    <row r="326" hidden="1">
      <c r="A326" s="2" t="s">
        <v>430</v>
      </c>
      <c r="B326" s="2">
        <v>18.0</v>
      </c>
      <c r="C326" s="2">
        <v>37.0</v>
      </c>
      <c r="D326" s="2">
        <v>20.0</v>
      </c>
      <c r="E326" s="2">
        <v>75.0</v>
      </c>
    </row>
    <row r="327" hidden="1">
      <c r="A327" s="2" t="s">
        <v>431</v>
      </c>
      <c r="B327" s="2">
        <v>56.0</v>
      </c>
      <c r="C327" s="2">
        <v>87.0</v>
      </c>
      <c r="E327" s="2">
        <v>143.0</v>
      </c>
    </row>
    <row r="328" hidden="1">
      <c r="A328" s="2" t="s">
        <v>432</v>
      </c>
      <c r="B328" s="2">
        <v>23355.0</v>
      </c>
      <c r="C328" s="2">
        <v>28216.0</v>
      </c>
      <c r="D328" s="2">
        <v>29334.0</v>
      </c>
      <c r="E328" s="2">
        <v>80905.0</v>
      </c>
      <c r="F328" s="2" t="s">
        <v>36</v>
      </c>
      <c r="G328" s="15" t="str">
        <f>LEFT(A328, 3)</f>
        <v>CMH</v>
      </c>
      <c r="H328" s="15" t="str">
        <f>RiGHT(A328, 3)</f>
        <v>TPA</v>
      </c>
      <c r="I328" s="15" t="str">
        <f>vlookup(G328, 'Airport Codes'!$B$2:$D122631, 3, 0)</f>
        <v>Columbus, WI</v>
      </c>
      <c r="J328" s="15" t="str">
        <f>vlookup(H328, 'Airport Codes'!$B$2:$D122631, 3, 0)</f>
        <v>Tampa, FL</v>
      </c>
      <c r="K328" s="26">
        <v>1.9583333333333333</v>
      </c>
    </row>
    <row r="329" hidden="1">
      <c r="A329" s="2" t="s">
        <v>433</v>
      </c>
      <c r="B329" s="2">
        <v>261.0</v>
      </c>
      <c r="C329" s="2">
        <v>249.0</v>
      </c>
      <c r="D329" s="2">
        <v>107.0</v>
      </c>
      <c r="E329" s="2">
        <v>617.0</v>
      </c>
    </row>
    <row r="330" hidden="1">
      <c r="A330" s="2" t="s">
        <v>434</v>
      </c>
      <c r="B330" s="2">
        <v>117.0</v>
      </c>
      <c r="C330" s="2">
        <v>70.0</v>
      </c>
      <c r="D330" s="2">
        <v>87.0</v>
      </c>
      <c r="E330" s="2">
        <v>274.0</v>
      </c>
    </row>
    <row r="331" hidden="1">
      <c r="A331" s="2" t="s">
        <v>435</v>
      </c>
      <c r="B331" s="2">
        <v>97.0</v>
      </c>
      <c r="C331" s="2">
        <v>85.0</v>
      </c>
      <c r="D331" s="2">
        <v>22.0</v>
      </c>
      <c r="E331" s="2">
        <v>204.0</v>
      </c>
    </row>
    <row r="332" hidden="1">
      <c r="A332" s="2" t="s">
        <v>436</v>
      </c>
      <c r="B332" s="2">
        <v>2851.0</v>
      </c>
      <c r="C332" s="2">
        <v>3329.0</v>
      </c>
      <c r="D332" s="2">
        <v>3257.0</v>
      </c>
      <c r="E332" s="2">
        <v>9437.0</v>
      </c>
    </row>
    <row r="333" hidden="1">
      <c r="A333" s="2" t="s">
        <v>437</v>
      </c>
      <c r="B333" s="2">
        <v>25511.0</v>
      </c>
      <c r="C333" s="2">
        <v>27126.0</v>
      </c>
      <c r="D333" s="2">
        <v>27288.0</v>
      </c>
      <c r="E333" s="2">
        <v>79925.0</v>
      </c>
      <c r="F333" s="2" t="s">
        <v>36</v>
      </c>
      <c r="G333" s="15" t="str">
        <f t="shared" ref="G333:G337" si="47">LEFT(A333, 3)</f>
        <v>BNA</v>
      </c>
      <c r="H333" s="15" t="str">
        <f t="shared" ref="H333:H337" si="48">RiGHT(A333, 3)</f>
        <v>DFW</v>
      </c>
      <c r="I333" s="15" t="str">
        <f>vlookup(G333, 'Airport Codes'!$B$2:$D122631, 3, 0)</f>
        <v>Nashville, TN</v>
      </c>
      <c r="J333" s="15" t="str">
        <f>vlookup(H333, 'Airport Codes'!$B$2:$D122631, 3, 0)</f>
        <v>Dallas, TX</v>
      </c>
      <c r="K333" s="2" t="s">
        <v>131</v>
      </c>
    </row>
    <row r="334" hidden="1">
      <c r="A334" s="2" t="s">
        <v>438</v>
      </c>
      <c r="B334" s="2">
        <v>26061.0</v>
      </c>
      <c r="C334" s="2">
        <v>26181.0</v>
      </c>
      <c r="D334" s="2">
        <v>27408.0</v>
      </c>
      <c r="E334" s="2">
        <v>79650.0</v>
      </c>
      <c r="F334" s="2" t="s">
        <v>36</v>
      </c>
      <c r="G334" s="15" t="str">
        <f t="shared" si="47"/>
        <v>HOU</v>
      </c>
      <c r="H334" s="15" t="str">
        <f t="shared" si="48"/>
        <v>MCO</v>
      </c>
      <c r="I334" s="15" t="str">
        <f>vlookup(G334, 'Airport Codes'!$B$2:$D122631, 3, 0)</f>
        <v>Houston, TX</v>
      </c>
      <c r="J334" s="15" t="str">
        <f>vlookup(H334, 'Airport Codes'!$B$2:$D122631, 3, 0)</f>
        <v>Orlando, FL</v>
      </c>
      <c r="K334" s="2" t="s">
        <v>131</v>
      </c>
    </row>
    <row r="335">
      <c r="A335" s="2" t="s">
        <v>82</v>
      </c>
      <c r="B335" s="2">
        <v>64587.0</v>
      </c>
      <c r="C335" s="2">
        <v>66649.0</v>
      </c>
      <c r="D335" s="2">
        <v>69103.0</v>
      </c>
      <c r="E335" s="2">
        <v>200339.0</v>
      </c>
      <c r="F335" s="2" t="s">
        <v>36</v>
      </c>
      <c r="G335" s="15" t="str">
        <f t="shared" si="47"/>
        <v>PHL</v>
      </c>
      <c r="H335" s="15" t="str">
        <f t="shared" si="48"/>
        <v>TPA</v>
      </c>
      <c r="I335" s="15" t="str">
        <f>vlookup(G335, 'Airport Codes'!$B$2:$D122631, 3, 0)</f>
        <v>Philadelphia, PA</v>
      </c>
      <c r="J335" s="15" t="str">
        <f>vlookup(H335, 'Airport Codes'!$B$2:$D122631, 3, 0)</f>
        <v>Tampa, FL</v>
      </c>
      <c r="K335" s="26">
        <v>1.0</v>
      </c>
      <c r="L335" s="2" t="s">
        <v>51</v>
      </c>
      <c r="M335" s="27">
        <v>153.0</v>
      </c>
      <c r="N335" s="15">
        <f>vlookup(L335, 'Top Amtrak Travel Routes (Curre'!$A$2:$K122631, 11, 0)</f>
        <v>16</v>
      </c>
      <c r="O335" s="15" t="str">
        <f>vlookup(L335, 'Top Amtrak Travel Routes (Curre'!$A$2:$K122631, 2, 0)</f>
        <v>Long Distance</v>
      </c>
    </row>
    <row r="336" hidden="1">
      <c r="A336" s="2" t="s">
        <v>439</v>
      </c>
      <c r="B336" s="2">
        <v>23548.0</v>
      </c>
      <c r="C336" s="2">
        <v>26978.0</v>
      </c>
      <c r="D336" s="2">
        <v>28630.0</v>
      </c>
      <c r="E336" s="2">
        <v>79156.0</v>
      </c>
      <c r="F336" s="2" t="s">
        <v>36</v>
      </c>
      <c r="G336" s="15" t="str">
        <f t="shared" si="47"/>
        <v>IAH</v>
      </c>
      <c r="H336" s="15" t="str">
        <f t="shared" si="48"/>
        <v>TPA</v>
      </c>
      <c r="I336" s="15" t="str">
        <f>vlookup(G336, 'Airport Codes'!$B$2:$D122631, 3, 0)</f>
        <v>Houston, TX</v>
      </c>
      <c r="J336" s="15" t="str">
        <f>vlookup(H336, 'Airport Codes'!$B$2:$D122631, 3, 0)</f>
        <v>Tampa, FL</v>
      </c>
      <c r="K336" s="2" t="s">
        <v>131</v>
      </c>
    </row>
    <row r="337" hidden="1">
      <c r="A337" s="2" t="s">
        <v>440</v>
      </c>
      <c r="B337" s="2">
        <v>25070.0</v>
      </c>
      <c r="C337" s="2">
        <v>26865.0</v>
      </c>
      <c r="D337" s="2">
        <v>27165.0</v>
      </c>
      <c r="E337" s="2">
        <v>79100.0</v>
      </c>
      <c r="F337" s="2" t="s">
        <v>36</v>
      </c>
      <c r="G337" s="15" t="str">
        <f t="shared" si="47"/>
        <v>ATL</v>
      </c>
      <c r="H337" s="15" t="str">
        <f t="shared" si="48"/>
        <v>RIC</v>
      </c>
      <c r="I337" s="15" t="str">
        <f>vlookup(G337, 'Airport Codes'!$B$2:$D122631, 3, 0)</f>
        <v>Atlanta, GA</v>
      </c>
      <c r="J337" s="15" t="str">
        <f>vlookup(H337, 'Airport Codes'!$B$2:$D122631, 3, 0)</f>
        <v>Richmond, BC</v>
      </c>
      <c r="K337" s="2" t="s">
        <v>131</v>
      </c>
    </row>
    <row r="338" hidden="1">
      <c r="A338" s="2" t="s">
        <v>441</v>
      </c>
      <c r="B338" s="2">
        <v>2783.0</v>
      </c>
      <c r="C338" s="2">
        <v>2727.0</v>
      </c>
      <c r="D338" s="2">
        <v>3117.0</v>
      </c>
      <c r="E338" s="2">
        <v>8627.0</v>
      </c>
    </row>
    <row r="339">
      <c r="A339" s="2" t="s">
        <v>85</v>
      </c>
      <c r="B339" s="2">
        <v>49995.0</v>
      </c>
      <c r="C339" s="2">
        <v>51186.0</v>
      </c>
      <c r="D339" s="2">
        <v>56334.0</v>
      </c>
      <c r="E339" s="2">
        <v>157515.0</v>
      </c>
      <c r="F339" s="2" t="s">
        <v>36</v>
      </c>
      <c r="G339" s="15" t="str">
        <f>LEFT(A339, 3)</f>
        <v>DCA</v>
      </c>
      <c r="H339" s="15" t="str">
        <f>RiGHT(A339, 3)</f>
        <v>MIA</v>
      </c>
      <c r="I339" s="15" t="str">
        <f>vlookup(G339, 'Airport Codes'!$B$2:$D122631, 3, 0)</f>
        <v>Washington, DC</v>
      </c>
      <c r="J339" s="15" t="str">
        <f>vlookup(H339, 'Airport Codes'!$B$2:$D122631, 3, 0)</f>
        <v>Miami, FL</v>
      </c>
      <c r="K339" s="26">
        <v>1.0</v>
      </c>
      <c r="L339" s="2" t="s">
        <v>67</v>
      </c>
      <c r="M339" s="27">
        <v>157.0</v>
      </c>
      <c r="N339" s="15">
        <f>vlookup(L339, 'Top Amtrak Travel Routes (Curre'!$A$2:$K122631, 11, 0)</f>
        <v>20</v>
      </c>
      <c r="O339" s="15" t="str">
        <f>vlookup(L339, 'Top Amtrak Travel Routes (Curre'!$A$2:$K122631, 2, 0)</f>
        <v>Long Distance</v>
      </c>
    </row>
    <row r="340" hidden="1">
      <c r="A340" s="2" t="s">
        <v>442</v>
      </c>
      <c r="B340" s="2">
        <v>110485.0</v>
      </c>
      <c r="C340" s="2">
        <v>122662.0</v>
      </c>
      <c r="D340" s="2">
        <v>117485.0</v>
      </c>
      <c r="E340" s="2">
        <v>350632.0</v>
      </c>
    </row>
    <row r="341" hidden="1">
      <c r="A341" s="1" t="s">
        <v>443</v>
      </c>
      <c r="B341" s="1">
        <v>24131.0</v>
      </c>
      <c r="C341" s="1">
        <v>24949.0</v>
      </c>
      <c r="D341" s="1">
        <v>27354.0</v>
      </c>
      <c r="E341" s="1">
        <v>76434.0</v>
      </c>
      <c r="F341" s="1" t="s">
        <v>36</v>
      </c>
      <c r="G341" s="25" t="str">
        <f t="shared" ref="G341:G342" si="49">LEFT(A341, 3)</f>
        <v>MSP</v>
      </c>
      <c r="H341" s="25" t="str">
        <f t="shared" ref="H341:H342" si="50">RiGHT(A341, 3)</f>
        <v>STL</v>
      </c>
      <c r="I341" s="25" t="str">
        <f>vlookup(G341, 'Airport Codes'!$B$2:$D122631, 3, 0)</f>
        <v>St. Paul-Minneapolis, MN</v>
      </c>
      <c r="J341" s="25" t="str">
        <f>vlookup(H341, 'Airport Codes'!$B$2:$D122631, 3, 0)</f>
        <v>St. Louis, MO</v>
      </c>
      <c r="K341" s="1" t="s">
        <v>131</v>
      </c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idden="1">
      <c r="A342" s="2" t="s">
        <v>444</v>
      </c>
      <c r="B342" s="2">
        <v>25215.0</v>
      </c>
      <c r="C342" s="2">
        <v>25241.0</v>
      </c>
      <c r="D342" s="2">
        <v>25454.0</v>
      </c>
      <c r="E342" s="2">
        <v>75910.0</v>
      </c>
      <c r="F342" s="2" t="s">
        <v>36</v>
      </c>
      <c r="G342" s="15" t="str">
        <f t="shared" si="49"/>
        <v>ATL</v>
      </c>
      <c r="H342" s="15" t="str">
        <f t="shared" si="50"/>
        <v>BDL</v>
      </c>
      <c r="I342" s="15" t="str">
        <f>vlookup(G342, 'Airport Codes'!$B$2:$D122631, 3, 0)</f>
        <v>Atlanta, GA</v>
      </c>
      <c r="J342" s="15" t="str">
        <f>vlookup(H342, 'Airport Codes'!$B$2:$D122631, 3, 0)</f>
        <v>Hartford, CT</v>
      </c>
      <c r="K342" s="21"/>
    </row>
    <row r="343" hidden="1">
      <c r="A343" s="2" t="s">
        <v>445</v>
      </c>
      <c r="B343" s="2">
        <v>15457.0</v>
      </c>
      <c r="C343" s="2">
        <v>15684.0</v>
      </c>
      <c r="D343" s="2">
        <v>14934.0</v>
      </c>
      <c r="E343" s="2">
        <v>46075.0</v>
      </c>
    </row>
    <row r="344" hidden="1">
      <c r="A344" s="2" t="s">
        <v>446</v>
      </c>
      <c r="B344" s="2">
        <v>81846.0</v>
      </c>
      <c r="C344" s="2">
        <v>93944.0</v>
      </c>
      <c r="D344" s="2">
        <v>93044.0</v>
      </c>
      <c r="E344" s="2">
        <v>268834.0</v>
      </c>
    </row>
    <row r="345" hidden="1">
      <c r="A345" s="2" t="s">
        <v>447</v>
      </c>
      <c r="B345" s="2">
        <v>21833.0</v>
      </c>
      <c r="C345" s="2">
        <v>23959.0</v>
      </c>
      <c r="D345" s="2">
        <v>28991.0</v>
      </c>
      <c r="E345" s="2">
        <v>74783.0</v>
      </c>
      <c r="F345" s="2" t="s">
        <v>36</v>
      </c>
      <c r="G345" s="15" t="str">
        <f>LEFT(A345, 3)</f>
        <v>RDU</v>
      </c>
      <c r="H345" s="15" t="str">
        <f>RiGHT(A345, 3)</f>
        <v>TPA</v>
      </c>
      <c r="I345" s="15" t="str">
        <f>vlookup(G345, 'Airport Codes'!$B$2:$D122631, 3, 0)</f>
        <v>Raleigh, NC</v>
      </c>
      <c r="J345" s="15" t="str">
        <f>vlookup(H345, 'Airport Codes'!$B$2:$D122631, 3, 0)</f>
        <v>Tampa, FL</v>
      </c>
      <c r="K345" s="21"/>
    </row>
    <row r="346" hidden="1">
      <c r="A346" s="2" t="s">
        <v>448</v>
      </c>
      <c r="B346" s="2">
        <v>4044.0</v>
      </c>
      <c r="C346" s="2">
        <v>4312.0</v>
      </c>
      <c r="D346" s="2">
        <v>4094.0</v>
      </c>
      <c r="E346" s="2">
        <v>12450.0</v>
      </c>
    </row>
    <row r="347" hidden="1">
      <c r="A347" s="2" t="s">
        <v>449</v>
      </c>
      <c r="B347" s="2">
        <v>22669.0</v>
      </c>
      <c r="C347" s="2">
        <v>25373.0</v>
      </c>
      <c r="D347" s="2">
        <v>26486.0</v>
      </c>
      <c r="E347" s="2">
        <v>74528.0</v>
      </c>
      <c r="F347" s="2" t="s">
        <v>36</v>
      </c>
      <c r="G347" s="15" t="str">
        <f t="shared" ref="G347:G349" si="51">LEFT(A347, 3)</f>
        <v>PSP</v>
      </c>
      <c r="H347" s="15" t="str">
        <f t="shared" ref="H347:H349" si="52">RiGHT(A347, 3)</f>
        <v>SFO</v>
      </c>
      <c r="I347" s="15" t="str">
        <f>vlookup(G347, 'Airport Codes'!$B$2:$D122631, 3, 0)</f>
        <v>Palm Springs, CA</v>
      </c>
      <c r="J347" s="15" t="str">
        <f>vlookup(H347, 'Airport Codes'!$B$2:$D122631, 3, 0)</f>
        <v>San Francisco, CA</v>
      </c>
      <c r="K347" s="21"/>
    </row>
    <row r="348" hidden="1">
      <c r="A348" s="2" t="s">
        <v>450</v>
      </c>
      <c r="B348" s="2">
        <v>20271.0</v>
      </c>
      <c r="C348" s="2">
        <v>24243.0</v>
      </c>
      <c r="D348" s="2">
        <v>29574.0</v>
      </c>
      <c r="E348" s="2">
        <v>74088.0</v>
      </c>
      <c r="F348" s="2" t="s">
        <v>36</v>
      </c>
      <c r="G348" s="15" t="str">
        <f t="shared" si="51"/>
        <v>BNA</v>
      </c>
      <c r="H348" s="15" t="str">
        <f t="shared" si="52"/>
        <v>MSP</v>
      </c>
      <c r="I348" s="15" t="str">
        <f>vlookup(G348, 'Airport Codes'!$B$2:$D122631, 3, 0)</f>
        <v>Nashville, TN</v>
      </c>
      <c r="J348" s="15" t="str">
        <f>vlookup(H348, 'Airport Codes'!$B$2:$D122631, 3, 0)</f>
        <v>St. Paul-Minneapolis, MN</v>
      </c>
      <c r="K348" s="21"/>
    </row>
    <row r="349" hidden="1">
      <c r="A349" s="2" t="s">
        <v>451</v>
      </c>
      <c r="B349" s="2">
        <v>22274.0</v>
      </c>
      <c r="C349" s="2">
        <v>24710.0</v>
      </c>
      <c r="D349" s="2">
        <v>24916.0</v>
      </c>
      <c r="E349" s="2">
        <v>71900.0</v>
      </c>
      <c r="F349" s="2" t="s">
        <v>36</v>
      </c>
      <c r="G349" s="15" t="str">
        <f t="shared" si="51"/>
        <v>ATL</v>
      </c>
      <c r="H349" s="15" t="str">
        <f t="shared" si="52"/>
        <v>JAX</v>
      </c>
      <c r="I349" s="15" t="str">
        <f>vlookup(G349, 'Airport Codes'!$B$2:$D122631, 3, 0)</f>
        <v>Atlanta, GA</v>
      </c>
      <c r="J349" s="15" t="str">
        <f>vlookup(H349, 'Airport Codes'!$B$2:$D122631, 3, 0)</f>
        <v>Jacksonville, FL</v>
      </c>
      <c r="K349" s="21"/>
    </row>
    <row r="350" hidden="1">
      <c r="A350" s="2" t="s">
        <v>452</v>
      </c>
      <c r="B350" s="2">
        <v>27880.0</v>
      </c>
      <c r="C350" s="2">
        <v>30649.0</v>
      </c>
      <c r="D350" s="2">
        <v>30253.0</v>
      </c>
      <c r="E350" s="2">
        <v>88782.0</v>
      </c>
    </row>
    <row r="351" hidden="1">
      <c r="A351" s="2" t="s">
        <v>453</v>
      </c>
      <c r="B351" s="2">
        <v>285.0</v>
      </c>
      <c r="C351" s="2">
        <v>295.0</v>
      </c>
      <c r="D351" s="2">
        <v>285.0</v>
      </c>
      <c r="E351" s="2">
        <v>865.0</v>
      </c>
    </row>
    <row r="352" hidden="1">
      <c r="A352" s="2" t="s">
        <v>454</v>
      </c>
      <c r="B352" s="2">
        <v>18054.0</v>
      </c>
      <c r="C352" s="2">
        <v>26585.0</v>
      </c>
      <c r="D352" s="2">
        <v>26676.0</v>
      </c>
      <c r="E352" s="2">
        <v>71315.0</v>
      </c>
      <c r="F352" s="2" t="s">
        <v>36</v>
      </c>
      <c r="G352" s="15" t="str">
        <f>LEFT(A352, 3)</f>
        <v>DEN</v>
      </c>
      <c r="H352" s="15" t="str">
        <f>RiGHT(A352, 3)</f>
        <v>ONT</v>
      </c>
      <c r="I352" s="15" t="str">
        <f>vlookup(G352, 'Airport Codes'!$B$2:$D122631, 3, 0)</f>
        <v>Denver, CO</v>
      </c>
      <c r="J352" s="15" t="str">
        <f>vlookup(H352, 'Airport Codes'!$B$2:$D122631, 3, 0)</f>
        <v>Ontario, CA</v>
      </c>
      <c r="K352" s="21"/>
    </row>
    <row r="353" hidden="1">
      <c r="A353" s="2" t="s">
        <v>455</v>
      </c>
      <c r="B353" s="2">
        <v>88.0</v>
      </c>
      <c r="C353" s="2">
        <v>116.0</v>
      </c>
      <c r="D353" s="2">
        <v>96.0</v>
      </c>
      <c r="E353" s="2">
        <v>300.0</v>
      </c>
    </row>
    <row r="354" hidden="1">
      <c r="A354" s="2" t="s">
        <v>456</v>
      </c>
      <c r="B354" s="2">
        <v>17073.0</v>
      </c>
      <c r="C354" s="2">
        <v>22401.0</v>
      </c>
      <c r="D354" s="2">
        <v>19709.0</v>
      </c>
      <c r="E354" s="2">
        <v>59183.0</v>
      </c>
    </row>
    <row r="355" hidden="1">
      <c r="A355" s="2" t="s">
        <v>457</v>
      </c>
      <c r="B355" s="2">
        <v>20703.0</v>
      </c>
      <c r="C355" s="2">
        <v>24388.0</v>
      </c>
      <c r="D355" s="2">
        <v>26117.0</v>
      </c>
      <c r="E355" s="2">
        <v>71208.0</v>
      </c>
      <c r="F355" s="2" t="s">
        <v>36</v>
      </c>
      <c r="G355" s="15" t="str">
        <f t="shared" ref="G355:G356" si="53">LEFT(A355, 3)</f>
        <v>BNA</v>
      </c>
      <c r="H355" s="15" t="str">
        <f t="shared" ref="H355:H356" si="54">RiGHT(A355, 3)</f>
        <v>RDU</v>
      </c>
      <c r="I355" s="15" t="str">
        <f>vlookup(G355, 'Airport Codes'!$B$2:$D122631, 3, 0)</f>
        <v>Nashville, TN</v>
      </c>
      <c r="J355" s="15" t="str">
        <f>vlookup(H355, 'Airport Codes'!$B$2:$D122631, 3, 0)</f>
        <v>Raleigh, NC</v>
      </c>
      <c r="K355" s="21"/>
    </row>
    <row r="356" hidden="1">
      <c r="A356" s="2" t="s">
        <v>458</v>
      </c>
      <c r="B356" s="2">
        <v>22373.0</v>
      </c>
      <c r="C356" s="2">
        <v>23585.0</v>
      </c>
      <c r="D356" s="2">
        <v>24187.0</v>
      </c>
      <c r="E356" s="2">
        <v>70145.0</v>
      </c>
      <c r="F356" s="2" t="s">
        <v>36</v>
      </c>
      <c r="G356" s="15" t="str">
        <f t="shared" si="53"/>
        <v>CVG</v>
      </c>
      <c r="H356" s="15" t="str">
        <f t="shared" si="54"/>
        <v>DFW</v>
      </c>
      <c r="I356" s="15" t="str">
        <f>vlookup(G356, 'Airport Codes'!$B$2:$D122631, 3, 0)</f>
        <v>Cincinnati, OH</v>
      </c>
      <c r="J356" s="15" t="str">
        <f>vlookup(H356, 'Airport Codes'!$B$2:$D122631, 3, 0)</f>
        <v>Dallas, TX</v>
      </c>
      <c r="K356" s="21"/>
    </row>
    <row r="357" hidden="1">
      <c r="A357" s="2" t="s">
        <v>459</v>
      </c>
      <c r="B357" s="2">
        <v>93845.0</v>
      </c>
      <c r="C357" s="2">
        <v>86124.0</v>
      </c>
      <c r="D357" s="2">
        <v>87142.0</v>
      </c>
      <c r="E357" s="2">
        <v>267111.0</v>
      </c>
    </row>
    <row r="358" hidden="1">
      <c r="A358" s="2" t="s">
        <v>460</v>
      </c>
      <c r="B358" s="2">
        <v>90859.0</v>
      </c>
      <c r="C358" s="2">
        <v>95986.0</v>
      </c>
      <c r="D358" s="2">
        <v>94115.0</v>
      </c>
      <c r="E358" s="2">
        <v>280960.0</v>
      </c>
    </row>
    <row r="359" hidden="1">
      <c r="A359" s="2" t="s">
        <v>461</v>
      </c>
      <c r="B359" s="2">
        <v>73969.0</v>
      </c>
      <c r="C359" s="2">
        <v>77725.0</v>
      </c>
      <c r="D359" s="2">
        <v>71921.0</v>
      </c>
      <c r="E359" s="2">
        <v>223615.0</v>
      </c>
    </row>
    <row r="360" hidden="1">
      <c r="A360" s="2" t="s">
        <v>462</v>
      </c>
      <c r="B360" s="2">
        <v>22600.0</v>
      </c>
      <c r="C360" s="2">
        <v>22764.0</v>
      </c>
      <c r="D360" s="2">
        <v>24309.0</v>
      </c>
      <c r="E360" s="2">
        <v>69673.0</v>
      </c>
      <c r="F360" s="2" t="s">
        <v>36</v>
      </c>
      <c r="G360" s="15" t="str">
        <f t="shared" ref="G360:G361" si="55">LEFT(A360, 3)</f>
        <v>DTW</v>
      </c>
      <c r="H360" s="15" t="str">
        <f t="shared" ref="H360:H361" si="56">RiGHT(A360, 3)</f>
        <v>MSY</v>
      </c>
      <c r="I360" s="15" t="str">
        <f>vlookup(G360, 'Airport Codes'!$B$2:$D122631, 3, 0)</f>
        <v>Detroit, MI</v>
      </c>
      <c r="J360" s="15" t="str">
        <f>vlookup(H360, 'Airport Codes'!$B$2:$D122631, 3, 0)</f>
        <v>New Orleans, LA</v>
      </c>
      <c r="K360" s="21"/>
    </row>
    <row r="361" hidden="1">
      <c r="A361" s="2" t="s">
        <v>463</v>
      </c>
      <c r="B361" s="2">
        <v>21411.0</v>
      </c>
      <c r="C361" s="2">
        <v>23626.0</v>
      </c>
      <c r="D361" s="2">
        <v>24217.0</v>
      </c>
      <c r="E361" s="2">
        <v>69254.0</v>
      </c>
      <c r="F361" s="2" t="s">
        <v>36</v>
      </c>
      <c r="G361" s="15" t="str">
        <f t="shared" si="55"/>
        <v>BOS</v>
      </c>
      <c r="H361" s="15" t="str">
        <f t="shared" si="56"/>
        <v>BUF</v>
      </c>
      <c r="I361" s="15" t="str">
        <f>vlookup(G361, 'Airport Codes'!$B$2:$D122631, 3, 0)</f>
        <v>Boston, MA</v>
      </c>
      <c r="J361" s="15" t="str">
        <f>vlookup(H361, 'Airport Codes'!$B$2:$D122631, 3, 0)</f>
        <v>Buffalo, WY</v>
      </c>
      <c r="K361" s="21"/>
    </row>
    <row r="362" hidden="1">
      <c r="A362" s="2" t="s">
        <v>464</v>
      </c>
      <c r="D362" s="2">
        <v>18.0</v>
      </c>
      <c r="E362" s="2">
        <v>18.0</v>
      </c>
    </row>
    <row r="363" hidden="1">
      <c r="A363" s="2" t="s">
        <v>465</v>
      </c>
      <c r="B363" s="2">
        <v>20455.0</v>
      </c>
      <c r="C363" s="2">
        <v>22460.0</v>
      </c>
      <c r="D363" s="2">
        <v>25776.0</v>
      </c>
      <c r="E363" s="2">
        <v>68691.0</v>
      </c>
      <c r="F363" s="2" t="s">
        <v>36</v>
      </c>
      <c r="G363" s="15" t="str">
        <f t="shared" ref="G363:G365" si="57">LEFT(A363, 3)</f>
        <v>BNA</v>
      </c>
      <c r="H363" s="15" t="str">
        <f t="shared" ref="H363:H365" si="58">RiGHT(A363, 3)</f>
        <v>DAL</v>
      </c>
      <c r="I363" s="15" t="str">
        <f>vlookup(G363, 'Airport Codes'!$B$2:$D122631, 3, 0)</f>
        <v>Nashville, TN</v>
      </c>
      <c r="J363" s="15" t="str">
        <f>vlookup(H363, 'Airport Codes'!$B$2:$D122631, 3, 0)</f>
        <v>Dallas, TX</v>
      </c>
      <c r="K363" s="21"/>
    </row>
    <row r="364" hidden="1">
      <c r="A364" s="2" t="s">
        <v>466</v>
      </c>
      <c r="B364" s="2">
        <v>20516.0</v>
      </c>
      <c r="C364" s="2">
        <v>22133.0</v>
      </c>
      <c r="D364" s="2">
        <v>24482.0</v>
      </c>
      <c r="E364" s="2">
        <v>67131.0</v>
      </c>
      <c r="F364" s="2" t="s">
        <v>36</v>
      </c>
      <c r="G364" s="15" t="str">
        <f t="shared" si="57"/>
        <v>CLT</v>
      </c>
      <c r="H364" s="15" t="str">
        <f t="shared" si="58"/>
        <v>MSP</v>
      </c>
      <c r="I364" s="15" t="str">
        <f>vlookup(G364, 'Airport Codes'!$B$2:$D122631, 3, 0)</f>
        <v>Charlotte, NC</v>
      </c>
      <c r="J364" s="15" t="str">
        <f>vlookup(H364, 'Airport Codes'!$B$2:$D122631, 3, 0)</f>
        <v>St. Paul-Minneapolis, MN</v>
      </c>
      <c r="K364" s="21"/>
    </row>
    <row r="365" hidden="1">
      <c r="A365" s="2" t="s">
        <v>467</v>
      </c>
      <c r="B365" s="2">
        <v>20570.0</v>
      </c>
      <c r="C365" s="2">
        <v>22108.0</v>
      </c>
      <c r="D365" s="2">
        <v>24077.0</v>
      </c>
      <c r="E365" s="2">
        <v>66755.0</v>
      </c>
      <c r="F365" s="2" t="s">
        <v>36</v>
      </c>
      <c r="G365" s="15" t="str">
        <f t="shared" si="57"/>
        <v>BNA</v>
      </c>
      <c r="H365" s="15" t="str">
        <f t="shared" si="58"/>
        <v>CLT</v>
      </c>
      <c r="I365" s="15" t="str">
        <f>vlookup(G365, 'Airport Codes'!$B$2:$D122631, 3, 0)</f>
        <v>Nashville, TN</v>
      </c>
      <c r="J365" s="15" t="str">
        <f>vlookup(H365, 'Airport Codes'!$B$2:$D122631, 3, 0)</f>
        <v>Charlotte, NC</v>
      </c>
      <c r="K365" s="21"/>
    </row>
    <row r="366" hidden="1">
      <c r="A366" s="2" t="s">
        <v>468</v>
      </c>
      <c r="B366" s="2">
        <v>2249.0</v>
      </c>
      <c r="C366" s="2">
        <v>2230.0</v>
      </c>
      <c r="D366" s="2">
        <v>2059.0</v>
      </c>
      <c r="E366" s="2">
        <v>6538.0</v>
      </c>
    </row>
    <row r="367" hidden="1">
      <c r="A367" s="2" t="s">
        <v>469</v>
      </c>
      <c r="B367" s="2">
        <v>20690.0</v>
      </c>
      <c r="C367" s="2">
        <v>22058.0</v>
      </c>
      <c r="D367" s="2">
        <v>23250.0</v>
      </c>
      <c r="E367" s="2">
        <v>65998.0</v>
      </c>
      <c r="F367" s="2" t="s">
        <v>36</v>
      </c>
      <c r="G367" s="15" t="str">
        <f>LEFT(A367, 3)</f>
        <v>BOI</v>
      </c>
      <c r="H367" s="15" t="str">
        <f>RiGHT(A367, 3)</f>
        <v>PDX</v>
      </c>
      <c r="I367" s="15" t="str">
        <f>vlookup(G367, 'Airport Codes'!$B$2:$D122631, 3, 0)</f>
        <v>Boise, ID</v>
      </c>
      <c r="J367" s="15" t="str">
        <f>vlookup(H367, 'Airport Codes'!$B$2:$D122631, 3, 0)</f>
        <v>Portland, OR</v>
      </c>
      <c r="K367" s="21"/>
    </row>
    <row r="368" hidden="1">
      <c r="A368" s="2" t="s">
        <v>470</v>
      </c>
      <c r="B368" s="2">
        <v>6567.0</v>
      </c>
      <c r="C368" s="2">
        <v>5518.0</v>
      </c>
      <c r="D368" s="2">
        <v>5185.0</v>
      </c>
      <c r="E368" s="2">
        <v>17270.0</v>
      </c>
    </row>
    <row r="369" hidden="1">
      <c r="A369" s="2" t="s">
        <v>471</v>
      </c>
      <c r="B369" s="2">
        <v>16841.0</v>
      </c>
      <c r="C369" s="2">
        <v>22579.0</v>
      </c>
      <c r="D369" s="2">
        <v>25788.0</v>
      </c>
      <c r="E369" s="2">
        <v>65208.0</v>
      </c>
      <c r="F369" s="2" t="s">
        <v>36</v>
      </c>
      <c r="G369" s="15" t="str">
        <f t="shared" ref="G369:G370" si="59">LEFT(A369, 3)</f>
        <v>MCO</v>
      </c>
      <c r="H369" s="15" t="str">
        <f t="shared" ref="H369:H370" si="60">RiGHT(A369, 3)</f>
        <v>RIC</v>
      </c>
      <c r="I369" s="15" t="str">
        <f>vlookup(G369, 'Airport Codes'!$B$2:$D122631, 3, 0)</f>
        <v>Orlando, FL</v>
      </c>
      <c r="J369" s="15" t="str">
        <f>vlookup(H369, 'Airport Codes'!$B$2:$D122631, 3, 0)</f>
        <v>Richmond, BC</v>
      </c>
      <c r="K369" s="21"/>
    </row>
    <row r="370" hidden="1">
      <c r="A370" s="2" t="s">
        <v>472</v>
      </c>
      <c r="B370" s="2">
        <v>13789.0</v>
      </c>
      <c r="C370" s="2">
        <v>19949.0</v>
      </c>
      <c r="D370" s="2">
        <v>30605.0</v>
      </c>
      <c r="E370" s="2">
        <v>64343.0</v>
      </c>
      <c r="F370" s="2" t="s">
        <v>36</v>
      </c>
      <c r="G370" s="15" t="str">
        <f t="shared" si="59"/>
        <v>JAX</v>
      </c>
      <c r="H370" s="15" t="str">
        <f t="shared" si="60"/>
        <v>ORD</v>
      </c>
      <c r="I370" s="15" t="str">
        <f>vlookup(G370, 'Airport Codes'!$B$2:$D122631, 3, 0)</f>
        <v>Jacksonville, FL</v>
      </c>
      <c r="J370" s="15" t="str">
        <f>vlookup(H370, 'Airport Codes'!$B$2:$D122631, 3, 0)</f>
        <v>Chicago, IL</v>
      </c>
      <c r="K370" s="21"/>
    </row>
    <row r="371" hidden="1">
      <c r="A371" s="2" t="s">
        <v>473</v>
      </c>
      <c r="B371" s="2">
        <v>1505.0</v>
      </c>
      <c r="C371" s="2">
        <v>542.0</v>
      </c>
      <c r="D371" s="2">
        <v>740.0</v>
      </c>
      <c r="E371" s="2">
        <v>2787.0</v>
      </c>
    </row>
    <row r="372" hidden="1">
      <c r="A372" s="2" t="s">
        <v>474</v>
      </c>
      <c r="B372" s="2">
        <v>11663.0</v>
      </c>
      <c r="C372" s="2">
        <v>14006.0</v>
      </c>
      <c r="D372" s="2">
        <v>13203.0</v>
      </c>
      <c r="E372" s="2">
        <v>38872.0</v>
      </c>
    </row>
    <row r="373" hidden="1">
      <c r="A373" s="2" t="s">
        <v>475</v>
      </c>
      <c r="B373" s="2">
        <v>19413.0</v>
      </c>
      <c r="C373" s="2">
        <v>19995.0</v>
      </c>
      <c r="D373" s="2">
        <v>24354.0</v>
      </c>
      <c r="E373" s="2">
        <v>63762.0</v>
      </c>
      <c r="F373" s="2" t="s">
        <v>36</v>
      </c>
      <c r="G373" s="15" t="str">
        <f t="shared" ref="G373:G374" si="61">LEFT(A373, 3)</f>
        <v>CLT</v>
      </c>
      <c r="H373" s="15" t="str">
        <f t="shared" ref="H373:H374" si="62">RiGHT(A373, 3)</f>
        <v>DTW</v>
      </c>
      <c r="I373" s="15" t="str">
        <f>vlookup(G373, 'Airport Codes'!$B$2:$D122631, 3, 0)</f>
        <v>Charlotte, NC</v>
      </c>
      <c r="J373" s="15" t="str">
        <f>vlookup(H373, 'Airport Codes'!$B$2:$D122631, 3, 0)</f>
        <v>Detroit, MI</v>
      </c>
      <c r="K373" s="21"/>
    </row>
    <row r="374" hidden="1">
      <c r="A374" s="2" t="s">
        <v>476</v>
      </c>
      <c r="B374" s="2">
        <v>20752.0</v>
      </c>
      <c r="C374" s="2">
        <v>21155.0</v>
      </c>
      <c r="D374" s="2">
        <v>21472.0</v>
      </c>
      <c r="E374" s="2">
        <v>63379.0</v>
      </c>
      <c r="F374" s="2" t="s">
        <v>36</v>
      </c>
      <c r="G374" s="15" t="str">
        <f t="shared" si="61"/>
        <v>DFW</v>
      </c>
      <c r="H374" s="15" t="str">
        <f t="shared" si="62"/>
        <v>STL</v>
      </c>
      <c r="I374" s="15" t="str">
        <f>vlookup(G374, 'Airport Codes'!$B$2:$D122631, 3, 0)</f>
        <v>Dallas, TX</v>
      </c>
      <c r="J374" s="15" t="str">
        <f>vlookup(H374, 'Airport Codes'!$B$2:$D122631, 3, 0)</f>
        <v>St. Louis, MO</v>
      </c>
      <c r="K374" s="21"/>
    </row>
    <row r="375" hidden="1">
      <c r="A375" s="2" t="s">
        <v>477</v>
      </c>
      <c r="B375" s="2">
        <v>419.0</v>
      </c>
      <c r="C375" s="2">
        <v>596.0</v>
      </c>
      <c r="D375" s="2">
        <v>580.0</v>
      </c>
      <c r="E375" s="2">
        <v>1595.0</v>
      </c>
    </row>
    <row r="376" hidden="1">
      <c r="A376" s="2" t="s">
        <v>478</v>
      </c>
      <c r="B376" s="2">
        <v>15236.0</v>
      </c>
      <c r="C376" s="2">
        <v>21208.0</v>
      </c>
      <c r="D376" s="2">
        <v>26432.0</v>
      </c>
      <c r="E376" s="2">
        <v>62876.0</v>
      </c>
      <c r="F376" s="2" t="s">
        <v>36</v>
      </c>
      <c r="G376" s="15" t="str">
        <f t="shared" ref="G376:G377" si="63">LEFT(A376, 3)</f>
        <v>AUS</v>
      </c>
      <c r="H376" s="15" t="str">
        <f t="shared" ref="H376:H377" si="64">RiGHT(A376, 3)</f>
        <v>MSY</v>
      </c>
      <c r="I376" s="15" t="str">
        <f>vlookup(G376, 'Airport Codes'!$B$2:$D122631, 3, 0)</f>
        <v>Austin, TX</v>
      </c>
      <c r="J376" s="15" t="str">
        <f>vlookup(H376, 'Airport Codes'!$B$2:$D122631, 3, 0)</f>
        <v>New Orleans, LA</v>
      </c>
      <c r="K376" s="21"/>
    </row>
    <row r="377" hidden="1">
      <c r="A377" s="2" t="s">
        <v>479</v>
      </c>
      <c r="B377" s="2">
        <v>18889.0</v>
      </c>
      <c r="C377" s="2">
        <v>20744.0</v>
      </c>
      <c r="D377" s="2">
        <v>22279.0</v>
      </c>
      <c r="E377" s="2">
        <v>61912.0</v>
      </c>
      <c r="F377" s="2" t="s">
        <v>36</v>
      </c>
      <c r="G377" s="15" t="str">
        <f t="shared" si="63"/>
        <v>CMH</v>
      </c>
      <c r="H377" s="15" t="str">
        <f t="shared" si="64"/>
        <v>RSW</v>
      </c>
      <c r="I377" s="15" t="str">
        <f>vlookup(G377, 'Airport Codes'!$B$2:$D122631, 3, 0)</f>
        <v>Columbus, WI</v>
      </c>
      <c r="J377" s="15" t="str">
        <f>vlookup(H377, 'Airport Codes'!$B$2:$D122631, 3, 0)</f>
        <v>Fort Myers, FL</v>
      </c>
      <c r="K377" s="21"/>
    </row>
    <row r="378" hidden="1">
      <c r="A378" s="2" t="s">
        <v>480</v>
      </c>
      <c r="B378" s="2">
        <v>126.0</v>
      </c>
      <c r="C378" s="2">
        <v>37.0</v>
      </c>
      <c r="D378" s="2">
        <v>19.0</v>
      </c>
      <c r="E378" s="2">
        <v>182.0</v>
      </c>
    </row>
    <row r="379" hidden="1">
      <c r="A379" s="2" t="s">
        <v>481</v>
      </c>
      <c r="B379" s="2">
        <v>18569.0</v>
      </c>
      <c r="C379" s="2">
        <v>20495.0</v>
      </c>
      <c r="D379" s="2">
        <v>22335.0</v>
      </c>
      <c r="E379" s="2">
        <v>61399.0</v>
      </c>
      <c r="F379" s="2" t="s">
        <v>36</v>
      </c>
      <c r="G379" s="15" t="str">
        <f>LEFT(A379, 3)</f>
        <v>CLT</v>
      </c>
      <c r="H379" s="15" t="str">
        <f>RiGHT(A379, 3)</f>
        <v>DCA</v>
      </c>
      <c r="I379" s="15" t="str">
        <f>vlookup(G379, 'Airport Codes'!$B$2:$D122631, 3, 0)</f>
        <v>Charlotte, NC</v>
      </c>
      <c r="J379" s="15" t="str">
        <f>vlookup(H379, 'Airport Codes'!$B$2:$D122631, 3, 0)</f>
        <v>Washington, DC</v>
      </c>
      <c r="K379" s="21"/>
    </row>
    <row r="380" hidden="1">
      <c r="A380" s="2" t="s">
        <v>482</v>
      </c>
      <c r="B380" s="2">
        <v>37158.0</v>
      </c>
      <c r="C380" s="2">
        <v>31649.0</v>
      </c>
      <c r="D380" s="2">
        <v>31086.0</v>
      </c>
      <c r="E380" s="2">
        <v>99893.0</v>
      </c>
    </row>
    <row r="381" hidden="1">
      <c r="A381" s="2" t="s">
        <v>483</v>
      </c>
      <c r="B381" s="2">
        <v>18992.0</v>
      </c>
      <c r="C381" s="2">
        <v>20948.0</v>
      </c>
      <c r="D381" s="2">
        <v>21204.0</v>
      </c>
      <c r="E381" s="2">
        <v>61144.0</v>
      </c>
      <c r="F381" s="2" t="s">
        <v>36</v>
      </c>
      <c r="G381" s="15" t="str">
        <f t="shared" ref="G381:G383" si="65">LEFT(A381, 3)</f>
        <v>ATL</v>
      </c>
      <c r="H381" s="15" t="str">
        <f t="shared" ref="H381:H383" si="66">RiGHT(A381, 3)</f>
        <v>RSW</v>
      </c>
      <c r="I381" s="15" t="str">
        <f>vlookup(G381, 'Airport Codes'!$B$2:$D122631, 3, 0)</f>
        <v>Atlanta, GA</v>
      </c>
      <c r="J381" s="15" t="str">
        <f>vlookup(H381, 'Airport Codes'!$B$2:$D122631, 3, 0)</f>
        <v>Fort Myers, FL</v>
      </c>
      <c r="K381" s="21"/>
    </row>
    <row r="382" hidden="1">
      <c r="A382" s="2" t="s">
        <v>484</v>
      </c>
      <c r="B382" s="2">
        <v>19350.0</v>
      </c>
      <c r="C382" s="2">
        <v>20257.0</v>
      </c>
      <c r="D382" s="2">
        <v>20711.0</v>
      </c>
      <c r="E382" s="2">
        <v>60318.0</v>
      </c>
      <c r="F382" s="2" t="s">
        <v>36</v>
      </c>
      <c r="G382" s="15" t="str">
        <f t="shared" si="65"/>
        <v>PHL</v>
      </c>
      <c r="H382" s="15" t="str">
        <f t="shared" si="66"/>
        <v>STL</v>
      </c>
      <c r="I382" s="15" t="str">
        <f>vlookup(G382, 'Airport Codes'!$B$2:$D122631, 3, 0)</f>
        <v>Philadelphia, PA</v>
      </c>
      <c r="J382" s="15" t="str">
        <f>vlookup(H382, 'Airport Codes'!$B$2:$D122631, 3, 0)</f>
        <v>St. Louis, MO</v>
      </c>
      <c r="K382" s="21"/>
    </row>
    <row r="383" hidden="1">
      <c r="A383" s="2" t="s">
        <v>485</v>
      </c>
      <c r="B383" s="2">
        <v>19397.0</v>
      </c>
      <c r="C383" s="2">
        <v>20367.0</v>
      </c>
      <c r="D383" s="2">
        <v>20496.0</v>
      </c>
      <c r="E383" s="2">
        <v>60260.0</v>
      </c>
      <c r="F383" s="2" t="s">
        <v>36</v>
      </c>
      <c r="G383" s="15" t="str">
        <f t="shared" si="65"/>
        <v>DTW</v>
      </c>
      <c r="H383" s="15" t="str">
        <f t="shared" si="66"/>
        <v>MCI</v>
      </c>
      <c r="I383" s="15" t="str">
        <f>vlookup(G383, 'Airport Codes'!$B$2:$D122631, 3, 0)</f>
        <v>Detroit, MI</v>
      </c>
      <c r="J383" s="15" t="str">
        <f>vlookup(H383, 'Airport Codes'!$B$2:$D122631, 3, 0)</f>
        <v>Kansas City, MO</v>
      </c>
      <c r="K383" s="21"/>
    </row>
    <row r="384" hidden="1">
      <c r="A384" s="2" t="s">
        <v>486</v>
      </c>
      <c r="B384" s="2">
        <v>27706.0</v>
      </c>
      <c r="C384" s="2">
        <v>29354.0</v>
      </c>
      <c r="D384" s="2">
        <v>28620.0</v>
      </c>
      <c r="E384" s="2">
        <v>85680.0</v>
      </c>
    </row>
    <row r="385" hidden="1">
      <c r="A385" s="2" t="s">
        <v>487</v>
      </c>
      <c r="C385" s="2">
        <v>107.0</v>
      </c>
      <c r="D385" s="2">
        <v>116.0</v>
      </c>
      <c r="E385" s="2">
        <v>223.0</v>
      </c>
    </row>
    <row r="386" hidden="1">
      <c r="A386" s="2" t="s">
        <v>488</v>
      </c>
      <c r="B386" s="2">
        <v>467.0</v>
      </c>
      <c r="C386" s="2">
        <v>403.0</v>
      </c>
      <c r="D386" s="2">
        <v>453.0</v>
      </c>
      <c r="E386" s="2">
        <v>1323.0</v>
      </c>
    </row>
    <row r="387" hidden="1">
      <c r="A387" s="2" t="s">
        <v>489</v>
      </c>
      <c r="B387" s="2">
        <v>17323.0</v>
      </c>
      <c r="C387" s="2">
        <v>20499.0</v>
      </c>
      <c r="D387" s="2">
        <v>22200.0</v>
      </c>
      <c r="E387" s="2">
        <v>60022.0</v>
      </c>
      <c r="F387" s="2" t="s">
        <v>36</v>
      </c>
      <c r="G387" s="15" t="str">
        <f t="shared" ref="G387:G392" si="67">LEFT(A387, 3)</f>
        <v>BUR</v>
      </c>
      <c r="H387" s="15" t="str">
        <f t="shared" ref="H387:H392" si="68">RiGHT(A387, 3)</f>
        <v>DEN</v>
      </c>
      <c r="I387" s="15" t="str">
        <f>vlookup(G387, 'Airport Codes'!$B$2:$D122631, 3, 0)</f>
        <v>Burbank, CA</v>
      </c>
      <c r="J387" s="15" t="str">
        <f>vlookup(H387, 'Airport Codes'!$B$2:$D122631, 3, 0)</f>
        <v>Denver, CO</v>
      </c>
      <c r="K387" s="21"/>
    </row>
    <row r="388" hidden="1">
      <c r="A388" s="2" t="s">
        <v>490</v>
      </c>
      <c r="B388" s="2">
        <v>15477.0</v>
      </c>
      <c r="C388" s="2">
        <v>16342.0</v>
      </c>
      <c r="D388" s="2">
        <v>27084.0</v>
      </c>
      <c r="E388" s="2">
        <v>58903.0</v>
      </c>
      <c r="F388" s="2" t="s">
        <v>36</v>
      </c>
      <c r="G388" s="15" t="str">
        <f t="shared" si="67"/>
        <v>CLT</v>
      </c>
      <c r="H388" s="15" t="str">
        <f t="shared" si="68"/>
        <v>FLL</v>
      </c>
      <c r="I388" s="15" t="str">
        <f>vlookup(G388, 'Airport Codes'!$B$2:$D122631, 3, 0)</f>
        <v>Charlotte, NC</v>
      </c>
      <c r="J388" s="15" t="str">
        <f>vlookup(H388, 'Airport Codes'!$B$2:$D122631, 3, 0)</f>
        <v>Fort Lauderdale, FL</v>
      </c>
      <c r="K388" s="21"/>
    </row>
    <row r="389" hidden="1">
      <c r="A389" s="2" t="s">
        <v>491</v>
      </c>
      <c r="B389" s="2">
        <v>16495.0</v>
      </c>
      <c r="C389" s="2">
        <v>19131.0</v>
      </c>
      <c r="D389" s="2">
        <v>22430.0</v>
      </c>
      <c r="E389" s="2">
        <v>58056.0</v>
      </c>
      <c r="F389" s="2" t="s">
        <v>36</v>
      </c>
      <c r="G389" s="15" t="str">
        <f t="shared" si="67"/>
        <v>BOS</v>
      </c>
      <c r="H389" s="15" t="str">
        <f t="shared" si="68"/>
        <v>CHS</v>
      </c>
      <c r="I389" s="15" t="str">
        <f>vlookup(G389, 'Airport Codes'!$B$2:$D122631, 3, 0)</f>
        <v>Boston, MA</v>
      </c>
      <c r="J389" s="15" t="str">
        <f>vlookup(H389, 'Airport Codes'!$B$2:$D122631, 3, 0)</f>
        <v>Charleston, WV</v>
      </c>
      <c r="K389" s="21"/>
    </row>
    <row r="390" hidden="1">
      <c r="A390" s="2" t="s">
        <v>492</v>
      </c>
      <c r="B390" s="2">
        <v>16798.0</v>
      </c>
      <c r="C390" s="2">
        <v>19956.0</v>
      </c>
      <c r="D390" s="2">
        <v>20601.0</v>
      </c>
      <c r="E390" s="2">
        <v>57355.0</v>
      </c>
      <c r="F390" s="2" t="s">
        <v>36</v>
      </c>
      <c r="G390" s="15" t="str">
        <f t="shared" si="67"/>
        <v>MCO</v>
      </c>
      <c r="H390" s="15" t="str">
        <f t="shared" si="68"/>
        <v>MEM</v>
      </c>
      <c r="I390" s="15" t="str">
        <f>vlookup(G390, 'Airport Codes'!$B$2:$D122631, 3, 0)</f>
        <v>Orlando, FL</v>
      </c>
      <c r="J390" s="15" t="str">
        <f>vlookup(H390, 'Airport Codes'!$B$2:$D122631, 3, 0)</f>
        <v>Memphis, TN</v>
      </c>
      <c r="K390" s="21"/>
    </row>
    <row r="391" hidden="1">
      <c r="A391" s="2" t="s">
        <v>493</v>
      </c>
      <c r="B391" s="2">
        <v>18547.0</v>
      </c>
      <c r="C391" s="2">
        <v>19104.0</v>
      </c>
      <c r="D391" s="2">
        <v>19469.0</v>
      </c>
      <c r="E391" s="2">
        <v>57120.0</v>
      </c>
      <c r="F391" s="2" t="s">
        <v>36</v>
      </c>
      <c r="G391" s="15" t="str">
        <f t="shared" si="67"/>
        <v>DFW</v>
      </c>
      <c r="H391" s="15" t="str">
        <f t="shared" si="68"/>
        <v>SAT</v>
      </c>
      <c r="I391" s="15" t="str">
        <f>vlookup(G391, 'Airport Codes'!$B$2:$D122631, 3, 0)</f>
        <v>Dallas, TX</v>
      </c>
      <c r="J391" s="15" t="str">
        <f>vlookup(H391, 'Airport Codes'!$B$2:$D122631, 3, 0)</f>
        <v>San Antonio, TX</v>
      </c>
      <c r="K391" s="21"/>
    </row>
    <row r="392" hidden="1">
      <c r="A392" s="2" t="s">
        <v>494</v>
      </c>
      <c r="B392" s="2">
        <v>17891.0</v>
      </c>
      <c r="C392" s="2">
        <v>19335.0</v>
      </c>
      <c r="D392" s="2">
        <v>19892.0</v>
      </c>
      <c r="E392" s="2">
        <v>57118.0</v>
      </c>
      <c r="F392" s="2" t="s">
        <v>36</v>
      </c>
      <c r="G392" s="15" t="str">
        <f t="shared" si="67"/>
        <v>DFW</v>
      </c>
      <c r="H392" s="15" t="str">
        <f t="shared" si="68"/>
        <v>IND</v>
      </c>
      <c r="I392" s="15" t="str">
        <f>vlookup(G392, 'Airport Codes'!$B$2:$D122631, 3, 0)</f>
        <v>Dallas, TX</v>
      </c>
      <c r="J392" s="15" t="str">
        <f>vlookup(H392, 'Airport Codes'!$B$2:$D122631, 3, 0)</f>
        <v>Indianapolis, IN</v>
      </c>
      <c r="K392" s="21"/>
    </row>
    <row r="393" hidden="1">
      <c r="A393" s="2" t="s">
        <v>495</v>
      </c>
      <c r="B393" s="2">
        <v>180373.0</v>
      </c>
      <c r="C393" s="2">
        <v>181962.0</v>
      </c>
      <c r="D393" s="2">
        <v>178012.0</v>
      </c>
      <c r="E393" s="2">
        <v>540347.0</v>
      </c>
    </row>
    <row r="394" hidden="1">
      <c r="A394" s="2" t="s">
        <v>496</v>
      </c>
      <c r="B394" s="2">
        <v>15070.0</v>
      </c>
      <c r="C394" s="2">
        <v>16161.0</v>
      </c>
      <c r="D394" s="2">
        <v>25689.0</v>
      </c>
      <c r="E394" s="2">
        <v>56920.0</v>
      </c>
      <c r="F394" s="2" t="s">
        <v>36</v>
      </c>
      <c r="G394" s="15" t="str">
        <f>LEFT(A394, 3)</f>
        <v>BWI</v>
      </c>
      <c r="H394" s="15" t="str">
        <f>RiGHT(A394, 3)</f>
        <v>JAX</v>
      </c>
      <c r="I394" s="15" t="str">
        <f>vlookup(G394, 'Airport Codes'!$B$2:$D122631, 3, 0)</f>
        <v>Baltimore, MD</v>
      </c>
      <c r="J394" s="15" t="str">
        <f>vlookup(H394, 'Airport Codes'!$B$2:$D122631, 3, 0)</f>
        <v>Jacksonville, FL</v>
      </c>
      <c r="K394" s="21"/>
    </row>
    <row r="395" hidden="1">
      <c r="A395" s="2" t="s">
        <v>497</v>
      </c>
      <c r="B395" s="2">
        <v>824.0</v>
      </c>
      <c r="C395" s="2">
        <v>813.0</v>
      </c>
      <c r="D395" s="2">
        <v>1057.0</v>
      </c>
      <c r="E395" s="2">
        <v>2694.0</v>
      </c>
    </row>
    <row r="396" hidden="1">
      <c r="A396" s="2" t="s">
        <v>498</v>
      </c>
      <c r="B396" s="2">
        <v>16321.0</v>
      </c>
      <c r="C396" s="2">
        <v>18703.0</v>
      </c>
      <c r="D396" s="2">
        <v>21337.0</v>
      </c>
      <c r="E396" s="2">
        <v>56361.0</v>
      </c>
      <c r="F396" s="2" t="s">
        <v>36</v>
      </c>
      <c r="G396" s="15" t="str">
        <f>LEFT(A396, 3)</f>
        <v>CLT</v>
      </c>
      <c r="H396" s="15" t="str">
        <f>RiGHT(A396, 3)</f>
        <v>TPA</v>
      </c>
      <c r="I396" s="15" t="str">
        <f>vlookup(G396, 'Airport Codes'!$B$2:$D122631, 3, 0)</f>
        <v>Charlotte, NC</v>
      </c>
      <c r="J396" s="15" t="str">
        <f>vlookup(H396, 'Airport Codes'!$B$2:$D122631, 3, 0)</f>
        <v>Tampa, FL</v>
      </c>
      <c r="K396" s="21"/>
    </row>
    <row r="397" hidden="1">
      <c r="A397" s="2" t="s">
        <v>499</v>
      </c>
      <c r="B397" s="2">
        <v>397.0</v>
      </c>
      <c r="C397" s="2">
        <v>382.0</v>
      </c>
      <c r="D397" s="2">
        <v>473.0</v>
      </c>
      <c r="E397" s="2">
        <v>1252.0</v>
      </c>
    </row>
    <row r="398" hidden="1">
      <c r="A398" s="2" t="s">
        <v>500</v>
      </c>
      <c r="B398" s="2">
        <v>16754.0</v>
      </c>
      <c r="C398" s="2">
        <v>18857.0</v>
      </c>
      <c r="D398" s="2">
        <v>19279.0</v>
      </c>
      <c r="E398" s="2">
        <v>54890.0</v>
      </c>
      <c r="F398" s="2" t="s">
        <v>36</v>
      </c>
      <c r="G398" s="15" t="str">
        <f>LEFT(A398, 3)</f>
        <v>PHX</v>
      </c>
      <c r="H398" s="15" t="str">
        <f>RiGHT(A398, 3)</f>
        <v>RNO</v>
      </c>
      <c r="I398" s="15" t="str">
        <f>vlookup(G398, 'Airport Codes'!$B$2:$D122631, 3, 0)</f>
        <v>Phoenix, AZ</v>
      </c>
      <c r="J398" s="15" t="str">
        <f>vlookup(H398, 'Airport Codes'!$B$2:$D122631, 3, 0)</f>
        <v>Reno, NV</v>
      </c>
      <c r="K398" s="21"/>
    </row>
    <row r="399" hidden="1">
      <c r="A399" s="2" t="s">
        <v>501</v>
      </c>
      <c r="B399" s="2">
        <v>37358.0</v>
      </c>
      <c r="C399" s="2">
        <v>37343.0</v>
      </c>
      <c r="D399" s="2">
        <v>35241.0</v>
      </c>
      <c r="E399" s="2">
        <v>109942.0</v>
      </c>
    </row>
    <row r="400" hidden="1">
      <c r="A400" s="2" t="s">
        <v>502</v>
      </c>
      <c r="B400" s="2">
        <v>16433.0</v>
      </c>
      <c r="C400" s="2">
        <v>18922.0</v>
      </c>
      <c r="D400" s="2">
        <v>19010.0</v>
      </c>
      <c r="E400" s="2">
        <v>54365.0</v>
      </c>
      <c r="F400" s="2" t="s">
        <v>36</v>
      </c>
      <c r="G400" s="15" t="str">
        <f>LEFT(A400, 3)</f>
        <v>MIA</v>
      </c>
      <c r="H400" s="15" t="str">
        <f>RiGHT(A400, 3)</f>
        <v>TPA</v>
      </c>
      <c r="I400" s="15" t="str">
        <f>vlookup(G400, 'Airport Codes'!$B$2:$D122631, 3, 0)</f>
        <v>Miami, FL</v>
      </c>
      <c r="J400" s="15" t="str">
        <f>vlookup(H400, 'Airport Codes'!$B$2:$D122631, 3, 0)</f>
        <v>Tampa, FL</v>
      </c>
      <c r="K400" s="21"/>
    </row>
    <row r="401" hidden="1">
      <c r="A401" s="2" t="s">
        <v>503</v>
      </c>
      <c r="B401" s="2">
        <v>7418.0</v>
      </c>
      <c r="C401" s="2">
        <v>7048.0</v>
      </c>
      <c r="D401" s="2">
        <v>7049.0</v>
      </c>
      <c r="E401" s="2">
        <v>21515.0</v>
      </c>
    </row>
    <row r="402" hidden="1">
      <c r="A402" s="2" t="s">
        <v>504</v>
      </c>
      <c r="B402" s="2">
        <v>64373.0</v>
      </c>
      <c r="C402" s="2">
        <v>62724.0</v>
      </c>
      <c r="D402" s="2">
        <v>60199.0</v>
      </c>
      <c r="E402" s="2">
        <v>187296.0</v>
      </c>
    </row>
    <row r="403" hidden="1">
      <c r="A403" s="2" t="s">
        <v>505</v>
      </c>
      <c r="B403" s="2">
        <v>15624.0</v>
      </c>
      <c r="C403" s="2">
        <v>18503.0</v>
      </c>
      <c r="D403" s="2">
        <v>19770.0</v>
      </c>
      <c r="E403" s="2">
        <v>53897.0</v>
      </c>
      <c r="F403" s="2" t="s">
        <v>36</v>
      </c>
      <c r="G403" s="15" t="str">
        <f>LEFT(A403, 3)</f>
        <v>BOS</v>
      </c>
      <c r="H403" s="15" t="str">
        <f>RiGHT(A403, 3)</f>
        <v>CVG</v>
      </c>
      <c r="I403" s="15" t="str">
        <f>vlookup(G403, 'Airport Codes'!$B$2:$D122631, 3, 0)</f>
        <v>Boston, MA</v>
      </c>
      <c r="J403" s="15" t="str">
        <f>vlookup(H403, 'Airport Codes'!$B$2:$D122631, 3, 0)</f>
        <v>Cincinnati, OH</v>
      </c>
      <c r="K403" s="21"/>
    </row>
    <row r="404" hidden="1">
      <c r="A404" s="2" t="s">
        <v>506</v>
      </c>
      <c r="B404" s="2">
        <v>356.0</v>
      </c>
      <c r="C404" s="2">
        <v>388.0</v>
      </c>
      <c r="D404" s="2">
        <v>366.0</v>
      </c>
      <c r="E404" s="2">
        <v>1110.0</v>
      </c>
    </row>
    <row r="405" hidden="1">
      <c r="A405" s="2" t="s">
        <v>507</v>
      </c>
      <c r="B405" s="2">
        <v>14100.0</v>
      </c>
      <c r="C405" s="2">
        <v>16600.0</v>
      </c>
      <c r="D405" s="2">
        <v>23055.0</v>
      </c>
      <c r="E405" s="2">
        <v>53755.0</v>
      </c>
      <c r="F405" s="2" t="s">
        <v>36</v>
      </c>
      <c r="G405" s="15" t="str">
        <f>LEFT(A405, 3)</f>
        <v>DTW</v>
      </c>
      <c r="H405" s="15" t="str">
        <f>RiGHT(A405, 3)</f>
        <v>RDU</v>
      </c>
      <c r="I405" s="15" t="str">
        <f>vlookup(G405, 'Airport Codes'!$B$2:$D122631, 3, 0)</f>
        <v>Detroit, MI</v>
      </c>
      <c r="J405" s="15" t="str">
        <f>vlookup(H405, 'Airport Codes'!$B$2:$D122631, 3, 0)</f>
        <v>Raleigh, NC</v>
      </c>
      <c r="K405" s="21"/>
    </row>
    <row r="406" hidden="1">
      <c r="A406" s="2" t="s">
        <v>508</v>
      </c>
      <c r="B406" s="2">
        <v>28510.0</v>
      </c>
      <c r="C406" s="2">
        <v>27506.0</v>
      </c>
      <c r="D406" s="2">
        <v>25912.0</v>
      </c>
      <c r="E406" s="2">
        <v>81928.0</v>
      </c>
    </row>
    <row r="407" hidden="1">
      <c r="A407" s="2" t="s">
        <v>509</v>
      </c>
      <c r="B407" s="2">
        <v>2997.0</v>
      </c>
      <c r="C407" s="2">
        <v>2791.0</v>
      </c>
      <c r="D407" s="2">
        <v>2877.0</v>
      </c>
      <c r="E407" s="2">
        <v>8665.0</v>
      </c>
    </row>
    <row r="408" hidden="1">
      <c r="A408" s="2" t="s">
        <v>510</v>
      </c>
      <c r="B408" s="2">
        <v>16242.0</v>
      </c>
      <c r="C408" s="2">
        <v>16980.0</v>
      </c>
      <c r="D408" s="2">
        <v>20364.0</v>
      </c>
      <c r="E408" s="2">
        <v>53586.0</v>
      </c>
      <c r="F408" s="2" t="s">
        <v>36</v>
      </c>
      <c r="G408" s="15" t="str">
        <f>LEFT(A408, 3)</f>
        <v>CVG</v>
      </c>
      <c r="H408" s="15" t="str">
        <f>RiGHT(A408, 3)</f>
        <v>RSW</v>
      </c>
      <c r="I408" s="15" t="str">
        <f>vlookup(G408, 'Airport Codes'!$B$2:$D122631, 3, 0)</f>
        <v>Cincinnati, OH</v>
      </c>
      <c r="J408" s="15" t="str">
        <f>vlookup(H408, 'Airport Codes'!$B$2:$D122631, 3, 0)</f>
        <v>Fort Myers, FL</v>
      </c>
      <c r="K408" s="21"/>
    </row>
    <row r="409" hidden="1">
      <c r="A409" s="2" t="s">
        <v>511</v>
      </c>
      <c r="B409" s="2">
        <v>2498.0</v>
      </c>
      <c r="C409" s="2">
        <v>2429.0</v>
      </c>
      <c r="D409" s="2">
        <v>2593.0</v>
      </c>
      <c r="E409" s="2">
        <v>7520.0</v>
      </c>
    </row>
    <row r="410" hidden="1">
      <c r="A410" s="2" t="s">
        <v>512</v>
      </c>
      <c r="B410" s="2">
        <v>17792.0</v>
      </c>
      <c r="C410" s="2">
        <v>17812.0</v>
      </c>
      <c r="D410" s="2">
        <v>17975.0</v>
      </c>
      <c r="E410" s="2">
        <v>53579.0</v>
      </c>
      <c r="F410" s="2" t="s">
        <v>36</v>
      </c>
      <c r="G410" s="15" t="str">
        <f>LEFT(A410, 3)</f>
        <v>DTW</v>
      </c>
      <c r="H410" s="15" t="str">
        <f>RiGHT(A410, 3)</f>
        <v>STL</v>
      </c>
      <c r="I410" s="15" t="str">
        <f>vlookup(G410, 'Airport Codes'!$B$2:$D122631, 3, 0)</f>
        <v>Detroit, MI</v>
      </c>
      <c r="J410" s="15" t="str">
        <f>vlookup(H410, 'Airport Codes'!$B$2:$D122631, 3, 0)</f>
        <v>St. Louis, MO</v>
      </c>
      <c r="K410" s="21"/>
    </row>
    <row r="411" hidden="1">
      <c r="A411" s="2" t="s">
        <v>513</v>
      </c>
      <c r="B411" s="2">
        <v>56581.0</v>
      </c>
      <c r="C411" s="2">
        <v>55171.0</v>
      </c>
      <c r="D411" s="2">
        <v>52645.0</v>
      </c>
      <c r="E411" s="2">
        <v>164397.0</v>
      </c>
    </row>
    <row r="412" hidden="1">
      <c r="A412" s="2" t="s">
        <v>514</v>
      </c>
      <c r="B412" s="2">
        <v>46981.0</v>
      </c>
      <c r="C412" s="2">
        <v>47004.0</v>
      </c>
      <c r="D412" s="2">
        <v>46470.0</v>
      </c>
      <c r="E412" s="2">
        <v>140455.0</v>
      </c>
    </row>
    <row r="413" hidden="1">
      <c r="A413" s="2" t="s">
        <v>515</v>
      </c>
      <c r="B413" s="2">
        <v>16041.0</v>
      </c>
      <c r="C413" s="2">
        <v>16989.0</v>
      </c>
      <c r="D413" s="2">
        <v>19681.0</v>
      </c>
      <c r="E413" s="2">
        <v>52711.0</v>
      </c>
      <c r="F413" s="2" t="s">
        <v>36</v>
      </c>
      <c r="G413" s="15" t="str">
        <f t="shared" ref="G413:G414" si="69">LEFT(A413, 3)</f>
        <v>CVG</v>
      </c>
      <c r="H413" s="15" t="str">
        <f t="shared" ref="H413:H414" si="70">RiGHT(A413, 3)</f>
        <v>TPA</v>
      </c>
      <c r="I413" s="15" t="str">
        <f>vlookup(G413, 'Airport Codes'!$B$2:$D122631, 3, 0)</f>
        <v>Cincinnati, OH</v>
      </c>
      <c r="J413" s="15" t="str">
        <f>vlookup(H413, 'Airport Codes'!$B$2:$D122631, 3, 0)</f>
        <v>Tampa, FL</v>
      </c>
      <c r="K413" s="21"/>
    </row>
    <row r="414" hidden="1">
      <c r="A414" s="2" t="s">
        <v>516</v>
      </c>
      <c r="B414" s="2">
        <v>16947.0</v>
      </c>
      <c r="C414" s="2">
        <v>17559.0</v>
      </c>
      <c r="D414" s="2">
        <v>18138.0</v>
      </c>
      <c r="E414" s="2">
        <v>52644.0</v>
      </c>
      <c r="F414" s="2" t="s">
        <v>36</v>
      </c>
      <c r="G414" s="15" t="str">
        <f t="shared" si="69"/>
        <v>BWI</v>
      </c>
      <c r="H414" s="15" t="str">
        <f t="shared" si="70"/>
        <v>PBI</v>
      </c>
      <c r="I414" s="15" t="str">
        <f>vlookup(G414, 'Airport Codes'!$B$2:$D122631, 3, 0)</f>
        <v>Baltimore, MD</v>
      </c>
      <c r="J414" s="15" t="str">
        <f>vlookup(H414, 'Airport Codes'!$B$2:$D122631, 3, 0)</f>
        <v>West Palm Beach, FL</v>
      </c>
      <c r="K414" s="21"/>
    </row>
    <row r="415" hidden="1">
      <c r="A415" s="2" t="s">
        <v>517</v>
      </c>
      <c r="B415" s="2">
        <v>10203.0</v>
      </c>
      <c r="C415" s="2">
        <v>11485.0</v>
      </c>
      <c r="D415" s="2">
        <v>10905.0</v>
      </c>
      <c r="E415" s="2">
        <v>32593.0</v>
      </c>
    </row>
    <row r="416" hidden="1">
      <c r="A416" s="2" t="s">
        <v>518</v>
      </c>
      <c r="B416" s="2">
        <v>107021.0</v>
      </c>
      <c r="C416" s="2">
        <v>110502.0</v>
      </c>
      <c r="D416" s="2">
        <v>105906.0</v>
      </c>
      <c r="E416" s="2">
        <v>323429.0</v>
      </c>
    </row>
    <row r="417" hidden="1">
      <c r="A417" s="2" t="s">
        <v>519</v>
      </c>
      <c r="B417" s="2">
        <v>16628.0</v>
      </c>
      <c r="C417" s="2">
        <v>16937.0</v>
      </c>
      <c r="D417" s="2">
        <v>18730.0</v>
      </c>
      <c r="E417" s="2">
        <v>52295.0</v>
      </c>
      <c r="F417" s="2" t="s">
        <v>36</v>
      </c>
      <c r="G417" s="15" t="str">
        <f>LEFT(A417, 3)</f>
        <v>DAL</v>
      </c>
      <c r="H417" s="15" t="str">
        <f>RiGHT(A417, 3)</f>
        <v>TPA</v>
      </c>
      <c r="I417" s="15" t="str">
        <f>vlookup(G417, 'Airport Codes'!$B$2:$D122631, 3, 0)</f>
        <v>Dallas, TX</v>
      </c>
      <c r="J417" s="15" t="str">
        <f>vlookup(H417, 'Airport Codes'!$B$2:$D122631, 3, 0)</f>
        <v>Tampa, FL</v>
      </c>
      <c r="K417" s="21"/>
    </row>
    <row r="418" hidden="1">
      <c r="A418" s="2" t="s">
        <v>520</v>
      </c>
      <c r="B418" s="2">
        <v>31695.0</v>
      </c>
      <c r="C418" s="2">
        <v>30390.0</v>
      </c>
      <c r="D418" s="2">
        <v>28689.0</v>
      </c>
      <c r="E418" s="2">
        <v>90774.0</v>
      </c>
    </row>
    <row r="419" hidden="1">
      <c r="A419" s="2" t="s">
        <v>521</v>
      </c>
      <c r="B419" s="2">
        <v>409.0</v>
      </c>
      <c r="C419" s="2">
        <v>376.0</v>
      </c>
      <c r="D419" s="2">
        <v>351.0</v>
      </c>
      <c r="E419" s="2">
        <v>1136.0</v>
      </c>
    </row>
    <row r="420" hidden="1">
      <c r="A420" s="2" t="s">
        <v>522</v>
      </c>
      <c r="B420" s="2">
        <v>2997.0</v>
      </c>
      <c r="C420" s="2">
        <v>3320.0</v>
      </c>
      <c r="D420" s="2">
        <v>2900.0</v>
      </c>
      <c r="E420" s="2">
        <v>9217.0</v>
      </c>
    </row>
    <row r="421" hidden="1">
      <c r="A421" s="2" t="s">
        <v>523</v>
      </c>
      <c r="B421" s="2">
        <v>90737.0</v>
      </c>
      <c r="C421" s="2">
        <v>92118.0</v>
      </c>
      <c r="D421" s="2">
        <v>87411.0</v>
      </c>
      <c r="E421" s="2">
        <v>270266.0</v>
      </c>
    </row>
    <row r="422" hidden="1">
      <c r="A422" s="2" t="s">
        <v>524</v>
      </c>
      <c r="B422" s="2">
        <v>1993.0</v>
      </c>
      <c r="C422" s="2">
        <v>2117.0</v>
      </c>
      <c r="D422" s="2">
        <v>2092.0</v>
      </c>
      <c r="E422" s="2">
        <v>6202.0</v>
      </c>
    </row>
    <row r="423" hidden="1">
      <c r="A423" s="2" t="s">
        <v>525</v>
      </c>
      <c r="B423" s="2">
        <v>30177.0</v>
      </c>
      <c r="C423" s="2">
        <v>32009.0</v>
      </c>
      <c r="D423" s="2">
        <v>31513.0</v>
      </c>
      <c r="E423" s="2">
        <v>93699.0</v>
      </c>
    </row>
    <row r="424" hidden="1">
      <c r="A424" s="2" t="s">
        <v>526</v>
      </c>
      <c r="B424" s="2">
        <v>14507.0</v>
      </c>
      <c r="C424" s="2">
        <v>18065.0</v>
      </c>
      <c r="D424" s="2">
        <v>19277.0</v>
      </c>
      <c r="E424" s="2">
        <v>51849.0</v>
      </c>
      <c r="F424" s="2" t="s">
        <v>36</v>
      </c>
      <c r="G424" s="15" t="str">
        <f>LEFT(A424, 3)</f>
        <v>CVG</v>
      </c>
      <c r="H424" s="15" t="str">
        <f>RiGHT(A424, 3)</f>
        <v>PHL</v>
      </c>
      <c r="I424" s="15" t="str">
        <f>vlookup(G424, 'Airport Codes'!$B$2:$D122631, 3, 0)</f>
        <v>Cincinnati, OH</v>
      </c>
      <c r="J424" s="15" t="str">
        <f>vlookup(H424, 'Airport Codes'!$B$2:$D122631, 3, 0)</f>
        <v>Philadelphia, PA</v>
      </c>
      <c r="K424" s="21"/>
    </row>
    <row r="425" hidden="1">
      <c r="A425" s="2" t="s">
        <v>527</v>
      </c>
      <c r="B425" s="2">
        <v>11899.0</v>
      </c>
      <c r="C425" s="2">
        <v>12036.0</v>
      </c>
      <c r="D425" s="2">
        <v>10721.0</v>
      </c>
      <c r="E425" s="2">
        <v>34656.0</v>
      </c>
    </row>
    <row r="426" hidden="1">
      <c r="A426" s="2" t="s">
        <v>528</v>
      </c>
      <c r="B426" s="2">
        <v>38820.0</v>
      </c>
      <c r="C426" s="2">
        <v>38594.0</v>
      </c>
      <c r="D426" s="2">
        <v>42200.0</v>
      </c>
      <c r="E426" s="2">
        <v>119614.0</v>
      </c>
    </row>
    <row r="427" hidden="1">
      <c r="A427" s="2" t="s">
        <v>529</v>
      </c>
      <c r="B427" s="2">
        <v>15922.0</v>
      </c>
      <c r="C427" s="2">
        <v>16353.0</v>
      </c>
      <c r="D427" s="2">
        <v>19569.0</v>
      </c>
      <c r="E427" s="2">
        <v>51844.0</v>
      </c>
      <c r="F427" s="2" t="s">
        <v>36</v>
      </c>
      <c r="G427" s="15" t="str">
        <f>LEFT(A427, 3)</f>
        <v>CLT</v>
      </c>
      <c r="H427" s="15" t="str">
        <f>RiGHT(A427, 3)</f>
        <v>MIA</v>
      </c>
      <c r="I427" s="15" t="str">
        <f>vlookup(G427, 'Airport Codes'!$B$2:$D122631, 3, 0)</f>
        <v>Charlotte, NC</v>
      </c>
      <c r="J427" s="15" t="str">
        <f>vlookup(H427, 'Airport Codes'!$B$2:$D122631, 3, 0)</f>
        <v>Miami, FL</v>
      </c>
      <c r="K427" s="21"/>
    </row>
    <row r="428" hidden="1">
      <c r="A428" s="2" t="s">
        <v>530</v>
      </c>
      <c r="B428" s="2">
        <v>4129.0</v>
      </c>
      <c r="C428" s="2">
        <v>4020.0</v>
      </c>
      <c r="D428" s="2">
        <v>4328.0</v>
      </c>
      <c r="E428" s="2">
        <v>12477.0</v>
      </c>
    </row>
    <row r="429" hidden="1">
      <c r="A429" s="2" t="s">
        <v>531</v>
      </c>
      <c r="B429" s="2">
        <v>9153.0</v>
      </c>
      <c r="C429" s="2">
        <v>9411.0</v>
      </c>
      <c r="D429" s="2">
        <v>8834.0</v>
      </c>
      <c r="E429" s="2">
        <v>27398.0</v>
      </c>
    </row>
    <row r="430" hidden="1">
      <c r="A430" s="2" t="s">
        <v>532</v>
      </c>
      <c r="B430" s="2">
        <v>15888.0</v>
      </c>
      <c r="C430" s="2">
        <v>16618.0</v>
      </c>
      <c r="D430" s="2">
        <v>19157.0</v>
      </c>
      <c r="E430" s="2">
        <v>51663.0</v>
      </c>
      <c r="F430" s="2" t="s">
        <v>36</v>
      </c>
      <c r="G430" s="15" t="str">
        <f t="shared" ref="G430:G431" si="71">LEFT(A430, 3)</f>
        <v>BNA</v>
      </c>
      <c r="H430" s="15" t="str">
        <f t="shared" ref="H430:H431" si="72">RiGHT(A430, 3)</f>
        <v>MSY</v>
      </c>
      <c r="I430" s="15" t="str">
        <f>vlookup(G430, 'Airport Codes'!$B$2:$D122631, 3, 0)</f>
        <v>Nashville, TN</v>
      </c>
      <c r="J430" s="15" t="str">
        <f>vlookup(H430, 'Airport Codes'!$B$2:$D122631, 3, 0)</f>
        <v>New Orleans, LA</v>
      </c>
      <c r="K430" s="21"/>
    </row>
    <row r="431" hidden="1">
      <c r="A431" s="2" t="s">
        <v>533</v>
      </c>
      <c r="B431" s="2">
        <v>15671.0</v>
      </c>
      <c r="C431" s="2">
        <v>16873.0</v>
      </c>
      <c r="D431" s="2">
        <v>19053.0</v>
      </c>
      <c r="E431" s="2">
        <v>51597.0</v>
      </c>
      <c r="F431" s="2" t="s">
        <v>36</v>
      </c>
      <c r="G431" s="15" t="str">
        <f t="shared" si="71"/>
        <v>ATL</v>
      </c>
      <c r="H431" s="15" t="str">
        <f t="shared" si="72"/>
        <v>CLT</v>
      </c>
      <c r="I431" s="15" t="str">
        <f>vlookup(G431, 'Airport Codes'!$B$2:$D122631, 3, 0)</f>
        <v>Atlanta, GA</v>
      </c>
      <c r="J431" s="15" t="str">
        <f>vlookup(H431, 'Airport Codes'!$B$2:$D122631, 3, 0)</f>
        <v>Charlotte, NC</v>
      </c>
      <c r="K431" s="21"/>
    </row>
    <row r="432" hidden="1">
      <c r="A432" s="2" t="s">
        <v>534</v>
      </c>
      <c r="B432" s="2">
        <v>30348.0</v>
      </c>
      <c r="C432" s="2">
        <v>31063.0</v>
      </c>
      <c r="D432" s="2">
        <v>29513.0</v>
      </c>
      <c r="E432" s="2">
        <v>90924.0</v>
      </c>
    </row>
    <row r="433" hidden="1">
      <c r="A433" s="2" t="s">
        <v>535</v>
      </c>
      <c r="B433" s="2">
        <v>16513.0</v>
      </c>
      <c r="C433" s="2">
        <v>16943.0</v>
      </c>
      <c r="D433" s="2">
        <v>18032.0</v>
      </c>
      <c r="E433" s="2">
        <v>51488.0</v>
      </c>
      <c r="F433" s="2" t="s">
        <v>36</v>
      </c>
      <c r="G433" s="15" t="str">
        <f t="shared" ref="G433:G439" si="73">LEFT(A433, 3)</f>
        <v>RNO</v>
      </c>
      <c r="H433" s="15" t="str">
        <f t="shared" ref="H433:H439" si="74">RiGHT(A433, 3)</f>
        <v>SAN</v>
      </c>
      <c r="I433" s="15" t="str">
        <f>vlookup(G433, 'Airport Codes'!$B$2:$D122631, 3, 0)</f>
        <v>Reno, NV</v>
      </c>
      <c r="J433" s="15" t="str">
        <f>vlookup(H433, 'Airport Codes'!$B$2:$D122631, 3, 0)</f>
        <v>San Diego, CA</v>
      </c>
      <c r="K433" s="21"/>
    </row>
    <row r="434" hidden="1">
      <c r="A434" s="2" t="s">
        <v>536</v>
      </c>
      <c r="B434" s="2">
        <v>11909.0</v>
      </c>
      <c r="C434" s="2">
        <v>18692.0</v>
      </c>
      <c r="D434" s="2">
        <v>20586.0</v>
      </c>
      <c r="E434" s="2">
        <v>51187.0</v>
      </c>
      <c r="F434" s="2" t="s">
        <v>36</v>
      </c>
      <c r="G434" s="15" t="str">
        <f t="shared" si="73"/>
        <v>JAX</v>
      </c>
      <c r="H434" s="15" t="str">
        <f t="shared" si="74"/>
        <v>PHL</v>
      </c>
      <c r="I434" s="15" t="str">
        <f>vlookup(G434, 'Airport Codes'!$B$2:$D122631, 3, 0)</f>
        <v>Jacksonville, FL</v>
      </c>
      <c r="J434" s="15" t="str">
        <f>vlookup(H434, 'Airport Codes'!$B$2:$D122631, 3, 0)</f>
        <v>Philadelphia, PA</v>
      </c>
      <c r="K434" s="21"/>
    </row>
    <row r="435" hidden="1">
      <c r="A435" s="2" t="s">
        <v>537</v>
      </c>
      <c r="B435" s="2">
        <v>14656.0</v>
      </c>
      <c r="C435" s="2">
        <v>17318.0</v>
      </c>
      <c r="D435" s="2">
        <v>19042.0</v>
      </c>
      <c r="E435" s="2">
        <v>51016.0</v>
      </c>
      <c r="F435" s="2" t="s">
        <v>36</v>
      </c>
      <c r="G435" s="15" t="str">
        <f t="shared" si="73"/>
        <v>DEN</v>
      </c>
      <c r="H435" s="15" t="str">
        <f t="shared" si="74"/>
        <v>TUS</v>
      </c>
      <c r="I435" s="15" t="str">
        <f>vlookup(G435, 'Airport Codes'!$B$2:$D122631, 3, 0)</f>
        <v>Denver, CO</v>
      </c>
      <c r="J435" s="15" t="str">
        <f>vlookup(H435, 'Airport Codes'!$B$2:$D122631, 3, 0)</f>
        <v>Tucson, AZ</v>
      </c>
      <c r="K435" s="21"/>
    </row>
    <row r="436" hidden="1">
      <c r="A436" s="2" t="s">
        <v>538</v>
      </c>
      <c r="B436" s="2">
        <v>14904.0</v>
      </c>
      <c r="C436" s="2">
        <v>16866.0</v>
      </c>
      <c r="D436" s="2">
        <v>19241.0</v>
      </c>
      <c r="E436" s="2">
        <v>51011.0</v>
      </c>
      <c r="F436" s="2" t="s">
        <v>36</v>
      </c>
      <c r="G436" s="15" t="str">
        <f t="shared" si="73"/>
        <v>BOI</v>
      </c>
      <c r="H436" s="15" t="str">
        <f t="shared" si="74"/>
        <v>LAX</v>
      </c>
      <c r="I436" s="15" t="str">
        <f>vlookup(G436, 'Airport Codes'!$B$2:$D122631, 3, 0)</f>
        <v>Boise, ID</v>
      </c>
      <c r="J436" s="15" t="str">
        <f>vlookup(H436, 'Airport Codes'!$B$2:$D122631, 3, 0)</f>
        <v>Los Angeles, CA</v>
      </c>
      <c r="K436" s="21"/>
    </row>
    <row r="437" hidden="1">
      <c r="A437" s="2" t="s">
        <v>539</v>
      </c>
      <c r="B437" s="2">
        <v>14508.0</v>
      </c>
      <c r="C437" s="2">
        <v>16216.0</v>
      </c>
      <c r="D437" s="2">
        <v>19367.0</v>
      </c>
      <c r="E437" s="2">
        <v>50091.0</v>
      </c>
      <c r="F437" s="2" t="s">
        <v>36</v>
      </c>
      <c r="G437" s="15" t="str">
        <f t="shared" si="73"/>
        <v>GEG</v>
      </c>
      <c r="H437" s="15" t="str">
        <f t="shared" si="74"/>
        <v>LAS</v>
      </c>
      <c r="I437" s="15" t="str">
        <f>vlookup(G437, 'Airport Codes'!$B$2:$D122631, 3, 0)</f>
        <v>Spokane, WA</v>
      </c>
      <c r="J437" s="15" t="str">
        <f>vlookup(H437, 'Airport Codes'!$B$2:$D122631, 3, 0)</f>
        <v>Las Vegas, NV</v>
      </c>
      <c r="K437" s="21"/>
    </row>
    <row r="438" hidden="1">
      <c r="A438" s="2" t="s">
        <v>540</v>
      </c>
      <c r="B438" s="2">
        <v>12506.0</v>
      </c>
      <c r="C438" s="2">
        <v>17054.0</v>
      </c>
      <c r="D438" s="2">
        <v>20105.0</v>
      </c>
      <c r="E438" s="2">
        <v>49665.0</v>
      </c>
      <c r="F438" s="2" t="s">
        <v>36</v>
      </c>
      <c r="G438" s="15" t="str">
        <f t="shared" si="73"/>
        <v>EWR</v>
      </c>
      <c r="H438" s="15" t="str">
        <f t="shared" si="74"/>
        <v>PIT</v>
      </c>
      <c r="I438" s="15" t="str">
        <f>vlookup(G438, 'Airport Codes'!$B$2:$D122631, 3, 0)</f>
        <v>Newark, NJ</v>
      </c>
      <c r="J438" s="15" t="str">
        <f>vlookup(H438, 'Airport Codes'!$B$2:$D122631, 3, 0)</f>
        <v>Pittsburgh, PA</v>
      </c>
      <c r="K438" s="21"/>
    </row>
    <row r="439" hidden="1">
      <c r="A439" s="2" t="s">
        <v>541</v>
      </c>
      <c r="B439" s="2">
        <v>14330.0</v>
      </c>
      <c r="C439" s="2">
        <v>16285.0</v>
      </c>
      <c r="D439" s="2">
        <v>18427.0</v>
      </c>
      <c r="E439" s="2">
        <v>49042.0</v>
      </c>
      <c r="F439" s="2" t="s">
        <v>36</v>
      </c>
      <c r="G439" s="15" t="str">
        <f t="shared" si="73"/>
        <v>AUS</v>
      </c>
      <c r="H439" s="15" t="str">
        <f t="shared" si="74"/>
        <v>BNA</v>
      </c>
      <c r="I439" s="15" t="str">
        <f>vlookup(G439, 'Airport Codes'!$B$2:$D122631, 3, 0)</f>
        <v>Austin, TX</v>
      </c>
      <c r="J439" s="15" t="str">
        <f>vlookup(H439, 'Airport Codes'!$B$2:$D122631, 3, 0)</f>
        <v>Nashville, TN</v>
      </c>
      <c r="K439" s="21"/>
    </row>
    <row r="440" hidden="1">
      <c r="A440" s="2" t="s">
        <v>542</v>
      </c>
      <c r="B440" s="2">
        <v>38319.0</v>
      </c>
      <c r="C440" s="2">
        <v>37215.0</v>
      </c>
      <c r="D440" s="2">
        <v>35746.0</v>
      </c>
      <c r="E440" s="2">
        <v>111280.0</v>
      </c>
    </row>
    <row r="441" hidden="1">
      <c r="A441" s="2" t="s">
        <v>543</v>
      </c>
      <c r="B441" s="2">
        <v>13766.0</v>
      </c>
      <c r="C441" s="2">
        <v>17068.0</v>
      </c>
      <c r="D441" s="2">
        <v>17882.0</v>
      </c>
      <c r="E441" s="2">
        <v>48716.0</v>
      </c>
      <c r="F441" s="2" t="s">
        <v>36</v>
      </c>
      <c r="G441" s="15" t="str">
        <f t="shared" ref="G441:G445" si="75">LEFT(A441, 3)</f>
        <v>EWR</v>
      </c>
      <c r="H441" s="15" t="str">
        <f t="shared" ref="H441:H445" si="76">RiGHT(A441, 3)</f>
        <v>JAX</v>
      </c>
      <c r="I441" s="15" t="str">
        <f>vlookup(G441, 'Airport Codes'!$B$2:$D122631, 3, 0)</f>
        <v>Newark, NJ</v>
      </c>
      <c r="J441" s="15" t="str">
        <f>vlookup(H441, 'Airport Codes'!$B$2:$D122631, 3, 0)</f>
        <v>Jacksonville, FL</v>
      </c>
      <c r="K441" s="21"/>
    </row>
    <row r="442" hidden="1">
      <c r="A442" s="2" t="s">
        <v>544</v>
      </c>
      <c r="B442" s="2">
        <v>13379.0</v>
      </c>
      <c r="C442" s="2">
        <v>17047.0</v>
      </c>
      <c r="D442" s="2">
        <v>18161.0</v>
      </c>
      <c r="E442" s="2">
        <v>48587.0</v>
      </c>
      <c r="F442" s="2" t="s">
        <v>36</v>
      </c>
      <c r="G442" s="15" t="str">
        <f t="shared" si="75"/>
        <v>BWI</v>
      </c>
      <c r="H442" s="15" t="str">
        <f t="shared" si="76"/>
        <v>IND</v>
      </c>
      <c r="I442" s="15" t="str">
        <f>vlookup(G442, 'Airport Codes'!$B$2:$D122631, 3, 0)</f>
        <v>Baltimore, MD</v>
      </c>
      <c r="J442" s="15" t="str">
        <f>vlookup(H442, 'Airport Codes'!$B$2:$D122631, 3, 0)</f>
        <v>Indianapolis, IN</v>
      </c>
      <c r="K442" s="21"/>
    </row>
    <row r="443" hidden="1">
      <c r="A443" s="2" t="s">
        <v>545</v>
      </c>
      <c r="B443" s="2">
        <v>15479.0</v>
      </c>
      <c r="C443" s="2">
        <v>16329.0</v>
      </c>
      <c r="D443" s="2">
        <v>16570.0</v>
      </c>
      <c r="E443" s="2">
        <v>48378.0</v>
      </c>
      <c r="F443" s="2" t="s">
        <v>36</v>
      </c>
      <c r="G443" s="15" t="str">
        <f t="shared" si="75"/>
        <v>HOU</v>
      </c>
      <c r="H443" s="15" t="str">
        <f t="shared" si="76"/>
        <v>MCI</v>
      </c>
      <c r="I443" s="15" t="str">
        <f>vlookup(G443, 'Airport Codes'!$B$2:$D122631, 3, 0)</f>
        <v>Houston, TX</v>
      </c>
      <c r="J443" s="15" t="str">
        <f>vlookup(H443, 'Airport Codes'!$B$2:$D122631, 3, 0)</f>
        <v>Kansas City, MO</v>
      </c>
      <c r="K443" s="21"/>
    </row>
    <row r="444" hidden="1">
      <c r="A444" s="2" t="s">
        <v>546</v>
      </c>
      <c r="B444" s="2">
        <v>13905.0</v>
      </c>
      <c r="C444" s="2">
        <v>16360.0</v>
      </c>
      <c r="D444" s="2">
        <v>18001.0</v>
      </c>
      <c r="E444" s="2">
        <v>48266.0</v>
      </c>
      <c r="F444" s="2" t="s">
        <v>36</v>
      </c>
      <c r="G444" s="15" t="str">
        <f t="shared" si="75"/>
        <v>CHS</v>
      </c>
      <c r="H444" s="15" t="str">
        <f t="shared" si="76"/>
        <v>EWR</v>
      </c>
      <c r="I444" s="15" t="str">
        <f>vlookup(G444, 'Airport Codes'!$B$2:$D122631, 3, 0)</f>
        <v>Charleston, WV</v>
      </c>
      <c r="J444" s="15" t="str">
        <f>vlookup(H444, 'Airport Codes'!$B$2:$D122631, 3, 0)</f>
        <v>Newark, NJ</v>
      </c>
      <c r="K444" s="21"/>
    </row>
    <row r="445" hidden="1">
      <c r="A445" s="2" t="s">
        <v>547</v>
      </c>
      <c r="B445" s="2">
        <v>9719.0</v>
      </c>
      <c r="C445" s="2">
        <v>15193.0</v>
      </c>
      <c r="D445" s="2">
        <v>22835.0</v>
      </c>
      <c r="E445" s="2">
        <v>47747.0</v>
      </c>
      <c r="F445" s="2" t="s">
        <v>36</v>
      </c>
      <c r="G445" s="15" t="str">
        <f t="shared" si="75"/>
        <v>ATL</v>
      </c>
      <c r="H445" s="15" t="str">
        <f t="shared" si="76"/>
        <v>BNA</v>
      </c>
      <c r="I445" s="15" t="str">
        <f>vlookup(G445, 'Airport Codes'!$B$2:$D122631, 3, 0)</f>
        <v>Atlanta, GA</v>
      </c>
      <c r="J445" s="15" t="str">
        <f>vlookup(H445, 'Airport Codes'!$B$2:$D122631, 3, 0)</f>
        <v>Nashville, TN</v>
      </c>
      <c r="K445" s="21"/>
    </row>
    <row r="446" hidden="1">
      <c r="A446" s="2" t="s">
        <v>548</v>
      </c>
      <c r="B446" s="2">
        <v>142.0</v>
      </c>
      <c r="C446" s="2">
        <v>189.0</v>
      </c>
      <c r="D446" s="2">
        <v>101.0</v>
      </c>
      <c r="E446" s="2">
        <v>432.0</v>
      </c>
    </row>
    <row r="447" hidden="1">
      <c r="A447" s="2" t="s">
        <v>549</v>
      </c>
      <c r="B447" s="2">
        <v>210.0</v>
      </c>
      <c r="C447" s="2">
        <v>225.0</v>
      </c>
      <c r="D447" s="2">
        <v>217.0</v>
      </c>
      <c r="E447" s="2">
        <v>652.0</v>
      </c>
    </row>
    <row r="448" hidden="1">
      <c r="A448" s="2" t="s">
        <v>550</v>
      </c>
      <c r="B448" s="2">
        <v>14082.0</v>
      </c>
      <c r="C448" s="2">
        <v>16012.0</v>
      </c>
      <c r="D448" s="2">
        <v>17641.0</v>
      </c>
      <c r="E448" s="2">
        <v>47735.0</v>
      </c>
      <c r="F448" s="2" t="s">
        <v>36</v>
      </c>
      <c r="G448" s="15" t="str">
        <f>LEFT(A448, 3)</f>
        <v>MIA</v>
      </c>
      <c r="H448" s="15" t="str">
        <f>RiGHT(A448, 3)</f>
        <v>MSY</v>
      </c>
      <c r="I448" s="15" t="str">
        <f>vlookup(G448, 'Airport Codes'!$B$2:$D122631, 3, 0)</f>
        <v>Miami, FL</v>
      </c>
      <c r="J448" s="15" t="str">
        <f>vlookup(H448, 'Airport Codes'!$B$2:$D122631, 3, 0)</f>
        <v>New Orleans, LA</v>
      </c>
      <c r="K448" s="21"/>
    </row>
    <row r="449" hidden="1">
      <c r="A449" s="2" t="s">
        <v>551</v>
      </c>
      <c r="C449" s="2">
        <v>20.0</v>
      </c>
      <c r="D449" s="2">
        <v>66.0</v>
      </c>
      <c r="E449" s="2">
        <v>86.0</v>
      </c>
    </row>
    <row r="450" hidden="1">
      <c r="A450" s="2" t="s">
        <v>552</v>
      </c>
      <c r="B450" s="2">
        <v>157.0</v>
      </c>
      <c r="D450" s="2">
        <v>389.0</v>
      </c>
      <c r="E450" s="2">
        <v>546.0</v>
      </c>
    </row>
    <row r="451" hidden="1">
      <c r="A451" s="2" t="s">
        <v>553</v>
      </c>
      <c r="B451" s="2">
        <v>20.0</v>
      </c>
      <c r="C451" s="2">
        <v>131.0</v>
      </c>
      <c r="D451" s="2">
        <v>107.0</v>
      </c>
      <c r="E451" s="2">
        <v>258.0</v>
      </c>
    </row>
    <row r="452" hidden="1">
      <c r="A452" s="2" t="s">
        <v>554</v>
      </c>
      <c r="B452" s="2">
        <v>10550.0</v>
      </c>
      <c r="C452" s="2">
        <v>17291.0</v>
      </c>
      <c r="D452" s="2">
        <v>19679.0</v>
      </c>
      <c r="E452" s="2">
        <v>47520.0</v>
      </c>
      <c r="F452" s="2" t="s">
        <v>36</v>
      </c>
      <c r="G452" s="15" t="str">
        <f>LEFT(A452, 3)</f>
        <v>FLL</v>
      </c>
      <c r="H452" s="15" t="str">
        <f>RiGHT(A452, 3)</f>
        <v>RIC</v>
      </c>
      <c r="I452" s="15" t="str">
        <f>vlookup(G452, 'Airport Codes'!$B$2:$D122631, 3, 0)</f>
        <v>Fort Lauderdale, FL</v>
      </c>
      <c r="J452" s="15" t="str">
        <f>vlookup(H452, 'Airport Codes'!$B$2:$D122631, 3, 0)</f>
        <v>Richmond, BC</v>
      </c>
      <c r="K452" s="21"/>
    </row>
    <row r="453" hidden="1">
      <c r="A453" s="2" t="s">
        <v>555</v>
      </c>
      <c r="B453" s="2">
        <v>52.0</v>
      </c>
      <c r="D453" s="2">
        <v>64.0</v>
      </c>
      <c r="E453" s="2">
        <v>116.0</v>
      </c>
    </row>
    <row r="454" hidden="1">
      <c r="A454" s="2" t="s">
        <v>556</v>
      </c>
      <c r="B454" s="2">
        <v>13697.0</v>
      </c>
      <c r="C454" s="2">
        <v>15857.0</v>
      </c>
      <c r="D454" s="2">
        <v>17641.0</v>
      </c>
      <c r="E454" s="2">
        <v>47195.0</v>
      </c>
      <c r="F454" s="2" t="s">
        <v>36</v>
      </c>
      <c r="G454" s="15" t="str">
        <f t="shared" ref="G454:G455" si="77">LEFT(A454, 3)</f>
        <v>GSO</v>
      </c>
      <c r="H454" s="15" t="str">
        <f t="shared" ref="H454:H455" si="78">RiGHT(A454, 3)</f>
        <v>LGA</v>
      </c>
      <c r="I454" s="15" t="str">
        <f>vlookup(G454, 'Airport Codes'!$B$2:$D122631, 3, 0)</f>
        <v>Greensboro, NC</v>
      </c>
      <c r="J454" s="15" t="str">
        <f>vlookup(H454, 'Airport Codes'!$B$2:$D122631, 3, 0)</f>
        <v>New York, NY</v>
      </c>
      <c r="K454" s="21"/>
    </row>
    <row r="455" hidden="1">
      <c r="A455" s="2" t="s">
        <v>557</v>
      </c>
      <c r="B455" s="2">
        <v>14305.0</v>
      </c>
      <c r="C455" s="2">
        <v>15704.0</v>
      </c>
      <c r="D455" s="2">
        <v>17000.0</v>
      </c>
      <c r="E455" s="2">
        <v>47009.0</v>
      </c>
      <c r="F455" s="2" t="s">
        <v>36</v>
      </c>
      <c r="G455" s="15" t="str">
        <f t="shared" si="77"/>
        <v>DFW</v>
      </c>
      <c r="H455" s="15" t="str">
        <f t="shared" si="78"/>
        <v>MEM</v>
      </c>
      <c r="I455" s="15" t="str">
        <f>vlookup(G455, 'Airport Codes'!$B$2:$D122631, 3, 0)</f>
        <v>Dallas, TX</v>
      </c>
      <c r="J455" s="15" t="str">
        <f>vlookup(H455, 'Airport Codes'!$B$2:$D122631, 3, 0)</f>
        <v>Memphis, TN</v>
      </c>
      <c r="K455" s="21"/>
    </row>
    <row r="456" hidden="1">
      <c r="A456" s="2" t="s">
        <v>558</v>
      </c>
      <c r="B456" s="2">
        <v>85.0</v>
      </c>
      <c r="C456" s="2">
        <v>19.0</v>
      </c>
      <c r="D456" s="2">
        <v>163.0</v>
      </c>
      <c r="E456" s="2">
        <v>267.0</v>
      </c>
    </row>
    <row r="457" hidden="1">
      <c r="A457" s="2" t="s">
        <v>559</v>
      </c>
      <c r="C457" s="2">
        <v>255.0</v>
      </c>
      <c r="D457" s="2">
        <v>283.0</v>
      </c>
      <c r="E457" s="2">
        <v>538.0</v>
      </c>
    </row>
    <row r="458" hidden="1">
      <c r="A458" s="2" t="s">
        <v>560</v>
      </c>
      <c r="B458" s="2">
        <v>350.0</v>
      </c>
      <c r="C458" s="2">
        <v>323.0</v>
      </c>
      <c r="D458" s="2">
        <v>441.0</v>
      </c>
      <c r="E458" s="2">
        <v>1114.0</v>
      </c>
    </row>
    <row r="459" hidden="1">
      <c r="A459" s="2" t="s">
        <v>561</v>
      </c>
      <c r="B459" s="2">
        <v>15194.0</v>
      </c>
      <c r="C459" s="2">
        <v>15224.0</v>
      </c>
      <c r="D459" s="2">
        <v>16540.0</v>
      </c>
      <c r="E459" s="2">
        <v>46958.0</v>
      </c>
      <c r="F459" s="2" t="s">
        <v>36</v>
      </c>
      <c r="G459" s="15" t="str">
        <f t="shared" ref="G459:G462" si="79">LEFT(A459, 3)</f>
        <v>ATL</v>
      </c>
      <c r="H459" s="15" t="str">
        <f t="shared" ref="H459:H462" si="80">RiGHT(A459, 3)</f>
        <v>MEM</v>
      </c>
      <c r="I459" s="15" t="str">
        <f>vlookup(G459, 'Airport Codes'!$B$2:$D122631, 3, 0)</f>
        <v>Atlanta, GA</v>
      </c>
      <c r="J459" s="15" t="str">
        <f>vlookup(H459, 'Airport Codes'!$B$2:$D122631, 3, 0)</f>
        <v>Memphis, TN</v>
      </c>
      <c r="K459" s="21"/>
    </row>
    <row r="460" hidden="1">
      <c r="A460" s="2" t="s">
        <v>562</v>
      </c>
      <c r="B460" s="2">
        <v>14308.0</v>
      </c>
      <c r="C460" s="2">
        <v>16190.0</v>
      </c>
      <c r="D460" s="2">
        <v>16435.0</v>
      </c>
      <c r="E460" s="2">
        <v>46933.0</v>
      </c>
      <c r="F460" s="2" t="s">
        <v>36</v>
      </c>
      <c r="G460" s="15" t="str">
        <f t="shared" si="79"/>
        <v>ACY</v>
      </c>
      <c r="H460" s="15" t="str">
        <f t="shared" si="80"/>
        <v>RSW</v>
      </c>
      <c r="I460" s="15" t="str">
        <f>vlookup(G460, 'Airport Codes'!$B$2:$D122631, 3, 0)</f>
        <v>Atlantic City, NJ</v>
      </c>
      <c r="J460" s="15" t="str">
        <f>vlookup(H460, 'Airport Codes'!$B$2:$D122631, 3, 0)</f>
        <v>Fort Myers, FL</v>
      </c>
      <c r="K460" s="21"/>
    </row>
    <row r="461" hidden="1">
      <c r="A461" s="2" t="s">
        <v>563</v>
      </c>
      <c r="B461" s="2">
        <v>14351.0</v>
      </c>
      <c r="C461" s="2">
        <v>15487.0</v>
      </c>
      <c r="D461" s="2">
        <v>16648.0</v>
      </c>
      <c r="E461" s="2">
        <v>46486.0</v>
      </c>
      <c r="F461" s="2" t="s">
        <v>36</v>
      </c>
      <c r="G461" s="15" t="str">
        <f t="shared" si="79"/>
        <v>BOI</v>
      </c>
      <c r="H461" s="15" t="str">
        <f t="shared" si="80"/>
        <v>PHX</v>
      </c>
      <c r="I461" s="15" t="str">
        <f>vlookup(G461, 'Airport Codes'!$B$2:$D122631, 3, 0)</f>
        <v>Boise, ID</v>
      </c>
      <c r="J461" s="15" t="str">
        <f>vlookup(H461, 'Airport Codes'!$B$2:$D122631, 3, 0)</f>
        <v>Phoenix, AZ</v>
      </c>
      <c r="K461" s="21"/>
    </row>
    <row r="462" hidden="1">
      <c r="A462" s="2" t="s">
        <v>564</v>
      </c>
      <c r="B462" s="2">
        <v>13795.0</v>
      </c>
      <c r="C462" s="2">
        <v>15499.0</v>
      </c>
      <c r="D462" s="2">
        <v>17017.0</v>
      </c>
      <c r="E462" s="2">
        <v>46311.0</v>
      </c>
      <c r="F462" s="2" t="s">
        <v>36</v>
      </c>
      <c r="G462" s="15" t="str">
        <f t="shared" si="79"/>
        <v>DFW</v>
      </c>
      <c r="H462" s="15" t="str">
        <f t="shared" si="80"/>
        <v>JAX</v>
      </c>
      <c r="I462" s="15" t="str">
        <f>vlookup(G462, 'Airport Codes'!$B$2:$D122631, 3, 0)</f>
        <v>Dallas, TX</v>
      </c>
      <c r="J462" s="15" t="str">
        <f>vlookup(H462, 'Airport Codes'!$B$2:$D122631, 3, 0)</f>
        <v>Jacksonville, FL</v>
      </c>
      <c r="K462" s="21"/>
    </row>
    <row r="463" hidden="1">
      <c r="A463" s="2" t="s">
        <v>565</v>
      </c>
      <c r="C463" s="2">
        <v>1413.0</v>
      </c>
      <c r="D463" s="2">
        <v>1942.0</v>
      </c>
      <c r="E463" s="2">
        <v>3355.0</v>
      </c>
    </row>
    <row r="464" hidden="1">
      <c r="A464" s="2" t="s">
        <v>566</v>
      </c>
      <c r="B464" s="2">
        <v>15068.0</v>
      </c>
      <c r="C464" s="2">
        <v>15149.0</v>
      </c>
      <c r="D464" s="2">
        <v>15382.0</v>
      </c>
      <c r="E464" s="2">
        <v>45599.0</v>
      </c>
      <c r="F464" s="2" t="s">
        <v>36</v>
      </c>
      <c r="G464" s="15" t="str">
        <f>LEFT(A464, 3)</f>
        <v>AUS</v>
      </c>
      <c r="H464" s="15" t="str">
        <f>RiGHT(A464, 3)</f>
        <v>DFW</v>
      </c>
      <c r="I464" s="15" t="str">
        <f>vlookup(G464, 'Airport Codes'!$B$2:$D122631, 3, 0)</f>
        <v>Austin, TX</v>
      </c>
      <c r="J464" s="15" t="str">
        <f>vlookup(H464, 'Airport Codes'!$B$2:$D122631, 3, 0)</f>
        <v>Dallas, TX</v>
      </c>
      <c r="K464" s="21"/>
    </row>
    <row r="465" hidden="1">
      <c r="A465" s="2" t="s">
        <v>567</v>
      </c>
      <c r="D465" s="2">
        <v>18.0</v>
      </c>
      <c r="E465" s="2">
        <v>18.0</v>
      </c>
    </row>
    <row r="466" hidden="1">
      <c r="A466" s="2" t="s">
        <v>568</v>
      </c>
      <c r="B466" s="2">
        <v>13723.0</v>
      </c>
      <c r="C466" s="2">
        <v>15166.0</v>
      </c>
      <c r="D466" s="2">
        <v>16596.0</v>
      </c>
      <c r="E466" s="2">
        <v>45485.0</v>
      </c>
      <c r="F466" s="2" t="s">
        <v>36</v>
      </c>
      <c r="G466" s="15" t="str">
        <f>LEFT(A466, 3)</f>
        <v>CVG</v>
      </c>
      <c r="H466" s="15" t="str">
        <f>RiGHT(A466, 3)</f>
        <v>DCA</v>
      </c>
      <c r="I466" s="15" t="str">
        <f>vlookup(G466, 'Airport Codes'!$B$2:$D122631, 3, 0)</f>
        <v>Cincinnati, OH</v>
      </c>
      <c r="J466" s="15" t="str">
        <f>vlookup(H466, 'Airport Codes'!$B$2:$D122631, 3, 0)</f>
        <v>Washington, DC</v>
      </c>
      <c r="K466" s="21"/>
    </row>
    <row r="467" hidden="1">
      <c r="A467" s="2" t="s">
        <v>569</v>
      </c>
      <c r="B467" s="2">
        <v>18.0</v>
      </c>
      <c r="E467" s="2">
        <v>18.0</v>
      </c>
    </row>
    <row r="468" hidden="1">
      <c r="A468" s="2" t="s">
        <v>570</v>
      </c>
      <c r="B468" s="2">
        <v>18.0</v>
      </c>
      <c r="D468" s="2">
        <v>88.0</v>
      </c>
      <c r="E468" s="2">
        <v>106.0</v>
      </c>
    </row>
    <row r="469" hidden="1">
      <c r="A469" s="2" t="s">
        <v>571</v>
      </c>
      <c r="B469" s="2">
        <v>14530.0</v>
      </c>
      <c r="C469" s="2">
        <v>15375.0</v>
      </c>
      <c r="D469" s="2">
        <v>15547.0</v>
      </c>
      <c r="E469" s="2">
        <v>45452.0</v>
      </c>
      <c r="F469" s="2" t="s">
        <v>36</v>
      </c>
      <c r="G469" s="15" t="str">
        <f t="shared" ref="G469:G470" si="81">LEFT(A469, 3)</f>
        <v>BNA</v>
      </c>
      <c r="H469" s="15" t="str">
        <f t="shared" ref="H469:H470" si="82">RiGHT(A469, 3)</f>
        <v>CLE</v>
      </c>
      <c r="I469" s="15" t="str">
        <f>vlookup(G469, 'Airport Codes'!$B$2:$D122631, 3, 0)</f>
        <v>Nashville, TN</v>
      </c>
      <c r="J469" s="15" t="str">
        <f>vlookup(H469, 'Airport Codes'!$B$2:$D122631, 3, 0)</f>
        <v>Cleveland, OH</v>
      </c>
      <c r="K469" s="21"/>
    </row>
    <row r="470" hidden="1">
      <c r="A470" s="2" t="s">
        <v>572</v>
      </c>
      <c r="B470" s="2">
        <v>10803.0</v>
      </c>
      <c r="C470" s="2">
        <v>16119.0</v>
      </c>
      <c r="D470" s="2">
        <v>18437.0</v>
      </c>
      <c r="E470" s="2">
        <v>45359.0</v>
      </c>
      <c r="F470" s="2" t="s">
        <v>36</v>
      </c>
      <c r="G470" s="15" t="str">
        <f t="shared" si="81"/>
        <v>FLL</v>
      </c>
      <c r="H470" s="15" t="str">
        <f t="shared" si="82"/>
        <v>JAX</v>
      </c>
      <c r="I470" s="15" t="str">
        <f>vlookup(G470, 'Airport Codes'!$B$2:$D122631, 3, 0)</f>
        <v>Fort Lauderdale, FL</v>
      </c>
      <c r="J470" s="15" t="str">
        <f>vlookup(H470, 'Airport Codes'!$B$2:$D122631, 3, 0)</f>
        <v>Jacksonville, FL</v>
      </c>
      <c r="K470" s="21"/>
    </row>
    <row r="471" hidden="1">
      <c r="A471" s="2" t="s">
        <v>573</v>
      </c>
      <c r="C471" s="2">
        <v>37.0</v>
      </c>
      <c r="D471" s="2">
        <v>44.0</v>
      </c>
      <c r="E471" s="2">
        <v>81.0</v>
      </c>
    </row>
    <row r="472" hidden="1">
      <c r="A472" s="2" t="s">
        <v>574</v>
      </c>
      <c r="B472" s="2">
        <v>238.0</v>
      </c>
      <c r="C472" s="2">
        <v>225.0</v>
      </c>
      <c r="D472" s="2">
        <v>344.0</v>
      </c>
      <c r="E472" s="2">
        <v>807.0</v>
      </c>
    </row>
    <row r="473" hidden="1">
      <c r="A473" s="2" t="s">
        <v>575</v>
      </c>
      <c r="C473" s="2">
        <v>18.0</v>
      </c>
      <c r="D473" s="2">
        <v>36.0</v>
      </c>
      <c r="E473" s="2">
        <v>54.0</v>
      </c>
    </row>
    <row r="474" hidden="1">
      <c r="A474" s="2" t="s">
        <v>576</v>
      </c>
      <c r="B474" s="2">
        <v>241.0</v>
      </c>
      <c r="C474" s="2">
        <v>211.0</v>
      </c>
      <c r="D474" s="2">
        <v>256.0</v>
      </c>
      <c r="E474" s="2">
        <v>708.0</v>
      </c>
    </row>
    <row r="475" hidden="1">
      <c r="A475" s="2" t="s">
        <v>577</v>
      </c>
      <c r="C475" s="2">
        <v>18.0</v>
      </c>
      <c r="D475" s="2">
        <v>21.0</v>
      </c>
      <c r="E475" s="2">
        <v>39.0</v>
      </c>
    </row>
    <row r="476" hidden="1">
      <c r="A476" s="2" t="s">
        <v>578</v>
      </c>
      <c r="B476" s="2">
        <v>739.0</v>
      </c>
      <c r="C476" s="2">
        <v>1103.0</v>
      </c>
      <c r="D476" s="2">
        <v>995.0</v>
      </c>
      <c r="E476" s="2">
        <v>2837.0</v>
      </c>
    </row>
    <row r="477" hidden="1">
      <c r="A477" s="2" t="s">
        <v>579</v>
      </c>
      <c r="C477" s="2">
        <v>100.0</v>
      </c>
      <c r="D477" s="2">
        <v>256.0</v>
      </c>
      <c r="E477" s="2">
        <v>356.0</v>
      </c>
    </row>
    <row r="478" hidden="1">
      <c r="A478" s="2" t="s">
        <v>580</v>
      </c>
      <c r="B478" s="2">
        <v>12993.0</v>
      </c>
      <c r="C478" s="2">
        <v>15035.0</v>
      </c>
      <c r="D478" s="2">
        <v>17200.0</v>
      </c>
      <c r="E478" s="2">
        <v>45228.0</v>
      </c>
      <c r="F478" s="2" t="s">
        <v>36</v>
      </c>
      <c r="G478" s="15" t="str">
        <f>LEFT(A478, 3)</f>
        <v>MCO</v>
      </c>
      <c r="H478" s="15" t="str">
        <f>RiGHT(A478, 3)</f>
        <v>ORF</v>
      </c>
      <c r="I478" s="15" t="str">
        <f>vlookup(G478, 'Airport Codes'!$B$2:$D122631, 3, 0)</f>
        <v>Orlando, FL</v>
      </c>
      <c r="J478" s="15" t="str">
        <f>vlookup(H478, 'Airport Codes'!$B$2:$D122631, 3, 0)</f>
        <v>Norfolk, VA</v>
      </c>
      <c r="K478" s="21"/>
    </row>
    <row r="479" hidden="1">
      <c r="A479" s="2" t="s">
        <v>581</v>
      </c>
      <c r="B479" s="2">
        <v>254.0</v>
      </c>
      <c r="C479" s="2">
        <v>322.0</v>
      </c>
      <c r="D479" s="2">
        <v>281.0</v>
      </c>
      <c r="E479" s="2">
        <v>857.0</v>
      </c>
    </row>
    <row r="480" hidden="1">
      <c r="A480" s="2" t="s">
        <v>582</v>
      </c>
      <c r="B480" s="2">
        <v>13519.0</v>
      </c>
      <c r="C480" s="2">
        <v>15473.0</v>
      </c>
      <c r="D480" s="2">
        <v>16208.0</v>
      </c>
      <c r="E480" s="2">
        <v>45200.0</v>
      </c>
      <c r="F480" s="2" t="s">
        <v>36</v>
      </c>
      <c r="G480" s="15" t="str">
        <f>LEFT(A480, 3)</f>
        <v>BNA</v>
      </c>
      <c r="H480" s="15" t="str">
        <f>RiGHT(A480, 3)</f>
        <v>JAX</v>
      </c>
      <c r="I480" s="15" t="str">
        <f>vlookup(G480, 'Airport Codes'!$B$2:$D122631, 3, 0)</f>
        <v>Nashville, TN</v>
      </c>
      <c r="J480" s="15" t="str">
        <f>vlookup(H480, 'Airport Codes'!$B$2:$D122631, 3, 0)</f>
        <v>Jacksonville, FL</v>
      </c>
      <c r="K480" s="21"/>
    </row>
    <row r="481" hidden="1">
      <c r="A481" s="2" t="s">
        <v>583</v>
      </c>
      <c r="B481" s="2">
        <v>57.0</v>
      </c>
      <c r="C481" s="2">
        <v>129.0</v>
      </c>
      <c r="D481" s="2">
        <v>82.0</v>
      </c>
      <c r="E481" s="2">
        <v>268.0</v>
      </c>
    </row>
    <row r="482" hidden="1">
      <c r="A482" s="2" t="s">
        <v>584</v>
      </c>
      <c r="B482" s="2">
        <v>1398.0</v>
      </c>
      <c r="C482" s="2">
        <v>1596.0</v>
      </c>
      <c r="D482" s="2">
        <v>1379.0</v>
      </c>
      <c r="E482" s="2">
        <v>4373.0</v>
      </c>
    </row>
    <row r="483" hidden="1">
      <c r="A483" s="2" t="s">
        <v>585</v>
      </c>
      <c r="D483" s="2">
        <v>109.0</v>
      </c>
      <c r="E483" s="2">
        <v>109.0</v>
      </c>
    </row>
    <row r="484" hidden="1">
      <c r="A484" s="2" t="s">
        <v>586</v>
      </c>
      <c r="B484" s="2">
        <v>231.0</v>
      </c>
      <c r="C484" s="2">
        <v>227.0</v>
      </c>
      <c r="D484" s="2">
        <v>261.0</v>
      </c>
      <c r="E484" s="2">
        <v>719.0</v>
      </c>
    </row>
    <row r="485" hidden="1">
      <c r="A485" s="2" t="s">
        <v>587</v>
      </c>
      <c r="B485" s="2">
        <v>12493.0</v>
      </c>
      <c r="C485" s="2">
        <v>15286.0</v>
      </c>
      <c r="D485" s="2">
        <v>17100.0</v>
      </c>
      <c r="E485" s="2">
        <v>44879.0</v>
      </c>
      <c r="F485" s="2" t="s">
        <v>36</v>
      </c>
      <c r="G485" s="15" t="str">
        <f>LEFT(A485, 3)</f>
        <v>LGA</v>
      </c>
      <c r="H485" s="15" t="str">
        <f>RiGHT(A485, 3)</f>
        <v>RIC</v>
      </c>
      <c r="I485" s="15" t="str">
        <f>vlookup(G485, 'Airport Codes'!$B$2:$D122631, 3, 0)</f>
        <v>New York, NY</v>
      </c>
      <c r="J485" s="15" t="str">
        <f>vlookup(H485, 'Airport Codes'!$B$2:$D122631, 3, 0)</f>
        <v>Richmond, BC</v>
      </c>
      <c r="K485" s="21"/>
    </row>
    <row r="486" hidden="1">
      <c r="A486" s="2" t="s">
        <v>588</v>
      </c>
      <c r="C486" s="2">
        <v>108.0</v>
      </c>
      <c r="D486" s="2">
        <v>230.0</v>
      </c>
      <c r="E486" s="2">
        <v>338.0</v>
      </c>
    </row>
    <row r="487" hidden="1">
      <c r="A487" s="2" t="s">
        <v>589</v>
      </c>
      <c r="B487" s="2">
        <v>13607.0</v>
      </c>
      <c r="C487" s="2">
        <v>14837.0</v>
      </c>
      <c r="D487" s="2">
        <v>15833.0</v>
      </c>
      <c r="E487" s="2">
        <v>44277.0</v>
      </c>
      <c r="F487" s="2" t="s">
        <v>36</v>
      </c>
      <c r="G487" s="15" t="str">
        <f>LEFT(A487, 3)</f>
        <v>MCO</v>
      </c>
      <c r="H487" s="15" t="str">
        <f>RiGHT(A487, 3)</f>
        <v>SDF</v>
      </c>
      <c r="I487" s="15" t="str">
        <f>vlookup(G487, 'Airport Codes'!$B$2:$D122631, 3, 0)</f>
        <v>Orlando, FL</v>
      </c>
      <c r="J487" s="15" t="str">
        <f>vlookup(H487, 'Airport Codes'!$B$2:$D122631, 3, 0)</f>
        <v>Louisville, KY</v>
      </c>
      <c r="K487" s="21"/>
    </row>
    <row r="488" hidden="1">
      <c r="A488" s="2" t="s">
        <v>590</v>
      </c>
      <c r="B488" s="2">
        <v>353.0</v>
      </c>
      <c r="C488" s="2">
        <v>383.0</v>
      </c>
      <c r="D488" s="2">
        <v>312.0</v>
      </c>
      <c r="E488" s="2">
        <v>1048.0</v>
      </c>
    </row>
    <row r="489" hidden="1">
      <c r="A489" s="2" t="s">
        <v>591</v>
      </c>
      <c r="B489" s="2">
        <v>25.0</v>
      </c>
      <c r="C489" s="2">
        <v>78.0</v>
      </c>
      <c r="D489" s="2">
        <v>71.0</v>
      </c>
      <c r="E489" s="2">
        <v>174.0</v>
      </c>
    </row>
    <row r="490" hidden="1">
      <c r="A490" s="2" t="s">
        <v>592</v>
      </c>
      <c r="B490" s="2">
        <v>12489.0</v>
      </c>
      <c r="C490" s="2">
        <v>15034.0</v>
      </c>
      <c r="D490" s="2">
        <v>15787.0</v>
      </c>
      <c r="E490" s="2">
        <v>43310.0</v>
      </c>
      <c r="F490" s="2" t="s">
        <v>36</v>
      </c>
      <c r="G490" s="15" t="str">
        <f>LEFT(A490, 3)</f>
        <v>CMH</v>
      </c>
      <c r="H490" s="15" t="str">
        <f>RiGHT(A490, 3)</f>
        <v>EWR</v>
      </c>
      <c r="I490" s="15" t="str">
        <f>vlookup(G490, 'Airport Codes'!$B$2:$D122631, 3, 0)</f>
        <v>Columbus, WI</v>
      </c>
      <c r="J490" s="15" t="str">
        <f>vlookup(H490, 'Airport Codes'!$B$2:$D122631, 3, 0)</f>
        <v>Newark, NJ</v>
      </c>
      <c r="K490" s="21"/>
    </row>
    <row r="491" hidden="1">
      <c r="A491" s="2" t="s">
        <v>593</v>
      </c>
      <c r="B491" s="2">
        <v>228.0</v>
      </c>
      <c r="C491" s="2">
        <v>192.0</v>
      </c>
      <c r="D491" s="2">
        <v>281.0</v>
      </c>
      <c r="E491" s="2">
        <v>701.0</v>
      </c>
    </row>
    <row r="492" hidden="1">
      <c r="A492" s="2" t="s">
        <v>594</v>
      </c>
      <c r="B492" s="2">
        <v>21.0</v>
      </c>
      <c r="C492" s="2">
        <v>95.0</v>
      </c>
      <c r="D492" s="2">
        <v>40.0</v>
      </c>
      <c r="E492" s="2">
        <v>156.0</v>
      </c>
    </row>
    <row r="493" hidden="1">
      <c r="A493" s="2" t="s">
        <v>595</v>
      </c>
      <c r="B493" s="2">
        <v>12568.0</v>
      </c>
      <c r="C493" s="2">
        <v>14952.0</v>
      </c>
      <c r="D493" s="2">
        <v>15649.0</v>
      </c>
      <c r="E493" s="2">
        <v>43169.0</v>
      </c>
      <c r="F493" s="2" t="s">
        <v>36</v>
      </c>
      <c r="G493" s="15" t="str">
        <f t="shared" ref="G493:G495" si="83">LEFT(A493, 3)</f>
        <v>BOI</v>
      </c>
      <c r="H493" s="15" t="str">
        <f t="shared" ref="H493:H495" si="84">RiGHT(A493, 3)</f>
        <v>SAN</v>
      </c>
      <c r="I493" s="15" t="str">
        <f>vlookup(G493, 'Airport Codes'!$B$2:$D122631, 3, 0)</f>
        <v>Boise, ID</v>
      </c>
      <c r="J493" s="15" t="str">
        <f>vlookup(H493, 'Airport Codes'!$B$2:$D122631, 3, 0)</f>
        <v>San Diego, CA</v>
      </c>
      <c r="K493" s="21"/>
    </row>
    <row r="494" hidden="1">
      <c r="A494" s="2" t="s">
        <v>596</v>
      </c>
      <c r="B494" s="2">
        <v>13228.0</v>
      </c>
      <c r="C494" s="2">
        <v>14677.0</v>
      </c>
      <c r="D494" s="2">
        <v>15240.0</v>
      </c>
      <c r="E494" s="2">
        <v>43145.0</v>
      </c>
      <c r="F494" s="2" t="s">
        <v>36</v>
      </c>
      <c r="G494" s="15" t="str">
        <f t="shared" si="83"/>
        <v>CLE</v>
      </c>
      <c r="H494" s="15" t="str">
        <f t="shared" si="84"/>
        <v>MSP</v>
      </c>
      <c r="I494" s="15" t="str">
        <f>vlookup(G494, 'Airport Codes'!$B$2:$D122631, 3, 0)</f>
        <v>Cleveland, OH</v>
      </c>
      <c r="J494" s="15" t="str">
        <f>vlookup(H494, 'Airport Codes'!$B$2:$D122631, 3, 0)</f>
        <v>St. Paul-Minneapolis, MN</v>
      </c>
      <c r="K494" s="21"/>
    </row>
    <row r="495" hidden="1">
      <c r="A495" s="2" t="s">
        <v>597</v>
      </c>
      <c r="B495" s="2">
        <v>10653.0</v>
      </c>
      <c r="C495" s="2">
        <v>14108.0</v>
      </c>
      <c r="D495" s="2">
        <v>17734.0</v>
      </c>
      <c r="E495" s="2">
        <v>42495.0</v>
      </c>
      <c r="F495" s="2" t="s">
        <v>36</v>
      </c>
      <c r="G495" s="15" t="str">
        <f t="shared" si="83"/>
        <v>MSY</v>
      </c>
      <c r="H495" s="15" t="str">
        <f t="shared" si="84"/>
        <v>RDU</v>
      </c>
      <c r="I495" s="15" t="str">
        <f>vlookup(G495, 'Airport Codes'!$B$2:$D122631, 3, 0)</f>
        <v>New Orleans, LA</v>
      </c>
      <c r="J495" s="15" t="str">
        <f>vlookup(H495, 'Airport Codes'!$B$2:$D122631, 3, 0)</f>
        <v>Raleigh, NC</v>
      </c>
      <c r="K495" s="21"/>
    </row>
    <row r="496" hidden="1">
      <c r="A496" s="2" t="s">
        <v>598</v>
      </c>
      <c r="C496" s="2">
        <v>59.0</v>
      </c>
      <c r="D496" s="2">
        <v>110.0</v>
      </c>
      <c r="E496" s="2">
        <v>169.0</v>
      </c>
    </row>
    <row r="497" hidden="1">
      <c r="A497" s="2" t="s">
        <v>599</v>
      </c>
      <c r="B497" s="2">
        <v>190.0</v>
      </c>
      <c r="C497" s="2">
        <v>146.0</v>
      </c>
      <c r="D497" s="2">
        <v>177.0</v>
      </c>
      <c r="E497" s="2">
        <v>513.0</v>
      </c>
    </row>
    <row r="498" hidden="1">
      <c r="A498" s="2" t="s">
        <v>600</v>
      </c>
      <c r="D498" s="2">
        <v>282.0</v>
      </c>
      <c r="E498" s="2">
        <v>282.0</v>
      </c>
    </row>
    <row r="499" hidden="1">
      <c r="A499" s="2" t="s">
        <v>601</v>
      </c>
      <c r="B499" s="2">
        <v>13262.0</v>
      </c>
      <c r="C499" s="2">
        <v>14157.0</v>
      </c>
      <c r="D499" s="2">
        <v>15035.0</v>
      </c>
      <c r="E499" s="2">
        <v>42454.0</v>
      </c>
      <c r="F499" s="2" t="s">
        <v>36</v>
      </c>
      <c r="G499" s="15" t="str">
        <f t="shared" ref="G499:G501" si="85">LEFT(A499, 3)</f>
        <v>BOI</v>
      </c>
      <c r="H499" s="15" t="str">
        <f t="shared" ref="H499:H501" si="86">RiGHT(A499, 3)</f>
        <v>LAS</v>
      </c>
      <c r="I499" s="15" t="str">
        <f>vlookup(G499, 'Airport Codes'!$B$2:$D122631, 3, 0)</f>
        <v>Boise, ID</v>
      </c>
      <c r="J499" s="15" t="str">
        <f>vlookup(H499, 'Airport Codes'!$B$2:$D122631, 3, 0)</f>
        <v>Las Vegas, NV</v>
      </c>
      <c r="K499" s="21"/>
    </row>
    <row r="500" hidden="1">
      <c r="A500" s="2" t="s">
        <v>602</v>
      </c>
      <c r="B500" s="2">
        <v>13155.0</v>
      </c>
      <c r="C500" s="2">
        <v>13801.0</v>
      </c>
      <c r="D500" s="2">
        <v>15426.0</v>
      </c>
      <c r="E500" s="2">
        <v>42382.0</v>
      </c>
      <c r="F500" s="2" t="s">
        <v>36</v>
      </c>
      <c r="G500" s="15" t="str">
        <f t="shared" si="85"/>
        <v>ORD</v>
      </c>
      <c r="H500" s="15" t="str">
        <f t="shared" si="86"/>
        <v>RIC</v>
      </c>
      <c r="I500" s="15" t="str">
        <f>vlookup(G500, 'Airport Codes'!$B$2:$D122631, 3, 0)</f>
        <v>Chicago, IL</v>
      </c>
      <c r="J500" s="15" t="str">
        <f>vlookup(H500, 'Airport Codes'!$B$2:$D122631, 3, 0)</f>
        <v>Richmond, BC</v>
      </c>
      <c r="K500" s="21"/>
    </row>
    <row r="501" hidden="1">
      <c r="A501" s="2" t="s">
        <v>603</v>
      </c>
      <c r="B501" s="2">
        <v>13228.0</v>
      </c>
      <c r="C501" s="2">
        <v>14403.0</v>
      </c>
      <c r="D501" s="2">
        <v>14703.0</v>
      </c>
      <c r="E501" s="2">
        <v>42334.0</v>
      </c>
      <c r="F501" s="2" t="s">
        <v>36</v>
      </c>
      <c r="G501" s="15" t="str">
        <f t="shared" si="85"/>
        <v>ATL</v>
      </c>
      <c r="H501" s="15" t="str">
        <f t="shared" si="86"/>
        <v>ORF</v>
      </c>
      <c r="I501" s="15" t="str">
        <f>vlookup(G501, 'Airport Codes'!$B$2:$D122631, 3, 0)</f>
        <v>Atlanta, GA</v>
      </c>
      <c r="J501" s="15" t="str">
        <f>vlookup(H501, 'Airport Codes'!$B$2:$D122631, 3, 0)</f>
        <v>Norfolk, VA</v>
      </c>
      <c r="K501" s="21"/>
    </row>
    <row r="502" hidden="1">
      <c r="A502" s="2" t="s">
        <v>604</v>
      </c>
      <c r="C502" s="2">
        <v>396.0</v>
      </c>
      <c r="D502" s="2">
        <v>330.0</v>
      </c>
      <c r="E502" s="2">
        <v>726.0</v>
      </c>
    </row>
    <row r="503" hidden="1">
      <c r="A503" s="2" t="s">
        <v>605</v>
      </c>
      <c r="B503" s="2">
        <v>1879.0</v>
      </c>
      <c r="C503" s="2">
        <v>1870.0</v>
      </c>
      <c r="D503" s="2">
        <v>1709.0</v>
      </c>
      <c r="E503" s="2">
        <v>5458.0</v>
      </c>
    </row>
    <row r="504" hidden="1">
      <c r="A504" s="2" t="s">
        <v>606</v>
      </c>
      <c r="B504" s="2">
        <v>13542.0</v>
      </c>
      <c r="C504" s="2">
        <v>13804.0</v>
      </c>
      <c r="D504" s="2">
        <v>14558.0</v>
      </c>
      <c r="E504" s="2">
        <v>41904.0</v>
      </c>
      <c r="F504" s="2" t="s">
        <v>36</v>
      </c>
      <c r="G504" s="15" t="str">
        <f>LEFT(A504, 3)</f>
        <v>HOU</v>
      </c>
      <c r="H504" s="15" t="str">
        <f>RiGHT(A504, 3)</f>
        <v>TPA</v>
      </c>
      <c r="I504" s="15" t="str">
        <f>vlookup(G504, 'Airport Codes'!$B$2:$D122631, 3, 0)</f>
        <v>Houston, TX</v>
      </c>
      <c r="J504" s="15" t="str">
        <f>vlookup(H504, 'Airport Codes'!$B$2:$D122631, 3, 0)</f>
        <v>Tampa, FL</v>
      </c>
      <c r="K504" s="21"/>
    </row>
    <row r="505" hidden="1">
      <c r="A505" s="2" t="s">
        <v>607</v>
      </c>
      <c r="C505" s="2">
        <v>117.0</v>
      </c>
      <c r="D505" s="2">
        <v>98.0</v>
      </c>
      <c r="E505" s="2">
        <v>215.0</v>
      </c>
    </row>
    <row r="506" hidden="1">
      <c r="A506" s="2" t="s">
        <v>608</v>
      </c>
      <c r="B506" s="2">
        <v>25792.0</v>
      </c>
      <c r="C506" s="2">
        <v>25050.0</v>
      </c>
      <c r="D506" s="2">
        <v>23953.0</v>
      </c>
      <c r="E506" s="2">
        <v>74795.0</v>
      </c>
    </row>
    <row r="507" hidden="1">
      <c r="A507" s="2" t="s">
        <v>609</v>
      </c>
      <c r="B507" s="2">
        <v>12064.0</v>
      </c>
      <c r="C507" s="2">
        <v>14144.0</v>
      </c>
      <c r="D507" s="2">
        <v>15276.0</v>
      </c>
      <c r="E507" s="2">
        <v>41484.0</v>
      </c>
      <c r="F507" s="2" t="s">
        <v>36</v>
      </c>
      <c r="G507" s="15" t="str">
        <f t="shared" ref="G507:G509" si="87">LEFT(A507, 3)</f>
        <v>ABE</v>
      </c>
      <c r="H507" s="15" t="str">
        <f t="shared" ref="H507:H509" si="88">RiGHT(A507, 3)</f>
        <v>SFB</v>
      </c>
      <c r="I507" s="15" t="str">
        <f>vlookup(G507, 'Airport Codes'!$B$2:$D122631, 3, 0)</f>
        <v>Allentown, PA</v>
      </c>
      <c r="J507" s="15" t="str">
        <f>vlookup(H507, 'Airport Codes'!$B$2:$D122631, 3, 0)</f>
        <v>Sanford, FL</v>
      </c>
      <c r="K507" s="21"/>
    </row>
    <row r="508" hidden="1">
      <c r="A508" s="2" t="s">
        <v>610</v>
      </c>
      <c r="B508" s="2">
        <v>13070.0</v>
      </c>
      <c r="C508" s="2">
        <v>13813.0</v>
      </c>
      <c r="D508" s="2">
        <v>14157.0</v>
      </c>
      <c r="E508" s="2">
        <v>41040.0</v>
      </c>
      <c r="F508" s="2" t="s">
        <v>36</v>
      </c>
      <c r="G508" s="15" t="str">
        <f t="shared" si="87"/>
        <v>AUS</v>
      </c>
      <c r="H508" s="15" t="str">
        <f t="shared" si="88"/>
        <v>STL</v>
      </c>
      <c r="I508" s="15" t="str">
        <f>vlookup(G508, 'Airport Codes'!$B$2:$D122631, 3, 0)</f>
        <v>Austin, TX</v>
      </c>
      <c r="J508" s="15" t="str">
        <f>vlookup(H508, 'Airport Codes'!$B$2:$D122631, 3, 0)</f>
        <v>St. Louis, MO</v>
      </c>
      <c r="K508" s="21"/>
    </row>
    <row r="509" hidden="1">
      <c r="A509" s="2" t="s">
        <v>611</v>
      </c>
      <c r="B509" s="2">
        <v>12279.0</v>
      </c>
      <c r="C509" s="2">
        <v>13148.0</v>
      </c>
      <c r="D509" s="2">
        <v>15439.0</v>
      </c>
      <c r="E509" s="2">
        <v>40866.0</v>
      </c>
      <c r="F509" s="2" t="s">
        <v>36</v>
      </c>
      <c r="G509" s="15" t="str">
        <f t="shared" si="87"/>
        <v>PDX</v>
      </c>
      <c r="H509" s="15" t="str">
        <f t="shared" si="88"/>
        <v>PSP</v>
      </c>
      <c r="I509" s="15" t="str">
        <f>vlookup(G509, 'Airport Codes'!$B$2:$D122631, 3, 0)</f>
        <v>Portland, OR</v>
      </c>
      <c r="J509" s="15" t="str">
        <f>vlookup(H509, 'Airport Codes'!$B$2:$D122631, 3, 0)</f>
        <v>Palm Springs, CA</v>
      </c>
      <c r="K509" s="21"/>
    </row>
    <row r="510" hidden="1">
      <c r="A510" s="2" t="s">
        <v>612</v>
      </c>
      <c r="C510" s="2">
        <v>133.0</v>
      </c>
      <c r="E510" s="2">
        <v>133.0</v>
      </c>
    </row>
    <row r="511" hidden="1">
      <c r="A511" s="2" t="s">
        <v>613</v>
      </c>
      <c r="B511" s="2">
        <v>304.0</v>
      </c>
      <c r="C511" s="2">
        <v>397.0</v>
      </c>
      <c r="D511" s="2">
        <v>377.0</v>
      </c>
      <c r="E511" s="2">
        <v>1078.0</v>
      </c>
    </row>
    <row r="512" hidden="1">
      <c r="A512" s="2" t="s">
        <v>614</v>
      </c>
      <c r="B512" s="2">
        <v>5364.0</v>
      </c>
      <c r="C512" s="2">
        <v>5463.0</v>
      </c>
      <c r="D512" s="2">
        <v>5257.0</v>
      </c>
      <c r="E512" s="2">
        <v>16084.0</v>
      </c>
    </row>
    <row r="513" hidden="1">
      <c r="A513" s="2" t="s">
        <v>615</v>
      </c>
      <c r="B513" s="2">
        <v>13162.0</v>
      </c>
      <c r="C513" s="2">
        <v>13674.0</v>
      </c>
      <c r="D513" s="2">
        <v>13709.0</v>
      </c>
      <c r="E513" s="2">
        <v>40545.0</v>
      </c>
      <c r="F513" s="2" t="s">
        <v>36</v>
      </c>
      <c r="G513" s="15" t="str">
        <f t="shared" ref="G513:G516" si="89">LEFT(A513, 3)</f>
        <v>AUS</v>
      </c>
      <c r="H513" s="15" t="str">
        <f t="shared" ref="H513:H516" si="90">RiGHT(A513, 3)</f>
        <v>ELP</v>
      </c>
      <c r="I513" s="15" t="str">
        <f>vlookup(G513, 'Airport Codes'!$B$2:$D122631, 3, 0)</f>
        <v>Austin, TX</v>
      </c>
      <c r="J513" s="15" t="str">
        <f>vlookup(H513, 'Airport Codes'!$B$2:$D122631, 3, 0)</f>
        <v>El Paso, TX</v>
      </c>
      <c r="K513" s="21"/>
    </row>
    <row r="514" hidden="1">
      <c r="A514" s="2" t="s">
        <v>616</v>
      </c>
      <c r="B514" s="2">
        <v>12874.0</v>
      </c>
      <c r="C514" s="2">
        <v>13075.0</v>
      </c>
      <c r="D514" s="2">
        <v>14472.0</v>
      </c>
      <c r="E514" s="2">
        <v>40421.0</v>
      </c>
      <c r="F514" s="2" t="s">
        <v>36</v>
      </c>
      <c r="G514" s="15" t="str">
        <f t="shared" si="89"/>
        <v>LAS</v>
      </c>
      <c r="H514" s="15" t="str">
        <f t="shared" si="90"/>
        <v>ONT</v>
      </c>
      <c r="I514" s="15" t="str">
        <f>vlookup(G514, 'Airport Codes'!$B$2:$D122631, 3, 0)</f>
        <v>Las Vegas, NV</v>
      </c>
      <c r="J514" s="15" t="str">
        <f>vlookup(H514, 'Airport Codes'!$B$2:$D122631, 3, 0)</f>
        <v>Ontario, CA</v>
      </c>
      <c r="K514" s="21"/>
    </row>
    <row r="515" hidden="1">
      <c r="A515" s="2" t="s">
        <v>617</v>
      </c>
      <c r="B515" s="2">
        <v>11923.0</v>
      </c>
      <c r="C515" s="2">
        <v>13140.0</v>
      </c>
      <c r="D515" s="2">
        <v>15314.0</v>
      </c>
      <c r="E515" s="2">
        <v>40377.0</v>
      </c>
      <c r="F515" s="2" t="s">
        <v>36</v>
      </c>
      <c r="G515" s="15" t="str">
        <f t="shared" si="89"/>
        <v>FAT</v>
      </c>
      <c r="H515" s="15" t="str">
        <f t="shared" si="90"/>
        <v>LAS</v>
      </c>
      <c r="I515" s="15" t="str">
        <f>vlookup(G515, 'Airport Codes'!$B$2:$D122631, 3, 0)</f>
        <v>Fresno, CA</v>
      </c>
      <c r="J515" s="15" t="str">
        <f>vlookup(H515, 'Airport Codes'!$B$2:$D122631, 3, 0)</f>
        <v>Las Vegas, NV</v>
      </c>
      <c r="K515" s="21"/>
    </row>
    <row r="516" hidden="1">
      <c r="A516" s="2" t="s">
        <v>618</v>
      </c>
      <c r="B516" s="2">
        <v>12133.0</v>
      </c>
      <c r="C516" s="2">
        <v>12738.0</v>
      </c>
      <c r="D516" s="2">
        <v>15110.0</v>
      </c>
      <c r="E516" s="2">
        <v>39981.0</v>
      </c>
      <c r="F516" s="2" t="s">
        <v>36</v>
      </c>
      <c r="G516" s="15" t="str">
        <f t="shared" si="89"/>
        <v>BOS</v>
      </c>
      <c r="H516" s="15" t="str">
        <f t="shared" si="90"/>
        <v>SAV</v>
      </c>
      <c r="I516" s="15" t="str">
        <f>vlookup(G516, 'Airport Codes'!$B$2:$D122631, 3, 0)</f>
        <v>Boston, MA</v>
      </c>
      <c r="J516" s="15" t="str">
        <f>vlookup(H516, 'Airport Codes'!$B$2:$D122631, 3, 0)</f>
        <v>Savannah, GA</v>
      </c>
      <c r="K516" s="21"/>
    </row>
    <row r="517" hidden="1">
      <c r="A517" s="2" t="s">
        <v>619</v>
      </c>
      <c r="C517" s="2">
        <v>18.0</v>
      </c>
      <c r="D517" s="2">
        <v>60.0</v>
      </c>
      <c r="E517" s="2">
        <v>78.0</v>
      </c>
    </row>
    <row r="518" hidden="1">
      <c r="A518" s="2" t="s">
        <v>620</v>
      </c>
      <c r="B518" s="2">
        <v>11181.0</v>
      </c>
      <c r="C518" s="2">
        <v>11957.0</v>
      </c>
      <c r="D518" s="2">
        <v>15221.0</v>
      </c>
      <c r="E518" s="2">
        <v>38359.0</v>
      </c>
      <c r="F518" s="2" t="s">
        <v>36</v>
      </c>
      <c r="G518" s="15" t="str">
        <f>LEFT(A518, 3)</f>
        <v>CHS</v>
      </c>
      <c r="H518" s="15" t="str">
        <f>RiGHT(A518, 3)</f>
        <v>LGA</v>
      </c>
      <c r="I518" s="15" t="str">
        <f>vlookup(G518, 'Airport Codes'!$B$2:$D122631, 3, 0)</f>
        <v>Charleston, WV</v>
      </c>
      <c r="J518" s="15" t="str">
        <f>vlookup(H518, 'Airport Codes'!$B$2:$D122631, 3, 0)</f>
        <v>New York, NY</v>
      </c>
      <c r="K518" s="21"/>
    </row>
    <row r="519" hidden="1">
      <c r="A519" s="2" t="s">
        <v>621</v>
      </c>
      <c r="B519" s="2">
        <v>2575.0</v>
      </c>
      <c r="C519" s="2">
        <v>2447.0</v>
      </c>
      <c r="D519" s="2">
        <v>2785.0</v>
      </c>
      <c r="E519" s="2">
        <v>7807.0</v>
      </c>
    </row>
    <row r="520" hidden="1">
      <c r="A520" s="2" t="s">
        <v>622</v>
      </c>
      <c r="B520" s="2">
        <v>10739.0</v>
      </c>
      <c r="C520" s="2">
        <v>11719.0</v>
      </c>
      <c r="D520" s="2">
        <v>15725.0</v>
      </c>
      <c r="E520" s="2">
        <v>38183.0</v>
      </c>
      <c r="F520" s="2" t="s">
        <v>36</v>
      </c>
      <c r="G520" s="15" t="str">
        <f>LEFT(A520, 3)</f>
        <v>CLE</v>
      </c>
      <c r="H520" s="15" t="str">
        <f>RiGHT(A520, 3)</f>
        <v>EWR</v>
      </c>
      <c r="I520" s="15" t="str">
        <f>vlookup(G520, 'Airport Codes'!$B$2:$D122631, 3, 0)</f>
        <v>Cleveland, OH</v>
      </c>
      <c r="J520" s="15" t="str">
        <f>vlookup(H520, 'Airport Codes'!$B$2:$D122631, 3, 0)</f>
        <v>Newark, NJ</v>
      </c>
      <c r="K520" s="21"/>
    </row>
    <row r="521" hidden="1">
      <c r="A521" s="2" t="s">
        <v>623</v>
      </c>
      <c r="B521" s="2">
        <v>6218.0</v>
      </c>
      <c r="C521" s="2">
        <v>5782.0</v>
      </c>
      <c r="D521" s="2">
        <v>5692.0</v>
      </c>
      <c r="E521" s="2">
        <v>17692.0</v>
      </c>
    </row>
    <row r="522" hidden="1">
      <c r="A522" s="2" t="s">
        <v>624</v>
      </c>
      <c r="B522" s="2">
        <v>11818.0</v>
      </c>
      <c r="C522" s="2">
        <v>12363.0</v>
      </c>
      <c r="D522" s="2">
        <v>13682.0</v>
      </c>
      <c r="E522" s="2">
        <v>37863.0</v>
      </c>
      <c r="F522" s="2" t="s">
        <v>36</v>
      </c>
      <c r="G522" s="15" t="str">
        <f>LEFT(A522, 3)</f>
        <v>COS</v>
      </c>
      <c r="H522" s="15" t="str">
        <f>RiGHT(A522, 3)</f>
        <v>LAS</v>
      </c>
      <c r="I522" s="15" t="str">
        <f>vlookup(G522, 'Airport Codes'!$B$2:$D122631, 3, 0)</f>
        <v>Colorado Springs, CO</v>
      </c>
      <c r="J522" s="15" t="str">
        <f>vlookup(H522, 'Airport Codes'!$B$2:$D122631, 3, 0)</f>
        <v>Las Vegas, NV</v>
      </c>
      <c r="K522" s="21"/>
    </row>
    <row r="523" hidden="1">
      <c r="A523" s="2" t="s">
        <v>625</v>
      </c>
      <c r="B523" s="2">
        <v>80.0</v>
      </c>
      <c r="C523" s="2">
        <v>146.0</v>
      </c>
      <c r="D523" s="2">
        <v>117.0</v>
      </c>
      <c r="E523" s="2">
        <v>343.0</v>
      </c>
    </row>
    <row r="524" hidden="1">
      <c r="A524" s="2" t="s">
        <v>626</v>
      </c>
      <c r="B524" s="2">
        <v>9478.0</v>
      </c>
      <c r="C524" s="2">
        <v>11451.0</v>
      </c>
      <c r="D524" s="2">
        <v>15742.0</v>
      </c>
      <c r="E524" s="2">
        <v>36671.0</v>
      </c>
      <c r="F524" s="2" t="s">
        <v>36</v>
      </c>
      <c r="G524" s="15" t="str">
        <f t="shared" ref="G524:G525" si="91">LEFT(A524, 3)</f>
        <v>BNA</v>
      </c>
      <c r="H524" s="15" t="str">
        <f t="shared" ref="H524:H525" si="92">RiGHT(A524, 3)</f>
        <v>MIA</v>
      </c>
      <c r="I524" s="15" t="str">
        <f>vlookup(G524, 'Airport Codes'!$B$2:$D122631, 3, 0)</f>
        <v>Nashville, TN</v>
      </c>
      <c r="J524" s="15" t="str">
        <f>vlookup(H524, 'Airport Codes'!$B$2:$D122631, 3, 0)</f>
        <v>Miami, FL</v>
      </c>
      <c r="K524" s="21"/>
    </row>
    <row r="525" hidden="1">
      <c r="A525" s="2" t="s">
        <v>627</v>
      </c>
      <c r="B525" s="2">
        <v>10416.0</v>
      </c>
      <c r="C525" s="2">
        <v>11318.0</v>
      </c>
      <c r="D525" s="2">
        <v>14559.0</v>
      </c>
      <c r="E525" s="2">
        <v>36293.0</v>
      </c>
      <c r="F525" s="2" t="s">
        <v>36</v>
      </c>
      <c r="G525" s="15" t="str">
        <f t="shared" si="91"/>
        <v>DEN</v>
      </c>
      <c r="H525" s="15" t="str">
        <f t="shared" si="92"/>
        <v>MSN</v>
      </c>
      <c r="I525" s="15" t="str">
        <f>vlookup(G525, 'Airport Codes'!$B$2:$D122631, 3, 0)</f>
        <v>Denver, CO</v>
      </c>
      <c r="J525" s="15" t="str">
        <f>vlookup(H525, 'Airport Codes'!$B$2:$D122631, 3, 0)</f>
        <v>Madison, WI</v>
      </c>
      <c r="K525" s="21"/>
    </row>
    <row r="526" hidden="1">
      <c r="A526" s="2" t="s">
        <v>628</v>
      </c>
      <c r="B526" s="2">
        <v>3871.0</v>
      </c>
      <c r="C526" s="2">
        <v>3863.0</v>
      </c>
      <c r="D526" s="2">
        <v>3730.0</v>
      </c>
      <c r="E526" s="2">
        <v>11464.0</v>
      </c>
    </row>
    <row r="527" hidden="1">
      <c r="A527" s="2" t="s">
        <v>629</v>
      </c>
      <c r="B527" s="2">
        <v>3006.0</v>
      </c>
      <c r="C527" s="2">
        <v>4883.0</v>
      </c>
      <c r="D527" s="2">
        <v>3788.0</v>
      </c>
      <c r="E527" s="2">
        <v>11677.0</v>
      </c>
    </row>
    <row r="528" hidden="1">
      <c r="A528" s="2" t="s">
        <v>630</v>
      </c>
      <c r="B528" s="2">
        <v>29003.0</v>
      </c>
      <c r="C528" s="2">
        <v>35229.0</v>
      </c>
      <c r="D528" s="2">
        <v>34712.0</v>
      </c>
      <c r="E528" s="2">
        <v>98944.0</v>
      </c>
    </row>
    <row r="529" hidden="1">
      <c r="A529" s="2" t="s">
        <v>631</v>
      </c>
      <c r="B529" s="2">
        <v>7293.0</v>
      </c>
      <c r="C529" s="2">
        <v>8426.0</v>
      </c>
      <c r="D529" s="2">
        <v>20330.0</v>
      </c>
      <c r="E529" s="2">
        <v>36049.0</v>
      </c>
      <c r="F529" s="2" t="s">
        <v>36</v>
      </c>
      <c r="G529" s="15" t="str">
        <f>LEFT(A529, 3)</f>
        <v>DTW</v>
      </c>
      <c r="H529" s="15" t="str">
        <f>RiGHT(A529, 3)</f>
        <v>JAX</v>
      </c>
      <c r="I529" s="15" t="str">
        <f>vlookup(G529, 'Airport Codes'!$B$2:$D122631, 3, 0)</f>
        <v>Detroit, MI</v>
      </c>
      <c r="J529" s="15" t="str">
        <f>vlookup(H529, 'Airport Codes'!$B$2:$D122631, 3, 0)</f>
        <v>Jacksonville, FL</v>
      </c>
      <c r="K529" s="21"/>
    </row>
    <row r="530" hidden="1">
      <c r="A530" s="2" t="s">
        <v>632</v>
      </c>
      <c r="B530" s="2">
        <v>2358.0</v>
      </c>
      <c r="C530" s="2">
        <v>2677.0</v>
      </c>
      <c r="D530" s="2">
        <v>1881.0</v>
      </c>
      <c r="E530" s="2">
        <v>6916.0</v>
      </c>
    </row>
    <row r="531" hidden="1">
      <c r="A531" s="2" t="s">
        <v>633</v>
      </c>
      <c r="B531" s="2">
        <v>10395.0</v>
      </c>
      <c r="C531" s="2">
        <v>12199.0</v>
      </c>
      <c r="D531" s="2">
        <v>13453.0</v>
      </c>
      <c r="E531" s="2">
        <v>36047.0</v>
      </c>
      <c r="F531" s="2" t="s">
        <v>36</v>
      </c>
      <c r="G531" s="15" t="str">
        <f>LEFT(A531, 3)</f>
        <v>BNA</v>
      </c>
      <c r="H531" s="15" t="str">
        <f>RiGHT(A531, 3)</f>
        <v>PIT</v>
      </c>
      <c r="I531" s="15" t="str">
        <f>vlookup(G531, 'Airport Codes'!$B$2:$D122631, 3, 0)</f>
        <v>Nashville, TN</v>
      </c>
      <c r="J531" s="15" t="str">
        <f>vlookup(H531, 'Airport Codes'!$B$2:$D122631, 3, 0)</f>
        <v>Pittsburgh, PA</v>
      </c>
      <c r="K531" s="21"/>
    </row>
    <row r="532" hidden="1">
      <c r="A532" s="2" t="s">
        <v>634</v>
      </c>
      <c r="B532" s="2">
        <v>284.0</v>
      </c>
      <c r="C532" s="2">
        <v>359.0</v>
      </c>
      <c r="D532" s="2">
        <v>315.0</v>
      </c>
      <c r="E532" s="2">
        <v>958.0</v>
      </c>
    </row>
    <row r="533" hidden="1">
      <c r="A533" s="2" t="s">
        <v>635</v>
      </c>
      <c r="B533" s="2">
        <v>181.0</v>
      </c>
      <c r="C533" s="2">
        <v>233.0</v>
      </c>
      <c r="D533" s="2">
        <v>193.0</v>
      </c>
      <c r="E533" s="2">
        <v>607.0</v>
      </c>
    </row>
    <row r="534" hidden="1">
      <c r="A534" s="2" t="s">
        <v>636</v>
      </c>
      <c r="B534" s="2">
        <v>10796.0</v>
      </c>
      <c r="C534" s="2">
        <v>11655.0</v>
      </c>
      <c r="D534" s="2">
        <v>13321.0</v>
      </c>
      <c r="E534" s="2">
        <v>35772.0</v>
      </c>
      <c r="F534" s="2" t="s">
        <v>36</v>
      </c>
      <c r="G534" s="15" t="str">
        <f>LEFT(A534, 3)</f>
        <v>CLT</v>
      </c>
      <c r="H534" s="15" t="str">
        <f>RiGHT(A534, 3)</f>
        <v>MSY</v>
      </c>
      <c r="I534" s="15" t="str">
        <f>vlookup(G534, 'Airport Codes'!$B$2:$D122631, 3, 0)</f>
        <v>Charlotte, NC</v>
      </c>
      <c r="J534" s="15" t="str">
        <f>vlookup(H534, 'Airport Codes'!$B$2:$D122631, 3, 0)</f>
        <v>New Orleans, LA</v>
      </c>
      <c r="K534" s="21"/>
    </row>
    <row r="535" hidden="1">
      <c r="A535" s="2" t="s">
        <v>637</v>
      </c>
      <c r="B535" s="2">
        <v>57.0</v>
      </c>
      <c r="C535" s="2">
        <v>40.0</v>
      </c>
      <c r="D535" s="2">
        <v>19.0</v>
      </c>
      <c r="E535" s="2">
        <v>116.0</v>
      </c>
    </row>
    <row r="536" hidden="1">
      <c r="A536" s="2" t="s">
        <v>638</v>
      </c>
      <c r="B536" s="2">
        <v>10302.0</v>
      </c>
      <c r="C536" s="2">
        <v>11488.0</v>
      </c>
      <c r="D536" s="2">
        <v>13974.0</v>
      </c>
      <c r="E536" s="2">
        <v>35764.0</v>
      </c>
      <c r="F536" s="2" t="s">
        <v>36</v>
      </c>
      <c r="G536" s="15" t="str">
        <f>LEFT(A536, 3)</f>
        <v>LGA</v>
      </c>
      <c r="H536" s="15" t="str">
        <f>RiGHT(A536, 3)</f>
        <v>SDF</v>
      </c>
      <c r="I536" s="15" t="str">
        <f>vlookup(G536, 'Airport Codes'!$B$2:$D122631, 3, 0)</f>
        <v>New York, NY</v>
      </c>
      <c r="J536" s="15" t="str">
        <f>vlookup(H536, 'Airport Codes'!$B$2:$D122631, 3, 0)</f>
        <v>Louisville, KY</v>
      </c>
      <c r="K536" s="21"/>
    </row>
    <row r="537" hidden="1">
      <c r="A537" s="2" t="s">
        <v>639</v>
      </c>
      <c r="B537" s="2">
        <v>240.0</v>
      </c>
      <c r="C537" s="2">
        <v>289.0</v>
      </c>
      <c r="D537" s="2">
        <v>244.0</v>
      </c>
      <c r="E537" s="2">
        <v>773.0</v>
      </c>
    </row>
    <row r="538" hidden="1">
      <c r="A538" s="2" t="s">
        <v>640</v>
      </c>
      <c r="B538" s="2">
        <v>8224.0</v>
      </c>
      <c r="C538" s="2">
        <v>13502.0</v>
      </c>
      <c r="D538" s="2">
        <v>13958.0</v>
      </c>
      <c r="E538" s="2">
        <v>35684.0</v>
      </c>
      <c r="F538" s="2" t="s">
        <v>36</v>
      </c>
      <c r="G538" s="15" t="str">
        <f>LEFT(A538, 3)</f>
        <v>CLE</v>
      </c>
      <c r="H538" s="15" t="str">
        <f>RiGHT(A538, 3)</f>
        <v>DCA</v>
      </c>
      <c r="I538" s="15" t="str">
        <f>vlookup(G538, 'Airport Codes'!$B$2:$D122631, 3, 0)</f>
        <v>Cleveland, OH</v>
      </c>
      <c r="J538" s="15" t="str">
        <f>vlookup(H538, 'Airport Codes'!$B$2:$D122631, 3, 0)</f>
        <v>Washington, DC</v>
      </c>
      <c r="K538" s="21"/>
    </row>
    <row r="539" hidden="1">
      <c r="A539" s="2" t="s">
        <v>641</v>
      </c>
      <c r="B539" s="2">
        <v>302.0</v>
      </c>
      <c r="C539" s="2">
        <v>330.0</v>
      </c>
      <c r="D539" s="2">
        <v>315.0</v>
      </c>
      <c r="E539" s="2">
        <v>947.0</v>
      </c>
    </row>
    <row r="540" hidden="1">
      <c r="A540" s="2" t="s">
        <v>642</v>
      </c>
      <c r="B540" s="2">
        <v>220.0</v>
      </c>
      <c r="C540" s="2">
        <v>161.0</v>
      </c>
      <c r="D540" s="2">
        <v>192.0</v>
      </c>
      <c r="E540" s="2">
        <v>573.0</v>
      </c>
    </row>
    <row r="541" hidden="1">
      <c r="A541" s="2" t="s">
        <v>643</v>
      </c>
      <c r="B541" s="2">
        <v>10515.0</v>
      </c>
      <c r="C541" s="2">
        <v>12374.0</v>
      </c>
      <c r="D541" s="2">
        <v>12736.0</v>
      </c>
      <c r="E541" s="2">
        <v>35625.0</v>
      </c>
      <c r="F541" s="2" t="s">
        <v>36</v>
      </c>
      <c r="G541" s="15" t="str">
        <f>LEFT(A541, 3)</f>
        <v>BOI</v>
      </c>
      <c r="H541" s="15" t="str">
        <f>RiGHT(A541, 3)</f>
        <v>SMF</v>
      </c>
      <c r="I541" s="15" t="str">
        <f>vlookup(G541, 'Airport Codes'!$B$2:$D122631, 3, 0)</f>
        <v>Boise, ID</v>
      </c>
      <c r="J541" s="15" t="str">
        <f>vlookup(H541, 'Airport Codes'!$B$2:$D122631, 3, 0)</f>
        <v>Sacramento, CA</v>
      </c>
      <c r="K541" s="21"/>
    </row>
    <row r="542" hidden="1">
      <c r="A542" s="2" t="s">
        <v>644</v>
      </c>
      <c r="B542" s="2">
        <v>64.0</v>
      </c>
      <c r="C542" s="2">
        <v>22.0</v>
      </c>
      <c r="E542" s="2">
        <v>86.0</v>
      </c>
    </row>
    <row r="543" hidden="1">
      <c r="A543" s="2" t="s">
        <v>645</v>
      </c>
      <c r="B543" s="2">
        <v>11412.0</v>
      </c>
      <c r="C543" s="2">
        <v>11998.0</v>
      </c>
      <c r="D543" s="2">
        <v>12210.0</v>
      </c>
      <c r="E543" s="2">
        <v>35620.0</v>
      </c>
      <c r="F543" s="2" t="s">
        <v>36</v>
      </c>
      <c r="G543" s="15" t="str">
        <f t="shared" ref="G543:G544" si="93">LEFT(A543, 3)</f>
        <v>AUS</v>
      </c>
      <c r="H543" s="15" t="str">
        <f t="shared" ref="H543:H544" si="94">RiGHT(A543, 3)</f>
        <v>MCI</v>
      </c>
      <c r="I543" s="15" t="str">
        <f>vlookup(G543, 'Airport Codes'!$B$2:$D122631, 3, 0)</f>
        <v>Austin, TX</v>
      </c>
      <c r="J543" s="15" t="str">
        <f>vlookup(H543, 'Airport Codes'!$B$2:$D122631, 3, 0)</f>
        <v>Kansas City, MO</v>
      </c>
      <c r="K543" s="21"/>
    </row>
    <row r="544" hidden="1">
      <c r="A544" s="2" t="s">
        <v>646</v>
      </c>
      <c r="B544" s="2">
        <v>11471.0</v>
      </c>
      <c r="C544" s="2">
        <v>11627.0</v>
      </c>
      <c r="D544" s="2">
        <v>12330.0</v>
      </c>
      <c r="E544" s="2">
        <v>35428.0</v>
      </c>
      <c r="F544" s="2" t="s">
        <v>36</v>
      </c>
      <c r="G544" s="15" t="str">
        <f t="shared" si="93"/>
        <v>DCA</v>
      </c>
      <c r="H544" s="15" t="str">
        <f t="shared" si="94"/>
        <v>MEM</v>
      </c>
      <c r="I544" s="15" t="str">
        <f>vlookup(G544, 'Airport Codes'!$B$2:$D122631, 3, 0)</f>
        <v>Washington, DC</v>
      </c>
      <c r="J544" s="15" t="str">
        <f>vlookup(H544, 'Airport Codes'!$B$2:$D122631, 3, 0)</f>
        <v>Memphis, TN</v>
      </c>
      <c r="K544" s="21"/>
    </row>
    <row r="545" hidden="1">
      <c r="A545" s="2" t="s">
        <v>647</v>
      </c>
      <c r="B545" s="2">
        <v>339.0</v>
      </c>
      <c r="C545" s="2">
        <v>422.0</v>
      </c>
      <c r="D545" s="2">
        <v>347.0</v>
      </c>
      <c r="E545" s="2">
        <v>1108.0</v>
      </c>
    </row>
    <row r="546" hidden="1">
      <c r="A546" s="2" t="s">
        <v>648</v>
      </c>
      <c r="B546" s="2">
        <v>11415.0</v>
      </c>
      <c r="C546" s="2">
        <v>11814.0</v>
      </c>
      <c r="D546" s="2">
        <v>11926.0</v>
      </c>
      <c r="E546" s="2">
        <v>35155.0</v>
      </c>
      <c r="F546" s="2" t="s">
        <v>36</v>
      </c>
      <c r="G546" s="15" t="str">
        <f>LEFT(A546, 3)</f>
        <v>CLT</v>
      </c>
      <c r="H546" s="15" t="str">
        <f>RiGHT(A546, 3)</f>
        <v>STL</v>
      </c>
      <c r="I546" s="15" t="str">
        <f>vlookup(G546, 'Airport Codes'!$B$2:$D122631, 3, 0)</f>
        <v>Charlotte, NC</v>
      </c>
      <c r="J546" s="15" t="str">
        <f>vlookup(H546, 'Airport Codes'!$B$2:$D122631, 3, 0)</f>
        <v>St. Louis, MO</v>
      </c>
      <c r="K546" s="21"/>
    </row>
    <row r="547" hidden="1">
      <c r="A547" s="2" t="s">
        <v>649</v>
      </c>
      <c r="C547" s="2">
        <v>58.0</v>
      </c>
      <c r="E547" s="2">
        <v>58.0</v>
      </c>
    </row>
    <row r="548" hidden="1">
      <c r="A548" s="2" t="s">
        <v>650</v>
      </c>
      <c r="B548" s="2">
        <v>786.0</v>
      </c>
      <c r="C548" s="2">
        <v>720.0</v>
      </c>
      <c r="D548" s="2">
        <v>944.0</v>
      </c>
      <c r="E548" s="2">
        <v>2450.0</v>
      </c>
    </row>
    <row r="549" hidden="1">
      <c r="A549" s="2" t="s">
        <v>651</v>
      </c>
      <c r="B549" s="2">
        <v>20.0</v>
      </c>
      <c r="C549" s="2">
        <v>89.0</v>
      </c>
      <c r="D549" s="2">
        <v>79.0</v>
      </c>
      <c r="E549" s="2">
        <v>188.0</v>
      </c>
    </row>
    <row r="550" hidden="1">
      <c r="A550" s="2" t="s">
        <v>652</v>
      </c>
      <c r="D550" s="2">
        <v>37.0</v>
      </c>
      <c r="E550" s="2">
        <v>37.0</v>
      </c>
    </row>
    <row r="551" hidden="1">
      <c r="A551" s="2" t="s">
        <v>653</v>
      </c>
      <c r="B551" s="2">
        <v>10632.0</v>
      </c>
      <c r="C551" s="2">
        <v>11544.0</v>
      </c>
      <c r="D551" s="2">
        <v>12626.0</v>
      </c>
      <c r="E551" s="2">
        <v>34802.0</v>
      </c>
      <c r="F551" s="2" t="s">
        <v>36</v>
      </c>
      <c r="G551" s="15" t="str">
        <f>LEFT(A551, 3)</f>
        <v>ATL</v>
      </c>
      <c r="H551" s="15" t="str">
        <f>RiGHT(A551, 3)</f>
        <v>OKC</v>
      </c>
      <c r="I551" s="15" t="str">
        <f>vlookup(G551, 'Airport Codes'!$B$2:$D122631, 3, 0)</f>
        <v>Atlanta, GA</v>
      </c>
      <c r="J551" s="15" t="str">
        <f>vlookup(H551, 'Airport Codes'!$B$2:$D122631, 3, 0)</f>
        <v>Oklahoma City, OK</v>
      </c>
      <c r="K551" s="21"/>
    </row>
    <row r="552" hidden="1">
      <c r="A552" s="2" t="s">
        <v>654</v>
      </c>
      <c r="B552" s="2">
        <v>187.0</v>
      </c>
      <c r="C552" s="2">
        <v>180.0</v>
      </c>
      <c r="D552" s="2">
        <v>213.0</v>
      </c>
      <c r="E552" s="2">
        <v>580.0</v>
      </c>
    </row>
    <row r="553" hidden="1">
      <c r="A553" s="2" t="s">
        <v>655</v>
      </c>
      <c r="B553" s="2">
        <v>320.0</v>
      </c>
      <c r="C553" s="2">
        <v>377.0</v>
      </c>
      <c r="D553" s="2">
        <v>349.0</v>
      </c>
      <c r="E553" s="2">
        <v>1046.0</v>
      </c>
    </row>
    <row r="554" hidden="1">
      <c r="A554" s="2" t="s">
        <v>656</v>
      </c>
      <c r="B554" s="2">
        <v>123.0</v>
      </c>
      <c r="C554" s="2">
        <v>61.0</v>
      </c>
      <c r="D554" s="2">
        <v>129.0</v>
      </c>
      <c r="E554" s="2">
        <v>313.0</v>
      </c>
    </row>
    <row r="555" hidden="1">
      <c r="A555" s="2" t="s">
        <v>657</v>
      </c>
      <c r="C555" s="2">
        <v>105.0</v>
      </c>
      <c r="D555" s="2">
        <v>363.0</v>
      </c>
      <c r="E555" s="2">
        <v>468.0</v>
      </c>
    </row>
    <row r="556" hidden="1">
      <c r="A556" s="2" t="s">
        <v>658</v>
      </c>
      <c r="B556" s="2">
        <v>188.0</v>
      </c>
      <c r="C556" s="2">
        <v>184.0</v>
      </c>
      <c r="D556" s="2">
        <v>231.0</v>
      </c>
      <c r="E556" s="2">
        <v>603.0</v>
      </c>
    </row>
    <row r="557" hidden="1">
      <c r="A557" s="2" t="s">
        <v>659</v>
      </c>
      <c r="B557" s="2">
        <v>578.0</v>
      </c>
      <c r="C557" s="2">
        <v>616.0</v>
      </c>
      <c r="D557" s="2">
        <v>529.0</v>
      </c>
      <c r="E557" s="2">
        <v>1723.0</v>
      </c>
    </row>
    <row r="558" hidden="1">
      <c r="A558" s="2" t="s">
        <v>660</v>
      </c>
      <c r="B558" s="2">
        <v>796.0</v>
      </c>
      <c r="C558" s="2">
        <v>668.0</v>
      </c>
      <c r="D558" s="2">
        <v>809.0</v>
      </c>
      <c r="E558" s="2">
        <v>2273.0</v>
      </c>
    </row>
    <row r="559" hidden="1">
      <c r="A559" s="2" t="s">
        <v>661</v>
      </c>
      <c r="C559" s="2">
        <v>37.0</v>
      </c>
      <c r="D559" s="2">
        <v>36.0</v>
      </c>
      <c r="E559" s="2">
        <v>73.0</v>
      </c>
    </row>
    <row r="560" hidden="1">
      <c r="A560" s="2" t="s">
        <v>662</v>
      </c>
      <c r="B560" s="2">
        <v>425.0</v>
      </c>
      <c r="C560" s="2">
        <v>353.0</v>
      </c>
      <c r="D560" s="2">
        <v>293.0</v>
      </c>
      <c r="E560" s="2">
        <v>1071.0</v>
      </c>
    </row>
    <row r="561" hidden="1">
      <c r="A561" s="2" t="s">
        <v>663</v>
      </c>
      <c r="B561" s="2">
        <v>8576.0</v>
      </c>
      <c r="C561" s="2">
        <v>12837.0</v>
      </c>
      <c r="D561" s="2">
        <v>13025.0</v>
      </c>
      <c r="E561" s="2">
        <v>34438.0</v>
      </c>
      <c r="F561" s="2" t="s">
        <v>36</v>
      </c>
      <c r="G561" s="15" t="str">
        <f t="shared" ref="G561:G562" si="95">LEFT(A561, 3)</f>
        <v>CHS</v>
      </c>
      <c r="H561" s="15" t="str">
        <f t="shared" ref="H561:H562" si="96">RiGHT(A561, 3)</f>
        <v>PHL</v>
      </c>
      <c r="I561" s="15" t="str">
        <f>vlookup(G561, 'Airport Codes'!$B$2:$D122631, 3, 0)</f>
        <v>Charleston, WV</v>
      </c>
      <c r="J561" s="15" t="str">
        <f>vlookup(H561, 'Airport Codes'!$B$2:$D122631, 3, 0)</f>
        <v>Philadelphia, PA</v>
      </c>
      <c r="K561" s="21"/>
    </row>
    <row r="562" hidden="1">
      <c r="A562" s="2" t="s">
        <v>664</v>
      </c>
      <c r="B562" s="2">
        <v>9549.0</v>
      </c>
      <c r="C562" s="2">
        <v>11963.0</v>
      </c>
      <c r="D562" s="2">
        <v>12796.0</v>
      </c>
      <c r="E562" s="2">
        <v>34308.0</v>
      </c>
      <c r="F562" s="2" t="s">
        <v>36</v>
      </c>
      <c r="G562" s="15" t="str">
        <f t="shared" si="95"/>
        <v>BNA</v>
      </c>
      <c r="H562" s="15" t="str">
        <f t="shared" si="96"/>
        <v>IAH</v>
      </c>
      <c r="I562" s="15" t="str">
        <f>vlookup(G562, 'Airport Codes'!$B$2:$D122631, 3, 0)</f>
        <v>Nashville, TN</v>
      </c>
      <c r="J562" s="15" t="str">
        <f>vlookup(H562, 'Airport Codes'!$B$2:$D122631, 3, 0)</f>
        <v>Houston, TX</v>
      </c>
      <c r="K562" s="21"/>
    </row>
    <row r="563" hidden="1">
      <c r="A563" s="2" t="s">
        <v>665</v>
      </c>
      <c r="B563" s="2">
        <v>21.0</v>
      </c>
      <c r="C563" s="2">
        <v>59.0</v>
      </c>
      <c r="D563" s="2">
        <v>39.0</v>
      </c>
      <c r="E563" s="2">
        <v>119.0</v>
      </c>
    </row>
    <row r="564" hidden="1">
      <c r="A564" s="2" t="s">
        <v>666</v>
      </c>
      <c r="B564" s="2">
        <v>66.0</v>
      </c>
      <c r="C564" s="2">
        <v>48.0</v>
      </c>
      <c r="E564" s="2">
        <v>114.0</v>
      </c>
    </row>
    <row r="565" hidden="1">
      <c r="A565" s="2" t="s">
        <v>667</v>
      </c>
      <c r="C565" s="2">
        <v>41.0</v>
      </c>
      <c r="D565" s="2">
        <v>91.0</v>
      </c>
      <c r="E565" s="2">
        <v>132.0</v>
      </c>
    </row>
    <row r="566" hidden="1">
      <c r="A566" s="2" t="s">
        <v>668</v>
      </c>
      <c r="B566" s="2">
        <v>75.0</v>
      </c>
      <c r="E566" s="2">
        <v>75.0</v>
      </c>
    </row>
    <row r="567" hidden="1">
      <c r="A567" s="2" t="s">
        <v>669</v>
      </c>
      <c r="B567" s="2">
        <v>10314.0</v>
      </c>
      <c r="C567" s="2">
        <v>11826.0</v>
      </c>
      <c r="D567" s="2">
        <v>12155.0</v>
      </c>
      <c r="E567" s="2">
        <v>34295.0</v>
      </c>
      <c r="F567" s="2" t="s">
        <v>36</v>
      </c>
      <c r="G567" s="15" t="str">
        <f>LEFT(A567, 3)</f>
        <v>DFW</v>
      </c>
      <c r="H567" s="15" t="str">
        <f>RiGHT(A567, 3)</f>
        <v>OMA</v>
      </c>
      <c r="I567" s="15" t="str">
        <f>vlookup(G567, 'Airport Codes'!$B$2:$D122631, 3, 0)</f>
        <v>Dallas, TX</v>
      </c>
      <c r="J567" s="15" t="str">
        <f>vlookup(H567, 'Airport Codes'!$B$2:$D122631, 3, 0)</f>
        <v>Omaha, NE</v>
      </c>
      <c r="K567" s="21"/>
    </row>
    <row r="568" hidden="1">
      <c r="A568" s="2" t="s">
        <v>670</v>
      </c>
      <c r="B568" s="2">
        <v>483.0</v>
      </c>
      <c r="C568" s="2">
        <v>393.0</v>
      </c>
      <c r="D568" s="2">
        <v>521.0</v>
      </c>
      <c r="E568" s="2">
        <v>1397.0</v>
      </c>
    </row>
    <row r="569" hidden="1">
      <c r="A569" s="2" t="s">
        <v>671</v>
      </c>
      <c r="D569" s="2">
        <v>18.0</v>
      </c>
      <c r="E569" s="2">
        <v>18.0</v>
      </c>
    </row>
    <row r="570" hidden="1">
      <c r="A570" s="2" t="s">
        <v>672</v>
      </c>
      <c r="B570" s="2">
        <v>314.0</v>
      </c>
      <c r="C570" s="2">
        <v>227.0</v>
      </c>
      <c r="D570" s="2">
        <v>296.0</v>
      </c>
      <c r="E570" s="2">
        <v>837.0</v>
      </c>
    </row>
    <row r="571" hidden="1">
      <c r="A571" s="2" t="s">
        <v>673</v>
      </c>
      <c r="B571" s="2">
        <v>2545.0</v>
      </c>
      <c r="E571" s="2">
        <v>2545.0</v>
      </c>
    </row>
    <row r="572" hidden="1">
      <c r="A572" s="2" t="s">
        <v>674</v>
      </c>
      <c r="B572" s="2">
        <v>600.0</v>
      </c>
      <c r="C572" s="2">
        <v>584.0</v>
      </c>
      <c r="D572" s="2">
        <v>601.0</v>
      </c>
      <c r="E572" s="2">
        <v>1785.0</v>
      </c>
    </row>
    <row r="573" hidden="1">
      <c r="A573" s="2" t="s">
        <v>675</v>
      </c>
      <c r="B573" s="2">
        <v>162.0</v>
      </c>
      <c r="C573" s="2">
        <v>242.0</v>
      </c>
      <c r="D573" s="2">
        <v>210.0</v>
      </c>
      <c r="E573" s="2">
        <v>614.0</v>
      </c>
    </row>
    <row r="574" hidden="1">
      <c r="A574" s="2" t="s">
        <v>676</v>
      </c>
      <c r="C574" s="2">
        <v>58.0</v>
      </c>
      <c r="D574" s="2">
        <v>38.0</v>
      </c>
      <c r="E574" s="2">
        <v>96.0</v>
      </c>
    </row>
    <row r="575" hidden="1">
      <c r="A575" s="2" t="s">
        <v>677</v>
      </c>
      <c r="B575" s="2">
        <v>10994.0</v>
      </c>
      <c r="C575" s="2">
        <v>11235.0</v>
      </c>
      <c r="D575" s="2">
        <v>11977.0</v>
      </c>
      <c r="E575" s="2">
        <v>34206.0</v>
      </c>
      <c r="F575" s="2" t="s">
        <v>36</v>
      </c>
      <c r="G575" s="15" t="str">
        <f t="shared" ref="G575:G576" si="97">LEFT(A575, 3)</f>
        <v>PDX</v>
      </c>
      <c r="H575" s="15" t="str">
        <f t="shared" ref="H575:H576" si="98">RiGHT(A575, 3)</f>
        <v>RNO</v>
      </c>
      <c r="I575" s="15" t="str">
        <f>vlookup(G575, 'Airport Codes'!$B$2:$D122631, 3, 0)</f>
        <v>Portland, OR</v>
      </c>
      <c r="J575" s="15" t="str">
        <f>vlookup(H575, 'Airport Codes'!$B$2:$D122631, 3, 0)</f>
        <v>Reno, NV</v>
      </c>
      <c r="K575" s="21"/>
    </row>
    <row r="576" hidden="1">
      <c r="A576" s="2" t="s">
        <v>678</v>
      </c>
      <c r="B576" s="2">
        <v>10990.0</v>
      </c>
      <c r="C576" s="2">
        <v>11396.0</v>
      </c>
      <c r="D576" s="2">
        <v>11805.0</v>
      </c>
      <c r="E576" s="2">
        <v>34191.0</v>
      </c>
      <c r="F576" s="2" t="s">
        <v>36</v>
      </c>
      <c r="G576" s="15" t="str">
        <f t="shared" si="97"/>
        <v>ATL</v>
      </c>
      <c r="H576" s="15" t="str">
        <f t="shared" si="98"/>
        <v>SDF</v>
      </c>
      <c r="I576" s="15" t="str">
        <f>vlookup(G576, 'Airport Codes'!$B$2:$D122631, 3, 0)</f>
        <v>Atlanta, GA</v>
      </c>
      <c r="J576" s="15" t="str">
        <f>vlookup(H576, 'Airport Codes'!$B$2:$D122631, 3, 0)</f>
        <v>Louisville, KY</v>
      </c>
      <c r="K576" s="21"/>
    </row>
    <row r="577" hidden="1">
      <c r="A577" s="2" t="s">
        <v>679</v>
      </c>
      <c r="B577" s="2">
        <v>19.0</v>
      </c>
      <c r="E577" s="2">
        <v>19.0</v>
      </c>
    </row>
    <row r="578" hidden="1">
      <c r="A578" s="2" t="s">
        <v>680</v>
      </c>
      <c r="B578" s="2">
        <v>378.0</v>
      </c>
      <c r="C578" s="2">
        <v>368.0</v>
      </c>
      <c r="D578" s="2">
        <v>384.0</v>
      </c>
      <c r="E578" s="2">
        <v>1130.0</v>
      </c>
    </row>
    <row r="579" hidden="1">
      <c r="A579" s="2" t="s">
        <v>681</v>
      </c>
      <c r="B579" s="2">
        <v>10602.0</v>
      </c>
      <c r="C579" s="2">
        <v>11720.0</v>
      </c>
      <c r="D579" s="2">
        <v>11803.0</v>
      </c>
      <c r="E579" s="2">
        <v>34125.0</v>
      </c>
      <c r="F579" s="2" t="s">
        <v>36</v>
      </c>
      <c r="G579" s="15" t="str">
        <f t="shared" ref="G579:G580" si="99">LEFT(A579, 3)</f>
        <v>MSY</v>
      </c>
      <c r="H579" s="15" t="str">
        <f t="shared" ref="H579:H580" si="100">RiGHT(A579, 3)</f>
        <v>STL</v>
      </c>
      <c r="I579" s="15" t="str">
        <f>vlookup(G579, 'Airport Codes'!$B$2:$D122631, 3, 0)</f>
        <v>New Orleans, LA</v>
      </c>
      <c r="J579" s="15" t="str">
        <f>vlookup(H579, 'Airport Codes'!$B$2:$D122631, 3, 0)</f>
        <v>St. Louis, MO</v>
      </c>
      <c r="K579" s="21"/>
    </row>
    <row r="580" hidden="1">
      <c r="A580" s="2" t="s">
        <v>682</v>
      </c>
      <c r="B580" s="2">
        <v>11160.0</v>
      </c>
      <c r="C580" s="2">
        <v>11379.0</v>
      </c>
      <c r="D580" s="2">
        <v>11486.0</v>
      </c>
      <c r="E580" s="2">
        <v>34025.0</v>
      </c>
      <c r="F580" s="2" t="s">
        <v>36</v>
      </c>
      <c r="G580" s="15" t="str">
        <f t="shared" si="99"/>
        <v>MSP</v>
      </c>
      <c r="H580" s="15" t="str">
        <f t="shared" si="100"/>
        <v>PIT</v>
      </c>
      <c r="I580" s="15" t="str">
        <f>vlookup(G580, 'Airport Codes'!$B$2:$D122631, 3, 0)</f>
        <v>St. Paul-Minneapolis, MN</v>
      </c>
      <c r="J580" s="15" t="str">
        <f>vlookup(H580, 'Airport Codes'!$B$2:$D122631, 3, 0)</f>
        <v>Pittsburgh, PA</v>
      </c>
      <c r="K580" s="21"/>
    </row>
    <row r="581" hidden="1">
      <c r="A581" s="2" t="s">
        <v>683</v>
      </c>
      <c r="B581" s="2">
        <v>695.0</v>
      </c>
      <c r="C581" s="2">
        <v>554.0</v>
      </c>
      <c r="D581" s="2">
        <v>660.0</v>
      </c>
      <c r="E581" s="2">
        <v>1909.0</v>
      </c>
    </row>
    <row r="582" hidden="1">
      <c r="A582" s="2" t="s">
        <v>684</v>
      </c>
      <c r="B582" s="2">
        <v>40.0</v>
      </c>
      <c r="C582" s="2">
        <v>37.0</v>
      </c>
      <c r="D582" s="2">
        <v>105.0</v>
      </c>
      <c r="E582" s="2">
        <v>182.0</v>
      </c>
    </row>
    <row r="583" hidden="1">
      <c r="A583" s="2" t="s">
        <v>685</v>
      </c>
      <c r="B583" s="2">
        <v>541.0</v>
      </c>
      <c r="C583" s="2">
        <v>507.0</v>
      </c>
      <c r="D583" s="2">
        <v>512.0</v>
      </c>
      <c r="E583" s="2">
        <v>1560.0</v>
      </c>
    </row>
    <row r="584" hidden="1">
      <c r="A584" s="2" t="s">
        <v>686</v>
      </c>
      <c r="C584" s="2">
        <v>41.0</v>
      </c>
      <c r="D584" s="2">
        <v>48.0</v>
      </c>
      <c r="E584" s="2">
        <v>89.0</v>
      </c>
    </row>
    <row r="585" hidden="1">
      <c r="A585" s="2" t="s">
        <v>687</v>
      </c>
      <c r="B585" s="2">
        <v>10940.0</v>
      </c>
      <c r="C585" s="2">
        <v>11190.0</v>
      </c>
      <c r="D585" s="2">
        <v>11745.0</v>
      </c>
      <c r="E585" s="2">
        <v>33875.0</v>
      </c>
      <c r="F585" s="2" t="s">
        <v>36</v>
      </c>
      <c r="G585" s="15" t="str">
        <f>LEFT(A585, 3)</f>
        <v>CMH</v>
      </c>
      <c r="H585" s="15" t="str">
        <f>RiGHT(A585, 3)</f>
        <v>PHL</v>
      </c>
      <c r="I585" s="15" t="str">
        <f>vlookup(G585, 'Airport Codes'!$B$2:$D122631, 3, 0)</f>
        <v>Columbus, WI</v>
      </c>
      <c r="J585" s="15" t="str">
        <f>vlookup(H585, 'Airport Codes'!$B$2:$D122631, 3, 0)</f>
        <v>Philadelphia, PA</v>
      </c>
      <c r="K585" s="21"/>
    </row>
    <row r="586" hidden="1">
      <c r="A586" s="2" t="s">
        <v>688</v>
      </c>
      <c r="B586" s="2">
        <v>134.0</v>
      </c>
      <c r="C586" s="2">
        <v>99.0</v>
      </c>
      <c r="D586" s="2">
        <v>135.0</v>
      </c>
      <c r="E586" s="2">
        <v>368.0</v>
      </c>
    </row>
    <row r="587" hidden="1">
      <c r="A587" s="2" t="s">
        <v>689</v>
      </c>
      <c r="B587" s="2">
        <v>91.0</v>
      </c>
      <c r="E587" s="2">
        <v>91.0</v>
      </c>
    </row>
    <row r="588" hidden="1">
      <c r="A588" s="2" t="s">
        <v>690</v>
      </c>
      <c r="C588" s="2">
        <v>21.0</v>
      </c>
      <c r="D588" s="2">
        <v>170.0</v>
      </c>
      <c r="E588" s="2">
        <v>191.0</v>
      </c>
    </row>
    <row r="589" hidden="1">
      <c r="A589" s="2" t="s">
        <v>691</v>
      </c>
      <c r="B589" s="2">
        <v>9852.0</v>
      </c>
      <c r="C589" s="2">
        <v>10927.0</v>
      </c>
      <c r="D589" s="2">
        <v>12985.0</v>
      </c>
      <c r="E589" s="2">
        <v>33764.0</v>
      </c>
      <c r="F589" s="2" t="s">
        <v>36</v>
      </c>
      <c r="G589" s="15" t="str">
        <f>LEFT(A589, 3)</f>
        <v>CLT</v>
      </c>
      <c r="H589" s="15" t="str">
        <f>RiGHT(A589, 3)</f>
        <v>CVG</v>
      </c>
      <c r="I589" s="15" t="str">
        <f>vlookup(G589, 'Airport Codes'!$B$2:$D122631, 3, 0)</f>
        <v>Charlotte, NC</v>
      </c>
      <c r="J589" s="15" t="str">
        <f>vlookup(H589, 'Airport Codes'!$B$2:$D122631, 3, 0)</f>
        <v>Cincinnati, OH</v>
      </c>
      <c r="K589" s="21"/>
    </row>
    <row r="590" hidden="1">
      <c r="A590" s="2" t="s">
        <v>692</v>
      </c>
      <c r="B590" s="2">
        <v>697.0</v>
      </c>
      <c r="C590" s="2">
        <v>735.0</v>
      </c>
      <c r="D590" s="2">
        <v>692.0</v>
      </c>
      <c r="E590" s="2">
        <v>2124.0</v>
      </c>
    </row>
    <row r="591" hidden="1">
      <c r="A591" s="2" t="s">
        <v>693</v>
      </c>
      <c r="B591" s="2">
        <v>314.0</v>
      </c>
      <c r="C591" s="2">
        <v>336.0</v>
      </c>
      <c r="D591" s="2">
        <v>258.0</v>
      </c>
      <c r="E591" s="2">
        <v>908.0</v>
      </c>
    </row>
    <row r="592" hidden="1">
      <c r="A592" s="2" t="s">
        <v>694</v>
      </c>
      <c r="B592" s="2">
        <v>38.0</v>
      </c>
      <c r="C592" s="2">
        <v>102.0</v>
      </c>
      <c r="D592" s="2">
        <v>51.0</v>
      </c>
      <c r="E592" s="2">
        <v>191.0</v>
      </c>
    </row>
    <row r="593" hidden="1">
      <c r="A593" s="2" t="s">
        <v>695</v>
      </c>
      <c r="B593" s="2">
        <v>10646.0</v>
      </c>
      <c r="C593" s="2">
        <v>11224.0</v>
      </c>
      <c r="D593" s="2">
        <v>11393.0</v>
      </c>
      <c r="E593" s="2">
        <v>33263.0</v>
      </c>
      <c r="F593" s="2" t="s">
        <v>36</v>
      </c>
      <c r="G593" s="15" t="str">
        <f>LEFT(A593, 3)</f>
        <v>BDL</v>
      </c>
      <c r="H593" s="15" t="str">
        <f>RiGHT(A593, 3)</f>
        <v>DTW</v>
      </c>
      <c r="I593" s="15" t="str">
        <f>vlookup(G593, 'Airport Codes'!$B$2:$D122631, 3, 0)</f>
        <v>Hartford, CT</v>
      </c>
      <c r="J593" s="15" t="str">
        <f>vlookup(H593, 'Airport Codes'!$B$2:$D122631, 3, 0)</f>
        <v>Detroit, MI</v>
      </c>
      <c r="K593" s="21"/>
    </row>
    <row r="594" hidden="1">
      <c r="A594" s="2" t="s">
        <v>696</v>
      </c>
      <c r="B594" s="2">
        <v>19.0</v>
      </c>
      <c r="E594" s="2">
        <v>19.0</v>
      </c>
    </row>
    <row r="595" hidden="1">
      <c r="A595" s="2" t="s">
        <v>697</v>
      </c>
      <c r="D595" s="2">
        <v>36.0</v>
      </c>
      <c r="E595" s="2">
        <v>36.0</v>
      </c>
    </row>
    <row r="596" hidden="1">
      <c r="A596" s="2" t="s">
        <v>698</v>
      </c>
      <c r="B596" s="2">
        <v>1122.0</v>
      </c>
      <c r="C596" s="2">
        <v>1448.0</v>
      </c>
      <c r="D596" s="2">
        <v>1295.0</v>
      </c>
      <c r="E596" s="2">
        <v>3865.0</v>
      </c>
    </row>
    <row r="597" hidden="1">
      <c r="A597" s="2" t="s">
        <v>699</v>
      </c>
      <c r="B597" s="2">
        <v>59.0</v>
      </c>
      <c r="C597" s="2">
        <v>95.0</v>
      </c>
      <c r="D597" s="2">
        <v>18.0</v>
      </c>
      <c r="E597" s="2">
        <v>172.0</v>
      </c>
    </row>
    <row r="598" hidden="1">
      <c r="A598" s="2" t="s">
        <v>700</v>
      </c>
      <c r="B598" s="2">
        <v>173.0</v>
      </c>
      <c r="C598" s="2">
        <v>98.0</v>
      </c>
      <c r="D598" s="2">
        <v>158.0</v>
      </c>
      <c r="E598" s="2">
        <v>429.0</v>
      </c>
    </row>
    <row r="599" hidden="1">
      <c r="A599" s="2" t="s">
        <v>701</v>
      </c>
      <c r="B599" s="2">
        <v>508.0</v>
      </c>
      <c r="C599" s="2">
        <v>393.0</v>
      </c>
      <c r="D599" s="2">
        <v>479.0</v>
      </c>
      <c r="E599" s="2">
        <v>1380.0</v>
      </c>
    </row>
    <row r="600" hidden="1">
      <c r="A600" s="2" t="s">
        <v>702</v>
      </c>
      <c r="B600" s="2">
        <v>49.0</v>
      </c>
      <c r="C600" s="2">
        <v>38.0</v>
      </c>
      <c r="D600" s="2">
        <v>100.0</v>
      </c>
      <c r="E600" s="2">
        <v>187.0</v>
      </c>
    </row>
    <row r="601" hidden="1">
      <c r="A601" s="2" t="s">
        <v>703</v>
      </c>
      <c r="B601" s="2">
        <v>533.0</v>
      </c>
      <c r="C601" s="2">
        <v>564.0</v>
      </c>
      <c r="D601" s="2">
        <v>548.0</v>
      </c>
      <c r="E601" s="2">
        <v>1645.0</v>
      </c>
    </row>
    <row r="602" hidden="1">
      <c r="A602" s="2" t="s">
        <v>704</v>
      </c>
      <c r="B602" s="2">
        <v>199.0</v>
      </c>
      <c r="C602" s="2">
        <v>179.0</v>
      </c>
      <c r="D602" s="2">
        <v>129.0</v>
      </c>
      <c r="E602" s="2">
        <v>507.0</v>
      </c>
    </row>
    <row r="603" hidden="1">
      <c r="A603" s="2" t="s">
        <v>705</v>
      </c>
      <c r="B603" s="2">
        <v>19.0</v>
      </c>
      <c r="C603" s="2">
        <v>112.0</v>
      </c>
      <c r="D603" s="2">
        <v>71.0</v>
      </c>
      <c r="E603" s="2">
        <v>202.0</v>
      </c>
    </row>
    <row r="604" hidden="1">
      <c r="A604" s="2" t="s">
        <v>706</v>
      </c>
      <c r="C604" s="2">
        <v>39.0</v>
      </c>
      <c r="D604" s="2">
        <v>38.0</v>
      </c>
      <c r="E604" s="2">
        <v>77.0</v>
      </c>
    </row>
    <row r="605" hidden="1">
      <c r="A605" s="2" t="s">
        <v>707</v>
      </c>
      <c r="B605" s="2">
        <v>9667.0</v>
      </c>
      <c r="C605" s="2">
        <v>11247.0</v>
      </c>
      <c r="D605" s="2">
        <v>12022.0</v>
      </c>
      <c r="E605" s="2">
        <v>32936.0</v>
      </c>
      <c r="F605" s="2" t="s">
        <v>36</v>
      </c>
      <c r="G605" s="15" t="str">
        <f>LEFT(A605, 3)</f>
        <v>CVG</v>
      </c>
      <c r="H605" s="15" t="str">
        <f>RiGHT(A605, 3)</f>
        <v>SFB</v>
      </c>
      <c r="I605" s="15" t="str">
        <f>vlookup(G605, 'Airport Codes'!$B$2:$D122631, 3, 0)</f>
        <v>Cincinnati, OH</v>
      </c>
      <c r="J605" s="15" t="str">
        <f>vlookup(H605, 'Airport Codes'!$B$2:$D122631, 3, 0)</f>
        <v>Sanford, FL</v>
      </c>
      <c r="K605" s="21"/>
    </row>
    <row r="606" hidden="1">
      <c r="A606" s="2" t="s">
        <v>708</v>
      </c>
      <c r="B606" s="2">
        <v>95.0</v>
      </c>
      <c r="C606" s="2">
        <v>166.0</v>
      </c>
      <c r="D606" s="2">
        <v>113.0</v>
      </c>
      <c r="E606" s="2">
        <v>374.0</v>
      </c>
    </row>
    <row r="607" hidden="1">
      <c r="A607" s="2" t="s">
        <v>709</v>
      </c>
      <c r="C607" s="2">
        <v>18.0</v>
      </c>
      <c r="D607" s="2">
        <v>38.0</v>
      </c>
      <c r="E607" s="2">
        <v>56.0</v>
      </c>
    </row>
    <row r="608" hidden="1">
      <c r="A608" s="2" t="s">
        <v>710</v>
      </c>
      <c r="C608" s="2">
        <v>39.0</v>
      </c>
      <c r="E608" s="2">
        <v>39.0</v>
      </c>
    </row>
    <row r="609" hidden="1">
      <c r="A609" s="2" t="s">
        <v>711</v>
      </c>
      <c r="D609" s="2">
        <v>19.0</v>
      </c>
      <c r="E609" s="2">
        <v>19.0</v>
      </c>
    </row>
    <row r="610" hidden="1">
      <c r="A610" s="2" t="s">
        <v>712</v>
      </c>
      <c r="B610" s="2">
        <v>297.0</v>
      </c>
      <c r="C610" s="2">
        <v>283.0</v>
      </c>
      <c r="D610" s="2">
        <v>207.0</v>
      </c>
      <c r="E610" s="2">
        <v>787.0</v>
      </c>
    </row>
    <row r="611" hidden="1">
      <c r="A611" s="2" t="s">
        <v>713</v>
      </c>
      <c r="B611" s="2">
        <v>27.0</v>
      </c>
      <c r="C611" s="2">
        <v>36.0</v>
      </c>
      <c r="E611" s="2">
        <v>63.0</v>
      </c>
    </row>
    <row r="612" hidden="1">
      <c r="A612" s="2" t="s">
        <v>714</v>
      </c>
      <c r="B612" s="2">
        <v>6369.0</v>
      </c>
      <c r="C612" s="2">
        <v>6547.0</v>
      </c>
      <c r="D612" s="2">
        <v>6489.0</v>
      </c>
      <c r="E612" s="2">
        <v>19405.0</v>
      </c>
    </row>
    <row r="613" hidden="1">
      <c r="A613" s="2" t="s">
        <v>715</v>
      </c>
      <c r="B613" s="2">
        <v>1000.0</v>
      </c>
      <c r="C613" s="2">
        <v>993.0</v>
      </c>
      <c r="D613" s="2">
        <v>821.0</v>
      </c>
      <c r="E613" s="2">
        <v>2814.0</v>
      </c>
    </row>
    <row r="614" hidden="1">
      <c r="A614" s="2" t="s">
        <v>716</v>
      </c>
      <c r="B614" s="2">
        <v>17166.0</v>
      </c>
      <c r="C614" s="2">
        <v>13139.0</v>
      </c>
      <c r="D614" s="2">
        <v>12612.0</v>
      </c>
      <c r="E614" s="2">
        <v>42917.0</v>
      </c>
    </row>
    <row r="615" hidden="1">
      <c r="A615" s="2" t="s">
        <v>717</v>
      </c>
      <c r="B615" s="2">
        <v>1056.0</v>
      </c>
      <c r="C615" s="2">
        <v>981.0</v>
      </c>
      <c r="D615" s="2">
        <v>1242.0</v>
      </c>
      <c r="E615" s="2">
        <v>3279.0</v>
      </c>
    </row>
    <row r="616" hidden="1">
      <c r="A616" s="2" t="s">
        <v>718</v>
      </c>
      <c r="B616" s="2">
        <v>459.0</v>
      </c>
      <c r="C616" s="2">
        <v>643.0</v>
      </c>
      <c r="D616" s="2">
        <v>540.0</v>
      </c>
      <c r="E616" s="2">
        <v>1642.0</v>
      </c>
    </row>
    <row r="617" hidden="1">
      <c r="A617" s="2" t="s">
        <v>719</v>
      </c>
      <c r="B617" s="2">
        <v>4175.0</v>
      </c>
      <c r="C617" s="2">
        <v>4287.0</v>
      </c>
      <c r="D617" s="2">
        <v>4025.0</v>
      </c>
      <c r="E617" s="2">
        <v>12487.0</v>
      </c>
    </row>
    <row r="618" hidden="1">
      <c r="A618" s="2" t="s">
        <v>720</v>
      </c>
      <c r="B618" s="2">
        <v>4373.0</v>
      </c>
      <c r="C618" s="2">
        <v>4505.0</v>
      </c>
      <c r="D618" s="2">
        <v>4324.0</v>
      </c>
      <c r="E618" s="2">
        <v>13202.0</v>
      </c>
    </row>
    <row r="619" hidden="1">
      <c r="A619" s="2" t="s">
        <v>721</v>
      </c>
      <c r="B619" s="2">
        <v>14579.0</v>
      </c>
      <c r="C619" s="2">
        <v>14469.0</v>
      </c>
      <c r="D619" s="2">
        <v>13551.0</v>
      </c>
      <c r="E619" s="2">
        <v>42599.0</v>
      </c>
    </row>
    <row r="620" hidden="1">
      <c r="A620" s="2" t="s">
        <v>722</v>
      </c>
      <c r="B620" s="2">
        <v>3286.0</v>
      </c>
      <c r="C620" s="2">
        <v>3496.0</v>
      </c>
      <c r="D620" s="2">
        <v>3235.0</v>
      </c>
      <c r="E620" s="2">
        <v>10017.0</v>
      </c>
    </row>
    <row r="621" hidden="1">
      <c r="A621" s="2" t="s">
        <v>723</v>
      </c>
      <c r="B621" s="2">
        <v>186.0</v>
      </c>
      <c r="C621" s="2">
        <v>125.0</v>
      </c>
      <c r="D621" s="2">
        <v>83.0</v>
      </c>
      <c r="E621" s="2">
        <v>394.0</v>
      </c>
    </row>
    <row r="622" hidden="1">
      <c r="A622" s="2" t="s">
        <v>724</v>
      </c>
      <c r="B622" s="2">
        <v>216.0</v>
      </c>
      <c r="C622" s="2">
        <v>156.0</v>
      </c>
      <c r="D622" s="2">
        <v>210.0</v>
      </c>
      <c r="E622" s="2">
        <v>582.0</v>
      </c>
    </row>
    <row r="623" hidden="1">
      <c r="A623" s="2" t="s">
        <v>725</v>
      </c>
      <c r="B623" s="2">
        <v>10075.0</v>
      </c>
      <c r="C623" s="2">
        <v>10934.0</v>
      </c>
      <c r="D623" s="2">
        <v>11194.0</v>
      </c>
      <c r="E623" s="2">
        <v>32203.0</v>
      </c>
      <c r="F623" s="2" t="s">
        <v>36</v>
      </c>
      <c r="G623" s="15" t="str">
        <f>LEFT(A623, 3)</f>
        <v>LAX</v>
      </c>
      <c r="H623" s="15" t="str">
        <f>RiGHT(A623, 3)</f>
        <v>MFR</v>
      </c>
      <c r="I623" s="15" t="str">
        <f>vlookup(G623, 'Airport Codes'!$B$2:$D122631, 3, 0)</f>
        <v>Los Angeles, CA</v>
      </c>
      <c r="J623" s="15" t="str">
        <f>vlookup(H623, 'Airport Codes'!$B$2:$D122631, 3, 0)</f>
        <v>Medford, OR</v>
      </c>
      <c r="K623" s="21"/>
    </row>
    <row r="624" hidden="1">
      <c r="A624" s="2" t="s">
        <v>726</v>
      </c>
      <c r="B624" s="2">
        <v>3667.0</v>
      </c>
      <c r="C624" s="2">
        <v>4301.0</v>
      </c>
      <c r="D624" s="2">
        <v>4261.0</v>
      </c>
      <c r="E624" s="2">
        <v>12229.0</v>
      </c>
    </row>
    <row r="625" hidden="1">
      <c r="A625" s="2" t="s">
        <v>727</v>
      </c>
      <c r="B625" s="2">
        <v>20739.0</v>
      </c>
      <c r="C625" s="2">
        <v>20259.0</v>
      </c>
      <c r="D625" s="2">
        <v>19202.0</v>
      </c>
      <c r="E625" s="2">
        <v>60200.0</v>
      </c>
    </row>
    <row r="626" hidden="1">
      <c r="A626" s="2" t="s">
        <v>728</v>
      </c>
      <c r="B626" s="2">
        <v>9868.0</v>
      </c>
      <c r="C626" s="2">
        <v>10706.0</v>
      </c>
      <c r="D626" s="2">
        <v>11469.0</v>
      </c>
      <c r="E626" s="2">
        <v>32043.0</v>
      </c>
      <c r="F626" s="2" t="s">
        <v>36</v>
      </c>
      <c r="G626" s="15" t="str">
        <f>LEFT(A626, 3)</f>
        <v>DFW</v>
      </c>
      <c r="H626" s="15" t="str">
        <f>RiGHT(A626, 3)</f>
        <v>ELP</v>
      </c>
      <c r="I626" s="15" t="str">
        <f>vlookup(G626, 'Airport Codes'!$B$2:$D122631, 3, 0)</f>
        <v>Dallas, TX</v>
      </c>
      <c r="J626" s="15" t="str">
        <f>vlookup(H626, 'Airport Codes'!$B$2:$D122631, 3, 0)</f>
        <v>El Paso, TX</v>
      </c>
      <c r="K626" s="21"/>
    </row>
    <row r="627" hidden="1">
      <c r="A627" s="2" t="s">
        <v>729</v>
      </c>
      <c r="B627" s="2">
        <v>116.0</v>
      </c>
      <c r="C627" s="2">
        <v>80.0</v>
      </c>
      <c r="E627" s="2">
        <v>196.0</v>
      </c>
    </row>
    <row r="628" hidden="1">
      <c r="A628" s="2" t="s">
        <v>730</v>
      </c>
      <c r="B628" s="2">
        <v>9041.0</v>
      </c>
      <c r="C628" s="2">
        <v>11055.0</v>
      </c>
      <c r="D628" s="2">
        <v>11790.0</v>
      </c>
      <c r="E628" s="2">
        <v>31886.0</v>
      </c>
      <c r="F628" s="2" t="s">
        <v>36</v>
      </c>
      <c r="G628" s="15" t="str">
        <f>LEFT(A628, 3)</f>
        <v>CLT</v>
      </c>
      <c r="H628" s="15" t="str">
        <f>RiGHT(A628, 3)</f>
        <v>IAD</v>
      </c>
      <c r="I628" s="15" t="str">
        <f>vlookup(G628, 'Airport Codes'!$B$2:$D122631, 3, 0)</f>
        <v>Charlotte, NC</v>
      </c>
      <c r="J628" s="15" t="str">
        <f>vlookup(H628, 'Airport Codes'!$B$2:$D122631, 3, 0)</f>
        <v>Washington, DC</v>
      </c>
      <c r="K628" s="21"/>
    </row>
    <row r="629" hidden="1">
      <c r="A629" s="2" t="s">
        <v>731</v>
      </c>
      <c r="B629" s="2">
        <v>49.0</v>
      </c>
      <c r="C629" s="2">
        <v>130.0</v>
      </c>
      <c r="E629" s="2">
        <v>179.0</v>
      </c>
    </row>
    <row r="630" hidden="1">
      <c r="A630" s="2" t="s">
        <v>732</v>
      </c>
      <c r="B630" s="2">
        <v>418.0</v>
      </c>
      <c r="C630" s="2">
        <v>383.0</v>
      </c>
      <c r="D630" s="2">
        <v>343.0</v>
      </c>
      <c r="E630" s="2">
        <v>1144.0</v>
      </c>
    </row>
    <row r="631" hidden="1">
      <c r="A631" s="2" t="s">
        <v>733</v>
      </c>
      <c r="B631" s="2">
        <v>126.0</v>
      </c>
      <c r="C631" s="2">
        <v>257.0</v>
      </c>
      <c r="D631" s="2">
        <v>152.0</v>
      </c>
      <c r="E631" s="2">
        <v>535.0</v>
      </c>
    </row>
    <row r="632" hidden="1">
      <c r="A632" s="2" t="s">
        <v>734</v>
      </c>
      <c r="C632" s="2">
        <v>198.0</v>
      </c>
      <c r="D632" s="2">
        <v>371.0</v>
      </c>
      <c r="E632" s="2">
        <v>569.0</v>
      </c>
    </row>
    <row r="633" hidden="1">
      <c r="A633" s="2" t="s">
        <v>735</v>
      </c>
      <c r="B633" s="2">
        <v>1453.0</v>
      </c>
      <c r="C633" s="2">
        <v>1521.0</v>
      </c>
      <c r="D633" s="2">
        <v>1513.0</v>
      </c>
      <c r="E633" s="2">
        <v>4487.0</v>
      </c>
    </row>
    <row r="634" hidden="1">
      <c r="A634" s="2" t="s">
        <v>736</v>
      </c>
      <c r="B634" s="2">
        <v>1514.0</v>
      </c>
      <c r="C634" s="2">
        <v>1422.0</v>
      </c>
      <c r="D634" s="2">
        <v>1623.0</v>
      </c>
      <c r="E634" s="2">
        <v>4559.0</v>
      </c>
    </row>
    <row r="635" hidden="1">
      <c r="A635" s="2" t="s">
        <v>737</v>
      </c>
      <c r="B635" s="2">
        <v>1964.0</v>
      </c>
      <c r="C635" s="2">
        <v>1895.0</v>
      </c>
      <c r="D635" s="2">
        <v>2191.0</v>
      </c>
      <c r="E635" s="2">
        <v>6050.0</v>
      </c>
    </row>
    <row r="636" hidden="1">
      <c r="A636" s="2" t="s">
        <v>738</v>
      </c>
      <c r="B636" s="2">
        <v>782.0</v>
      </c>
      <c r="C636" s="2">
        <v>785.0</v>
      </c>
      <c r="E636" s="2">
        <v>1567.0</v>
      </c>
    </row>
    <row r="637" hidden="1">
      <c r="A637" s="2" t="s">
        <v>739</v>
      </c>
      <c r="B637" s="2">
        <v>5710.0</v>
      </c>
      <c r="C637" s="2">
        <v>7700.0</v>
      </c>
      <c r="D637" s="2">
        <v>7589.0</v>
      </c>
      <c r="E637" s="2">
        <v>20999.0</v>
      </c>
    </row>
    <row r="638" hidden="1">
      <c r="A638" s="2" t="s">
        <v>740</v>
      </c>
      <c r="B638" s="2">
        <v>1170.0</v>
      </c>
      <c r="C638" s="2">
        <v>1073.0</v>
      </c>
      <c r="D638" s="2">
        <v>1323.0</v>
      </c>
      <c r="E638" s="2">
        <v>3566.0</v>
      </c>
    </row>
    <row r="639" hidden="1">
      <c r="A639" s="2" t="s">
        <v>741</v>
      </c>
      <c r="B639" s="2">
        <v>4324.0</v>
      </c>
      <c r="C639" s="2">
        <v>3983.0</v>
      </c>
      <c r="D639" s="2">
        <v>4027.0</v>
      </c>
      <c r="E639" s="2">
        <v>12334.0</v>
      </c>
    </row>
    <row r="640" hidden="1">
      <c r="A640" s="2" t="s">
        <v>742</v>
      </c>
      <c r="B640" s="2">
        <v>9422.0</v>
      </c>
      <c r="C640" s="2">
        <v>10209.0</v>
      </c>
      <c r="D640" s="2">
        <v>12246.0</v>
      </c>
      <c r="E640" s="2">
        <v>31877.0</v>
      </c>
      <c r="F640" s="2" t="s">
        <v>36</v>
      </c>
      <c r="G640" s="15" t="str">
        <f t="shared" ref="G640:G641" si="101">LEFT(A640, 3)</f>
        <v>EUG</v>
      </c>
      <c r="H640" s="15" t="str">
        <f t="shared" ref="H640:H641" si="102">RiGHT(A640, 3)</f>
        <v>LAX</v>
      </c>
      <c r="I640" s="15" t="str">
        <f>vlookup(G640, 'Airport Codes'!$B$2:$D122631, 3, 0)</f>
        <v>Eugene, OR</v>
      </c>
      <c r="J640" s="15" t="str">
        <f>vlookup(H640, 'Airport Codes'!$B$2:$D122631, 3, 0)</f>
        <v>Los Angeles, CA</v>
      </c>
      <c r="K640" s="21"/>
    </row>
    <row r="641" hidden="1">
      <c r="A641" s="2" t="s">
        <v>743</v>
      </c>
      <c r="B641" s="2">
        <v>9917.0</v>
      </c>
      <c r="C641" s="2">
        <v>10731.0</v>
      </c>
      <c r="D641" s="2">
        <v>10806.0</v>
      </c>
      <c r="E641" s="2">
        <v>31454.0</v>
      </c>
      <c r="F641" s="2" t="s">
        <v>36</v>
      </c>
      <c r="G641" s="15" t="str">
        <f t="shared" si="101"/>
        <v>CLE</v>
      </c>
      <c r="H641" s="15" t="str">
        <f t="shared" si="102"/>
        <v>STL</v>
      </c>
      <c r="I641" s="15" t="str">
        <f>vlookup(G641, 'Airport Codes'!$B$2:$D122631, 3, 0)</f>
        <v>Cleveland, OH</v>
      </c>
      <c r="J641" s="15" t="str">
        <f>vlookup(H641, 'Airport Codes'!$B$2:$D122631, 3, 0)</f>
        <v>St. Louis, MO</v>
      </c>
      <c r="K641" s="21"/>
    </row>
    <row r="642" hidden="1">
      <c r="A642" s="2" t="s">
        <v>744</v>
      </c>
      <c r="B642" s="2">
        <v>179.0</v>
      </c>
      <c r="C642" s="2">
        <v>126.0</v>
      </c>
      <c r="D642" s="2">
        <v>163.0</v>
      </c>
      <c r="E642" s="2">
        <v>468.0</v>
      </c>
    </row>
    <row r="643" hidden="1">
      <c r="A643" s="2" t="s">
        <v>745</v>
      </c>
      <c r="B643" s="2">
        <v>9349.0</v>
      </c>
      <c r="C643" s="2">
        <v>10005.0</v>
      </c>
      <c r="D643" s="2">
        <v>11513.0</v>
      </c>
      <c r="E643" s="2">
        <v>30867.0</v>
      </c>
      <c r="F643" s="2" t="s">
        <v>36</v>
      </c>
      <c r="G643" s="15" t="str">
        <f>LEFT(A643, 3)</f>
        <v>DFW</v>
      </c>
      <c r="H643" s="15" t="str">
        <f>RiGHT(A643, 3)</f>
        <v>SDF</v>
      </c>
      <c r="I643" s="15" t="str">
        <f>vlookup(G643, 'Airport Codes'!$B$2:$D122631, 3, 0)</f>
        <v>Dallas, TX</v>
      </c>
      <c r="J643" s="15" t="str">
        <f>vlookup(H643, 'Airport Codes'!$B$2:$D122631, 3, 0)</f>
        <v>Louisville, KY</v>
      </c>
      <c r="K643" s="21"/>
    </row>
    <row r="644" hidden="1">
      <c r="A644" s="2" t="s">
        <v>746</v>
      </c>
      <c r="B644" s="2">
        <v>6866.0</v>
      </c>
      <c r="C644" s="2">
        <v>6859.0</v>
      </c>
      <c r="D644" s="2">
        <v>6528.0</v>
      </c>
      <c r="E644" s="2">
        <v>20253.0</v>
      </c>
    </row>
    <row r="645" hidden="1">
      <c r="A645" s="2" t="s">
        <v>747</v>
      </c>
      <c r="B645" s="2">
        <v>3071.0</v>
      </c>
      <c r="C645" s="2">
        <v>2275.0</v>
      </c>
      <c r="D645" s="2">
        <v>2385.0</v>
      </c>
      <c r="E645" s="2">
        <v>7731.0</v>
      </c>
    </row>
    <row r="646" hidden="1">
      <c r="A646" s="2" t="s">
        <v>748</v>
      </c>
      <c r="B646" s="2">
        <v>603.0</v>
      </c>
      <c r="C646" s="2">
        <v>1399.0</v>
      </c>
      <c r="D646" s="2">
        <v>794.0</v>
      </c>
      <c r="E646" s="2">
        <v>2796.0</v>
      </c>
    </row>
    <row r="647" hidden="1">
      <c r="A647" s="2" t="s">
        <v>749</v>
      </c>
      <c r="B647" s="2">
        <v>343.0</v>
      </c>
      <c r="C647" s="2">
        <v>325.0</v>
      </c>
      <c r="D647" s="2">
        <v>344.0</v>
      </c>
      <c r="E647" s="2">
        <v>1012.0</v>
      </c>
    </row>
    <row r="648" hidden="1">
      <c r="A648" s="2" t="s">
        <v>750</v>
      </c>
      <c r="B648" s="2">
        <v>19842.0</v>
      </c>
      <c r="C648" s="2">
        <v>20572.0</v>
      </c>
      <c r="D648" s="2">
        <v>20245.0</v>
      </c>
      <c r="E648" s="2">
        <v>60659.0</v>
      </c>
    </row>
    <row r="649" hidden="1">
      <c r="A649" s="2" t="s">
        <v>751</v>
      </c>
      <c r="B649" s="2">
        <v>2301.0</v>
      </c>
      <c r="C649" s="2">
        <v>2294.0</v>
      </c>
      <c r="D649" s="2">
        <v>2124.0</v>
      </c>
      <c r="E649" s="2">
        <v>6719.0</v>
      </c>
    </row>
    <row r="650" hidden="1">
      <c r="A650" s="2" t="s">
        <v>752</v>
      </c>
      <c r="B650" s="2">
        <v>128.0</v>
      </c>
      <c r="C650" s="2">
        <v>70.0</v>
      </c>
      <c r="D650" s="2">
        <v>50.0</v>
      </c>
      <c r="E650" s="2">
        <v>248.0</v>
      </c>
    </row>
    <row r="651" hidden="1">
      <c r="A651" s="2" t="s">
        <v>753</v>
      </c>
      <c r="B651" s="2">
        <v>237.0</v>
      </c>
      <c r="C651" s="2">
        <v>218.0</v>
      </c>
      <c r="D651" s="2">
        <v>204.0</v>
      </c>
      <c r="E651" s="2">
        <v>659.0</v>
      </c>
    </row>
    <row r="652" hidden="1">
      <c r="A652" s="2" t="s">
        <v>754</v>
      </c>
      <c r="B652" s="2">
        <v>3702.0</v>
      </c>
      <c r="C652" s="2">
        <v>4016.0</v>
      </c>
      <c r="D652" s="2">
        <v>3170.0</v>
      </c>
      <c r="E652" s="2">
        <v>10888.0</v>
      </c>
    </row>
    <row r="653" hidden="1">
      <c r="A653" s="2" t="s">
        <v>755</v>
      </c>
      <c r="B653" s="2">
        <v>3851.0</v>
      </c>
      <c r="C653" s="2">
        <v>3638.0</v>
      </c>
      <c r="D653" s="2">
        <v>3725.0</v>
      </c>
      <c r="E653" s="2">
        <v>11214.0</v>
      </c>
    </row>
    <row r="654" hidden="1">
      <c r="A654" s="2" t="s">
        <v>756</v>
      </c>
      <c r="B654" s="2">
        <v>8757.0</v>
      </c>
      <c r="C654" s="2">
        <v>10692.0</v>
      </c>
      <c r="D654" s="2">
        <v>11251.0</v>
      </c>
      <c r="E654" s="2">
        <v>30700.0</v>
      </c>
      <c r="F654" s="2" t="s">
        <v>36</v>
      </c>
      <c r="G654" s="15" t="str">
        <f>LEFT(A654, 3)</f>
        <v>LGA</v>
      </c>
      <c r="H654" s="15" t="str">
        <f>RiGHT(A654, 3)</f>
        <v>ORF</v>
      </c>
      <c r="I654" s="15" t="str">
        <f>vlookup(G654, 'Airport Codes'!$B$2:$D122631, 3, 0)</f>
        <v>New York, NY</v>
      </c>
      <c r="J654" s="15" t="str">
        <f>vlookup(H654, 'Airport Codes'!$B$2:$D122631, 3, 0)</f>
        <v>Norfolk, VA</v>
      </c>
      <c r="K654" s="21"/>
    </row>
    <row r="655" hidden="1">
      <c r="A655" s="2" t="s">
        <v>757</v>
      </c>
      <c r="B655" s="2">
        <v>1201.0</v>
      </c>
      <c r="C655" s="2">
        <v>1031.0</v>
      </c>
      <c r="D655" s="2">
        <v>1228.0</v>
      </c>
      <c r="E655" s="2">
        <v>3460.0</v>
      </c>
    </row>
    <row r="656" hidden="1">
      <c r="A656" s="2" t="s">
        <v>758</v>
      </c>
      <c r="B656" s="2">
        <v>8528.0</v>
      </c>
      <c r="C656" s="2">
        <v>9635.0</v>
      </c>
      <c r="D656" s="2">
        <v>12151.0</v>
      </c>
      <c r="E656" s="2">
        <v>30314.0</v>
      </c>
      <c r="F656" s="2" t="s">
        <v>36</v>
      </c>
      <c r="G656" s="15" t="str">
        <f>LEFT(A656, 3)</f>
        <v>LAX</v>
      </c>
      <c r="H656" s="15" t="str">
        <f>RiGHT(A656, 3)</f>
        <v>STS</v>
      </c>
      <c r="I656" s="15" t="str">
        <f>vlookup(G656, 'Airport Codes'!$B$2:$D122631, 3, 0)</f>
        <v>Los Angeles, CA</v>
      </c>
      <c r="J656" s="15" t="str">
        <f>vlookup(H656, 'Airport Codes'!$B$2:$D122631, 3, 0)</f>
        <v>Santa Rosa, CA</v>
      </c>
      <c r="K656" s="21"/>
    </row>
    <row r="657" hidden="1">
      <c r="A657" s="2" t="s">
        <v>759</v>
      </c>
      <c r="B657" s="2">
        <v>155.0</v>
      </c>
      <c r="C657" s="2">
        <v>147.0</v>
      </c>
      <c r="E657" s="2">
        <v>302.0</v>
      </c>
    </row>
    <row r="658" hidden="1">
      <c r="A658" s="2" t="s">
        <v>760</v>
      </c>
      <c r="B658" s="2">
        <v>2621.0</v>
      </c>
      <c r="C658" s="2">
        <v>2755.0</v>
      </c>
      <c r="D658" s="2">
        <v>2521.0</v>
      </c>
      <c r="E658" s="2">
        <v>7897.0</v>
      </c>
    </row>
    <row r="659" hidden="1">
      <c r="A659" s="2" t="s">
        <v>761</v>
      </c>
      <c r="B659" s="2">
        <v>384.0</v>
      </c>
      <c r="C659" s="2">
        <v>374.0</v>
      </c>
      <c r="D659" s="2">
        <v>502.0</v>
      </c>
      <c r="E659" s="2">
        <v>1260.0</v>
      </c>
    </row>
    <row r="660" hidden="1">
      <c r="A660" s="2" t="s">
        <v>762</v>
      </c>
      <c r="B660" s="2">
        <v>2155.0</v>
      </c>
      <c r="C660" s="2">
        <v>2309.0</v>
      </c>
      <c r="D660" s="2">
        <v>2289.0</v>
      </c>
      <c r="E660" s="2">
        <v>6753.0</v>
      </c>
    </row>
    <row r="661" hidden="1">
      <c r="A661" s="2" t="s">
        <v>763</v>
      </c>
      <c r="B661" s="2">
        <v>8449.0</v>
      </c>
      <c r="C661" s="2">
        <v>10244.0</v>
      </c>
      <c r="D661" s="2">
        <v>11565.0</v>
      </c>
      <c r="E661" s="2">
        <v>30258.0</v>
      </c>
      <c r="F661" s="2" t="s">
        <v>36</v>
      </c>
      <c r="G661" s="15" t="str">
        <f t="shared" ref="G661:G664" si="103">LEFT(A661, 3)</f>
        <v>BNA</v>
      </c>
      <c r="H661" s="15" t="str">
        <f t="shared" ref="H661:H664" si="104">RiGHT(A661, 3)</f>
        <v>JFK</v>
      </c>
      <c r="I661" s="15" t="str">
        <f>vlookup(G661, 'Airport Codes'!$B$2:$D122631, 3, 0)</f>
        <v>Nashville, TN</v>
      </c>
      <c r="J661" s="15" t="str">
        <f>vlookup(H661, 'Airport Codes'!$B$2:$D122631, 3, 0)</f>
        <v>New York, NY</v>
      </c>
      <c r="K661" s="21"/>
    </row>
    <row r="662" hidden="1">
      <c r="A662" s="2" t="s">
        <v>764</v>
      </c>
      <c r="B662" s="2">
        <v>9656.0</v>
      </c>
      <c r="C662" s="2">
        <v>10225.0</v>
      </c>
      <c r="D662" s="2">
        <v>10324.0</v>
      </c>
      <c r="E662" s="2">
        <v>30205.0</v>
      </c>
      <c r="F662" s="2" t="s">
        <v>36</v>
      </c>
      <c r="G662" s="15" t="str">
        <f t="shared" si="103"/>
        <v>ALB</v>
      </c>
      <c r="H662" s="15" t="str">
        <f t="shared" si="104"/>
        <v>ATL</v>
      </c>
      <c r="I662" s="15" t="str">
        <f>vlookup(G662, 'Airport Codes'!$B$2:$D122631, 3, 0)</f>
        <v>Albany, NY</v>
      </c>
      <c r="J662" s="15" t="str">
        <f>vlookup(H662, 'Airport Codes'!$B$2:$D122631, 3, 0)</f>
        <v>Atlanta, GA</v>
      </c>
      <c r="K662" s="21"/>
    </row>
    <row r="663" hidden="1">
      <c r="A663" s="2" t="s">
        <v>765</v>
      </c>
      <c r="B663" s="2">
        <v>9504.0</v>
      </c>
      <c r="C663" s="2">
        <v>10264.0</v>
      </c>
      <c r="D663" s="2">
        <v>10266.0</v>
      </c>
      <c r="E663" s="2">
        <v>30034.0</v>
      </c>
      <c r="F663" s="2" t="s">
        <v>36</v>
      </c>
      <c r="G663" s="15" t="str">
        <f t="shared" si="103"/>
        <v>ABQ</v>
      </c>
      <c r="H663" s="15" t="str">
        <f t="shared" si="104"/>
        <v>DFW</v>
      </c>
      <c r="I663" s="15" t="str">
        <f>vlookup(G663, 'Airport Codes'!$B$2:$D122631, 3, 0)</f>
        <v>Albuquerque, NM</v>
      </c>
      <c r="J663" s="15" t="str">
        <f>vlookup(H663, 'Airport Codes'!$B$2:$D122631, 3, 0)</f>
        <v>Dallas, TX</v>
      </c>
      <c r="K663" s="21"/>
    </row>
    <row r="664" hidden="1">
      <c r="A664" s="2" t="s">
        <v>766</v>
      </c>
      <c r="B664" s="2">
        <v>9468.0</v>
      </c>
      <c r="C664" s="2">
        <v>9630.0</v>
      </c>
      <c r="D664" s="2">
        <v>10838.0</v>
      </c>
      <c r="E664" s="2">
        <v>29936.0</v>
      </c>
      <c r="F664" s="2" t="s">
        <v>36</v>
      </c>
      <c r="G664" s="15" t="str">
        <f t="shared" si="103"/>
        <v>ATL</v>
      </c>
      <c r="H664" s="15" t="str">
        <f t="shared" si="104"/>
        <v>GSO</v>
      </c>
      <c r="I664" s="15" t="str">
        <f>vlookup(G664, 'Airport Codes'!$B$2:$D122631, 3, 0)</f>
        <v>Atlanta, GA</v>
      </c>
      <c r="J664" s="15" t="str">
        <f>vlookup(H664, 'Airport Codes'!$B$2:$D122631, 3, 0)</f>
        <v>Greensboro, NC</v>
      </c>
      <c r="K664" s="21"/>
    </row>
    <row r="665" hidden="1">
      <c r="A665" s="2" t="s">
        <v>767</v>
      </c>
      <c r="C665" s="2">
        <v>411.0</v>
      </c>
      <c r="D665" s="2">
        <v>417.0</v>
      </c>
      <c r="E665" s="2">
        <v>828.0</v>
      </c>
    </row>
    <row r="666" hidden="1">
      <c r="A666" s="2" t="s">
        <v>768</v>
      </c>
      <c r="B666" s="2">
        <v>8507.0</v>
      </c>
      <c r="C666" s="2">
        <v>9350.0</v>
      </c>
      <c r="D666" s="2">
        <v>11953.0</v>
      </c>
      <c r="E666" s="2">
        <v>29810.0</v>
      </c>
      <c r="F666" s="2" t="s">
        <v>36</v>
      </c>
      <c r="G666" s="15" t="str">
        <f>LEFT(A666, 3)</f>
        <v>BHM</v>
      </c>
      <c r="H666" s="15" t="str">
        <f>RiGHT(A666, 3)</f>
        <v>LGA</v>
      </c>
      <c r="I666" s="15" t="str">
        <f>vlookup(G666, 'Airport Codes'!$B$2:$D122631, 3, 0)</f>
        <v>Birmingham, AL</v>
      </c>
      <c r="J666" s="15" t="str">
        <f>vlookup(H666, 'Airport Codes'!$B$2:$D122631, 3, 0)</f>
        <v>New York, NY</v>
      </c>
      <c r="K666" s="21"/>
    </row>
    <row r="667" hidden="1">
      <c r="A667" s="2" t="s">
        <v>769</v>
      </c>
      <c r="B667" s="2">
        <v>321.0</v>
      </c>
      <c r="C667" s="2">
        <v>534.0</v>
      </c>
      <c r="D667" s="2">
        <v>511.0</v>
      </c>
      <c r="E667" s="2">
        <v>1366.0</v>
      </c>
    </row>
    <row r="668" hidden="1">
      <c r="A668" s="2" t="s">
        <v>770</v>
      </c>
      <c r="B668" s="2">
        <v>280.0</v>
      </c>
      <c r="C668" s="2">
        <v>277.0</v>
      </c>
      <c r="D668" s="2">
        <v>414.0</v>
      </c>
      <c r="E668" s="2">
        <v>971.0</v>
      </c>
    </row>
    <row r="669" hidden="1">
      <c r="A669" s="2" t="s">
        <v>771</v>
      </c>
      <c r="B669" s="2">
        <v>9219.0</v>
      </c>
      <c r="C669" s="2">
        <v>9773.0</v>
      </c>
      <c r="D669" s="2">
        <v>10682.0</v>
      </c>
      <c r="E669" s="2">
        <v>29674.0</v>
      </c>
      <c r="F669" s="2" t="s">
        <v>36</v>
      </c>
      <c r="G669" s="15" t="str">
        <f>LEFT(A669, 3)</f>
        <v>COS</v>
      </c>
      <c r="H669" s="15" t="str">
        <f>RiGHT(A669, 3)</f>
        <v>PHX</v>
      </c>
      <c r="I669" s="15" t="str">
        <f>vlookup(G669, 'Airport Codes'!$B$2:$D122631, 3, 0)</f>
        <v>Colorado Springs, CO</v>
      </c>
      <c r="J669" s="15" t="str">
        <f>vlookup(H669, 'Airport Codes'!$B$2:$D122631, 3, 0)</f>
        <v>Phoenix, AZ</v>
      </c>
      <c r="K669" s="21"/>
    </row>
    <row r="670" hidden="1">
      <c r="A670" s="2" t="s">
        <v>772</v>
      </c>
      <c r="B670" s="2">
        <v>152.0</v>
      </c>
      <c r="C670" s="2">
        <v>206.0</v>
      </c>
      <c r="D670" s="2">
        <v>108.0</v>
      </c>
      <c r="E670" s="2">
        <v>466.0</v>
      </c>
    </row>
    <row r="671" hidden="1">
      <c r="A671" s="2" t="s">
        <v>773</v>
      </c>
      <c r="B671" s="2">
        <v>223.0</v>
      </c>
      <c r="C671" s="2">
        <v>277.0</v>
      </c>
      <c r="D671" s="2">
        <v>100.0</v>
      </c>
      <c r="E671" s="2">
        <v>600.0</v>
      </c>
    </row>
    <row r="672" hidden="1">
      <c r="A672" s="2" t="s">
        <v>774</v>
      </c>
      <c r="B672" s="2">
        <v>123.0</v>
      </c>
      <c r="C672" s="2">
        <v>79.0</v>
      </c>
      <c r="D672" s="2">
        <v>41.0</v>
      </c>
      <c r="E672" s="2">
        <v>243.0</v>
      </c>
    </row>
    <row r="673" hidden="1">
      <c r="A673" s="2" t="s">
        <v>775</v>
      </c>
      <c r="B673" s="2">
        <v>334.0</v>
      </c>
      <c r="C673" s="2">
        <v>359.0</v>
      </c>
      <c r="D673" s="2">
        <v>322.0</v>
      </c>
      <c r="E673" s="2">
        <v>1015.0</v>
      </c>
    </row>
    <row r="674" hidden="1">
      <c r="A674" s="2" t="s">
        <v>776</v>
      </c>
      <c r="B674" s="2">
        <v>7965.0</v>
      </c>
      <c r="C674" s="2">
        <v>9770.0</v>
      </c>
      <c r="D674" s="2">
        <v>11500.0</v>
      </c>
      <c r="E674" s="2">
        <v>29235.0</v>
      </c>
      <c r="F674" s="2" t="s">
        <v>36</v>
      </c>
      <c r="G674" s="15" t="str">
        <f t="shared" ref="G674:G675" si="105">LEFT(A674, 3)</f>
        <v>RNO</v>
      </c>
      <c r="H674" s="15" t="str">
        <f t="shared" ref="H674:H675" si="106">RiGHT(A674, 3)</f>
        <v>SJC</v>
      </c>
      <c r="I674" s="15" t="str">
        <f>vlookup(G674, 'Airport Codes'!$B$2:$D122631, 3, 0)</f>
        <v>Reno, NV</v>
      </c>
      <c r="J674" s="15" t="str">
        <f>vlookup(H674, 'Airport Codes'!$B$2:$D122631, 3, 0)</f>
        <v>San Jose, CA</v>
      </c>
      <c r="K674" s="21"/>
    </row>
    <row r="675" hidden="1">
      <c r="A675" s="2" t="s">
        <v>777</v>
      </c>
      <c r="B675" s="2">
        <v>9365.0</v>
      </c>
      <c r="C675" s="2">
        <v>9858.0</v>
      </c>
      <c r="D675" s="2">
        <v>9932.0</v>
      </c>
      <c r="E675" s="2">
        <v>29155.0</v>
      </c>
      <c r="F675" s="2" t="s">
        <v>36</v>
      </c>
      <c r="G675" s="15" t="str">
        <f t="shared" si="105"/>
        <v>ABQ</v>
      </c>
      <c r="H675" s="15" t="str">
        <f t="shared" si="106"/>
        <v>HOU</v>
      </c>
      <c r="I675" s="15" t="str">
        <f>vlookup(G675, 'Airport Codes'!$B$2:$D122631, 3, 0)</f>
        <v>Albuquerque, NM</v>
      </c>
      <c r="J675" s="15" t="str">
        <f>vlookup(H675, 'Airport Codes'!$B$2:$D122631, 3, 0)</f>
        <v>Houston, TX</v>
      </c>
      <c r="K675" s="21"/>
    </row>
    <row r="676" hidden="1">
      <c r="A676" s="2" t="s">
        <v>778</v>
      </c>
      <c r="B676" s="2">
        <v>402.0</v>
      </c>
      <c r="C676" s="2">
        <v>429.0</v>
      </c>
      <c r="E676" s="2">
        <v>831.0</v>
      </c>
    </row>
    <row r="677" hidden="1">
      <c r="A677" s="2" t="s">
        <v>779</v>
      </c>
      <c r="B677" s="2">
        <v>3722.0</v>
      </c>
      <c r="C677" s="2">
        <v>3298.0</v>
      </c>
      <c r="D677" s="2">
        <v>4108.0</v>
      </c>
      <c r="E677" s="2">
        <v>11128.0</v>
      </c>
    </row>
    <row r="678" hidden="1">
      <c r="A678" s="2" t="s">
        <v>780</v>
      </c>
      <c r="B678" s="2">
        <v>601.0</v>
      </c>
      <c r="C678" s="2">
        <v>644.0</v>
      </c>
      <c r="D678" s="2">
        <v>582.0</v>
      </c>
      <c r="E678" s="2">
        <v>1827.0</v>
      </c>
    </row>
    <row r="679" hidden="1">
      <c r="A679" s="2" t="s">
        <v>781</v>
      </c>
      <c r="B679" s="2">
        <v>9143.0</v>
      </c>
      <c r="C679" s="2">
        <v>9815.0</v>
      </c>
      <c r="D679" s="2">
        <v>10132.0</v>
      </c>
      <c r="E679" s="2">
        <v>29090.0</v>
      </c>
      <c r="F679" s="2" t="s">
        <v>36</v>
      </c>
      <c r="G679" s="15" t="str">
        <f>LEFT(A679, 3)</f>
        <v>ATL</v>
      </c>
      <c r="H679" s="15" t="str">
        <f>RiGHT(A679, 3)</f>
        <v>SYR</v>
      </c>
      <c r="I679" s="15" t="str">
        <f>vlookup(G679, 'Airport Codes'!$B$2:$D122631, 3, 0)</f>
        <v>Atlanta, GA</v>
      </c>
      <c r="J679" s="15" t="str">
        <f>vlookup(H679, 'Airport Codes'!$B$2:$D122631, 3, 0)</f>
        <v>New York State Fair, NY</v>
      </c>
      <c r="K679" s="21"/>
    </row>
    <row r="680" hidden="1">
      <c r="A680" s="2" t="s">
        <v>782</v>
      </c>
      <c r="B680" s="2">
        <v>189.0</v>
      </c>
      <c r="C680" s="2">
        <v>263.0</v>
      </c>
      <c r="D680" s="2">
        <v>184.0</v>
      </c>
      <c r="E680" s="2">
        <v>636.0</v>
      </c>
    </row>
    <row r="681" hidden="1">
      <c r="A681" s="2" t="s">
        <v>783</v>
      </c>
      <c r="C681" s="2">
        <v>161.0</v>
      </c>
      <c r="D681" s="2">
        <v>143.0</v>
      </c>
      <c r="E681" s="2">
        <v>304.0</v>
      </c>
    </row>
    <row r="682" hidden="1">
      <c r="A682" s="2" t="s">
        <v>784</v>
      </c>
      <c r="B682" s="2">
        <v>38.0</v>
      </c>
      <c r="C682" s="2">
        <v>46.0</v>
      </c>
      <c r="E682" s="2">
        <v>84.0</v>
      </c>
    </row>
    <row r="683" hidden="1">
      <c r="A683" s="2" t="s">
        <v>785</v>
      </c>
      <c r="B683" s="2">
        <v>53.0</v>
      </c>
      <c r="C683" s="2">
        <v>160.0</v>
      </c>
      <c r="D683" s="2">
        <v>41.0</v>
      </c>
      <c r="E683" s="2">
        <v>254.0</v>
      </c>
    </row>
    <row r="684" hidden="1">
      <c r="A684" s="2" t="s">
        <v>786</v>
      </c>
      <c r="B684" s="2">
        <v>1458.0</v>
      </c>
      <c r="C684" s="2">
        <v>1569.0</v>
      </c>
      <c r="E684" s="2">
        <v>3027.0</v>
      </c>
    </row>
    <row r="685" hidden="1">
      <c r="A685" s="2" t="s">
        <v>787</v>
      </c>
      <c r="B685" s="2">
        <v>8663.0</v>
      </c>
      <c r="C685" s="2">
        <v>8774.0</v>
      </c>
      <c r="D685" s="2">
        <v>11432.0</v>
      </c>
      <c r="E685" s="2">
        <v>28869.0</v>
      </c>
      <c r="F685" s="2" t="s">
        <v>36</v>
      </c>
      <c r="G685" s="15" t="str">
        <f>LEFT(A685, 3)</f>
        <v>DFW</v>
      </c>
      <c r="H685" s="15" t="str">
        <f>RiGHT(A685, 3)</f>
        <v>TUS</v>
      </c>
      <c r="I685" s="15" t="str">
        <f>vlookup(G685, 'Airport Codes'!$B$2:$D122631, 3, 0)</f>
        <v>Dallas, TX</v>
      </c>
      <c r="J685" s="15" t="str">
        <f>vlookup(H685, 'Airport Codes'!$B$2:$D122631, 3, 0)</f>
        <v>Tucson, AZ</v>
      </c>
      <c r="K685" s="21"/>
    </row>
    <row r="686" hidden="1">
      <c r="A686" s="2" t="s">
        <v>788</v>
      </c>
      <c r="B686" s="2">
        <v>50.0</v>
      </c>
      <c r="C686" s="2">
        <v>49.0</v>
      </c>
      <c r="E686" s="2">
        <v>99.0</v>
      </c>
    </row>
    <row r="687" hidden="1">
      <c r="A687" s="2" t="s">
        <v>789</v>
      </c>
      <c r="B687" s="2">
        <v>8829.0</v>
      </c>
      <c r="C687" s="2">
        <v>9837.0</v>
      </c>
      <c r="D687" s="2">
        <v>10080.0</v>
      </c>
      <c r="E687" s="2">
        <v>28746.0</v>
      </c>
      <c r="F687" s="2" t="s">
        <v>36</v>
      </c>
      <c r="G687" s="15" t="str">
        <f>LEFT(A687, 3)</f>
        <v>FAT</v>
      </c>
      <c r="H687" s="15" t="str">
        <f>RiGHT(A687, 3)</f>
        <v>SEA</v>
      </c>
      <c r="I687" s="15" t="str">
        <f>vlookup(G687, 'Airport Codes'!$B$2:$D122631, 3, 0)</f>
        <v>Fresno, CA</v>
      </c>
      <c r="J687" s="15" t="str">
        <f>vlookup(H687, 'Airport Codes'!$B$2:$D122631, 3, 0)</f>
        <v>Seattle, WA</v>
      </c>
      <c r="K687" s="21"/>
    </row>
    <row r="688" hidden="1">
      <c r="A688" s="2" t="s">
        <v>790</v>
      </c>
      <c r="B688" s="2">
        <v>2601.0</v>
      </c>
      <c r="C688" s="2">
        <v>2665.0</v>
      </c>
      <c r="D688" s="2">
        <v>1157.0</v>
      </c>
      <c r="E688" s="2">
        <v>6423.0</v>
      </c>
    </row>
    <row r="689" hidden="1">
      <c r="A689" s="2" t="s">
        <v>791</v>
      </c>
      <c r="B689" s="2">
        <v>464.0</v>
      </c>
      <c r="C689" s="2">
        <v>621.0</v>
      </c>
      <c r="D689" s="2">
        <v>606.0</v>
      </c>
      <c r="E689" s="2">
        <v>1691.0</v>
      </c>
    </row>
    <row r="690" hidden="1">
      <c r="A690" s="2" t="s">
        <v>792</v>
      </c>
      <c r="B690" s="2">
        <v>682.0</v>
      </c>
      <c r="C690" s="2">
        <v>846.0</v>
      </c>
      <c r="D690" s="2">
        <v>777.0</v>
      </c>
      <c r="E690" s="2">
        <v>2305.0</v>
      </c>
    </row>
    <row r="691" hidden="1">
      <c r="A691" s="2" t="s">
        <v>793</v>
      </c>
      <c r="B691" s="2">
        <v>335.0</v>
      </c>
      <c r="C691" s="2">
        <v>372.0</v>
      </c>
      <c r="D691" s="2">
        <v>326.0</v>
      </c>
      <c r="E691" s="2">
        <v>1033.0</v>
      </c>
    </row>
    <row r="692" hidden="1">
      <c r="A692" s="2" t="s">
        <v>794</v>
      </c>
      <c r="B692" s="2">
        <v>79.0</v>
      </c>
      <c r="C692" s="2">
        <v>134.0</v>
      </c>
      <c r="D692" s="2">
        <v>18.0</v>
      </c>
      <c r="E692" s="2">
        <v>231.0</v>
      </c>
    </row>
    <row r="693" hidden="1">
      <c r="A693" s="2" t="s">
        <v>795</v>
      </c>
      <c r="B693" s="2">
        <v>20.0</v>
      </c>
      <c r="C693" s="2">
        <v>86.0</v>
      </c>
      <c r="D693" s="2">
        <v>19.0</v>
      </c>
      <c r="E693" s="2">
        <v>125.0</v>
      </c>
    </row>
    <row r="694" hidden="1">
      <c r="A694" s="2" t="s">
        <v>796</v>
      </c>
      <c r="B694" s="2">
        <v>56.0</v>
      </c>
      <c r="C694" s="2">
        <v>18.0</v>
      </c>
      <c r="D694" s="2">
        <v>95.0</v>
      </c>
      <c r="E694" s="2">
        <v>169.0</v>
      </c>
    </row>
    <row r="695" hidden="1">
      <c r="A695" s="2" t="s">
        <v>797</v>
      </c>
      <c r="C695" s="2">
        <v>66.0</v>
      </c>
      <c r="D695" s="2">
        <v>98.0</v>
      </c>
      <c r="E695" s="2">
        <v>164.0</v>
      </c>
    </row>
    <row r="696" hidden="1">
      <c r="A696" s="2" t="s">
        <v>798</v>
      </c>
      <c r="D696" s="2">
        <v>39.0</v>
      </c>
      <c r="E696" s="2">
        <v>39.0</v>
      </c>
    </row>
    <row r="697" hidden="1">
      <c r="A697" s="2" t="s">
        <v>799</v>
      </c>
      <c r="B697" s="2">
        <v>244.0</v>
      </c>
      <c r="C697" s="2">
        <v>220.0</v>
      </c>
      <c r="D697" s="2">
        <v>295.0</v>
      </c>
      <c r="E697" s="2">
        <v>759.0</v>
      </c>
    </row>
    <row r="698" hidden="1">
      <c r="A698" s="2" t="s">
        <v>800</v>
      </c>
      <c r="B698" s="2">
        <v>8644.0</v>
      </c>
      <c r="C698" s="2">
        <v>9323.0</v>
      </c>
      <c r="D698" s="2">
        <v>10565.0</v>
      </c>
      <c r="E698" s="2">
        <v>28532.0</v>
      </c>
      <c r="F698" s="2" t="s">
        <v>36</v>
      </c>
      <c r="G698" s="15" t="str">
        <f>LEFT(A698, 3)</f>
        <v>LGA</v>
      </c>
      <c r="H698" s="15" t="str">
        <f>RiGHT(A698, 3)</f>
        <v>SAV</v>
      </c>
      <c r="I698" s="15" t="str">
        <f>vlookup(G698, 'Airport Codes'!$B$2:$D122631, 3, 0)</f>
        <v>New York, NY</v>
      </c>
      <c r="J698" s="15" t="str">
        <f>vlookup(H698, 'Airport Codes'!$B$2:$D122631, 3, 0)</f>
        <v>Savannah, GA</v>
      </c>
      <c r="K698" s="21"/>
    </row>
    <row r="699" hidden="1">
      <c r="A699" s="2" t="s">
        <v>801</v>
      </c>
      <c r="B699" s="2">
        <v>7196.0</v>
      </c>
      <c r="C699" s="2">
        <v>7132.0</v>
      </c>
      <c r="D699" s="2">
        <v>7434.0</v>
      </c>
      <c r="E699" s="2">
        <v>21762.0</v>
      </c>
    </row>
    <row r="700" hidden="1">
      <c r="A700" s="2" t="s">
        <v>802</v>
      </c>
      <c r="B700" s="2">
        <v>373.0</v>
      </c>
      <c r="C700" s="2">
        <v>347.0</v>
      </c>
      <c r="D700" s="2">
        <v>443.0</v>
      </c>
      <c r="E700" s="2">
        <v>1163.0</v>
      </c>
    </row>
    <row r="701" hidden="1">
      <c r="A701" s="2" t="s">
        <v>803</v>
      </c>
      <c r="B701" s="2">
        <v>373.0</v>
      </c>
      <c r="C701" s="2">
        <v>372.0</v>
      </c>
      <c r="D701" s="2">
        <v>423.0</v>
      </c>
      <c r="E701" s="2">
        <v>1168.0</v>
      </c>
    </row>
    <row r="702" hidden="1">
      <c r="A702" s="2" t="s">
        <v>804</v>
      </c>
      <c r="B702" s="2">
        <v>1053.0</v>
      </c>
      <c r="C702" s="2">
        <v>1251.0</v>
      </c>
      <c r="D702" s="2">
        <v>1216.0</v>
      </c>
      <c r="E702" s="2">
        <v>3520.0</v>
      </c>
    </row>
    <row r="703" hidden="1">
      <c r="A703" s="2" t="s">
        <v>805</v>
      </c>
      <c r="B703" s="2">
        <v>1710.0</v>
      </c>
      <c r="C703" s="2">
        <v>1898.0</v>
      </c>
      <c r="D703" s="2">
        <v>1858.0</v>
      </c>
      <c r="E703" s="2">
        <v>5466.0</v>
      </c>
    </row>
    <row r="704" hidden="1">
      <c r="A704" s="2" t="s">
        <v>806</v>
      </c>
      <c r="B704" s="2">
        <v>7741.0</v>
      </c>
      <c r="C704" s="2">
        <v>9469.0</v>
      </c>
      <c r="D704" s="2">
        <v>11043.0</v>
      </c>
      <c r="E704" s="2">
        <v>28253.0</v>
      </c>
      <c r="F704" s="2" t="s">
        <v>36</v>
      </c>
      <c r="G704" s="15" t="str">
        <f>LEFT(A704, 3)</f>
        <v>ORD</v>
      </c>
      <c r="H704" s="15" t="str">
        <f>RiGHT(A704, 3)</f>
        <v>SYR</v>
      </c>
      <c r="I704" s="15" t="str">
        <f>vlookup(G704, 'Airport Codes'!$B$2:$D122631, 3, 0)</f>
        <v>Chicago, IL</v>
      </c>
      <c r="J704" s="15" t="str">
        <f>vlookup(H704, 'Airport Codes'!$B$2:$D122631, 3, 0)</f>
        <v>New York State Fair, NY</v>
      </c>
      <c r="K704" s="21"/>
    </row>
    <row r="705" hidden="1">
      <c r="A705" s="2" t="s">
        <v>807</v>
      </c>
      <c r="B705" s="2">
        <v>1857.0</v>
      </c>
      <c r="C705" s="2">
        <v>1899.0</v>
      </c>
      <c r="D705" s="2">
        <v>1898.0</v>
      </c>
      <c r="E705" s="2">
        <v>5654.0</v>
      </c>
    </row>
    <row r="706" hidden="1">
      <c r="A706" s="2" t="s">
        <v>808</v>
      </c>
      <c r="B706" s="2">
        <v>244.0</v>
      </c>
      <c r="C706" s="2">
        <v>230.0</v>
      </c>
      <c r="D706" s="2">
        <v>304.0</v>
      </c>
      <c r="E706" s="2">
        <v>778.0</v>
      </c>
    </row>
    <row r="707" hidden="1">
      <c r="A707" s="2" t="s">
        <v>809</v>
      </c>
      <c r="B707" s="2">
        <v>1153.0</v>
      </c>
      <c r="C707" s="2">
        <v>1414.0</v>
      </c>
      <c r="D707" s="2">
        <v>1378.0</v>
      </c>
      <c r="E707" s="2">
        <v>3945.0</v>
      </c>
    </row>
    <row r="708" hidden="1">
      <c r="A708" s="2" t="s">
        <v>810</v>
      </c>
      <c r="B708" s="2">
        <v>345.0</v>
      </c>
      <c r="C708" s="2">
        <v>409.0</v>
      </c>
      <c r="D708" s="2">
        <v>395.0</v>
      </c>
      <c r="E708" s="2">
        <v>1149.0</v>
      </c>
    </row>
    <row r="709" hidden="1">
      <c r="A709" s="2" t="s">
        <v>811</v>
      </c>
      <c r="B709" s="2">
        <v>6958.0</v>
      </c>
      <c r="C709" s="2">
        <v>8009.0</v>
      </c>
      <c r="D709" s="2">
        <v>7951.0</v>
      </c>
      <c r="E709" s="2">
        <v>22918.0</v>
      </c>
    </row>
    <row r="710" hidden="1">
      <c r="A710" s="2" t="s">
        <v>812</v>
      </c>
      <c r="B710" s="2">
        <v>8344.0</v>
      </c>
      <c r="C710" s="2">
        <v>9799.0</v>
      </c>
      <c r="D710" s="2">
        <v>10098.0</v>
      </c>
      <c r="E710" s="2">
        <v>28241.0</v>
      </c>
      <c r="F710" s="2" t="s">
        <v>36</v>
      </c>
      <c r="G710" s="15" t="str">
        <f t="shared" ref="G710:G712" si="107">LEFT(A710, 3)</f>
        <v>FAT</v>
      </c>
      <c r="H710" s="15" t="str">
        <f t="shared" ref="H710:H712" si="108">RiGHT(A710, 3)</f>
        <v>SAN</v>
      </c>
      <c r="I710" s="15" t="str">
        <f>vlookup(G710, 'Airport Codes'!$B$2:$D122631, 3, 0)</f>
        <v>Fresno, CA</v>
      </c>
      <c r="J710" s="15" t="str">
        <f>vlookup(H710, 'Airport Codes'!$B$2:$D122631, 3, 0)</f>
        <v>San Diego, CA</v>
      </c>
      <c r="K710" s="21"/>
    </row>
    <row r="711" hidden="1">
      <c r="A711" s="2" t="s">
        <v>813</v>
      </c>
      <c r="B711" s="2">
        <v>8394.0</v>
      </c>
      <c r="C711" s="2">
        <v>9529.0</v>
      </c>
      <c r="D711" s="2">
        <v>10224.0</v>
      </c>
      <c r="E711" s="2">
        <v>28147.0</v>
      </c>
      <c r="F711" s="2" t="s">
        <v>36</v>
      </c>
      <c r="G711" s="15" t="str">
        <f t="shared" si="107"/>
        <v>ATL</v>
      </c>
      <c r="H711" s="15" t="str">
        <f t="shared" si="108"/>
        <v>TTN</v>
      </c>
      <c r="I711" s="15" t="str">
        <f>vlookup(G711, 'Airport Codes'!$B$2:$D122631, 3, 0)</f>
        <v>Atlanta, GA</v>
      </c>
      <c r="J711" s="15" t="str">
        <f>vlookup(H711, 'Airport Codes'!$B$2:$D122631, 3, 0)</f>
        <v>Trenton, NJ</v>
      </c>
      <c r="K711" s="21"/>
    </row>
    <row r="712" hidden="1">
      <c r="A712" s="2" t="s">
        <v>814</v>
      </c>
      <c r="B712" s="2">
        <v>8292.0</v>
      </c>
      <c r="C712" s="2">
        <v>9218.0</v>
      </c>
      <c r="D712" s="2">
        <v>10046.0</v>
      </c>
      <c r="E712" s="2">
        <v>27556.0</v>
      </c>
      <c r="F712" s="2" t="s">
        <v>36</v>
      </c>
      <c r="G712" s="15" t="str">
        <f t="shared" si="107"/>
        <v>BWI</v>
      </c>
      <c r="H712" s="15" t="str">
        <f t="shared" si="108"/>
        <v>PWM</v>
      </c>
      <c r="I712" s="15" t="str">
        <f>vlookup(G712, 'Airport Codes'!$B$2:$D122631, 3, 0)</f>
        <v>Baltimore, MD</v>
      </c>
      <c r="J712" s="15" t="str">
        <f>vlookup(H712, 'Airport Codes'!$B$2:$D122631, 3, 0)</f>
        <v>Portland, OR</v>
      </c>
      <c r="K712" s="21"/>
    </row>
    <row r="713" hidden="1">
      <c r="A713" s="2" t="s">
        <v>815</v>
      </c>
      <c r="D713" s="2">
        <v>22.0</v>
      </c>
      <c r="E713" s="2">
        <v>22.0</v>
      </c>
    </row>
    <row r="714" hidden="1">
      <c r="A714" s="2" t="s">
        <v>816</v>
      </c>
      <c r="B714" s="2">
        <v>38.0</v>
      </c>
      <c r="C714" s="2">
        <v>21.0</v>
      </c>
      <c r="D714" s="2">
        <v>60.0</v>
      </c>
      <c r="E714" s="2">
        <v>119.0</v>
      </c>
    </row>
    <row r="715" hidden="1">
      <c r="A715" s="2" t="s">
        <v>817</v>
      </c>
      <c r="B715" s="2">
        <v>3224.0</v>
      </c>
      <c r="C715" s="2">
        <v>3007.0</v>
      </c>
      <c r="D715" s="2">
        <v>2800.0</v>
      </c>
      <c r="E715" s="2">
        <v>9031.0</v>
      </c>
    </row>
    <row r="716" hidden="1">
      <c r="A716" s="2" t="s">
        <v>818</v>
      </c>
      <c r="B716" s="2">
        <v>8776.0</v>
      </c>
      <c r="C716" s="2">
        <v>9043.0</v>
      </c>
      <c r="D716" s="2">
        <v>9661.0</v>
      </c>
      <c r="E716" s="2">
        <v>27480.0</v>
      </c>
      <c r="F716" s="2" t="s">
        <v>36</v>
      </c>
      <c r="G716" s="15" t="str">
        <f>LEFT(A716, 3)</f>
        <v>ORD</v>
      </c>
      <c r="H716" s="15" t="str">
        <f>RiGHT(A716, 3)</f>
        <v>ROC</v>
      </c>
      <c r="I716" s="15" t="str">
        <f>vlookup(G716, 'Airport Codes'!$B$2:$D122631, 3, 0)</f>
        <v>Chicago, IL</v>
      </c>
      <c r="J716" s="15" t="str">
        <f>vlookup(H716, 'Airport Codes'!$B$2:$D122631, 3, 0)</f>
        <v>Rochester, MN</v>
      </c>
      <c r="K716" s="21"/>
    </row>
    <row r="717" hidden="1">
      <c r="A717" s="2" t="s">
        <v>819</v>
      </c>
      <c r="B717" s="2">
        <v>3302.0</v>
      </c>
      <c r="C717" s="2">
        <v>3694.0</v>
      </c>
      <c r="D717" s="2">
        <v>3390.0</v>
      </c>
      <c r="E717" s="2">
        <v>10386.0</v>
      </c>
    </row>
    <row r="718" hidden="1">
      <c r="A718" s="2" t="s">
        <v>820</v>
      </c>
      <c r="B718" s="2">
        <v>21.0</v>
      </c>
      <c r="E718" s="2">
        <v>21.0</v>
      </c>
    </row>
    <row r="719" hidden="1">
      <c r="A719" s="2" t="s">
        <v>821</v>
      </c>
      <c r="B719" s="2">
        <v>436.0</v>
      </c>
      <c r="C719" s="2">
        <v>327.0</v>
      </c>
      <c r="D719" s="2">
        <v>244.0</v>
      </c>
      <c r="E719" s="2">
        <v>1007.0</v>
      </c>
    </row>
    <row r="720" hidden="1">
      <c r="A720" s="2" t="s">
        <v>822</v>
      </c>
      <c r="B720" s="2">
        <v>8802.0</v>
      </c>
      <c r="C720" s="2">
        <v>8849.0</v>
      </c>
      <c r="D720" s="2">
        <v>9815.0</v>
      </c>
      <c r="E720" s="2">
        <v>27466.0</v>
      </c>
      <c r="F720" s="2" t="s">
        <v>36</v>
      </c>
      <c r="G720" s="15" t="str">
        <f t="shared" ref="G720:G721" si="109">LEFT(A720, 3)</f>
        <v>JFK</v>
      </c>
      <c r="H720" s="15" t="str">
        <f t="shared" ref="H720:H721" si="110">RiGHT(A720, 3)</f>
        <v>SYR</v>
      </c>
      <c r="I720" s="15" t="str">
        <f>vlookup(G720, 'Airport Codes'!$B$2:$D122631, 3, 0)</f>
        <v>New York, NY</v>
      </c>
      <c r="J720" s="15" t="str">
        <f>vlookup(H720, 'Airport Codes'!$B$2:$D122631, 3, 0)</f>
        <v>New York State Fair, NY</v>
      </c>
      <c r="K720" s="21"/>
    </row>
    <row r="721" hidden="1">
      <c r="A721" s="2" t="s">
        <v>823</v>
      </c>
      <c r="B721" s="2">
        <v>7942.0</v>
      </c>
      <c r="C721" s="2">
        <v>9075.0</v>
      </c>
      <c r="D721" s="2">
        <v>10392.0</v>
      </c>
      <c r="E721" s="2">
        <v>27409.0</v>
      </c>
      <c r="F721" s="2" t="s">
        <v>36</v>
      </c>
      <c r="G721" s="15" t="str">
        <f t="shared" si="109"/>
        <v>BHM</v>
      </c>
      <c r="H721" s="15" t="str">
        <f t="shared" si="110"/>
        <v>DFW</v>
      </c>
      <c r="I721" s="15" t="str">
        <f>vlookup(G721, 'Airport Codes'!$B$2:$D122631, 3, 0)</f>
        <v>Birmingham, AL</v>
      </c>
      <c r="J721" s="15" t="str">
        <f>vlookup(H721, 'Airport Codes'!$B$2:$D122631, 3, 0)</f>
        <v>Dallas, TX</v>
      </c>
      <c r="K721" s="21"/>
    </row>
    <row r="722" hidden="1">
      <c r="A722" s="2" t="s">
        <v>824</v>
      </c>
      <c r="B722" s="2">
        <v>136.0</v>
      </c>
      <c r="C722" s="2">
        <v>135.0</v>
      </c>
      <c r="D722" s="2">
        <v>60.0</v>
      </c>
      <c r="E722" s="2">
        <v>331.0</v>
      </c>
    </row>
    <row r="723" hidden="1">
      <c r="A723" s="2" t="s">
        <v>825</v>
      </c>
      <c r="B723" s="2">
        <v>1016.0</v>
      </c>
      <c r="C723" s="2">
        <v>1027.0</v>
      </c>
      <c r="D723" s="2">
        <v>1002.0</v>
      </c>
      <c r="E723" s="2">
        <v>3045.0</v>
      </c>
    </row>
    <row r="724" hidden="1">
      <c r="A724" s="2" t="s">
        <v>826</v>
      </c>
      <c r="B724" s="2">
        <v>8888.0</v>
      </c>
      <c r="C724" s="2">
        <v>9200.0</v>
      </c>
      <c r="D724" s="2">
        <v>9312.0</v>
      </c>
      <c r="E724" s="2">
        <v>27400.0</v>
      </c>
      <c r="F724" s="2" t="s">
        <v>36</v>
      </c>
      <c r="G724" s="15" t="str">
        <f t="shared" ref="G724:G725" si="111">LEFT(A724, 3)</f>
        <v>CHS</v>
      </c>
      <c r="H724" s="15" t="str">
        <f t="shared" ref="H724:H725" si="112">RiGHT(A724, 3)</f>
        <v>MDW</v>
      </c>
      <c r="I724" s="15" t="str">
        <f>vlookup(G724, 'Airport Codes'!$B$2:$D122631, 3, 0)</f>
        <v>Charleston, WV</v>
      </c>
      <c r="J724" s="15" t="str">
        <f>vlookup(H724, 'Airport Codes'!$B$2:$D122631, 3, 0)</f>
        <v>Chicago, IL</v>
      </c>
      <c r="K724" s="21"/>
    </row>
    <row r="725" hidden="1">
      <c r="A725" s="2" t="s">
        <v>827</v>
      </c>
      <c r="B725" s="2">
        <v>4449.0</v>
      </c>
      <c r="C725" s="2">
        <v>10980.0</v>
      </c>
      <c r="D725" s="2">
        <v>11826.0</v>
      </c>
      <c r="E725" s="2">
        <v>27255.0</v>
      </c>
      <c r="F725" s="2" t="s">
        <v>36</v>
      </c>
      <c r="G725" s="15" t="str">
        <f t="shared" si="111"/>
        <v>OKC</v>
      </c>
      <c r="H725" s="15" t="str">
        <f t="shared" si="112"/>
        <v>PHX</v>
      </c>
      <c r="I725" s="15" t="str">
        <f>vlookup(G725, 'Airport Codes'!$B$2:$D122631, 3, 0)</f>
        <v>Oklahoma City, OK</v>
      </c>
      <c r="J725" s="15" t="str">
        <f>vlookup(H725, 'Airport Codes'!$B$2:$D122631, 3, 0)</f>
        <v>Phoenix, AZ</v>
      </c>
      <c r="K725" s="21"/>
    </row>
    <row r="726" hidden="1">
      <c r="A726" s="2" t="s">
        <v>828</v>
      </c>
      <c r="B726" s="2">
        <v>5894.0</v>
      </c>
      <c r="C726" s="2">
        <v>6346.0</v>
      </c>
      <c r="D726" s="2">
        <v>6168.0</v>
      </c>
      <c r="E726" s="2">
        <v>18408.0</v>
      </c>
    </row>
    <row r="727" hidden="1">
      <c r="A727" s="2" t="s">
        <v>829</v>
      </c>
      <c r="B727" s="2">
        <v>1167.0</v>
      </c>
      <c r="C727" s="2">
        <v>1271.0</v>
      </c>
      <c r="D727" s="2">
        <v>1084.0</v>
      </c>
      <c r="E727" s="2">
        <v>3522.0</v>
      </c>
    </row>
    <row r="728" hidden="1">
      <c r="A728" s="2" t="s">
        <v>830</v>
      </c>
      <c r="B728" s="2">
        <v>7713.0</v>
      </c>
      <c r="C728" s="2">
        <v>8486.0</v>
      </c>
      <c r="D728" s="2">
        <v>10973.0</v>
      </c>
      <c r="E728" s="2">
        <v>27172.0</v>
      </c>
      <c r="F728" s="2" t="s">
        <v>36</v>
      </c>
      <c r="G728" s="15" t="str">
        <f t="shared" ref="G728:G730" si="113">LEFT(A728, 3)</f>
        <v>RDM</v>
      </c>
      <c r="H728" s="15" t="str">
        <f t="shared" ref="H728:H730" si="114">RiGHT(A728, 3)</f>
        <v>SEA</v>
      </c>
      <c r="I728" s="15" t="str">
        <f>vlookup(G728, 'Airport Codes'!$B$2:$D122631, 3, 0)</f>
        <v>Redmond, OR</v>
      </c>
      <c r="J728" s="15" t="str">
        <f>vlookup(H728, 'Airport Codes'!$B$2:$D122631, 3, 0)</f>
        <v>Seattle, WA</v>
      </c>
      <c r="K728" s="21"/>
    </row>
    <row r="729" hidden="1">
      <c r="A729" s="2" t="s">
        <v>831</v>
      </c>
      <c r="B729" s="2">
        <v>8195.0</v>
      </c>
      <c r="C729" s="2">
        <v>9055.0</v>
      </c>
      <c r="D729" s="2">
        <v>9548.0</v>
      </c>
      <c r="E729" s="2">
        <v>26798.0</v>
      </c>
      <c r="F729" s="2" t="s">
        <v>36</v>
      </c>
      <c r="G729" s="15" t="str">
        <f t="shared" si="113"/>
        <v>BUF</v>
      </c>
      <c r="H729" s="15" t="str">
        <f t="shared" si="114"/>
        <v>EWR</v>
      </c>
      <c r="I729" s="15" t="str">
        <f>vlookup(G729, 'Airport Codes'!$B$2:$D122631, 3, 0)</f>
        <v>Buffalo, WY</v>
      </c>
      <c r="J729" s="15" t="str">
        <f>vlookup(H729, 'Airport Codes'!$B$2:$D122631, 3, 0)</f>
        <v>Newark, NJ</v>
      </c>
      <c r="K729" s="21"/>
    </row>
    <row r="730" hidden="1">
      <c r="A730" s="2" t="s">
        <v>832</v>
      </c>
      <c r="B730" s="2">
        <v>8340.0</v>
      </c>
      <c r="C730" s="2">
        <v>8920.0</v>
      </c>
      <c r="D730" s="2">
        <v>9479.0</v>
      </c>
      <c r="E730" s="2">
        <v>26739.0</v>
      </c>
      <c r="F730" s="2" t="s">
        <v>36</v>
      </c>
      <c r="G730" s="15" t="str">
        <f t="shared" si="113"/>
        <v>GRR</v>
      </c>
      <c r="H730" s="15" t="str">
        <f t="shared" si="114"/>
        <v>MSP</v>
      </c>
      <c r="I730" s="15" t="str">
        <f>vlookup(G730, 'Airport Codes'!$B$2:$D122631, 3, 0)</f>
        <v>Grand Rapids, MI</v>
      </c>
      <c r="J730" s="15" t="str">
        <f>vlookup(H730, 'Airport Codes'!$B$2:$D122631, 3, 0)</f>
        <v>St. Paul-Minneapolis, MN</v>
      </c>
      <c r="K730" s="21"/>
    </row>
    <row r="731" hidden="1">
      <c r="A731" s="2" t="s">
        <v>833</v>
      </c>
      <c r="B731" s="2">
        <v>1299.0</v>
      </c>
      <c r="C731" s="2">
        <v>1495.0</v>
      </c>
      <c r="D731" s="2">
        <v>1464.0</v>
      </c>
      <c r="E731" s="2">
        <v>4258.0</v>
      </c>
    </row>
    <row r="732" hidden="1">
      <c r="A732" s="2" t="s">
        <v>834</v>
      </c>
      <c r="B732" s="2">
        <v>8499.0</v>
      </c>
      <c r="C732" s="2">
        <v>8925.0</v>
      </c>
      <c r="D732" s="2">
        <v>9255.0</v>
      </c>
      <c r="E732" s="2">
        <v>26679.0</v>
      </c>
      <c r="F732" s="2" t="s">
        <v>36</v>
      </c>
      <c r="G732" s="15" t="str">
        <f>LEFT(A732, 3)</f>
        <v>IND</v>
      </c>
      <c r="H732" s="15" t="str">
        <f>RiGHT(A732, 3)</f>
        <v>RDU</v>
      </c>
      <c r="I732" s="15" t="str">
        <f>vlookup(G732, 'Airport Codes'!$B$2:$D122631, 3, 0)</f>
        <v>Indianapolis, IN</v>
      </c>
      <c r="J732" s="15" t="str">
        <f>vlookup(H732, 'Airport Codes'!$B$2:$D122631, 3, 0)</f>
        <v>Raleigh, NC</v>
      </c>
      <c r="K732" s="21"/>
    </row>
    <row r="733" hidden="1">
      <c r="A733" s="2" t="s">
        <v>835</v>
      </c>
      <c r="B733" s="2">
        <v>1186.0</v>
      </c>
      <c r="C733" s="2">
        <v>1638.0</v>
      </c>
      <c r="D733" s="2">
        <v>1007.0</v>
      </c>
      <c r="E733" s="2">
        <v>3831.0</v>
      </c>
    </row>
    <row r="734" hidden="1">
      <c r="A734" s="2" t="s">
        <v>836</v>
      </c>
      <c r="B734" s="2">
        <v>386.0</v>
      </c>
      <c r="C734" s="2">
        <v>382.0</v>
      </c>
      <c r="D734" s="2">
        <v>404.0</v>
      </c>
      <c r="E734" s="2">
        <v>1172.0</v>
      </c>
    </row>
    <row r="735" hidden="1">
      <c r="A735" s="2" t="s">
        <v>837</v>
      </c>
      <c r="B735" s="2">
        <v>8124.0</v>
      </c>
      <c r="C735" s="2">
        <v>8666.0</v>
      </c>
      <c r="D735" s="2">
        <v>9635.0</v>
      </c>
      <c r="E735" s="2">
        <v>26425.0</v>
      </c>
      <c r="F735" s="2" t="s">
        <v>36</v>
      </c>
      <c r="G735" s="15" t="str">
        <f t="shared" ref="G735:G738" si="115">LEFT(A735, 3)</f>
        <v>DCA</v>
      </c>
      <c r="H735" s="15" t="str">
        <f t="shared" ref="H735:H738" si="116">RiGHT(A735, 3)</f>
        <v>HSV</v>
      </c>
      <c r="I735" s="15" t="str">
        <f>vlookup(G735, 'Airport Codes'!$B$2:$D122631, 3, 0)</f>
        <v>Washington, DC</v>
      </c>
      <c r="J735" s="15" t="str">
        <f>vlookup(H735, 'Airport Codes'!$B$2:$D122631, 3, 0)</f>
        <v>Huntsville, AL</v>
      </c>
      <c r="K735" s="21"/>
    </row>
    <row r="736" hidden="1">
      <c r="A736" s="2" t="s">
        <v>838</v>
      </c>
      <c r="B736" s="2">
        <v>7360.0</v>
      </c>
      <c r="C736" s="2">
        <v>9419.0</v>
      </c>
      <c r="D736" s="2">
        <v>9609.0</v>
      </c>
      <c r="E736" s="2">
        <v>26388.0</v>
      </c>
      <c r="F736" s="2" t="s">
        <v>36</v>
      </c>
      <c r="G736" s="15" t="str">
        <f t="shared" si="115"/>
        <v>GEG</v>
      </c>
      <c r="H736" s="15" t="str">
        <f t="shared" si="116"/>
        <v>SMF</v>
      </c>
      <c r="I736" s="15" t="str">
        <f>vlookup(G736, 'Airport Codes'!$B$2:$D122631, 3, 0)</f>
        <v>Spokane, WA</v>
      </c>
      <c r="J736" s="15" t="str">
        <f>vlookup(H736, 'Airport Codes'!$B$2:$D122631, 3, 0)</f>
        <v>Sacramento, CA</v>
      </c>
      <c r="K736" s="21"/>
    </row>
    <row r="737" hidden="1">
      <c r="A737" s="2" t="s">
        <v>839</v>
      </c>
      <c r="B737" s="2">
        <v>8302.0</v>
      </c>
      <c r="C737" s="2">
        <v>8804.0</v>
      </c>
      <c r="D737" s="2">
        <v>9023.0</v>
      </c>
      <c r="E737" s="2">
        <v>26129.0</v>
      </c>
      <c r="F737" s="2" t="s">
        <v>36</v>
      </c>
      <c r="G737" s="15" t="str">
        <f t="shared" si="115"/>
        <v>PIT</v>
      </c>
      <c r="H737" s="15" t="str">
        <f t="shared" si="116"/>
        <v>STL</v>
      </c>
      <c r="I737" s="15" t="str">
        <f>vlookup(G737, 'Airport Codes'!$B$2:$D122631, 3, 0)</f>
        <v>Pittsburgh, PA</v>
      </c>
      <c r="J737" s="15" t="str">
        <f>vlookup(H737, 'Airport Codes'!$B$2:$D122631, 3, 0)</f>
        <v>St. Louis, MO</v>
      </c>
      <c r="K737" s="21"/>
    </row>
    <row r="738" hidden="1">
      <c r="A738" s="2" t="s">
        <v>840</v>
      </c>
      <c r="B738" s="2">
        <v>8258.0</v>
      </c>
      <c r="C738" s="2">
        <v>8601.0</v>
      </c>
      <c r="D738" s="2">
        <v>9222.0</v>
      </c>
      <c r="E738" s="2">
        <v>26081.0</v>
      </c>
      <c r="F738" s="2" t="s">
        <v>36</v>
      </c>
      <c r="G738" s="15" t="str">
        <f t="shared" si="115"/>
        <v>HOU</v>
      </c>
      <c r="H738" s="15" t="str">
        <f t="shared" si="116"/>
        <v>IND</v>
      </c>
      <c r="I738" s="15" t="str">
        <f>vlookup(G738, 'Airport Codes'!$B$2:$D122631, 3, 0)</f>
        <v>Houston, TX</v>
      </c>
      <c r="J738" s="15" t="str">
        <f>vlookup(H738, 'Airport Codes'!$B$2:$D122631, 3, 0)</f>
        <v>Indianapolis, IN</v>
      </c>
      <c r="K738" s="21"/>
    </row>
    <row r="739" hidden="1">
      <c r="A739" s="2" t="s">
        <v>841</v>
      </c>
      <c r="B739" s="2">
        <v>2460.0</v>
      </c>
      <c r="C739" s="2">
        <v>2549.0</v>
      </c>
      <c r="D739" s="2">
        <v>2532.0</v>
      </c>
      <c r="E739" s="2">
        <v>7541.0</v>
      </c>
    </row>
    <row r="740" hidden="1">
      <c r="A740" s="2" t="s">
        <v>842</v>
      </c>
      <c r="B740" s="2">
        <v>14377.0</v>
      </c>
      <c r="C740" s="2">
        <v>17854.0</v>
      </c>
      <c r="D740" s="2">
        <v>17755.0</v>
      </c>
      <c r="E740" s="2">
        <v>49986.0</v>
      </c>
    </row>
    <row r="741" hidden="1">
      <c r="A741" s="2" t="s">
        <v>843</v>
      </c>
      <c r="B741" s="2">
        <v>6288.0</v>
      </c>
      <c r="C741" s="2">
        <v>8192.0</v>
      </c>
      <c r="D741" s="2">
        <v>11394.0</v>
      </c>
      <c r="E741" s="2">
        <v>25874.0</v>
      </c>
      <c r="F741" s="2" t="s">
        <v>36</v>
      </c>
      <c r="G741" s="15" t="str">
        <f>LEFT(A741, 3)</f>
        <v>SJC</v>
      </c>
      <c r="H741" s="15" t="str">
        <f>RiGHT(A741, 3)</f>
        <v>TUS</v>
      </c>
      <c r="I741" s="15" t="str">
        <f>vlookup(G741, 'Airport Codes'!$B$2:$D122631, 3, 0)</f>
        <v>San Jose, CA</v>
      </c>
      <c r="J741" s="15" t="str">
        <f>vlookup(H741, 'Airport Codes'!$B$2:$D122631, 3, 0)</f>
        <v>Tucson, AZ</v>
      </c>
      <c r="K741" s="21"/>
    </row>
    <row r="742" hidden="1">
      <c r="A742" s="2" t="s">
        <v>844</v>
      </c>
      <c r="B742" s="2">
        <v>7309.0</v>
      </c>
      <c r="C742" s="2">
        <v>6618.0</v>
      </c>
      <c r="D742" s="2">
        <v>6750.0</v>
      </c>
      <c r="E742" s="2">
        <v>20677.0</v>
      </c>
    </row>
    <row r="743" hidden="1">
      <c r="A743" s="2" t="s">
        <v>845</v>
      </c>
      <c r="B743" s="2">
        <v>6843.0</v>
      </c>
      <c r="C743" s="2">
        <v>8985.0</v>
      </c>
      <c r="D743" s="2">
        <v>10012.0</v>
      </c>
      <c r="E743" s="2">
        <v>25840.0</v>
      </c>
      <c r="F743" s="2" t="s">
        <v>36</v>
      </c>
      <c r="G743" s="15" t="str">
        <f t="shared" ref="G743:G744" si="117">LEFT(A743, 3)</f>
        <v>BTV</v>
      </c>
      <c r="H743" s="15" t="str">
        <f t="shared" ref="H743:H744" si="118">RiGHT(A743, 3)</f>
        <v>JFK</v>
      </c>
      <c r="I743" s="15" t="str">
        <f>vlookup(G743, 'Airport Codes'!$B$2:$D122631, 3, 0)</f>
        <v>Burlington, NC</v>
      </c>
      <c r="J743" s="15" t="str">
        <f>vlookup(H743, 'Airport Codes'!$B$2:$D122631, 3, 0)</f>
        <v>New York, NY</v>
      </c>
      <c r="K743" s="21"/>
    </row>
    <row r="744" hidden="1">
      <c r="A744" s="2" t="s">
        <v>846</v>
      </c>
      <c r="B744" s="2">
        <v>7814.0</v>
      </c>
      <c r="C744" s="2">
        <v>8599.0</v>
      </c>
      <c r="D744" s="2">
        <v>9327.0</v>
      </c>
      <c r="E744" s="2">
        <v>25740.0</v>
      </c>
      <c r="F744" s="2" t="s">
        <v>36</v>
      </c>
      <c r="G744" s="15" t="str">
        <f t="shared" si="117"/>
        <v>ONT</v>
      </c>
      <c r="H744" s="15" t="str">
        <f t="shared" si="118"/>
        <v>SLC</v>
      </c>
      <c r="I744" s="15" t="str">
        <f>vlookup(G744, 'Airport Codes'!$B$2:$D122631, 3, 0)</f>
        <v>Ontario, CA</v>
      </c>
      <c r="J744" s="15" t="str">
        <f>vlookup(H744, 'Airport Codes'!$B$2:$D122631, 3, 0)</f>
        <v>Salt Lake City, UT</v>
      </c>
      <c r="K744" s="21"/>
    </row>
    <row r="745" hidden="1">
      <c r="A745" s="2" t="s">
        <v>847</v>
      </c>
      <c r="B745" s="2">
        <v>1193.0</v>
      </c>
      <c r="C745" s="2">
        <v>1169.0</v>
      </c>
      <c r="D745" s="2">
        <v>1242.0</v>
      </c>
      <c r="E745" s="2">
        <v>3604.0</v>
      </c>
    </row>
    <row r="746" hidden="1">
      <c r="A746" s="2" t="s">
        <v>848</v>
      </c>
      <c r="B746" s="2">
        <v>7798.0</v>
      </c>
      <c r="C746" s="2">
        <v>7889.0</v>
      </c>
      <c r="D746" s="2">
        <v>9989.0</v>
      </c>
      <c r="E746" s="2">
        <v>25676.0</v>
      </c>
      <c r="F746" s="2" t="s">
        <v>36</v>
      </c>
      <c r="G746" s="15" t="str">
        <f t="shared" ref="G746:G748" si="119">LEFT(A746, 3)</f>
        <v>BDL</v>
      </c>
      <c r="H746" s="15" t="str">
        <f t="shared" ref="H746:H748" si="120">RiGHT(A746, 3)</f>
        <v>RDU</v>
      </c>
      <c r="I746" s="15" t="str">
        <f>vlookup(G746, 'Airport Codes'!$B$2:$D122631, 3, 0)</f>
        <v>Hartford, CT</v>
      </c>
      <c r="J746" s="15" t="str">
        <f>vlookup(H746, 'Airport Codes'!$B$2:$D122631, 3, 0)</f>
        <v>Raleigh, NC</v>
      </c>
      <c r="K746" s="21"/>
    </row>
    <row r="747" hidden="1">
      <c r="A747" s="2" t="s">
        <v>849</v>
      </c>
      <c r="B747" s="2">
        <v>7961.0</v>
      </c>
      <c r="C747" s="2">
        <v>8598.0</v>
      </c>
      <c r="D747" s="2">
        <v>8967.0</v>
      </c>
      <c r="E747" s="2">
        <v>25526.0</v>
      </c>
      <c r="F747" s="2" t="s">
        <v>36</v>
      </c>
      <c r="G747" s="15" t="str">
        <f t="shared" si="119"/>
        <v>CLE</v>
      </c>
      <c r="H747" s="15" t="str">
        <f t="shared" si="120"/>
        <v>RDU</v>
      </c>
      <c r="I747" s="15" t="str">
        <f>vlookup(G747, 'Airport Codes'!$B$2:$D122631, 3, 0)</f>
        <v>Cleveland, OH</v>
      </c>
      <c r="J747" s="15" t="str">
        <f>vlookup(H747, 'Airport Codes'!$B$2:$D122631, 3, 0)</f>
        <v>Raleigh, NC</v>
      </c>
      <c r="K747" s="21"/>
    </row>
    <row r="748" hidden="1">
      <c r="A748" s="2" t="s">
        <v>850</v>
      </c>
      <c r="B748" s="2">
        <v>7382.0</v>
      </c>
      <c r="C748" s="2">
        <v>8648.0</v>
      </c>
      <c r="D748" s="2">
        <v>9471.0</v>
      </c>
      <c r="E748" s="2">
        <v>25501.0</v>
      </c>
      <c r="F748" s="2" t="s">
        <v>36</v>
      </c>
      <c r="G748" s="15" t="str">
        <f t="shared" si="119"/>
        <v>ATL</v>
      </c>
      <c r="H748" s="15" t="str">
        <f t="shared" si="120"/>
        <v>CHS</v>
      </c>
      <c r="I748" s="15" t="str">
        <f>vlookup(G748, 'Airport Codes'!$B$2:$D122631, 3, 0)</f>
        <v>Atlanta, GA</v>
      </c>
      <c r="J748" s="15" t="str">
        <f>vlookup(H748, 'Airport Codes'!$B$2:$D122631, 3, 0)</f>
        <v>Charleston, WV</v>
      </c>
      <c r="K748" s="21"/>
    </row>
    <row r="749" hidden="1">
      <c r="A749" s="2" t="s">
        <v>851</v>
      </c>
      <c r="B749" s="2">
        <v>100.0</v>
      </c>
      <c r="C749" s="2">
        <v>56.0</v>
      </c>
      <c r="D749" s="2">
        <v>103.0</v>
      </c>
      <c r="E749" s="2">
        <v>259.0</v>
      </c>
    </row>
    <row r="750" hidden="1">
      <c r="A750" s="2" t="s">
        <v>852</v>
      </c>
      <c r="B750" s="2">
        <v>7957.0</v>
      </c>
      <c r="C750" s="2">
        <v>8463.0</v>
      </c>
      <c r="D750" s="2">
        <v>9065.0</v>
      </c>
      <c r="E750" s="2">
        <v>25485.0</v>
      </c>
      <c r="F750" s="2" t="s">
        <v>36</v>
      </c>
      <c r="G750" s="15" t="str">
        <f>LEFT(A750, 3)</f>
        <v>ATL</v>
      </c>
      <c r="H750" s="15" t="str">
        <f>RiGHT(A750, 3)</f>
        <v>LIT</v>
      </c>
      <c r="I750" s="15" t="str">
        <f>vlookup(G750, 'Airport Codes'!$B$2:$D122631, 3, 0)</f>
        <v>Atlanta, GA</v>
      </c>
      <c r="J750" s="15" t="str">
        <f>vlookup(H750, 'Airport Codes'!$B$2:$D122631, 3, 0)</f>
        <v>Little Rock, AR</v>
      </c>
      <c r="K750" s="21"/>
    </row>
    <row r="751" hidden="1">
      <c r="A751" s="2" t="s">
        <v>853</v>
      </c>
      <c r="B751" s="2">
        <v>7238.0</v>
      </c>
      <c r="C751" s="2">
        <v>7500.0</v>
      </c>
      <c r="D751" s="2">
        <v>7169.0</v>
      </c>
      <c r="E751" s="2">
        <v>21907.0</v>
      </c>
    </row>
    <row r="752" hidden="1">
      <c r="A752" s="2" t="s">
        <v>854</v>
      </c>
      <c r="B752" s="2">
        <v>1375.0</v>
      </c>
      <c r="C752" s="2">
        <v>1566.0</v>
      </c>
      <c r="D752" s="2">
        <v>1414.0</v>
      </c>
      <c r="E752" s="2">
        <v>4355.0</v>
      </c>
    </row>
    <row r="753" hidden="1">
      <c r="A753" s="2" t="s">
        <v>855</v>
      </c>
      <c r="B753" s="2">
        <v>7430.0</v>
      </c>
      <c r="C753" s="2">
        <v>8743.0</v>
      </c>
      <c r="D753" s="2">
        <v>8847.0</v>
      </c>
      <c r="E753" s="2">
        <v>25020.0</v>
      </c>
      <c r="F753" s="2" t="s">
        <v>36</v>
      </c>
      <c r="G753" s="15" t="str">
        <f>LEFT(A753, 3)</f>
        <v>MEM</v>
      </c>
      <c r="H753" s="15" t="str">
        <f>RiGHT(A753, 3)</f>
        <v>PHL</v>
      </c>
      <c r="I753" s="15" t="str">
        <f>vlookup(G753, 'Airport Codes'!$B$2:$D122631, 3, 0)</f>
        <v>Memphis, TN</v>
      </c>
      <c r="J753" s="15" t="str">
        <f>vlookup(H753, 'Airport Codes'!$B$2:$D122631, 3, 0)</f>
        <v>Philadelphia, PA</v>
      </c>
      <c r="K753" s="21"/>
    </row>
    <row r="754" hidden="1">
      <c r="A754" s="2" t="s">
        <v>856</v>
      </c>
      <c r="C754" s="2">
        <v>19.0</v>
      </c>
      <c r="D754" s="2">
        <v>18.0</v>
      </c>
      <c r="E754" s="2">
        <v>37.0</v>
      </c>
    </row>
    <row r="755" hidden="1">
      <c r="A755" s="2" t="s">
        <v>857</v>
      </c>
      <c r="B755" s="2">
        <v>300.0</v>
      </c>
      <c r="C755" s="2">
        <v>259.0</v>
      </c>
      <c r="D755" s="2">
        <v>259.0</v>
      </c>
      <c r="E755" s="2">
        <v>818.0</v>
      </c>
    </row>
    <row r="756" hidden="1">
      <c r="A756" s="2" t="s">
        <v>858</v>
      </c>
      <c r="B756" s="2">
        <v>7480.0</v>
      </c>
      <c r="C756" s="2">
        <v>8458.0</v>
      </c>
      <c r="D756" s="2">
        <v>8790.0</v>
      </c>
      <c r="E756" s="2">
        <v>24728.0</v>
      </c>
      <c r="F756" s="2" t="s">
        <v>36</v>
      </c>
      <c r="G756" s="15" t="str">
        <f>LEFT(A756, 3)</f>
        <v>BNA</v>
      </c>
      <c r="H756" s="15" t="str">
        <f>RiGHT(A756, 3)</f>
        <v>STL</v>
      </c>
      <c r="I756" s="15" t="str">
        <f>vlookup(G756, 'Airport Codes'!$B$2:$D122631, 3, 0)</f>
        <v>Nashville, TN</v>
      </c>
      <c r="J756" s="15" t="str">
        <f>vlookup(H756, 'Airport Codes'!$B$2:$D122631, 3, 0)</f>
        <v>St. Louis, MO</v>
      </c>
      <c r="K756" s="21"/>
    </row>
    <row r="757" hidden="1">
      <c r="A757" s="2" t="s">
        <v>859</v>
      </c>
      <c r="B757" s="2">
        <v>79.0</v>
      </c>
      <c r="C757" s="2">
        <v>102.0</v>
      </c>
      <c r="D757" s="2">
        <v>59.0</v>
      </c>
      <c r="E757" s="2">
        <v>240.0</v>
      </c>
    </row>
    <row r="758" hidden="1">
      <c r="A758" s="2" t="s">
        <v>860</v>
      </c>
      <c r="B758" s="2">
        <v>7019.0</v>
      </c>
      <c r="C758" s="2">
        <v>7735.0</v>
      </c>
      <c r="D758" s="2">
        <v>9898.0</v>
      </c>
      <c r="E758" s="2">
        <v>24652.0</v>
      </c>
      <c r="F758" s="2" t="s">
        <v>36</v>
      </c>
      <c r="G758" s="15" t="str">
        <f t="shared" ref="G758:G760" si="121">LEFT(A758, 3)</f>
        <v>ATL</v>
      </c>
      <c r="H758" s="15" t="str">
        <f t="shared" ref="H758:H760" si="122">RiGHT(A758, 3)</f>
        <v>SRQ</v>
      </c>
      <c r="I758" s="15" t="str">
        <f>vlookup(G758, 'Airport Codes'!$B$2:$D122631, 3, 0)</f>
        <v>Atlanta, GA</v>
      </c>
      <c r="J758" s="15" t="str">
        <f>vlookup(H758, 'Airport Codes'!$B$2:$D122631, 3, 0)</f>
        <v>Sarasota, FL</v>
      </c>
      <c r="K758" s="21"/>
    </row>
    <row r="759" hidden="1">
      <c r="A759" s="2" t="s">
        <v>861</v>
      </c>
      <c r="B759" s="2">
        <v>4340.0</v>
      </c>
      <c r="C759" s="2">
        <v>8415.0</v>
      </c>
      <c r="D759" s="2">
        <v>11880.0</v>
      </c>
      <c r="E759" s="2">
        <v>24635.0</v>
      </c>
      <c r="F759" s="2" t="s">
        <v>36</v>
      </c>
      <c r="G759" s="15" t="str">
        <f t="shared" si="121"/>
        <v>DEN</v>
      </c>
      <c r="H759" s="15" t="str">
        <f t="shared" si="122"/>
        <v>ELP</v>
      </c>
      <c r="I759" s="15" t="str">
        <f>vlookup(G759, 'Airport Codes'!$B$2:$D122631, 3, 0)</f>
        <v>Denver, CO</v>
      </c>
      <c r="J759" s="15" t="str">
        <f>vlookup(H759, 'Airport Codes'!$B$2:$D122631, 3, 0)</f>
        <v>El Paso, TX</v>
      </c>
      <c r="K759" s="21"/>
    </row>
    <row r="760" hidden="1">
      <c r="A760" s="2" t="s">
        <v>862</v>
      </c>
      <c r="B760" s="2">
        <v>7343.0</v>
      </c>
      <c r="C760" s="2">
        <v>8059.0</v>
      </c>
      <c r="D760" s="2">
        <v>9232.0</v>
      </c>
      <c r="E760" s="2">
        <v>24634.0</v>
      </c>
      <c r="F760" s="2" t="s">
        <v>36</v>
      </c>
      <c r="G760" s="15" t="str">
        <f t="shared" si="121"/>
        <v>BHM</v>
      </c>
      <c r="H760" s="15" t="str">
        <f t="shared" si="122"/>
        <v>DCA</v>
      </c>
      <c r="I760" s="15" t="str">
        <f>vlookup(G760, 'Airport Codes'!$B$2:$D122631, 3, 0)</f>
        <v>Birmingham, AL</v>
      </c>
      <c r="J760" s="15" t="str">
        <f>vlookup(H760, 'Airport Codes'!$B$2:$D122631, 3, 0)</f>
        <v>Washington, DC</v>
      </c>
      <c r="K760" s="21"/>
    </row>
    <row r="761" hidden="1">
      <c r="A761" s="2" t="s">
        <v>863</v>
      </c>
      <c r="B761" s="2">
        <v>274.0</v>
      </c>
      <c r="C761" s="2">
        <v>350.0</v>
      </c>
      <c r="D761" s="2">
        <v>323.0</v>
      </c>
      <c r="E761" s="2">
        <v>947.0</v>
      </c>
    </row>
    <row r="762" hidden="1">
      <c r="A762" s="2" t="s">
        <v>864</v>
      </c>
      <c r="B762" s="2">
        <v>487.0</v>
      </c>
      <c r="C762" s="2">
        <v>610.0</v>
      </c>
      <c r="D762" s="2">
        <v>481.0</v>
      </c>
      <c r="E762" s="2">
        <v>1578.0</v>
      </c>
    </row>
    <row r="763" hidden="1">
      <c r="A763" s="2" t="s">
        <v>865</v>
      </c>
      <c r="B763" s="2">
        <v>51.0</v>
      </c>
      <c r="C763" s="2">
        <v>47.0</v>
      </c>
      <c r="D763" s="2">
        <v>38.0</v>
      </c>
      <c r="E763" s="2">
        <v>136.0</v>
      </c>
    </row>
    <row r="764" hidden="1">
      <c r="A764" s="2" t="s">
        <v>866</v>
      </c>
      <c r="B764" s="2">
        <v>6686.0</v>
      </c>
      <c r="C764" s="2">
        <v>8193.0</v>
      </c>
      <c r="D764" s="2">
        <v>9650.0</v>
      </c>
      <c r="E764" s="2">
        <v>24529.0</v>
      </c>
      <c r="F764" s="2" t="s">
        <v>36</v>
      </c>
      <c r="G764" s="15" t="str">
        <f t="shared" ref="G764:G766" si="123">LEFT(A764, 3)</f>
        <v>MFR</v>
      </c>
      <c r="H764" s="15" t="str">
        <f t="shared" ref="H764:H766" si="124">RiGHT(A764, 3)</f>
        <v>SEA</v>
      </c>
      <c r="I764" s="15" t="str">
        <f>vlookup(G764, 'Airport Codes'!$B$2:$D122631, 3, 0)</f>
        <v>Medford, OR</v>
      </c>
      <c r="J764" s="15" t="str">
        <f>vlookup(H764, 'Airport Codes'!$B$2:$D122631, 3, 0)</f>
        <v>Seattle, WA</v>
      </c>
      <c r="K764" s="21"/>
    </row>
    <row r="765" hidden="1">
      <c r="A765" s="2" t="s">
        <v>867</v>
      </c>
      <c r="B765" s="2">
        <v>7183.0</v>
      </c>
      <c r="C765" s="2">
        <v>7893.0</v>
      </c>
      <c r="D765" s="2">
        <v>9446.0</v>
      </c>
      <c r="E765" s="2">
        <v>24522.0</v>
      </c>
      <c r="F765" s="2" t="s">
        <v>36</v>
      </c>
      <c r="G765" s="15" t="str">
        <f t="shared" si="123"/>
        <v>PSC</v>
      </c>
      <c r="H765" s="15" t="str">
        <f t="shared" si="124"/>
        <v>SEA</v>
      </c>
      <c r="I765" s="15" t="str">
        <f>vlookup(G765, 'Airport Codes'!$B$2:$D122631, 3, 0)</f>
        <v>Pasco, WA</v>
      </c>
      <c r="J765" s="15" t="str">
        <f>vlookup(H765, 'Airport Codes'!$B$2:$D122631, 3, 0)</f>
        <v>Seattle, WA</v>
      </c>
      <c r="K765" s="21"/>
    </row>
    <row r="766" hidden="1">
      <c r="A766" s="2" t="s">
        <v>868</v>
      </c>
      <c r="B766" s="2">
        <v>6254.0</v>
      </c>
      <c r="C766" s="2">
        <v>7669.0</v>
      </c>
      <c r="D766" s="2">
        <v>10538.0</v>
      </c>
      <c r="E766" s="2">
        <v>24461.0</v>
      </c>
      <c r="F766" s="2" t="s">
        <v>36</v>
      </c>
      <c r="G766" s="15" t="str">
        <f t="shared" si="123"/>
        <v>ORD</v>
      </c>
      <c r="H766" s="15" t="str">
        <f t="shared" si="124"/>
        <v>SAV</v>
      </c>
      <c r="I766" s="15" t="str">
        <f>vlookup(G766, 'Airport Codes'!$B$2:$D122631, 3, 0)</f>
        <v>Chicago, IL</v>
      </c>
      <c r="J766" s="15" t="str">
        <f>vlookup(H766, 'Airport Codes'!$B$2:$D122631, 3, 0)</f>
        <v>Savannah, GA</v>
      </c>
      <c r="K766" s="21"/>
    </row>
    <row r="767" hidden="1">
      <c r="A767" s="2" t="s">
        <v>869</v>
      </c>
      <c r="B767" s="2">
        <v>177.0</v>
      </c>
      <c r="C767" s="2">
        <v>173.0</v>
      </c>
      <c r="D767" s="2">
        <v>250.0</v>
      </c>
      <c r="E767" s="2">
        <v>600.0</v>
      </c>
    </row>
    <row r="768" hidden="1">
      <c r="A768" s="2" t="s">
        <v>870</v>
      </c>
      <c r="D768" s="2">
        <v>39.0</v>
      </c>
      <c r="E768" s="2">
        <v>39.0</v>
      </c>
    </row>
    <row r="769" hidden="1">
      <c r="A769" s="2" t="s">
        <v>871</v>
      </c>
      <c r="B769" s="2">
        <v>7108.0</v>
      </c>
      <c r="C769" s="2">
        <v>8000.0</v>
      </c>
      <c r="D769" s="2">
        <v>9178.0</v>
      </c>
      <c r="E769" s="2">
        <v>24286.0</v>
      </c>
      <c r="F769" s="2" t="s">
        <v>36</v>
      </c>
      <c r="G769" s="15" t="str">
        <f t="shared" ref="G769:G771" si="125">LEFT(A769, 3)</f>
        <v>LGA</v>
      </c>
      <c r="H769" s="15" t="str">
        <f t="shared" ref="H769:H771" si="126">RiGHT(A769, 3)</f>
        <v>MSN</v>
      </c>
      <c r="I769" s="15" t="str">
        <f>vlookup(G769, 'Airport Codes'!$B$2:$D122631, 3, 0)</f>
        <v>New York, NY</v>
      </c>
      <c r="J769" s="15" t="str">
        <f>vlookup(H769, 'Airport Codes'!$B$2:$D122631, 3, 0)</f>
        <v>Madison, WI</v>
      </c>
      <c r="K769" s="21"/>
    </row>
    <row r="770" hidden="1">
      <c r="A770" s="2" t="s">
        <v>872</v>
      </c>
      <c r="B770" s="2">
        <v>7267.0</v>
      </c>
      <c r="C770" s="2">
        <v>7967.0</v>
      </c>
      <c r="D770" s="2">
        <v>8930.0</v>
      </c>
      <c r="E770" s="2">
        <v>24164.0</v>
      </c>
      <c r="F770" s="2" t="s">
        <v>36</v>
      </c>
      <c r="G770" s="15" t="str">
        <f t="shared" si="125"/>
        <v>BNA</v>
      </c>
      <c r="H770" s="15" t="str">
        <f t="shared" si="126"/>
        <v>CHS</v>
      </c>
      <c r="I770" s="15" t="str">
        <f>vlookup(G770, 'Airport Codes'!$B$2:$D122631, 3, 0)</f>
        <v>Nashville, TN</v>
      </c>
      <c r="J770" s="15" t="str">
        <f>vlookup(H770, 'Airport Codes'!$B$2:$D122631, 3, 0)</f>
        <v>Charleston, WV</v>
      </c>
      <c r="K770" s="21"/>
    </row>
    <row r="771" hidden="1">
      <c r="A771" s="2" t="s">
        <v>873</v>
      </c>
      <c r="B771" s="2">
        <v>7204.0</v>
      </c>
      <c r="C771" s="2">
        <v>7948.0</v>
      </c>
      <c r="D771" s="2">
        <v>8973.0</v>
      </c>
      <c r="E771" s="2">
        <v>24125.0</v>
      </c>
      <c r="F771" s="2" t="s">
        <v>36</v>
      </c>
      <c r="G771" s="15" t="str">
        <f t="shared" si="125"/>
        <v>ORD</v>
      </c>
      <c r="H771" s="15" t="str">
        <f t="shared" si="126"/>
        <v>PVD</v>
      </c>
      <c r="I771" s="15" t="str">
        <f>vlookup(G771, 'Airport Codes'!$B$2:$D122631, 3, 0)</f>
        <v>Chicago, IL</v>
      </c>
      <c r="J771" s="15" t="str">
        <f>vlookup(H771, 'Airport Codes'!$B$2:$D122631, 3, 0)</f>
        <v>Providence, RI</v>
      </c>
      <c r="K771" s="21"/>
    </row>
    <row r="772" hidden="1">
      <c r="A772" s="2" t="s">
        <v>874</v>
      </c>
      <c r="B772" s="2">
        <v>421.0</v>
      </c>
      <c r="C772" s="2">
        <v>403.0</v>
      </c>
      <c r="D772" s="2">
        <v>604.0</v>
      </c>
      <c r="E772" s="2">
        <v>1428.0</v>
      </c>
    </row>
    <row r="773" hidden="1">
      <c r="A773" s="2" t="s">
        <v>875</v>
      </c>
      <c r="B773" s="2">
        <v>1799.0</v>
      </c>
      <c r="C773" s="2">
        <v>1969.0</v>
      </c>
      <c r="D773" s="2">
        <v>1800.0</v>
      </c>
      <c r="E773" s="2">
        <v>5568.0</v>
      </c>
    </row>
    <row r="774" hidden="1">
      <c r="A774" s="2" t="s">
        <v>876</v>
      </c>
      <c r="B774" s="2">
        <v>6031.0</v>
      </c>
      <c r="C774" s="2">
        <v>8015.0</v>
      </c>
      <c r="D774" s="2">
        <v>10004.0</v>
      </c>
      <c r="E774" s="2">
        <v>24050.0</v>
      </c>
      <c r="F774" s="2" t="s">
        <v>36</v>
      </c>
      <c r="G774" s="15" t="str">
        <f>LEFT(A774, 3)</f>
        <v>PHL</v>
      </c>
      <c r="H774" s="15" t="str">
        <f>RiGHT(A774, 3)</f>
        <v>SAV</v>
      </c>
      <c r="I774" s="15" t="str">
        <f>vlookup(G774, 'Airport Codes'!$B$2:$D122631, 3, 0)</f>
        <v>Philadelphia, PA</v>
      </c>
      <c r="J774" s="15" t="str">
        <f>vlookup(H774, 'Airport Codes'!$B$2:$D122631, 3, 0)</f>
        <v>Savannah, GA</v>
      </c>
      <c r="K774" s="21"/>
    </row>
    <row r="775" hidden="1">
      <c r="A775" s="2" t="s">
        <v>877</v>
      </c>
      <c r="B775" s="2">
        <v>10271.0</v>
      </c>
      <c r="C775" s="2">
        <v>10509.0</v>
      </c>
      <c r="D775" s="2">
        <v>9794.0</v>
      </c>
      <c r="E775" s="2">
        <v>30574.0</v>
      </c>
    </row>
    <row r="776" hidden="1">
      <c r="A776" s="2" t="s">
        <v>878</v>
      </c>
      <c r="B776" s="2">
        <v>66.0</v>
      </c>
      <c r="C776" s="2">
        <v>81.0</v>
      </c>
      <c r="D776" s="2">
        <v>57.0</v>
      </c>
      <c r="E776" s="2">
        <v>204.0</v>
      </c>
    </row>
    <row r="777" hidden="1">
      <c r="A777" s="2" t="s">
        <v>879</v>
      </c>
      <c r="B777" s="2">
        <v>7680.0</v>
      </c>
      <c r="C777" s="2">
        <v>7885.0</v>
      </c>
      <c r="D777" s="2">
        <v>8445.0</v>
      </c>
      <c r="E777" s="2">
        <v>24010.0</v>
      </c>
      <c r="F777" s="2" t="s">
        <v>36</v>
      </c>
      <c r="G777" s="15" t="str">
        <f>LEFT(A777, 3)</f>
        <v>BNA</v>
      </c>
      <c r="H777" s="15" t="str">
        <f>RiGHT(A777, 3)</f>
        <v>CMH</v>
      </c>
      <c r="I777" s="15" t="str">
        <f>vlookup(G777, 'Airport Codes'!$B$2:$D122631, 3, 0)</f>
        <v>Nashville, TN</v>
      </c>
      <c r="J777" s="15" t="str">
        <f>vlookup(H777, 'Airport Codes'!$B$2:$D122631, 3, 0)</f>
        <v>Columbus, WI</v>
      </c>
      <c r="K777" s="21"/>
    </row>
    <row r="778" hidden="1">
      <c r="A778" s="2" t="s">
        <v>880</v>
      </c>
      <c r="B778" s="2">
        <v>544.0</v>
      </c>
      <c r="C778" s="2">
        <v>518.0</v>
      </c>
      <c r="D778" s="2">
        <v>483.0</v>
      </c>
      <c r="E778" s="2">
        <v>1545.0</v>
      </c>
    </row>
    <row r="779" hidden="1">
      <c r="A779" s="2" t="s">
        <v>881</v>
      </c>
      <c r="B779" s="2">
        <v>180.0</v>
      </c>
      <c r="C779" s="2">
        <v>223.0</v>
      </c>
      <c r="D779" s="2">
        <v>88.0</v>
      </c>
      <c r="E779" s="2">
        <v>491.0</v>
      </c>
    </row>
    <row r="780" hidden="1">
      <c r="A780" s="2" t="s">
        <v>882</v>
      </c>
      <c r="B780" s="2">
        <v>99.0</v>
      </c>
      <c r="C780" s="2">
        <v>153.0</v>
      </c>
      <c r="D780" s="2">
        <v>18.0</v>
      </c>
      <c r="E780" s="2">
        <v>270.0</v>
      </c>
    </row>
    <row r="781" hidden="1">
      <c r="A781" s="2" t="s">
        <v>883</v>
      </c>
      <c r="B781" s="2">
        <v>855.0</v>
      </c>
      <c r="C781" s="2">
        <v>880.0</v>
      </c>
      <c r="D781" s="2">
        <v>809.0</v>
      </c>
      <c r="E781" s="2">
        <v>2544.0</v>
      </c>
    </row>
    <row r="782" hidden="1">
      <c r="A782" s="2" t="s">
        <v>884</v>
      </c>
      <c r="B782" s="2">
        <v>23021.0</v>
      </c>
      <c r="C782" s="2">
        <v>21788.0</v>
      </c>
      <c r="D782" s="2">
        <v>20371.0</v>
      </c>
      <c r="E782" s="2">
        <v>65180.0</v>
      </c>
    </row>
    <row r="783" hidden="1">
      <c r="A783" s="2" t="s">
        <v>885</v>
      </c>
      <c r="B783" s="2">
        <v>118.0</v>
      </c>
      <c r="C783" s="2">
        <v>178.0</v>
      </c>
      <c r="D783" s="2">
        <v>57.0</v>
      </c>
      <c r="E783" s="2">
        <v>353.0</v>
      </c>
    </row>
    <row r="784" hidden="1">
      <c r="A784" s="2" t="s">
        <v>886</v>
      </c>
      <c r="B784" s="2">
        <v>6143.0</v>
      </c>
      <c r="C784" s="2">
        <v>5997.0</v>
      </c>
      <c r="D784" s="2">
        <v>6002.0</v>
      </c>
      <c r="E784" s="2">
        <v>18142.0</v>
      </c>
    </row>
    <row r="785" hidden="1">
      <c r="A785" s="2" t="s">
        <v>887</v>
      </c>
      <c r="B785" s="2">
        <v>1563.0</v>
      </c>
      <c r="C785" s="2">
        <v>1440.0</v>
      </c>
      <c r="D785" s="2">
        <v>899.0</v>
      </c>
      <c r="E785" s="2">
        <v>3902.0</v>
      </c>
    </row>
    <row r="786" hidden="1">
      <c r="A786" s="2" t="s">
        <v>888</v>
      </c>
      <c r="B786" s="2">
        <v>6143.0</v>
      </c>
      <c r="C786" s="2">
        <v>7734.0</v>
      </c>
      <c r="D786" s="2">
        <v>10124.0</v>
      </c>
      <c r="E786" s="2">
        <v>24001.0</v>
      </c>
      <c r="F786" s="2" t="s">
        <v>36</v>
      </c>
      <c r="G786" s="15" t="str">
        <f>LEFT(A786, 3)</f>
        <v>BOI</v>
      </c>
      <c r="H786" s="15" t="str">
        <f>RiGHT(A786, 3)</f>
        <v>SJC</v>
      </c>
      <c r="I786" s="15" t="str">
        <f>vlookup(G786, 'Airport Codes'!$B$2:$D122631, 3, 0)</f>
        <v>Boise, ID</v>
      </c>
      <c r="J786" s="15" t="str">
        <f>vlookup(H786, 'Airport Codes'!$B$2:$D122631, 3, 0)</f>
        <v>San Jose, CA</v>
      </c>
      <c r="K786" s="21"/>
    </row>
    <row r="787" hidden="1">
      <c r="A787" s="2" t="s">
        <v>889</v>
      </c>
      <c r="D787" s="2">
        <v>59.0</v>
      </c>
      <c r="E787" s="2">
        <v>59.0</v>
      </c>
    </row>
    <row r="788" hidden="1">
      <c r="A788" s="2" t="s">
        <v>890</v>
      </c>
      <c r="B788" s="2">
        <v>92.0</v>
      </c>
      <c r="C788" s="2">
        <v>83.0</v>
      </c>
      <c r="D788" s="2">
        <v>188.0</v>
      </c>
      <c r="E788" s="2">
        <v>363.0</v>
      </c>
    </row>
    <row r="789" hidden="1">
      <c r="A789" s="2" t="s">
        <v>891</v>
      </c>
      <c r="B789" s="2">
        <v>271.0</v>
      </c>
      <c r="C789" s="2">
        <v>316.0</v>
      </c>
      <c r="D789" s="2">
        <v>278.0</v>
      </c>
      <c r="E789" s="2">
        <v>865.0</v>
      </c>
    </row>
    <row r="790" hidden="1">
      <c r="A790" s="2" t="s">
        <v>892</v>
      </c>
      <c r="B790" s="2">
        <v>993.0</v>
      </c>
      <c r="C790" s="2">
        <v>1164.0</v>
      </c>
      <c r="D790" s="2">
        <v>994.0</v>
      </c>
      <c r="E790" s="2">
        <v>3151.0</v>
      </c>
    </row>
    <row r="791" hidden="1">
      <c r="A791" s="2" t="s">
        <v>893</v>
      </c>
      <c r="B791" s="2">
        <v>853.0</v>
      </c>
      <c r="C791" s="2">
        <v>778.0</v>
      </c>
      <c r="D791" s="2">
        <v>564.0</v>
      </c>
      <c r="E791" s="2">
        <v>2195.0</v>
      </c>
    </row>
    <row r="792" hidden="1">
      <c r="A792" s="2" t="s">
        <v>894</v>
      </c>
      <c r="B792" s="2">
        <v>658.0</v>
      </c>
      <c r="C792" s="2">
        <v>537.0</v>
      </c>
      <c r="D792" s="2">
        <v>421.0</v>
      </c>
      <c r="E792" s="2">
        <v>1616.0</v>
      </c>
    </row>
    <row r="793" hidden="1">
      <c r="A793" s="2" t="s">
        <v>895</v>
      </c>
      <c r="B793" s="2">
        <v>482.0</v>
      </c>
      <c r="C793" s="2">
        <v>377.0</v>
      </c>
      <c r="D793" s="2">
        <v>387.0</v>
      </c>
      <c r="E793" s="2">
        <v>1246.0</v>
      </c>
    </row>
    <row r="794" hidden="1">
      <c r="A794" s="2" t="s">
        <v>896</v>
      </c>
      <c r="B794" s="2">
        <v>791.0</v>
      </c>
      <c r="C794" s="2">
        <v>727.0</v>
      </c>
      <c r="D794" s="2">
        <v>587.0</v>
      </c>
      <c r="E794" s="2">
        <v>2105.0</v>
      </c>
    </row>
    <row r="795" hidden="1">
      <c r="A795" s="2" t="s">
        <v>897</v>
      </c>
      <c r="B795" s="2">
        <v>27.0</v>
      </c>
      <c r="E795" s="2">
        <v>27.0</v>
      </c>
    </row>
    <row r="796" hidden="1">
      <c r="A796" s="2" t="s">
        <v>898</v>
      </c>
      <c r="D796" s="2">
        <v>123.0</v>
      </c>
      <c r="E796" s="2">
        <v>123.0</v>
      </c>
    </row>
    <row r="797" hidden="1">
      <c r="A797" s="2" t="s">
        <v>899</v>
      </c>
      <c r="B797" s="2">
        <v>20.0</v>
      </c>
      <c r="E797" s="2">
        <v>20.0</v>
      </c>
    </row>
    <row r="798" hidden="1">
      <c r="A798" s="2" t="s">
        <v>900</v>
      </c>
      <c r="B798" s="2">
        <v>7132.0</v>
      </c>
      <c r="C798" s="2">
        <v>8180.0</v>
      </c>
      <c r="D798" s="2">
        <v>8663.0</v>
      </c>
      <c r="E798" s="2">
        <v>23975.0</v>
      </c>
      <c r="F798" s="2" t="s">
        <v>36</v>
      </c>
      <c r="G798" s="15" t="str">
        <f>LEFT(A798, 3)</f>
        <v>JAX</v>
      </c>
      <c r="H798" s="15" t="str">
        <f>RiGHT(A798, 3)</f>
        <v>PIT</v>
      </c>
      <c r="I798" s="15" t="str">
        <f>vlookup(G798, 'Airport Codes'!$B$2:$D122631, 3, 0)</f>
        <v>Jacksonville, FL</v>
      </c>
      <c r="J798" s="15" t="str">
        <f>vlookup(H798, 'Airport Codes'!$B$2:$D122631, 3, 0)</f>
        <v>Pittsburgh, PA</v>
      </c>
      <c r="K798" s="21"/>
    </row>
    <row r="799" hidden="1">
      <c r="A799" s="2" t="s">
        <v>901</v>
      </c>
      <c r="B799" s="2">
        <v>172.0</v>
      </c>
      <c r="C799" s="2">
        <v>154.0</v>
      </c>
      <c r="D799" s="2">
        <v>324.0</v>
      </c>
      <c r="E799" s="2">
        <v>650.0</v>
      </c>
    </row>
    <row r="800" hidden="1">
      <c r="A800" s="2" t="s">
        <v>902</v>
      </c>
      <c r="C800" s="2">
        <v>60.0</v>
      </c>
      <c r="D800" s="2">
        <v>41.0</v>
      </c>
      <c r="E800" s="2">
        <v>101.0</v>
      </c>
    </row>
    <row r="801" hidden="1">
      <c r="A801" s="2" t="s">
        <v>903</v>
      </c>
      <c r="B801" s="2">
        <v>455.0</v>
      </c>
      <c r="C801" s="2">
        <v>419.0</v>
      </c>
      <c r="D801" s="2">
        <v>713.0</v>
      </c>
      <c r="E801" s="2">
        <v>1587.0</v>
      </c>
    </row>
    <row r="802" hidden="1">
      <c r="A802" s="2" t="s">
        <v>904</v>
      </c>
      <c r="B802" s="2">
        <v>7204.0</v>
      </c>
      <c r="C802" s="2">
        <v>8197.0</v>
      </c>
      <c r="D802" s="2">
        <v>8568.0</v>
      </c>
      <c r="E802" s="2">
        <v>23969.0</v>
      </c>
      <c r="F802" s="2" t="s">
        <v>36</v>
      </c>
      <c r="G802" s="15" t="str">
        <f>LEFT(A802, 3)</f>
        <v>DFW</v>
      </c>
      <c r="H802" s="15" t="str">
        <f>RiGHT(A802, 3)</f>
        <v>XNA</v>
      </c>
      <c r="I802" s="15" t="str">
        <f>vlookup(G802, 'Airport Codes'!$B$2:$D122631, 3, 0)</f>
        <v>Dallas, TX</v>
      </c>
      <c r="J802" s="15" t="str">
        <f>vlookup(H802, 'Airport Codes'!$B$2:$D122631, 3, 0)</f>
        <v>Fayetteville, NC</v>
      </c>
      <c r="K802" s="21"/>
    </row>
    <row r="803" hidden="1">
      <c r="A803" s="2" t="s">
        <v>905</v>
      </c>
      <c r="D803" s="2">
        <v>83.0</v>
      </c>
      <c r="E803" s="2">
        <v>83.0</v>
      </c>
    </row>
    <row r="804" hidden="1">
      <c r="A804" s="2" t="s">
        <v>906</v>
      </c>
      <c r="B804" s="2">
        <v>57.0</v>
      </c>
      <c r="C804" s="2">
        <v>171.0</v>
      </c>
      <c r="D804" s="2">
        <v>84.0</v>
      </c>
      <c r="E804" s="2">
        <v>312.0</v>
      </c>
    </row>
    <row r="805" hidden="1">
      <c r="A805" s="2" t="s">
        <v>907</v>
      </c>
      <c r="B805" s="2">
        <v>202.0</v>
      </c>
      <c r="C805" s="2">
        <v>275.0</v>
      </c>
      <c r="D805" s="2">
        <v>243.0</v>
      </c>
      <c r="E805" s="2">
        <v>720.0</v>
      </c>
    </row>
    <row r="806" hidden="1">
      <c r="A806" s="2" t="s">
        <v>908</v>
      </c>
      <c r="B806" s="2">
        <v>260.0</v>
      </c>
      <c r="C806" s="2">
        <v>228.0</v>
      </c>
      <c r="E806" s="2">
        <v>488.0</v>
      </c>
    </row>
    <row r="807" hidden="1">
      <c r="A807" s="2" t="s">
        <v>909</v>
      </c>
      <c r="D807" s="2">
        <v>5114.0</v>
      </c>
      <c r="E807" s="2">
        <v>5114.0</v>
      </c>
    </row>
    <row r="808" hidden="1">
      <c r="A808" s="2" t="s">
        <v>910</v>
      </c>
      <c r="B808" s="2">
        <v>1239.0</v>
      </c>
      <c r="C808" s="2">
        <v>1001.0</v>
      </c>
      <c r="D808" s="2">
        <v>229.0</v>
      </c>
      <c r="E808" s="2">
        <v>2469.0</v>
      </c>
    </row>
    <row r="809" hidden="1">
      <c r="A809" s="2" t="s">
        <v>911</v>
      </c>
      <c r="C809" s="2">
        <v>19.0</v>
      </c>
      <c r="D809" s="2">
        <v>18.0</v>
      </c>
      <c r="E809" s="2">
        <v>37.0</v>
      </c>
    </row>
    <row r="810" hidden="1">
      <c r="A810" s="2" t="s">
        <v>912</v>
      </c>
      <c r="B810" s="2">
        <v>6690.0</v>
      </c>
      <c r="C810" s="2">
        <v>8197.0</v>
      </c>
      <c r="D810" s="2">
        <v>8986.0</v>
      </c>
      <c r="E810" s="2">
        <v>23873.0</v>
      </c>
      <c r="F810" s="2" t="s">
        <v>36</v>
      </c>
      <c r="G810" s="15" t="str">
        <f>LEFT(A810, 3)</f>
        <v>GRR</v>
      </c>
      <c r="H810" s="15" t="str">
        <f>RiGHT(A810, 3)</f>
        <v>LGA</v>
      </c>
      <c r="I810" s="15" t="str">
        <f>vlookup(G810, 'Airport Codes'!$B$2:$D122631, 3, 0)</f>
        <v>Grand Rapids, MI</v>
      </c>
      <c r="J810" s="15" t="str">
        <f>vlookup(H810, 'Airport Codes'!$B$2:$D122631, 3, 0)</f>
        <v>New York, NY</v>
      </c>
      <c r="K810" s="21"/>
    </row>
    <row r="811" hidden="1">
      <c r="A811" s="2" t="s">
        <v>913</v>
      </c>
      <c r="B811" s="2">
        <v>317.0</v>
      </c>
      <c r="C811" s="2">
        <v>142.0</v>
      </c>
      <c r="D811" s="2">
        <v>377.0</v>
      </c>
      <c r="E811" s="2">
        <v>836.0</v>
      </c>
    </row>
    <row r="812" hidden="1">
      <c r="A812" s="2" t="s">
        <v>914</v>
      </c>
      <c r="B812" s="2">
        <v>19.0</v>
      </c>
      <c r="D812" s="2">
        <v>20.0</v>
      </c>
      <c r="E812" s="2">
        <v>39.0</v>
      </c>
    </row>
    <row r="813" hidden="1">
      <c r="A813" s="2" t="s">
        <v>915</v>
      </c>
      <c r="B813" s="2">
        <v>7474.0</v>
      </c>
      <c r="C813" s="2">
        <v>7761.0</v>
      </c>
      <c r="D813" s="2">
        <v>8305.0</v>
      </c>
      <c r="E813" s="2">
        <v>23540.0</v>
      </c>
      <c r="F813" s="2" t="s">
        <v>36</v>
      </c>
      <c r="G813" s="15" t="str">
        <f>LEFT(A813, 3)</f>
        <v>DFW</v>
      </c>
      <c r="H813" s="15" t="str">
        <f>RiGHT(A813, 3)</f>
        <v>LIT</v>
      </c>
      <c r="I813" s="15" t="str">
        <f>vlookup(G813, 'Airport Codes'!$B$2:$D122631, 3, 0)</f>
        <v>Dallas, TX</v>
      </c>
      <c r="J813" s="15" t="str">
        <f>vlookup(H813, 'Airport Codes'!$B$2:$D122631, 3, 0)</f>
        <v>Little Rock, AR</v>
      </c>
      <c r="K813" s="21"/>
    </row>
    <row r="814" hidden="1">
      <c r="A814" s="2" t="s">
        <v>916</v>
      </c>
      <c r="C814" s="2">
        <v>133.0</v>
      </c>
      <c r="D814" s="2">
        <v>171.0</v>
      </c>
      <c r="E814" s="2">
        <v>304.0</v>
      </c>
    </row>
    <row r="815" hidden="1">
      <c r="A815" s="2" t="s">
        <v>917</v>
      </c>
      <c r="B815" s="2">
        <v>152.0</v>
      </c>
      <c r="C815" s="2">
        <v>82.0</v>
      </c>
      <c r="D815" s="2">
        <v>222.0</v>
      </c>
      <c r="E815" s="2">
        <v>456.0</v>
      </c>
    </row>
    <row r="816" hidden="1">
      <c r="A816" s="2" t="s">
        <v>918</v>
      </c>
      <c r="B816" s="2">
        <v>3436.0</v>
      </c>
      <c r="C816" s="2">
        <v>3419.0</v>
      </c>
      <c r="D816" s="2">
        <v>3811.0</v>
      </c>
      <c r="E816" s="2">
        <v>10666.0</v>
      </c>
    </row>
    <row r="817" hidden="1">
      <c r="A817" s="2" t="s">
        <v>919</v>
      </c>
      <c r="B817" s="2">
        <v>144.0</v>
      </c>
      <c r="C817" s="2">
        <v>200.0</v>
      </c>
      <c r="E817" s="2">
        <v>344.0</v>
      </c>
    </row>
    <row r="818" hidden="1">
      <c r="A818" s="2" t="s">
        <v>920</v>
      </c>
      <c r="B818" s="2">
        <v>7164.0</v>
      </c>
      <c r="C818" s="2">
        <v>7802.0</v>
      </c>
      <c r="D818" s="2">
        <v>8528.0</v>
      </c>
      <c r="E818" s="2">
        <v>23494.0</v>
      </c>
      <c r="F818" s="2" t="s">
        <v>36</v>
      </c>
      <c r="G818" s="15" t="str">
        <f>LEFT(A818, 3)</f>
        <v>DFW</v>
      </c>
      <c r="H818" s="15" t="str">
        <f>RiGHT(A818, 3)</f>
        <v>HOU</v>
      </c>
      <c r="I818" s="15" t="str">
        <f>vlookup(G818, 'Airport Codes'!$B$2:$D122631, 3, 0)</f>
        <v>Dallas, TX</v>
      </c>
      <c r="J818" s="15" t="str">
        <f>vlookup(H818, 'Airport Codes'!$B$2:$D122631, 3, 0)</f>
        <v>Houston, TX</v>
      </c>
      <c r="K818" s="21"/>
    </row>
    <row r="819" hidden="1">
      <c r="A819" s="2" t="s">
        <v>921</v>
      </c>
      <c r="C819" s="2">
        <v>58.0</v>
      </c>
      <c r="D819" s="2">
        <v>99.0</v>
      </c>
      <c r="E819" s="2">
        <v>157.0</v>
      </c>
    </row>
    <row r="820" hidden="1">
      <c r="A820" s="2" t="s">
        <v>922</v>
      </c>
      <c r="B820" s="2">
        <v>7094.0</v>
      </c>
      <c r="C820" s="2">
        <v>7934.0</v>
      </c>
      <c r="D820" s="2">
        <v>8386.0</v>
      </c>
      <c r="E820" s="2">
        <v>23414.0</v>
      </c>
      <c r="F820" s="2" t="s">
        <v>36</v>
      </c>
      <c r="G820" s="15" t="str">
        <f t="shared" ref="G820:G828" si="127">LEFT(A820, 3)</f>
        <v>IAH</v>
      </c>
      <c r="H820" s="15" t="str">
        <f t="shared" ref="H820:H828" si="128">RiGHT(A820, 3)</f>
        <v>MEM</v>
      </c>
      <c r="I820" s="15" t="str">
        <f>vlookup(G820, 'Airport Codes'!$B$2:$D122631, 3, 0)</f>
        <v>Houston, TX</v>
      </c>
      <c r="J820" s="15" t="str">
        <f>vlookup(H820, 'Airport Codes'!$B$2:$D122631, 3, 0)</f>
        <v>Memphis, TN</v>
      </c>
      <c r="K820" s="21"/>
    </row>
    <row r="821" hidden="1">
      <c r="A821" s="2" t="s">
        <v>923</v>
      </c>
      <c r="B821" s="2">
        <v>6209.0</v>
      </c>
      <c r="C821" s="2">
        <v>8449.0</v>
      </c>
      <c r="D821" s="2">
        <v>8712.0</v>
      </c>
      <c r="E821" s="2">
        <v>23370.0</v>
      </c>
      <c r="F821" s="2" t="s">
        <v>36</v>
      </c>
      <c r="G821" s="15" t="str">
        <f t="shared" si="127"/>
        <v>SBA</v>
      </c>
      <c r="H821" s="15" t="str">
        <f t="shared" si="128"/>
        <v>SEA</v>
      </c>
      <c r="I821" s="15" t="str">
        <f>vlookup(G821, 'Airport Codes'!$B$2:$D122631, 3, 0)</f>
        <v>Santa Barbara, CA</v>
      </c>
      <c r="J821" s="15" t="str">
        <f>vlookup(H821, 'Airport Codes'!$B$2:$D122631, 3, 0)</f>
        <v>Seattle, WA</v>
      </c>
      <c r="K821" s="21"/>
    </row>
    <row r="822" hidden="1">
      <c r="A822" s="2" t="s">
        <v>924</v>
      </c>
      <c r="B822" s="2">
        <v>6840.0</v>
      </c>
      <c r="C822" s="2">
        <v>7867.0</v>
      </c>
      <c r="D822" s="2">
        <v>8495.0</v>
      </c>
      <c r="E822" s="2">
        <v>23202.0</v>
      </c>
      <c r="F822" s="2" t="s">
        <v>36</v>
      </c>
      <c r="G822" s="15" t="str">
        <f t="shared" si="127"/>
        <v>GSP</v>
      </c>
      <c r="H822" s="15" t="str">
        <f t="shared" si="128"/>
        <v>ORD</v>
      </c>
      <c r="I822" s="15" t="str">
        <f>vlookup(G822, 'Airport Codes'!$B$2:$D122631, 3, 0)</f>
        <v>Greenville, NC</v>
      </c>
      <c r="J822" s="15" t="str">
        <f>vlookup(H822, 'Airport Codes'!$B$2:$D122631, 3, 0)</f>
        <v>Chicago, IL</v>
      </c>
      <c r="K822" s="21"/>
    </row>
    <row r="823" hidden="1">
      <c r="A823" s="2" t="s">
        <v>925</v>
      </c>
      <c r="B823" s="2">
        <v>7066.0</v>
      </c>
      <c r="C823" s="2">
        <v>7784.0</v>
      </c>
      <c r="D823" s="2">
        <v>8112.0</v>
      </c>
      <c r="E823" s="2">
        <v>22962.0</v>
      </c>
      <c r="F823" s="2" t="s">
        <v>36</v>
      </c>
      <c r="G823" s="15" t="str">
        <f t="shared" si="127"/>
        <v>CLT</v>
      </c>
      <c r="H823" s="15" t="str">
        <f t="shared" si="128"/>
        <v>MDW</v>
      </c>
      <c r="I823" s="15" t="str">
        <f>vlookup(G823, 'Airport Codes'!$B$2:$D122631, 3, 0)</f>
        <v>Charlotte, NC</v>
      </c>
      <c r="J823" s="15" t="str">
        <f>vlookup(H823, 'Airport Codes'!$B$2:$D122631, 3, 0)</f>
        <v>Chicago, IL</v>
      </c>
      <c r="K823" s="21"/>
    </row>
    <row r="824" hidden="1">
      <c r="A824" s="2" t="s">
        <v>926</v>
      </c>
      <c r="B824" s="2">
        <v>5019.0</v>
      </c>
      <c r="C824" s="2">
        <v>8760.0</v>
      </c>
      <c r="D824" s="2">
        <v>9051.0</v>
      </c>
      <c r="E824" s="2">
        <v>22830.0</v>
      </c>
      <c r="F824" s="2" t="s">
        <v>36</v>
      </c>
      <c r="G824" s="15" t="str">
        <f t="shared" si="127"/>
        <v>SBA</v>
      </c>
      <c r="H824" s="15" t="str">
        <f t="shared" si="128"/>
        <v>SFO</v>
      </c>
      <c r="I824" s="15" t="str">
        <f>vlookup(G824, 'Airport Codes'!$B$2:$D122631, 3, 0)</f>
        <v>Santa Barbara, CA</v>
      </c>
      <c r="J824" s="15" t="str">
        <f>vlookup(H824, 'Airport Codes'!$B$2:$D122631, 3, 0)</f>
        <v>San Francisco, CA</v>
      </c>
      <c r="K824" s="21"/>
    </row>
    <row r="825" hidden="1">
      <c r="A825" s="2" t="s">
        <v>927</v>
      </c>
      <c r="B825" s="2">
        <v>6810.0</v>
      </c>
      <c r="C825" s="2">
        <v>7539.0</v>
      </c>
      <c r="D825" s="2">
        <v>8427.0</v>
      </c>
      <c r="E825" s="2">
        <v>22776.0</v>
      </c>
      <c r="F825" s="2" t="s">
        <v>36</v>
      </c>
      <c r="G825" s="15" t="str">
        <f t="shared" si="127"/>
        <v>BNA</v>
      </c>
      <c r="H825" s="15" t="str">
        <f t="shared" si="128"/>
        <v>RSW</v>
      </c>
      <c r="I825" s="15" t="str">
        <f>vlookup(G825, 'Airport Codes'!$B$2:$D122631, 3, 0)</f>
        <v>Nashville, TN</v>
      </c>
      <c r="J825" s="15" t="str">
        <f>vlookup(H825, 'Airport Codes'!$B$2:$D122631, 3, 0)</f>
        <v>Fort Myers, FL</v>
      </c>
      <c r="K825" s="21"/>
    </row>
    <row r="826" hidden="1">
      <c r="A826" s="2" t="s">
        <v>928</v>
      </c>
      <c r="B826" s="2">
        <v>7184.0</v>
      </c>
      <c r="C826" s="2">
        <v>7495.0</v>
      </c>
      <c r="D826" s="2">
        <v>7936.0</v>
      </c>
      <c r="E826" s="2">
        <v>22615.0</v>
      </c>
      <c r="F826" s="2" t="s">
        <v>36</v>
      </c>
      <c r="G826" s="15" t="str">
        <f t="shared" si="127"/>
        <v>RNO</v>
      </c>
      <c r="H826" s="15" t="str">
        <f t="shared" si="128"/>
        <v>SLC</v>
      </c>
      <c r="I826" s="15" t="str">
        <f>vlookup(G826, 'Airport Codes'!$B$2:$D122631, 3, 0)</f>
        <v>Reno, NV</v>
      </c>
      <c r="J826" s="15" t="str">
        <f>vlookup(H826, 'Airport Codes'!$B$2:$D122631, 3, 0)</f>
        <v>Salt Lake City, UT</v>
      </c>
      <c r="K826" s="21"/>
    </row>
    <row r="827" hidden="1">
      <c r="A827" s="2" t="s">
        <v>929</v>
      </c>
      <c r="B827" s="2">
        <v>6356.0</v>
      </c>
      <c r="C827" s="2">
        <v>8093.0</v>
      </c>
      <c r="D827" s="2">
        <v>8098.0</v>
      </c>
      <c r="E827" s="2">
        <v>22547.0</v>
      </c>
      <c r="F827" s="2" t="s">
        <v>36</v>
      </c>
      <c r="G827" s="15" t="str">
        <f t="shared" si="127"/>
        <v>BOI</v>
      </c>
      <c r="H827" s="15" t="str">
        <f t="shared" si="128"/>
        <v>SFO</v>
      </c>
      <c r="I827" s="15" t="str">
        <f>vlookup(G827, 'Airport Codes'!$B$2:$D122631, 3, 0)</f>
        <v>Boise, ID</v>
      </c>
      <c r="J827" s="15" t="str">
        <f>vlookup(H827, 'Airport Codes'!$B$2:$D122631, 3, 0)</f>
        <v>San Francisco, CA</v>
      </c>
      <c r="K827" s="21"/>
    </row>
    <row r="828" hidden="1">
      <c r="A828" s="2" t="s">
        <v>930</v>
      </c>
      <c r="B828" s="2">
        <v>5795.0</v>
      </c>
      <c r="C828" s="2">
        <v>7792.0</v>
      </c>
      <c r="D828" s="2">
        <v>8868.0</v>
      </c>
      <c r="E828" s="2">
        <v>22455.0</v>
      </c>
      <c r="F828" s="2" t="s">
        <v>36</v>
      </c>
      <c r="G828" s="15" t="str">
        <f t="shared" si="127"/>
        <v>GSP</v>
      </c>
      <c r="H828" s="15" t="str">
        <f t="shared" si="128"/>
        <v>LGA</v>
      </c>
      <c r="I828" s="15" t="str">
        <f>vlookup(G828, 'Airport Codes'!$B$2:$D122631, 3, 0)</f>
        <v>Greenville, NC</v>
      </c>
      <c r="J828" s="15" t="str">
        <f>vlookup(H828, 'Airport Codes'!$B$2:$D122631, 3, 0)</f>
        <v>New York, NY</v>
      </c>
      <c r="K828" s="21"/>
    </row>
    <row r="829" hidden="1">
      <c r="A829" s="2" t="s">
        <v>931</v>
      </c>
      <c r="C829" s="2">
        <v>55.0</v>
      </c>
      <c r="E829" s="2">
        <v>55.0</v>
      </c>
    </row>
    <row r="830" hidden="1">
      <c r="A830" s="2" t="s">
        <v>932</v>
      </c>
      <c r="C830" s="2">
        <v>37.0</v>
      </c>
      <c r="D830" s="2">
        <v>93.0</v>
      </c>
      <c r="E830" s="2">
        <v>130.0</v>
      </c>
    </row>
    <row r="831" hidden="1">
      <c r="A831" s="2" t="s">
        <v>933</v>
      </c>
      <c r="B831" s="2">
        <v>6189.0</v>
      </c>
      <c r="C831" s="2">
        <v>6918.0</v>
      </c>
      <c r="D831" s="2">
        <v>9345.0</v>
      </c>
      <c r="E831" s="2">
        <v>22452.0</v>
      </c>
      <c r="F831" s="2" t="s">
        <v>36</v>
      </c>
      <c r="G831" s="15" t="str">
        <f>LEFT(A831, 3)</f>
        <v>MDT</v>
      </c>
      <c r="H831" s="15" t="str">
        <f>RiGHT(A831, 3)</f>
        <v>SFB</v>
      </c>
      <c r="I831" s="15" t="str">
        <f>vlookup(G831, 'Airport Codes'!$B$2:$D122631, 3, 0)</f>
        <v>Harrisburg, PA</v>
      </c>
      <c r="J831" s="15" t="str">
        <f>vlookup(H831, 'Airport Codes'!$B$2:$D122631, 3, 0)</f>
        <v>Sanford, FL</v>
      </c>
      <c r="K831" s="21"/>
    </row>
    <row r="832" hidden="1">
      <c r="A832" s="2" t="s">
        <v>934</v>
      </c>
      <c r="B832" s="2">
        <v>53.0</v>
      </c>
      <c r="C832" s="2">
        <v>109.0</v>
      </c>
      <c r="D832" s="2">
        <v>79.0</v>
      </c>
      <c r="E832" s="2">
        <v>241.0</v>
      </c>
    </row>
    <row r="833" hidden="1">
      <c r="A833" s="2" t="s">
        <v>935</v>
      </c>
      <c r="B833" s="2">
        <v>959.0</v>
      </c>
      <c r="C833" s="2">
        <v>910.0</v>
      </c>
      <c r="D833" s="2">
        <v>314.0</v>
      </c>
      <c r="E833" s="2">
        <v>2183.0</v>
      </c>
    </row>
    <row r="834" hidden="1">
      <c r="A834" s="2" t="s">
        <v>936</v>
      </c>
      <c r="B834" s="2">
        <v>6718.0</v>
      </c>
      <c r="C834" s="2">
        <v>7524.0</v>
      </c>
      <c r="D834" s="2">
        <v>7875.0</v>
      </c>
      <c r="E834" s="2">
        <v>22117.0</v>
      </c>
      <c r="F834" s="2" t="s">
        <v>36</v>
      </c>
      <c r="G834" s="15" t="str">
        <f t="shared" ref="G834:G837" si="129">LEFT(A834, 3)</f>
        <v>IND</v>
      </c>
      <c r="H834" s="15" t="str">
        <f t="shared" ref="H834:H837" si="130">RiGHT(A834, 3)</f>
        <v>JAX</v>
      </c>
      <c r="I834" s="15" t="str">
        <f>vlookup(G834, 'Airport Codes'!$B$2:$D122631, 3, 0)</f>
        <v>Indianapolis, IN</v>
      </c>
      <c r="J834" s="15" t="str">
        <f>vlookup(H834, 'Airport Codes'!$B$2:$D122631, 3, 0)</f>
        <v>Jacksonville, FL</v>
      </c>
      <c r="K834" s="21"/>
    </row>
    <row r="835" hidden="1">
      <c r="A835" s="2" t="s">
        <v>937</v>
      </c>
      <c r="B835" s="2">
        <v>5047.0</v>
      </c>
      <c r="C835" s="2">
        <v>8043.0</v>
      </c>
      <c r="D835" s="2">
        <v>9013.0</v>
      </c>
      <c r="E835" s="2">
        <v>22103.0</v>
      </c>
      <c r="F835" s="2" t="s">
        <v>36</v>
      </c>
      <c r="G835" s="15" t="str">
        <f t="shared" si="129"/>
        <v>DEN</v>
      </c>
      <c r="H835" s="15" t="str">
        <f t="shared" si="130"/>
        <v>PSP</v>
      </c>
      <c r="I835" s="15" t="str">
        <f>vlookup(G835, 'Airport Codes'!$B$2:$D122631, 3, 0)</f>
        <v>Denver, CO</v>
      </c>
      <c r="J835" s="15" t="str">
        <f>vlookup(H835, 'Airport Codes'!$B$2:$D122631, 3, 0)</f>
        <v>Palm Springs, CA</v>
      </c>
      <c r="K835" s="21"/>
    </row>
    <row r="836" hidden="1">
      <c r="A836" s="2" t="s">
        <v>938</v>
      </c>
      <c r="B836" s="2">
        <v>6434.0</v>
      </c>
      <c r="C836" s="2">
        <v>7494.0</v>
      </c>
      <c r="D836" s="2">
        <v>7778.0</v>
      </c>
      <c r="E836" s="2">
        <v>21706.0</v>
      </c>
      <c r="F836" s="2" t="s">
        <v>36</v>
      </c>
      <c r="G836" s="15" t="str">
        <f t="shared" si="129"/>
        <v>CVG</v>
      </c>
      <c r="H836" s="15" t="str">
        <f t="shared" si="130"/>
        <v>MSY</v>
      </c>
      <c r="I836" s="15" t="str">
        <f>vlookup(G836, 'Airport Codes'!$B$2:$D122631, 3, 0)</f>
        <v>Cincinnati, OH</v>
      </c>
      <c r="J836" s="15" t="str">
        <f>vlookup(H836, 'Airport Codes'!$B$2:$D122631, 3, 0)</f>
        <v>New Orleans, LA</v>
      </c>
      <c r="K836" s="21"/>
    </row>
    <row r="837" hidden="1">
      <c r="A837" s="2" t="s">
        <v>939</v>
      </c>
      <c r="B837" s="2">
        <v>5894.0</v>
      </c>
      <c r="C837" s="2">
        <v>7347.0</v>
      </c>
      <c r="D837" s="2">
        <v>8419.0</v>
      </c>
      <c r="E837" s="2">
        <v>21660.0</v>
      </c>
      <c r="F837" s="2" t="s">
        <v>36</v>
      </c>
      <c r="G837" s="15" t="str">
        <f t="shared" si="129"/>
        <v>EWR</v>
      </c>
      <c r="H837" s="15" t="str">
        <f t="shared" si="130"/>
        <v>IAD</v>
      </c>
      <c r="I837" s="15" t="str">
        <f>vlookup(G837, 'Airport Codes'!$B$2:$D122631, 3, 0)</f>
        <v>Newark, NJ</v>
      </c>
      <c r="J837" s="15" t="str">
        <f>vlookup(H837, 'Airport Codes'!$B$2:$D122631, 3, 0)</f>
        <v>Washington, DC</v>
      </c>
      <c r="K837" s="21"/>
    </row>
    <row r="838" hidden="1">
      <c r="A838" s="2" t="s">
        <v>940</v>
      </c>
      <c r="B838" s="2">
        <v>271.0</v>
      </c>
      <c r="C838" s="2">
        <v>245.0</v>
      </c>
      <c r="D838" s="2">
        <v>441.0</v>
      </c>
      <c r="E838" s="2">
        <v>957.0</v>
      </c>
    </row>
    <row r="839" hidden="1">
      <c r="A839" s="2" t="s">
        <v>941</v>
      </c>
      <c r="B839" s="2">
        <v>6915.0</v>
      </c>
      <c r="C839" s="2">
        <v>7220.0</v>
      </c>
      <c r="D839" s="2">
        <v>7510.0</v>
      </c>
      <c r="E839" s="2">
        <v>21645.0</v>
      </c>
      <c r="F839" s="2" t="s">
        <v>36</v>
      </c>
      <c r="G839" s="15" t="str">
        <f t="shared" ref="G839:G840" si="131">LEFT(A839, 3)</f>
        <v>FAT</v>
      </c>
      <c r="H839" s="15" t="str">
        <f t="shared" ref="H839:H840" si="132">RiGHT(A839, 3)</f>
        <v>PHX</v>
      </c>
      <c r="I839" s="15" t="str">
        <f>vlookup(G839, 'Airport Codes'!$B$2:$D122631, 3, 0)</f>
        <v>Fresno, CA</v>
      </c>
      <c r="J839" s="15" t="str">
        <f>vlookup(H839, 'Airport Codes'!$B$2:$D122631, 3, 0)</f>
        <v>Phoenix, AZ</v>
      </c>
      <c r="K839" s="21"/>
    </row>
    <row r="840" hidden="1">
      <c r="A840" s="2" t="s">
        <v>942</v>
      </c>
      <c r="B840" s="2">
        <v>5341.0</v>
      </c>
      <c r="C840" s="2">
        <v>7297.0</v>
      </c>
      <c r="D840" s="2">
        <v>8738.0</v>
      </c>
      <c r="E840" s="2">
        <v>21376.0</v>
      </c>
      <c r="F840" s="2" t="s">
        <v>36</v>
      </c>
      <c r="G840" s="15" t="str">
        <f t="shared" si="131"/>
        <v>LGA</v>
      </c>
      <c r="H840" s="15" t="str">
        <f t="shared" si="132"/>
        <v>PWM</v>
      </c>
      <c r="I840" s="15" t="str">
        <f>vlookup(G840, 'Airport Codes'!$B$2:$D122631, 3, 0)</f>
        <v>New York, NY</v>
      </c>
      <c r="J840" s="15" t="str">
        <f>vlookup(H840, 'Airport Codes'!$B$2:$D122631, 3, 0)</f>
        <v>Portland, OR</v>
      </c>
      <c r="K840" s="21"/>
    </row>
    <row r="841" hidden="1">
      <c r="A841" s="2" t="s">
        <v>943</v>
      </c>
      <c r="B841" s="2">
        <v>217.0</v>
      </c>
      <c r="C841" s="2">
        <v>205.0</v>
      </c>
      <c r="D841" s="2">
        <v>239.0</v>
      </c>
      <c r="E841" s="2">
        <v>661.0</v>
      </c>
    </row>
    <row r="842" hidden="1">
      <c r="A842" s="2" t="s">
        <v>944</v>
      </c>
      <c r="B842" s="2">
        <v>372.0</v>
      </c>
      <c r="C842" s="2">
        <v>346.0</v>
      </c>
      <c r="D842" s="2">
        <v>367.0</v>
      </c>
      <c r="E842" s="2">
        <v>1085.0</v>
      </c>
    </row>
    <row r="843" hidden="1">
      <c r="A843" s="2" t="s">
        <v>945</v>
      </c>
      <c r="B843" s="2">
        <v>6254.0</v>
      </c>
      <c r="C843" s="2">
        <v>7239.0</v>
      </c>
      <c r="D843" s="2">
        <v>7694.0</v>
      </c>
      <c r="E843" s="2">
        <v>21187.0</v>
      </c>
      <c r="F843" s="2" t="s">
        <v>36</v>
      </c>
      <c r="G843" s="15" t="str">
        <f t="shared" ref="G843:G847" si="133">LEFT(A843, 3)</f>
        <v>DFW</v>
      </c>
      <c r="H843" s="15" t="str">
        <f t="shared" ref="H843:H847" si="134">RiGHT(A843, 3)</f>
        <v>GSP</v>
      </c>
      <c r="I843" s="15" t="str">
        <f>vlookup(G843, 'Airport Codes'!$B$2:$D122631, 3, 0)</f>
        <v>Dallas, TX</v>
      </c>
      <c r="J843" s="15" t="str">
        <f>vlookup(H843, 'Airport Codes'!$B$2:$D122631, 3, 0)</f>
        <v>Greenville, NC</v>
      </c>
      <c r="K843" s="21"/>
    </row>
    <row r="844" hidden="1">
      <c r="A844" s="2" t="s">
        <v>946</v>
      </c>
      <c r="B844" s="2">
        <v>6041.0</v>
      </c>
      <c r="C844" s="2">
        <v>6674.0</v>
      </c>
      <c r="D844" s="2">
        <v>8446.0</v>
      </c>
      <c r="E844" s="2">
        <v>21161.0</v>
      </c>
      <c r="F844" s="2" t="s">
        <v>36</v>
      </c>
      <c r="G844" s="15" t="str">
        <f t="shared" si="133"/>
        <v>CMH</v>
      </c>
      <c r="H844" s="15" t="str">
        <f t="shared" si="134"/>
        <v>RDU</v>
      </c>
      <c r="I844" s="15" t="str">
        <f>vlookup(G844, 'Airport Codes'!$B$2:$D122631, 3, 0)</f>
        <v>Columbus, WI</v>
      </c>
      <c r="J844" s="15" t="str">
        <f>vlookup(H844, 'Airport Codes'!$B$2:$D122631, 3, 0)</f>
        <v>Raleigh, NC</v>
      </c>
      <c r="K844" s="21"/>
    </row>
    <row r="845" hidden="1">
      <c r="A845" s="2" t="s">
        <v>947</v>
      </c>
      <c r="B845" s="2">
        <v>6031.0</v>
      </c>
      <c r="C845" s="2">
        <v>7332.0</v>
      </c>
      <c r="D845" s="2">
        <v>7761.0</v>
      </c>
      <c r="E845" s="2">
        <v>21124.0</v>
      </c>
      <c r="F845" s="2" t="s">
        <v>36</v>
      </c>
      <c r="G845" s="15" t="str">
        <f t="shared" si="133"/>
        <v>IND</v>
      </c>
      <c r="H845" s="15" t="str">
        <f t="shared" si="134"/>
        <v>SFB</v>
      </c>
      <c r="I845" s="15" t="str">
        <f>vlookup(G845, 'Airport Codes'!$B$2:$D122631, 3, 0)</f>
        <v>Indianapolis, IN</v>
      </c>
      <c r="J845" s="15" t="str">
        <f>vlookup(H845, 'Airport Codes'!$B$2:$D122631, 3, 0)</f>
        <v>Sanford, FL</v>
      </c>
      <c r="K845" s="21"/>
    </row>
    <row r="846" hidden="1">
      <c r="A846" s="2" t="s">
        <v>948</v>
      </c>
      <c r="B846" s="2">
        <v>5908.0</v>
      </c>
      <c r="C846" s="2">
        <v>6946.0</v>
      </c>
      <c r="D846" s="2">
        <v>8207.0</v>
      </c>
      <c r="E846" s="2">
        <v>21061.0</v>
      </c>
      <c r="F846" s="2" t="s">
        <v>36</v>
      </c>
      <c r="G846" s="15" t="str">
        <f t="shared" si="133"/>
        <v>CMH</v>
      </c>
      <c r="H846" s="15" t="str">
        <f t="shared" si="134"/>
        <v>JFK</v>
      </c>
      <c r="I846" s="15" t="str">
        <f>vlookup(G846, 'Airport Codes'!$B$2:$D122631, 3, 0)</f>
        <v>Columbus, WI</v>
      </c>
      <c r="J846" s="15" t="str">
        <f>vlookup(H846, 'Airport Codes'!$B$2:$D122631, 3, 0)</f>
        <v>New York, NY</v>
      </c>
      <c r="K846" s="21"/>
    </row>
    <row r="847" hidden="1">
      <c r="A847" s="2" t="s">
        <v>949</v>
      </c>
      <c r="B847" s="2">
        <v>5789.0</v>
      </c>
      <c r="C847" s="2">
        <v>6701.0</v>
      </c>
      <c r="D847" s="2">
        <v>8447.0</v>
      </c>
      <c r="E847" s="2">
        <v>20937.0</v>
      </c>
      <c r="F847" s="2" t="s">
        <v>36</v>
      </c>
      <c r="G847" s="15" t="str">
        <f t="shared" si="133"/>
        <v>BNA</v>
      </c>
      <c r="H847" s="15" t="str">
        <f t="shared" si="134"/>
        <v>IAD</v>
      </c>
      <c r="I847" s="15" t="str">
        <f>vlookup(G847, 'Airport Codes'!$B$2:$D122631, 3, 0)</f>
        <v>Nashville, TN</v>
      </c>
      <c r="J847" s="15" t="str">
        <f>vlookup(H847, 'Airport Codes'!$B$2:$D122631, 3, 0)</f>
        <v>Washington, DC</v>
      </c>
      <c r="K847" s="21"/>
    </row>
    <row r="848" hidden="1">
      <c r="A848" s="2" t="s">
        <v>950</v>
      </c>
      <c r="B848" s="2">
        <v>950.0</v>
      </c>
      <c r="C848" s="2">
        <v>677.0</v>
      </c>
      <c r="D848" s="2">
        <v>624.0</v>
      </c>
      <c r="E848" s="2">
        <v>2251.0</v>
      </c>
    </row>
    <row r="849" hidden="1">
      <c r="A849" s="2" t="s">
        <v>951</v>
      </c>
      <c r="B849" s="2">
        <v>5590.0</v>
      </c>
      <c r="C849" s="2">
        <v>7269.0</v>
      </c>
      <c r="D849" s="2">
        <v>8044.0</v>
      </c>
      <c r="E849" s="2">
        <v>20903.0</v>
      </c>
      <c r="F849" s="2" t="s">
        <v>36</v>
      </c>
      <c r="G849" s="15" t="str">
        <f t="shared" ref="G849:G851" si="135">LEFT(A849, 3)</f>
        <v>CHS</v>
      </c>
      <c r="H849" s="15" t="str">
        <f t="shared" ref="H849:H851" si="136">RiGHT(A849, 3)</f>
        <v>IAD</v>
      </c>
      <c r="I849" s="15" t="str">
        <f>vlookup(G849, 'Airport Codes'!$B$2:$D122631, 3, 0)</f>
        <v>Charleston, WV</v>
      </c>
      <c r="J849" s="15" t="str">
        <f>vlookup(H849, 'Airport Codes'!$B$2:$D122631, 3, 0)</f>
        <v>Washington, DC</v>
      </c>
      <c r="K849" s="21"/>
    </row>
    <row r="850" hidden="1">
      <c r="A850" s="2" t="s">
        <v>952</v>
      </c>
      <c r="B850" s="2">
        <v>6903.0</v>
      </c>
      <c r="C850" s="2">
        <v>6962.0</v>
      </c>
      <c r="D850" s="2">
        <v>6975.0</v>
      </c>
      <c r="E850" s="2">
        <v>20840.0</v>
      </c>
      <c r="F850" s="2" t="s">
        <v>36</v>
      </c>
      <c r="G850" s="15" t="str">
        <f t="shared" si="135"/>
        <v>HOU</v>
      </c>
      <c r="H850" s="15" t="str">
        <f t="shared" si="136"/>
        <v>SAT</v>
      </c>
      <c r="I850" s="15" t="str">
        <f>vlookup(G850, 'Airport Codes'!$B$2:$D122631, 3, 0)</f>
        <v>Houston, TX</v>
      </c>
      <c r="J850" s="15" t="str">
        <f>vlookup(H850, 'Airport Codes'!$B$2:$D122631, 3, 0)</f>
        <v>San Antonio, TX</v>
      </c>
      <c r="K850" s="21"/>
    </row>
    <row r="851" hidden="1">
      <c r="A851" s="2" t="s">
        <v>953</v>
      </c>
      <c r="B851" s="2">
        <v>6774.0</v>
      </c>
      <c r="C851" s="2">
        <v>6862.0</v>
      </c>
      <c r="D851" s="2">
        <v>7180.0</v>
      </c>
      <c r="E851" s="2">
        <v>20816.0</v>
      </c>
      <c r="F851" s="2" t="s">
        <v>36</v>
      </c>
      <c r="G851" s="15" t="str">
        <f t="shared" si="135"/>
        <v>DTW</v>
      </c>
      <c r="H851" s="15" t="str">
        <f t="shared" si="136"/>
        <v>GSP</v>
      </c>
      <c r="I851" s="15" t="str">
        <f>vlookup(G851, 'Airport Codes'!$B$2:$D122631, 3, 0)</f>
        <v>Detroit, MI</v>
      </c>
      <c r="J851" s="15" t="str">
        <f>vlookup(H851, 'Airport Codes'!$B$2:$D122631, 3, 0)</f>
        <v>Greenville, NC</v>
      </c>
      <c r="K851" s="21"/>
    </row>
    <row r="852" hidden="1">
      <c r="A852" s="2" t="s">
        <v>954</v>
      </c>
      <c r="B852" s="2">
        <v>471.0</v>
      </c>
      <c r="C852" s="2">
        <v>466.0</v>
      </c>
      <c r="D852" s="2">
        <v>509.0</v>
      </c>
      <c r="E852" s="2">
        <v>1446.0</v>
      </c>
    </row>
    <row r="853" hidden="1">
      <c r="A853" s="2" t="s">
        <v>955</v>
      </c>
      <c r="B853" s="2">
        <v>6537.0</v>
      </c>
      <c r="C853" s="2">
        <v>6588.0</v>
      </c>
      <c r="D853" s="2">
        <v>7670.0</v>
      </c>
      <c r="E853" s="2">
        <v>20795.0</v>
      </c>
      <c r="F853" s="2" t="s">
        <v>36</v>
      </c>
      <c r="G853" s="15" t="str">
        <f t="shared" ref="G853:G855" si="137">LEFT(A853, 3)</f>
        <v>DCA</v>
      </c>
      <c r="H853" s="15" t="str">
        <f t="shared" ref="H853:H855" si="138">RiGHT(A853, 3)</f>
        <v>PIT</v>
      </c>
      <c r="I853" s="15" t="str">
        <f>vlookup(G853, 'Airport Codes'!$B$2:$D122631, 3, 0)</f>
        <v>Washington, DC</v>
      </c>
      <c r="J853" s="15" t="str">
        <f>vlookup(H853, 'Airport Codes'!$B$2:$D122631, 3, 0)</f>
        <v>Pittsburgh, PA</v>
      </c>
      <c r="K853" s="21"/>
    </row>
    <row r="854" hidden="1">
      <c r="A854" s="2" t="s">
        <v>956</v>
      </c>
      <c r="B854" s="2">
        <v>6376.0</v>
      </c>
      <c r="C854" s="2">
        <v>6986.0</v>
      </c>
      <c r="D854" s="2">
        <v>7351.0</v>
      </c>
      <c r="E854" s="2">
        <v>20713.0</v>
      </c>
      <c r="F854" s="2" t="s">
        <v>36</v>
      </c>
      <c r="G854" s="15" t="str">
        <f t="shared" si="137"/>
        <v>DTW</v>
      </c>
      <c r="H854" s="15" t="str">
        <f t="shared" si="138"/>
        <v>MEM</v>
      </c>
      <c r="I854" s="15" t="str">
        <f>vlookup(G854, 'Airport Codes'!$B$2:$D122631, 3, 0)</f>
        <v>Detroit, MI</v>
      </c>
      <c r="J854" s="15" t="str">
        <f>vlookup(H854, 'Airport Codes'!$B$2:$D122631, 3, 0)</f>
        <v>Memphis, TN</v>
      </c>
      <c r="K854" s="21"/>
    </row>
    <row r="855" hidden="1">
      <c r="A855" s="2" t="s">
        <v>957</v>
      </c>
      <c r="B855" s="2">
        <v>5959.0</v>
      </c>
      <c r="C855" s="2">
        <v>6514.0</v>
      </c>
      <c r="D855" s="2">
        <v>8206.0</v>
      </c>
      <c r="E855" s="2">
        <v>20679.0</v>
      </c>
      <c r="F855" s="2" t="s">
        <v>36</v>
      </c>
      <c r="G855" s="15" t="str">
        <f t="shared" si="137"/>
        <v>EWR</v>
      </c>
      <c r="H855" s="15" t="str">
        <f t="shared" si="138"/>
        <v>SDF</v>
      </c>
      <c r="I855" s="15" t="str">
        <f>vlookup(G855, 'Airport Codes'!$B$2:$D122631, 3, 0)</f>
        <v>Newark, NJ</v>
      </c>
      <c r="J855" s="15" t="str">
        <f>vlookup(H855, 'Airport Codes'!$B$2:$D122631, 3, 0)</f>
        <v>Louisville, KY</v>
      </c>
      <c r="K855" s="21"/>
    </row>
    <row r="856" hidden="1">
      <c r="A856" s="2" t="s">
        <v>958</v>
      </c>
      <c r="B856" s="2">
        <v>19031.0</v>
      </c>
      <c r="C856" s="2">
        <v>20903.0</v>
      </c>
      <c r="D856" s="2">
        <v>20154.0</v>
      </c>
      <c r="E856" s="2">
        <v>60088.0</v>
      </c>
    </row>
    <row r="857" hidden="1">
      <c r="A857" s="2" t="s">
        <v>959</v>
      </c>
      <c r="C857" s="2">
        <v>155.0</v>
      </c>
      <c r="D857" s="2">
        <v>128.0</v>
      </c>
      <c r="E857" s="2">
        <v>283.0</v>
      </c>
    </row>
    <row r="858" hidden="1">
      <c r="A858" s="2" t="s">
        <v>960</v>
      </c>
      <c r="B858" s="2">
        <v>5775.0</v>
      </c>
      <c r="C858" s="2">
        <v>7028.0</v>
      </c>
      <c r="D858" s="2">
        <v>7801.0</v>
      </c>
      <c r="E858" s="2">
        <v>20604.0</v>
      </c>
      <c r="F858" s="2" t="s">
        <v>36</v>
      </c>
      <c r="G858" s="15" t="str">
        <f t="shared" ref="G858:G861" si="139">LEFT(A858, 3)</f>
        <v>IND</v>
      </c>
      <c r="H858" s="15" t="str">
        <f t="shared" ref="H858:H861" si="140">RiGHT(A858, 3)</f>
        <v>JFK</v>
      </c>
      <c r="I858" s="15" t="str">
        <f>vlookup(G858, 'Airport Codes'!$B$2:$D122631, 3, 0)</f>
        <v>Indianapolis, IN</v>
      </c>
      <c r="J858" s="15" t="str">
        <f>vlookup(H858, 'Airport Codes'!$B$2:$D122631, 3, 0)</f>
        <v>New York, NY</v>
      </c>
      <c r="K858" s="21"/>
    </row>
    <row r="859" hidden="1">
      <c r="A859" s="2" t="s">
        <v>961</v>
      </c>
      <c r="B859" s="2">
        <v>6245.0</v>
      </c>
      <c r="C859" s="2">
        <v>6255.0</v>
      </c>
      <c r="D859" s="2">
        <v>7954.0</v>
      </c>
      <c r="E859" s="2">
        <v>20454.0</v>
      </c>
      <c r="F859" s="2" t="s">
        <v>36</v>
      </c>
      <c r="G859" s="15" t="str">
        <f t="shared" si="139"/>
        <v>CHS</v>
      </c>
      <c r="H859" s="15" t="str">
        <f t="shared" si="140"/>
        <v>MIA</v>
      </c>
      <c r="I859" s="15" t="str">
        <f>vlookup(G859, 'Airport Codes'!$B$2:$D122631, 3, 0)</f>
        <v>Charleston, WV</v>
      </c>
      <c r="J859" s="15" t="str">
        <f>vlookup(H859, 'Airport Codes'!$B$2:$D122631, 3, 0)</f>
        <v>Miami, FL</v>
      </c>
      <c r="K859" s="21"/>
    </row>
    <row r="860" hidden="1">
      <c r="A860" s="2" t="s">
        <v>962</v>
      </c>
      <c r="B860" s="2">
        <v>5543.0</v>
      </c>
      <c r="C860" s="2">
        <v>5904.0</v>
      </c>
      <c r="D860" s="2">
        <v>8890.0</v>
      </c>
      <c r="E860" s="2">
        <v>20337.0</v>
      </c>
      <c r="F860" s="2" t="s">
        <v>36</v>
      </c>
      <c r="G860" s="15" t="str">
        <f t="shared" si="139"/>
        <v>TPA</v>
      </c>
      <c r="H860" s="15" t="str">
        <f t="shared" si="140"/>
        <v>TTN</v>
      </c>
      <c r="I860" s="15" t="str">
        <f>vlookup(G860, 'Airport Codes'!$B$2:$D122631, 3, 0)</f>
        <v>Tampa, FL</v>
      </c>
      <c r="J860" s="15" t="str">
        <f>vlookup(H860, 'Airport Codes'!$B$2:$D122631, 3, 0)</f>
        <v>Trenton, NJ</v>
      </c>
      <c r="K860" s="21"/>
    </row>
    <row r="861" hidden="1">
      <c r="A861" s="2" t="s">
        <v>963</v>
      </c>
      <c r="B861" s="2">
        <v>6279.0</v>
      </c>
      <c r="C861" s="2">
        <v>6707.0</v>
      </c>
      <c r="D861" s="2">
        <v>7234.0</v>
      </c>
      <c r="E861" s="2">
        <v>20220.0</v>
      </c>
      <c r="F861" s="2" t="s">
        <v>36</v>
      </c>
      <c r="G861" s="15" t="str">
        <f t="shared" si="139"/>
        <v>CHS</v>
      </c>
      <c r="H861" s="15" t="str">
        <f t="shared" si="140"/>
        <v>DTW</v>
      </c>
      <c r="I861" s="15" t="str">
        <f>vlookup(G861, 'Airport Codes'!$B$2:$D122631, 3, 0)</f>
        <v>Charleston, WV</v>
      </c>
      <c r="J861" s="15" t="str">
        <f>vlookup(H861, 'Airport Codes'!$B$2:$D122631, 3, 0)</f>
        <v>Detroit, MI</v>
      </c>
      <c r="K861" s="21"/>
    </row>
    <row r="862" hidden="1">
      <c r="A862" s="2" t="s">
        <v>964</v>
      </c>
      <c r="B862" s="2">
        <v>599.0</v>
      </c>
      <c r="C862" s="2">
        <v>758.0</v>
      </c>
      <c r="D862" s="2">
        <v>749.0</v>
      </c>
      <c r="E862" s="2">
        <v>2106.0</v>
      </c>
    </row>
    <row r="863" hidden="1">
      <c r="A863" s="2" t="s">
        <v>965</v>
      </c>
      <c r="B863" s="2">
        <v>4595.0</v>
      </c>
      <c r="C863" s="2">
        <v>7161.0</v>
      </c>
      <c r="D863" s="2">
        <v>8339.0</v>
      </c>
      <c r="E863" s="2">
        <v>20095.0</v>
      </c>
      <c r="F863" s="2" t="s">
        <v>36</v>
      </c>
      <c r="G863" s="15" t="str">
        <f>LEFT(A863, 3)</f>
        <v>DEN</v>
      </c>
      <c r="H863" s="15" t="str">
        <f>RiGHT(A863, 3)</f>
        <v>LIT</v>
      </c>
      <c r="I863" s="15" t="str">
        <f>vlookup(G863, 'Airport Codes'!$B$2:$D122631, 3, 0)</f>
        <v>Denver, CO</v>
      </c>
      <c r="J863" s="15" t="str">
        <f>vlookup(H863, 'Airport Codes'!$B$2:$D122631, 3, 0)</f>
        <v>Little Rock, AR</v>
      </c>
      <c r="K863" s="21"/>
    </row>
    <row r="864" hidden="1">
      <c r="A864" s="2" t="s">
        <v>966</v>
      </c>
      <c r="B864" s="2">
        <v>727.0</v>
      </c>
      <c r="C864" s="2">
        <v>663.0</v>
      </c>
      <c r="D864" s="2">
        <v>886.0</v>
      </c>
      <c r="E864" s="2">
        <v>2276.0</v>
      </c>
    </row>
    <row r="865" hidden="1">
      <c r="A865" s="2" t="s">
        <v>967</v>
      </c>
      <c r="B865" s="2">
        <v>6340.0</v>
      </c>
      <c r="C865" s="2">
        <v>6603.0</v>
      </c>
      <c r="D865" s="2">
        <v>6684.0</v>
      </c>
      <c r="E865" s="2">
        <v>19627.0</v>
      </c>
      <c r="F865" s="2" t="s">
        <v>36</v>
      </c>
      <c r="G865" s="15" t="str">
        <f t="shared" ref="G865:G870" si="141">LEFT(A865, 3)</f>
        <v>CLT</v>
      </c>
      <c r="H865" s="15" t="str">
        <f t="shared" ref="H865:H870" si="142">RiGHT(A865, 3)</f>
        <v>DAL</v>
      </c>
      <c r="I865" s="15" t="str">
        <f>vlookup(G865, 'Airport Codes'!$B$2:$D122631, 3, 0)</f>
        <v>Charlotte, NC</v>
      </c>
      <c r="J865" s="15" t="str">
        <f>vlookup(H865, 'Airport Codes'!$B$2:$D122631, 3, 0)</f>
        <v>Dallas, TX</v>
      </c>
      <c r="K865" s="21"/>
    </row>
    <row r="866" hidden="1">
      <c r="A866" s="2" t="s">
        <v>968</v>
      </c>
      <c r="B866" s="2">
        <v>4546.0</v>
      </c>
      <c r="C866" s="2">
        <v>6227.0</v>
      </c>
      <c r="D866" s="2">
        <v>8807.0</v>
      </c>
      <c r="E866" s="2">
        <v>19580.0</v>
      </c>
      <c r="F866" s="2" t="s">
        <v>36</v>
      </c>
      <c r="G866" s="15" t="str">
        <f t="shared" si="141"/>
        <v>PBI</v>
      </c>
      <c r="H866" s="15" t="str">
        <f t="shared" si="142"/>
        <v>TTN</v>
      </c>
      <c r="I866" s="15" t="str">
        <f>vlookup(G866, 'Airport Codes'!$B$2:$D122631, 3, 0)</f>
        <v>West Palm Beach, FL</v>
      </c>
      <c r="J866" s="15" t="str">
        <f>vlookup(H866, 'Airport Codes'!$B$2:$D122631, 3, 0)</f>
        <v>Trenton, NJ</v>
      </c>
      <c r="K866" s="21"/>
    </row>
    <row r="867" hidden="1">
      <c r="A867" s="2" t="s">
        <v>969</v>
      </c>
      <c r="B867" s="2">
        <v>6122.0</v>
      </c>
      <c r="C867" s="2">
        <v>6718.0</v>
      </c>
      <c r="D867" s="2">
        <v>6731.0</v>
      </c>
      <c r="E867" s="2">
        <v>19571.0</v>
      </c>
      <c r="F867" s="2" t="s">
        <v>36</v>
      </c>
      <c r="G867" s="15" t="str">
        <f t="shared" si="141"/>
        <v>MEM</v>
      </c>
      <c r="H867" s="15" t="str">
        <f t="shared" si="142"/>
        <v>MSP</v>
      </c>
      <c r="I867" s="15" t="str">
        <f>vlookup(G867, 'Airport Codes'!$B$2:$D122631, 3, 0)</f>
        <v>Memphis, TN</v>
      </c>
      <c r="J867" s="15" t="str">
        <f>vlookup(H867, 'Airport Codes'!$B$2:$D122631, 3, 0)</f>
        <v>St. Paul-Minneapolis, MN</v>
      </c>
      <c r="K867" s="21"/>
    </row>
    <row r="868" hidden="1">
      <c r="A868" s="2" t="s">
        <v>970</v>
      </c>
      <c r="B868" s="2">
        <v>5984.0</v>
      </c>
      <c r="C868" s="2">
        <v>6572.0</v>
      </c>
      <c r="D868" s="2">
        <v>6928.0</v>
      </c>
      <c r="E868" s="2">
        <v>19484.0</v>
      </c>
      <c r="F868" s="2" t="s">
        <v>36</v>
      </c>
      <c r="G868" s="15" t="str">
        <f t="shared" si="141"/>
        <v>ATL</v>
      </c>
      <c r="H868" s="15" t="str">
        <f t="shared" si="142"/>
        <v>XNA</v>
      </c>
      <c r="I868" s="15" t="str">
        <f>vlookup(G868, 'Airport Codes'!$B$2:$D122631, 3, 0)</f>
        <v>Atlanta, GA</v>
      </c>
      <c r="J868" s="15" t="str">
        <f>vlookup(H868, 'Airport Codes'!$B$2:$D122631, 3, 0)</f>
        <v>Fayetteville, NC</v>
      </c>
      <c r="K868" s="21"/>
    </row>
    <row r="869" hidden="1">
      <c r="A869" s="2" t="s">
        <v>971</v>
      </c>
      <c r="B869" s="2">
        <v>5624.0</v>
      </c>
      <c r="C869" s="2">
        <v>6843.0</v>
      </c>
      <c r="D869" s="2">
        <v>6947.0</v>
      </c>
      <c r="E869" s="2">
        <v>19414.0</v>
      </c>
      <c r="F869" s="2" t="s">
        <v>36</v>
      </c>
      <c r="G869" s="15" t="str">
        <f t="shared" si="141"/>
        <v>EUG</v>
      </c>
      <c r="H869" s="15" t="str">
        <f t="shared" si="142"/>
        <v>SEA</v>
      </c>
      <c r="I869" s="15" t="str">
        <f>vlookup(G869, 'Airport Codes'!$B$2:$D122631, 3, 0)</f>
        <v>Eugene, OR</v>
      </c>
      <c r="J869" s="15" t="str">
        <f>vlookup(H869, 'Airport Codes'!$B$2:$D122631, 3, 0)</f>
        <v>Seattle, WA</v>
      </c>
      <c r="K869" s="21"/>
    </row>
    <row r="870" hidden="1">
      <c r="A870" s="2" t="s">
        <v>972</v>
      </c>
      <c r="B870" s="2">
        <v>5064.0</v>
      </c>
      <c r="C870" s="2">
        <v>6069.0</v>
      </c>
      <c r="D870" s="2">
        <v>7982.0</v>
      </c>
      <c r="E870" s="2">
        <v>19115.0</v>
      </c>
      <c r="F870" s="2" t="s">
        <v>36</v>
      </c>
      <c r="G870" s="15" t="str">
        <f t="shared" si="141"/>
        <v>JAX</v>
      </c>
      <c r="H870" s="15" t="str">
        <f t="shared" si="142"/>
        <v>ORF</v>
      </c>
      <c r="I870" s="15" t="str">
        <f>vlookup(G870, 'Airport Codes'!$B$2:$D122631, 3, 0)</f>
        <v>Jacksonville, FL</v>
      </c>
      <c r="J870" s="15" t="str">
        <f>vlookup(H870, 'Airport Codes'!$B$2:$D122631, 3, 0)</f>
        <v>Norfolk, VA</v>
      </c>
      <c r="K870" s="21"/>
    </row>
    <row r="871" hidden="1">
      <c r="A871" s="2" t="s">
        <v>973</v>
      </c>
      <c r="B871" s="2">
        <v>298.0</v>
      </c>
      <c r="C871" s="2">
        <v>218.0</v>
      </c>
      <c r="D871" s="2">
        <v>312.0</v>
      </c>
      <c r="E871" s="2">
        <v>828.0</v>
      </c>
    </row>
    <row r="872" hidden="1">
      <c r="A872" s="2" t="s">
        <v>974</v>
      </c>
      <c r="B872" s="2">
        <v>5397.0</v>
      </c>
      <c r="C872" s="2">
        <v>6650.0</v>
      </c>
      <c r="D872" s="2">
        <v>7024.0</v>
      </c>
      <c r="E872" s="2">
        <v>19071.0</v>
      </c>
      <c r="F872" s="2" t="s">
        <v>36</v>
      </c>
      <c r="G872" s="15" t="str">
        <f>LEFT(A872, 3)</f>
        <v>BHM</v>
      </c>
      <c r="H872" s="15" t="str">
        <f>RiGHT(A872, 3)</f>
        <v>IAH</v>
      </c>
      <c r="I872" s="15" t="str">
        <f>vlookup(G872, 'Airport Codes'!$B$2:$D122631, 3, 0)</f>
        <v>Birmingham, AL</v>
      </c>
      <c r="J872" s="15" t="str">
        <f>vlookup(H872, 'Airport Codes'!$B$2:$D122631, 3, 0)</f>
        <v>Houston, TX</v>
      </c>
      <c r="K872" s="21"/>
    </row>
    <row r="873" hidden="1">
      <c r="A873" s="2" t="s">
        <v>975</v>
      </c>
      <c r="B873" s="2">
        <v>271.0</v>
      </c>
      <c r="C873" s="2">
        <v>269.0</v>
      </c>
      <c r="D873" s="2">
        <v>311.0</v>
      </c>
      <c r="E873" s="2">
        <v>851.0</v>
      </c>
    </row>
    <row r="874" hidden="1">
      <c r="A874" s="2" t="s">
        <v>976</v>
      </c>
      <c r="B874" s="2">
        <v>5822.0</v>
      </c>
      <c r="C874" s="2">
        <v>6110.0</v>
      </c>
      <c r="D874" s="2">
        <v>6970.0</v>
      </c>
      <c r="E874" s="2">
        <v>18902.0</v>
      </c>
      <c r="F874" s="2" t="s">
        <v>36</v>
      </c>
      <c r="G874" s="15" t="str">
        <f>LEFT(A874, 3)</f>
        <v>CLT</v>
      </c>
      <c r="H874" s="15" t="str">
        <f>RiGHT(A874, 3)</f>
        <v>SYR</v>
      </c>
      <c r="I874" s="15" t="str">
        <f>vlookup(G874, 'Airport Codes'!$B$2:$D122631, 3, 0)</f>
        <v>Charlotte, NC</v>
      </c>
      <c r="J874" s="15" t="str">
        <f>vlookup(H874, 'Airport Codes'!$B$2:$D122631, 3, 0)</f>
        <v>New York State Fair, NY</v>
      </c>
      <c r="K874" s="21"/>
    </row>
    <row r="875" hidden="1">
      <c r="A875" s="2" t="s">
        <v>977</v>
      </c>
      <c r="B875" s="2">
        <v>15810.0</v>
      </c>
      <c r="C875" s="2">
        <v>16731.0</v>
      </c>
      <c r="D875" s="2">
        <v>16588.0</v>
      </c>
      <c r="E875" s="2">
        <v>49129.0</v>
      </c>
    </row>
    <row r="876" hidden="1">
      <c r="A876" s="2" t="s">
        <v>978</v>
      </c>
      <c r="B876" s="2">
        <v>5940.0</v>
      </c>
      <c r="C876" s="2">
        <v>6348.0</v>
      </c>
      <c r="D876" s="2">
        <v>6547.0</v>
      </c>
      <c r="E876" s="2">
        <v>18835.0</v>
      </c>
      <c r="F876" s="2" t="s">
        <v>36</v>
      </c>
      <c r="G876" s="15" t="str">
        <f t="shared" ref="G876:G877" si="143">LEFT(A876, 3)</f>
        <v>JFK</v>
      </c>
      <c r="H876" s="15" t="str">
        <f t="shared" ref="H876:H877" si="144">RiGHT(A876, 3)</f>
        <v>PIT</v>
      </c>
      <c r="I876" s="15" t="str">
        <f>vlookup(G876, 'Airport Codes'!$B$2:$D122631, 3, 0)</f>
        <v>New York, NY</v>
      </c>
      <c r="J876" s="15" t="str">
        <f>vlookup(H876, 'Airport Codes'!$B$2:$D122631, 3, 0)</f>
        <v>Pittsburgh, PA</v>
      </c>
      <c r="K876" s="21"/>
    </row>
    <row r="877" hidden="1">
      <c r="A877" s="2" t="s">
        <v>979</v>
      </c>
      <c r="B877" s="2">
        <v>5660.0</v>
      </c>
      <c r="C877" s="2">
        <v>6240.0</v>
      </c>
      <c r="D877" s="2">
        <v>6818.0</v>
      </c>
      <c r="E877" s="2">
        <v>18718.0</v>
      </c>
      <c r="F877" s="2" t="s">
        <v>36</v>
      </c>
      <c r="G877" s="15" t="str">
        <f t="shared" si="143"/>
        <v>MSP</v>
      </c>
      <c r="H877" s="15" t="str">
        <f t="shared" si="144"/>
        <v>OMA</v>
      </c>
      <c r="I877" s="15" t="str">
        <f>vlookup(G877, 'Airport Codes'!$B$2:$D122631, 3, 0)</f>
        <v>St. Paul-Minneapolis, MN</v>
      </c>
      <c r="J877" s="15" t="str">
        <f>vlookup(H877, 'Airport Codes'!$B$2:$D122631, 3, 0)</f>
        <v>Omaha, NE</v>
      </c>
      <c r="K877" s="21"/>
    </row>
    <row r="878" hidden="1">
      <c r="A878" s="2" t="s">
        <v>980</v>
      </c>
      <c r="B878" s="2">
        <v>29451.0</v>
      </c>
      <c r="C878" s="2">
        <v>27704.0</v>
      </c>
      <c r="D878" s="2">
        <v>30057.0</v>
      </c>
      <c r="E878" s="2">
        <v>87212.0</v>
      </c>
    </row>
    <row r="879" hidden="1">
      <c r="A879" s="2" t="s">
        <v>981</v>
      </c>
      <c r="D879" s="2">
        <v>21.0</v>
      </c>
      <c r="E879" s="2">
        <v>21.0</v>
      </c>
    </row>
    <row r="880" hidden="1">
      <c r="A880" s="2" t="s">
        <v>982</v>
      </c>
      <c r="B880" s="2">
        <v>3339.0</v>
      </c>
      <c r="C880" s="2">
        <v>6022.0</v>
      </c>
      <c r="D880" s="2">
        <v>9182.0</v>
      </c>
      <c r="E880" s="2">
        <v>18543.0</v>
      </c>
      <c r="F880" s="2" t="s">
        <v>36</v>
      </c>
      <c r="G880" s="15" t="str">
        <f>LEFT(A880, 3)</f>
        <v>DEN</v>
      </c>
      <c r="H880" s="15" t="str">
        <f>RiGHT(A880, 3)</f>
        <v>SBA</v>
      </c>
      <c r="I880" s="15" t="str">
        <f>vlookup(G880, 'Airport Codes'!$B$2:$D122631, 3, 0)</f>
        <v>Denver, CO</v>
      </c>
      <c r="J880" s="15" t="str">
        <f>vlookup(H880, 'Airport Codes'!$B$2:$D122631, 3, 0)</f>
        <v>Santa Barbara, CA</v>
      </c>
      <c r="K880" s="21"/>
    </row>
    <row r="881" hidden="1">
      <c r="A881" s="2" t="s">
        <v>983</v>
      </c>
      <c r="B881" s="2">
        <v>5992.0</v>
      </c>
      <c r="C881" s="2">
        <v>14680.0</v>
      </c>
      <c r="D881" s="2">
        <v>12848.0</v>
      </c>
      <c r="E881" s="2">
        <v>33520.0</v>
      </c>
    </row>
    <row r="882" hidden="1">
      <c r="A882" s="2" t="s">
        <v>984</v>
      </c>
      <c r="B882" s="2">
        <v>3213.0</v>
      </c>
      <c r="C882" s="2">
        <v>7545.0</v>
      </c>
      <c r="D882" s="2">
        <v>7767.0</v>
      </c>
      <c r="E882" s="2">
        <v>18525.0</v>
      </c>
      <c r="F882" s="2" t="s">
        <v>36</v>
      </c>
      <c r="G882" s="15" t="str">
        <f>LEFT(A882, 3)</f>
        <v>IND</v>
      </c>
      <c r="H882" s="15" t="str">
        <f>RiGHT(A882, 3)</f>
        <v>MSY</v>
      </c>
      <c r="I882" s="15" t="str">
        <f>vlookup(G882, 'Airport Codes'!$B$2:$D122631, 3, 0)</f>
        <v>Indianapolis, IN</v>
      </c>
      <c r="J882" s="15" t="str">
        <f>vlookup(H882, 'Airport Codes'!$B$2:$D122631, 3, 0)</f>
        <v>New Orleans, LA</v>
      </c>
      <c r="K882" s="21"/>
    </row>
    <row r="883" hidden="1">
      <c r="A883" s="2" t="s">
        <v>985</v>
      </c>
      <c r="B883" s="2">
        <v>256.0</v>
      </c>
      <c r="C883" s="2">
        <v>236.0</v>
      </c>
      <c r="D883" s="2">
        <v>210.0</v>
      </c>
      <c r="E883" s="2">
        <v>702.0</v>
      </c>
    </row>
    <row r="884" hidden="1">
      <c r="A884" s="2" t="s">
        <v>986</v>
      </c>
      <c r="B884" s="2">
        <v>5480.0</v>
      </c>
      <c r="C884" s="2">
        <v>5907.0</v>
      </c>
      <c r="D884" s="2">
        <v>7122.0</v>
      </c>
      <c r="E884" s="2">
        <v>18509.0</v>
      </c>
      <c r="F884" s="2" t="s">
        <v>36</v>
      </c>
      <c r="G884" s="15" t="str">
        <f>LEFT(A884, 3)</f>
        <v>MIA</v>
      </c>
      <c r="H884" s="15" t="str">
        <f>RiGHT(A884, 3)</f>
        <v>ORF</v>
      </c>
      <c r="I884" s="15" t="str">
        <f>vlookup(G884, 'Airport Codes'!$B$2:$D122631, 3, 0)</f>
        <v>Miami, FL</v>
      </c>
      <c r="J884" s="15" t="str">
        <f>vlookup(H884, 'Airport Codes'!$B$2:$D122631, 3, 0)</f>
        <v>Norfolk, VA</v>
      </c>
      <c r="K884" s="21"/>
    </row>
    <row r="885" hidden="1">
      <c r="A885" s="2" t="s">
        <v>987</v>
      </c>
      <c r="B885" s="2">
        <v>1803.0</v>
      </c>
      <c r="C885" s="2">
        <v>1705.0</v>
      </c>
      <c r="D885" s="2">
        <v>2137.0</v>
      </c>
      <c r="E885" s="2">
        <v>5645.0</v>
      </c>
    </row>
    <row r="886" hidden="1">
      <c r="A886" s="2" t="s">
        <v>988</v>
      </c>
      <c r="B886" s="2">
        <v>5859.0</v>
      </c>
      <c r="C886" s="2">
        <v>6155.0</v>
      </c>
      <c r="D886" s="2">
        <v>6463.0</v>
      </c>
      <c r="E886" s="2">
        <v>18477.0</v>
      </c>
      <c r="F886" s="2" t="s">
        <v>36</v>
      </c>
      <c r="G886" s="15" t="str">
        <f t="shared" ref="G886:G893" si="145">LEFT(A886, 3)</f>
        <v>MSP</v>
      </c>
      <c r="H886" s="15" t="str">
        <f t="shared" ref="H886:H893" si="146">RiGHT(A886, 3)</f>
        <v>SDF</v>
      </c>
      <c r="I886" s="15" t="str">
        <f>vlookup(G886, 'Airport Codes'!$B$2:$D122631, 3, 0)</f>
        <v>St. Paul-Minneapolis, MN</v>
      </c>
      <c r="J886" s="15" t="str">
        <f>vlookup(H886, 'Airport Codes'!$B$2:$D122631, 3, 0)</f>
        <v>Louisville, KY</v>
      </c>
      <c r="K886" s="21"/>
    </row>
    <row r="887" hidden="1">
      <c r="A887" s="2" t="s">
        <v>989</v>
      </c>
      <c r="B887" s="2">
        <v>5399.0</v>
      </c>
      <c r="C887" s="2">
        <v>6517.0</v>
      </c>
      <c r="D887" s="2">
        <v>6540.0</v>
      </c>
      <c r="E887" s="2">
        <v>18456.0</v>
      </c>
      <c r="F887" s="2" t="s">
        <v>36</v>
      </c>
      <c r="G887" s="15" t="str">
        <f t="shared" si="145"/>
        <v>IAH</v>
      </c>
      <c r="H887" s="15" t="str">
        <f t="shared" si="146"/>
        <v>OMA</v>
      </c>
      <c r="I887" s="15" t="str">
        <f>vlookup(G887, 'Airport Codes'!$B$2:$D122631, 3, 0)</f>
        <v>Houston, TX</v>
      </c>
      <c r="J887" s="15" t="str">
        <f>vlookup(H887, 'Airport Codes'!$B$2:$D122631, 3, 0)</f>
        <v>Omaha, NE</v>
      </c>
      <c r="K887" s="21"/>
    </row>
    <row r="888" hidden="1">
      <c r="A888" s="2" t="s">
        <v>990</v>
      </c>
      <c r="B888" s="2">
        <v>4905.0</v>
      </c>
      <c r="C888" s="2">
        <v>6402.0</v>
      </c>
      <c r="D888" s="2">
        <v>7097.0</v>
      </c>
      <c r="E888" s="2">
        <v>18404.0</v>
      </c>
      <c r="F888" s="2" t="s">
        <v>36</v>
      </c>
      <c r="G888" s="15" t="str">
        <f t="shared" si="145"/>
        <v>JAX</v>
      </c>
      <c r="H888" s="15" t="str">
        <f t="shared" si="146"/>
        <v>STL</v>
      </c>
      <c r="I888" s="15" t="str">
        <f>vlookup(G888, 'Airport Codes'!$B$2:$D122631, 3, 0)</f>
        <v>Jacksonville, FL</v>
      </c>
      <c r="J888" s="15" t="str">
        <f>vlookup(H888, 'Airport Codes'!$B$2:$D122631, 3, 0)</f>
        <v>St. Louis, MO</v>
      </c>
      <c r="K888" s="21"/>
    </row>
    <row r="889" hidden="1">
      <c r="A889" s="2" t="s">
        <v>991</v>
      </c>
      <c r="B889" s="2">
        <v>5522.0</v>
      </c>
      <c r="C889" s="2">
        <v>6291.0</v>
      </c>
      <c r="D889" s="2">
        <v>6571.0</v>
      </c>
      <c r="E889" s="2">
        <v>18384.0</v>
      </c>
      <c r="F889" s="2" t="s">
        <v>36</v>
      </c>
      <c r="G889" s="15" t="str">
        <f t="shared" si="145"/>
        <v>ATL</v>
      </c>
      <c r="H889" s="15" t="str">
        <f t="shared" si="146"/>
        <v>MSN</v>
      </c>
      <c r="I889" s="15" t="str">
        <f>vlookup(G889, 'Airport Codes'!$B$2:$D122631, 3, 0)</f>
        <v>Atlanta, GA</v>
      </c>
      <c r="J889" s="15" t="str">
        <f>vlookup(H889, 'Airport Codes'!$B$2:$D122631, 3, 0)</f>
        <v>Madison, WI</v>
      </c>
      <c r="K889" s="21"/>
    </row>
    <row r="890" hidden="1">
      <c r="A890" s="2" t="s">
        <v>992</v>
      </c>
      <c r="B890" s="2">
        <v>4182.0</v>
      </c>
      <c r="C890" s="2">
        <v>6185.0</v>
      </c>
      <c r="D890" s="2">
        <v>7970.0</v>
      </c>
      <c r="E890" s="2">
        <v>18337.0</v>
      </c>
      <c r="F890" s="2" t="s">
        <v>36</v>
      </c>
      <c r="G890" s="15" t="str">
        <f t="shared" si="145"/>
        <v>BNA</v>
      </c>
      <c r="H890" s="15" t="str">
        <f t="shared" si="146"/>
        <v>RIC</v>
      </c>
      <c r="I890" s="15" t="str">
        <f>vlookup(G890, 'Airport Codes'!$B$2:$D122631, 3, 0)</f>
        <v>Nashville, TN</v>
      </c>
      <c r="J890" s="15" t="str">
        <f>vlookup(H890, 'Airport Codes'!$B$2:$D122631, 3, 0)</f>
        <v>Richmond, BC</v>
      </c>
      <c r="K890" s="21"/>
    </row>
    <row r="891" hidden="1">
      <c r="A891" s="2" t="s">
        <v>993</v>
      </c>
      <c r="B891" s="2">
        <v>3465.0</v>
      </c>
      <c r="C891" s="2">
        <v>6456.0</v>
      </c>
      <c r="D891" s="2">
        <v>8272.0</v>
      </c>
      <c r="E891" s="2">
        <v>18193.0</v>
      </c>
      <c r="F891" s="2" t="s">
        <v>36</v>
      </c>
      <c r="G891" s="15" t="str">
        <f t="shared" si="145"/>
        <v>DEN</v>
      </c>
      <c r="H891" s="15" t="str">
        <f t="shared" si="146"/>
        <v>FAT</v>
      </c>
      <c r="I891" s="15" t="str">
        <f>vlookup(G891, 'Airport Codes'!$B$2:$D122631, 3, 0)</f>
        <v>Denver, CO</v>
      </c>
      <c r="J891" s="15" t="str">
        <f>vlookup(H891, 'Airport Codes'!$B$2:$D122631, 3, 0)</f>
        <v>Fresno, CA</v>
      </c>
      <c r="K891" s="21"/>
    </row>
    <row r="892" hidden="1">
      <c r="A892" s="2" t="s">
        <v>994</v>
      </c>
      <c r="B892" s="2">
        <v>5592.0</v>
      </c>
      <c r="C892" s="2">
        <v>5883.0</v>
      </c>
      <c r="D892" s="2">
        <v>6660.0</v>
      </c>
      <c r="E892" s="2">
        <v>18135.0</v>
      </c>
      <c r="F892" s="2" t="s">
        <v>36</v>
      </c>
      <c r="G892" s="15" t="str">
        <f t="shared" si="145"/>
        <v>BHM</v>
      </c>
      <c r="H892" s="15" t="str">
        <f t="shared" si="146"/>
        <v>DTW</v>
      </c>
      <c r="I892" s="15" t="str">
        <f>vlookup(G892, 'Airport Codes'!$B$2:$D122631, 3, 0)</f>
        <v>Birmingham, AL</v>
      </c>
      <c r="J892" s="15" t="str">
        <f>vlookup(H892, 'Airport Codes'!$B$2:$D122631, 3, 0)</f>
        <v>Detroit, MI</v>
      </c>
      <c r="K892" s="21"/>
    </row>
    <row r="893" hidden="1">
      <c r="A893" s="2" t="s">
        <v>995</v>
      </c>
      <c r="B893" s="2">
        <v>5821.0</v>
      </c>
      <c r="C893" s="2">
        <v>5945.0</v>
      </c>
      <c r="D893" s="2">
        <v>6252.0</v>
      </c>
      <c r="E893" s="2">
        <v>18018.0</v>
      </c>
      <c r="F893" s="2" t="s">
        <v>36</v>
      </c>
      <c r="G893" s="15" t="str">
        <f t="shared" si="145"/>
        <v>CLT</v>
      </c>
      <c r="H893" s="15" t="str">
        <f t="shared" si="146"/>
        <v>ROC</v>
      </c>
      <c r="I893" s="15" t="str">
        <f>vlookup(G893, 'Airport Codes'!$B$2:$D122631, 3, 0)</f>
        <v>Charlotte, NC</v>
      </c>
      <c r="J893" s="15" t="str">
        <f>vlookup(H893, 'Airport Codes'!$B$2:$D122631, 3, 0)</f>
        <v>Rochester, MN</v>
      </c>
      <c r="K893" s="21"/>
    </row>
    <row r="894" hidden="1">
      <c r="A894" s="2" t="s">
        <v>996</v>
      </c>
      <c r="B894" s="2">
        <v>224.0</v>
      </c>
      <c r="C894" s="2">
        <v>245.0</v>
      </c>
      <c r="D894" s="2">
        <v>243.0</v>
      </c>
      <c r="E894" s="2">
        <v>712.0</v>
      </c>
    </row>
    <row r="895" hidden="1">
      <c r="A895" s="2" t="s">
        <v>997</v>
      </c>
      <c r="B895" s="2">
        <v>5546.0</v>
      </c>
      <c r="C895" s="2">
        <v>5846.0</v>
      </c>
      <c r="D895" s="2">
        <v>6512.0</v>
      </c>
      <c r="E895" s="2">
        <v>17904.0</v>
      </c>
      <c r="F895" s="2" t="s">
        <v>36</v>
      </c>
      <c r="G895" s="15" t="str">
        <f t="shared" ref="G895:G896" si="147">LEFT(A895, 3)</f>
        <v>BOS</v>
      </c>
      <c r="H895" s="15" t="str">
        <f t="shared" ref="H895:H896" si="148">RiGHT(A895, 3)</f>
        <v>ROC</v>
      </c>
      <c r="I895" s="15" t="str">
        <f>vlookup(G895, 'Airport Codes'!$B$2:$D122631, 3, 0)</f>
        <v>Boston, MA</v>
      </c>
      <c r="J895" s="15" t="str">
        <f>vlookup(H895, 'Airport Codes'!$B$2:$D122631, 3, 0)</f>
        <v>Rochester, MN</v>
      </c>
      <c r="K895" s="21"/>
    </row>
    <row r="896" hidden="1">
      <c r="A896" s="2" t="s">
        <v>998</v>
      </c>
      <c r="B896" s="2">
        <v>5674.0</v>
      </c>
      <c r="C896" s="2">
        <v>5999.0</v>
      </c>
      <c r="D896" s="2">
        <v>6226.0</v>
      </c>
      <c r="E896" s="2">
        <v>17899.0</v>
      </c>
      <c r="F896" s="2" t="s">
        <v>36</v>
      </c>
      <c r="G896" s="15" t="str">
        <f t="shared" si="147"/>
        <v>DFW</v>
      </c>
      <c r="H896" s="15" t="str">
        <f t="shared" si="148"/>
        <v>ICT</v>
      </c>
      <c r="I896" s="15" t="str">
        <f>vlookup(G896, 'Airport Codes'!$B$2:$D122631, 3, 0)</f>
        <v>Dallas, TX</v>
      </c>
      <c r="J896" s="15" t="str">
        <f>vlookup(H896, 'Airport Codes'!$B$2:$D122631, 3, 0)</f>
        <v>Wichita, KS</v>
      </c>
      <c r="K896" s="21"/>
    </row>
    <row r="897" hidden="1">
      <c r="A897" s="2" t="s">
        <v>999</v>
      </c>
      <c r="B897" s="2">
        <v>205.0</v>
      </c>
      <c r="C897" s="2">
        <v>196.0</v>
      </c>
      <c r="D897" s="2">
        <v>272.0</v>
      </c>
      <c r="E897" s="2">
        <v>673.0</v>
      </c>
    </row>
    <row r="898" hidden="1">
      <c r="A898" s="2" t="s">
        <v>1000</v>
      </c>
      <c r="B898" s="2">
        <v>5418.0</v>
      </c>
      <c r="C898" s="2">
        <v>6164.0</v>
      </c>
      <c r="D898" s="2">
        <v>6227.0</v>
      </c>
      <c r="E898" s="2">
        <v>17809.0</v>
      </c>
      <c r="F898" s="2" t="s">
        <v>36</v>
      </c>
      <c r="G898" s="15" t="str">
        <f>LEFT(A898, 3)</f>
        <v>CLE</v>
      </c>
      <c r="H898" s="15" t="str">
        <f>RiGHT(A898, 3)</f>
        <v>MCI</v>
      </c>
      <c r="I898" s="15" t="str">
        <f>vlookup(G898, 'Airport Codes'!$B$2:$D122631, 3, 0)</f>
        <v>Cleveland, OH</v>
      </c>
      <c r="J898" s="15" t="str">
        <f>vlookup(H898, 'Airport Codes'!$B$2:$D122631, 3, 0)</f>
        <v>Kansas City, MO</v>
      </c>
      <c r="K898" s="21"/>
    </row>
    <row r="899" hidden="1">
      <c r="A899" s="2" t="s">
        <v>1001</v>
      </c>
      <c r="B899" s="2">
        <v>21.0</v>
      </c>
      <c r="E899" s="2">
        <v>21.0</v>
      </c>
    </row>
    <row r="900" hidden="1">
      <c r="A900" s="2" t="s">
        <v>1002</v>
      </c>
      <c r="C900" s="2">
        <v>4779.0</v>
      </c>
      <c r="D900" s="2">
        <v>7183.0</v>
      </c>
      <c r="E900" s="2">
        <v>11962.0</v>
      </c>
    </row>
    <row r="901" hidden="1">
      <c r="A901" s="2" t="s">
        <v>1003</v>
      </c>
      <c r="B901" s="2">
        <v>4799.0</v>
      </c>
      <c r="C901" s="2">
        <v>5839.0</v>
      </c>
      <c r="D901" s="2">
        <v>7148.0</v>
      </c>
      <c r="E901" s="2">
        <v>17786.0</v>
      </c>
      <c r="F901" s="2" t="s">
        <v>36</v>
      </c>
      <c r="G901" s="15" t="str">
        <f t="shared" ref="G901:G906" si="149">LEFT(A901, 3)</f>
        <v>FAT</v>
      </c>
      <c r="H901" s="15" t="str">
        <f t="shared" ref="H901:H906" si="150">RiGHT(A901, 3)</f>
        <v>PDX</v>
      </c>
      <c r="I901" s="15" t="str">
        <f>vlookup(G901, 'Airport Codes'!$B$2:$D122631, 3, 0)</f>
        <v>Fresno, CA</v>
      </c>
      <c r="J901" s="15" t="str">
        <f>vlookup(H901, 'Airport Codes'!$B$2:$D122631, 3, 0)</f>
        <v>Portland, OR</v>
      </c>
      <c r="K901" s="21"/>
    </row>
    <row r="902" hidden="1">
      <c r="A902" s="2" t="s">
        <v>1004</v>
      </c>
      <c r="B902" s="2">
        <v>5431.0</v>
      </c>
      <c r="C902" s="2">
        <v>5777.0</v>
      </c>
      <c r="D902" s="2">
        <v>6552.0</v>
      </c>
      <c r="E902" s="2">
        <v>17760.0</v>
      </c>
      <c r="F902" s="2" t="s">
        <v>36</v>
      </c>
      <c r="G902" s="15" t="str">
        <f t="shared" si="149"/>
        <v>RIC</v>
      </c>
      <c r="H902" s="15" t="str">
        <f t="shared" si="150"/>
        <v>TPA</v>
      </c>
      <c r="I902" s="15" t="str">
        <f>vlookup(G902, 'Airport Codes'!$B$2:$D122631, 3, 0)</f>
        <v>Richmond, BC</v>
      </c>
      <c r="J902" s="15" t="str">
        <f>vlookup(H902, 'Airport Codes'!$B$2:$D122631, 3, 0)</f>
        <v>Tampa, FL</v>
      </c>
      <c r="K902" s="21"/>
    </row>
    <row r="903" hidden="1">
      <c r="A903" s="2" t="s">
        <v>1005</v>
      </c>
      <c r="B903" s="2">
        <v>5409.0</v>
      </c>
      <c r="C903" s="2">
        <v>5933.0</v>
      </c>
      <c r="D903" s="2">
        <v>6369.0</v>
      </c>
      <c r="E903" s="2">
        <v>17711.0</v>
      </c>
      <c r="F903" s="2" t="s">
        <v>36</v>
      </c>
      <c r="G903" s="15" t="str">
        <f t="shared" si="149"/>
        <v>ATL</v>
      </c>
      <c r="H903" s="15" t="str">
        <f t="shared" si="150"/>
        <v>ICT</v>
      </c>
      <c r="I903" s="15" t="str">
        <f>vlookup(G903, 'Airport Codes'!$B$2:$D122631, 3, 0)</f>
        <v>Atlanta, GA</v>
      </c>
      <c r="J903" s="15" t="str">
        <f>vlookup(H903, 'Airport Codes'!$B$2:$D122631, 3, 0)</f>
        <v>Wichita, KS</v>
      </c>
      <c r="K903" s="21"/>
    </row>
    <row r="904" hidden="1">
      <c r="A904" s="2" t="s">
        <v>1006</v>
      </c>
      <c r="B904" s="2">
        <v>5465.0</v>
      </c>
      <c r="C904" s="2">
        <v>5752.0</v>
      </c>
      <c r="D904" s="2">
        <v>6427.0</v>
      </c>
      <c r="E904" s="2">
        <v>17644.0</v>
      </c>
      <c r="F904" s="2" t="s">
        <v>36</v>
      </c>
      <c r="G904" s="15" t="str">
        <f t="shared" si="149"/>
        <v>DCA</v>
      </c>
      <c r="H904" s="15" t="str">
        <f t="shared" si="150"/>
        <v>MSN</v>
      </c>
      <c r="I904" s="15" t="str">
        <f>vlookup(G904, 'Airport Codes'!$B$2:$D122631, 3, 0)</f>
        <v>Washington, DC</v>
      </c>
      <c r="J904" s="15" t="str">
        <f>vlookup(H904, 'Airport Codes'!$B$2:$D122631, 3, 0)</f>
        <v>Madison, WI</v>
      </c>
      <c r="K904" s="21"/>
    </row>
    <row r="905" hidden="1">
      <c r="A905" s="2" t="s">
        <v>1007</v>
      </c>
      <c r="B905" s="2">
        <v>4863.0</v>
      </c>
      <c r="C905" s="2">
        <v>5886.0</v>
      </c>
      <c r="D905" s="2">
        <v>6868.0</v>
      </c>
      <c r="E905" s="2">
        <v>17617.0</v>
      </c>
      <c r="F905" s="2" t="s">
        <v>36</v>
      </c>
      <c r="G905" s="15" t="str">
        <f t="shared" si="149"/>
        <v>LAX</v>
      </c>
      <c r="H905" s="15" t="str">
        <f t="shared" si="150"/>
        <v>RDM</v>
      </c>
      <c r="I905" s="15" t="str">
        <f>vlookup(G905, 'Airport Codes'!$B$2:$D122631, 3, 0)</f>
        <v>Los Angeles, CA</v>
      </c>
      <c r="J905" s="15" t="str">
        <f>vlookup(H905, 'Airport Codes'!$B$2:$D122631, 3, 0)</f>
        <v>Redmond, OR</v>
      </c>
      <c r="K905" s="21"/>
    </row>
    <row r="906" hidden="1">
      <c r="A906" s="2" t="s">
        <v>1008</v>
      </c>
      <c r="B906" s="2">
        <v>5296.0</v>
      </c>
      <c r="C906" s="2">
        <v>6042.0</v>
      </c>
      <c r="D906" s="2">
        <v>6274.0</v>
      </c>
      <c r="E906" s="2">
        <v>17612.0</v>
      </c>
      <c r="F906" s="2" t="s">
        <v>36</v>
      </c>
      <c r="G906" s="15" t="str">
        <f t="shared" si="149"/>
        <v>BOS</v>
      </c>
      <c r="H906" s="15" t="str">
        <f t="shared" si="150"/>
        <v>SDF</v>
      </c>
      <c r="I906" s="15" t="str">
        <f>vlookup(G906, 'Airport Codes'!$B$2:$D122631, 3, 0)</f>
        <v>Boston, MA</v>
      </c>
      <c r="J906" s="15" t="str">
        <f>vlookup(H906, 'Airport Codes'!$B$2:$D122631, 3, 0)</f>
        <v>Louisville, KY</v>
      </c>
      <c r="K906" s="21"/>
    </row>
    <row r="907" hidden="1">
      <c r="A907" s="2" t="s">
        <v>1009</v>
      </c>
      <c r="B907" s="2">
        <v>12114.0</v>
      </c>
      <c r="C907" s="2">
        <v>11857.0</v>
      </c>
      <c r="D907" s="2">
        <v>12290.0</v>
      </c>
      <c r="E907" s="2">
        <v>36261.0</v>
      </c>
    </row>
    <row r="908" hidden="1">
      <c r="A908" s="2" t="s">
        <v>1010</v>
      </c>
      <c r="B908" s="2">
        <v>4932.0</v>
      </c>
      <c r="C908" s="2">
        <v>5726.0</v>
      </c>
      <c r="D908" s="2">
        <v>6881.0</v>
      </c>
      <c r="E908" s="2">
        <v>17539.0</v>
      </c>
      <c r="F908" s="2" t="s">
        <v>36</v>
      </c>
      <c r="G908" s="15" t="str">
        <f t="shared" ref="G908:G910" si="151">LEFT(A908, 3)</f>
        <v>BHM</v>
      </c>
      <c r="H908" s="15" t="str">
        <f t="shared" ref="H908:H910" si="152">RiGHT(A908, 3)</f>
        <v>PHL</v>
      </c>
      <c r="I908" s="15" t="str">
        <f>vlookup(G908, 'Airport Codes'!$B$2:$D122631, 3, 0)</f>
        <v>Birmingham, AL</v>
      </c>
      <c r="J908" s="15" t="str">
        <f>vlookup(H908, 'Airport Codes'!$B$2:$D122631, 3, 0)</f>
        <v>Philadelphia, PA</v>
      </c>
      <c r="K908" s="21"/>
    </row>
    <row r="909" hidden="1">
      <c r="A909" s="2" t="s">
        <v>1011</v>
      </c>
      <c r="B909" s="2">
        <v>5199.0</v>
      </c>
      <c r="C909" s="2">
        <v>6127.0</v>
      </c>
      <c r="D909" s="2">
        <v>6197.0</v>
      </c>
      <c r="E909" s="2">
        <v>17523.0</v>
      </c>
      <c r="F909" s="2" t="s">
        <v>36</v>
      </c>
      <c r="G909" s="15" t="str">
        <f t="shared" si="151"/>
        <v>IAD</v>
      </c>
      <c r="H909" s="15" t="str">
        <f t="shared" si="152"/>
        <v>JAX</v>
      </c>
      <c r="I909" s="15" t="str">
        <f>vlookup(G909, 'Airport Codes'!$B$2:$D122631, 3, 0)</f>
        <v>Washington, DC</v>
      </c>
      <c r="J909" s="15" t="str">
        <f>vlookup(H909, 'Airport Codes'!$B$2:$D122631, 3, 0)</f>
        <v>Jacksonville, FL</v>
      </c>
      <c r="K909" s="21"/>
    </row>
    <row r="910" hidden="1">
      <c r="A910" s="2" t="s">
        <v>1012</v>
      </c>
      <c r="B910" s="2">
        <v>4567.0</v>
      </c>
      <c r="C910" s="2">
        <v>6048.0</v>
      </c>
      <c r="D910" s="2">
        <v>6751.0</v>
      </c>
      <c r="E910" s="2">
        <v>17366.0</v>
      </c>
      <c r="F910" s="2" t="s">
        <v>36</v>
      </c>
      <c r="G910" s="15" t="str">
        <f t="shared" si="151"/>
        <v>MIA</v>
      </c>
      <c r="H910" s="15" t="str">
        <f t="shared" si="152"/>
        <v>RIC</v>
      </c>
      <c r="I910" s="15" t="str">
        <f>vlookup(G910, 'Airport Codes'!$B$2:$D122631, 3, 0)</f>
        <v>Miami, FL</v>
      </c>
      <c r="J910" s="15" t="str">
        <f>vlookup(H910, 'Airport Codes'!$B$2:$D122631, 3, 0)</f>
        <v>Richmond, BC</v>
      </c>
      <c r="K910" s="21"/>
    </row>
    <row r="911" hidden="1">
      <c r="A911" s="2" t="s">
        <v>1013</v>
      </c>
      <c r="D911" s="2">
        <v>1797.0</v>
      </c>
      <c r="E911" s="2">
        <v>1797.0</v>
      </c>
    </row>
    <row r="912" hidden="1">
      <c r="A912" s="2" t="s">
        <v>1014</v>
      </c>
      <c r="B912" s="2">
        <v>5425.0</v>
      </c>
      <c r="C912" s="2">
        <v>5533.0</v>
      </c>
      <c r="D912" s="2">
        <v>6351.0</v>
      </c>
      <c r="E912" s="2">
        <v>17309.0</v>
      </c>
      <c r="F912" s="2" t="s">
        <v>36</v>
      </c>
      <c r="G912" s="15" t="str">
        <f t="shared" ref="G912:G916" si="153">LEFT(A912, 3)</f>
        <v>DTW</v>
      </c>
      <c r="H912" s="15" t="str">
        <f t="shared" ref="H912:H916" si="154">RiGHT(A912, 3)</f>
        <v>ORF</v>
      </c>
      <c r="I912" s="15" t="str">
        <f>vlookup(G912, 'Airport Codes'!$B$2:$D122631, 3, 0)</f>
        <v>Detroit, MI</v>
      </c>
      <c r="J912" s="15" t="str">
        <f>vlookup(H912, 'Airport Codes'!$B$2:$D122631, 3, 0)</f>
        <v>Norfolk, VA</v>
      </c>
      <c r="K912" s="21"/>
    </row>
    <row r="913" hidden="1">
      <c r="A913" s="2" t="s">
        <v>1015</v>
      </c>
      <c r="B913" s="2">
        <v>5379.0</v>
      </c>
      <c r="C913" s="2">
        <v>5707.0</v>
      </c>
      <c r="D913" s="2">
        <v>6171.0</v>
      </c>
      <c r="E913" s="2">
        <v>17257.0</v>
      </c>
      <c r="F913" s="2" t="s">
        <v>36</v>
      </c>
      <c r="G913" s="15" t="str">
        <f t="shared" si="153"/>
        <v>GSP</v>
      </c>
      <c r="H913" s="15" t="str">
        <f t="shared" si="154"/>
        <v>PHL</v>
      </c>
      <c r="I913" s="15" t="str">
        <f>vlookup(G913, 'Airport Codes'!$B$2:$D122631, 3, 0)</f>
        <v>Greenville, NC</v>
      </c>
      <c r="J913" s="15" t="str">
        <f>vlookup(H913, 'Airport Codes'!$B$2:$D122631, 3, 0)</f>
        <v>Philadelphia, PA</v>
      </c>
      <c r="K913" s="21"/>
    </row>
    <row r="914" hidden="1">
      <c r="A914" s="2" t="s">
        <v>1016</v>
      </c>
      <c r="B914" s="2">
        <v>4709.0</v>
      </c>
      <c r="C914" s="2">
        <v>6087.0</v>
      </c>
      <c r="D914" s="2">
        <v>6456.0</v>
      </c>
      <c r="E914" s="2">
        <v>17252.0</v>
      </c>
      <c r="F914" s="2" t="s">
        <v>36</v>
      </c>
      <c r="G914" s="15" t="str">
        <f t="shared" si="153"/>
        <v>CVG</v>
      </c>
      <c r="H914" s="15" t="str">
        <f t="shared" si="154"/>
        <v>SAV</v>
      </c>
      <c r="I914" s="15" t="str">
        <f>vlookup(G914, 'Airport Codes'!$B$2:$D122631, 3, 0)</f>
        <v>Cincinnati, OH</v>
      </c>
      <c r="J914" s="15" t="str">
        <f>vlookup(H914, 'Airport Codes'!$B$2:$D122631, 3, 0)</f>
        <v>Savannah, GA</v>
      </c>
      <c r="K914" s="21"/>
    </row>
    <row r="915" hidden="1">
      <c r="A915" s="2" t="s">
        <v>1017</v>
      </c>
      <c r="B915" s="2">
        <v>4620.0</v>
      </c>
      <c r="C915" s="2">
        <v>5789.0</v>
      </c>
      <c r="D915" s="2">
        <v>6842.0</v>
      </c>
      <c r="E915" s="2">
        <v>17251.0</v>
      </c>
      <c r="F915" s="2" t="s">
        <v>36</v>
      </c>
      <c r="G915" s="15" t="str">
        <f t="shared" si="153"/>
        <v>EWR</v>
      </c>
      <c r="H915" s="15" t="str">
        <f t="shared" si="154"/>
        <v>GSP</v>
      </c>
      <c r="I915" s="15" t="str">
        <f>vlookup(G915, 'Airport Codes'!$B$2:$D122631, 3, 0)</f>
        <v>Newark, NJ</v>
      </c>
      <c r="J915" s="15" t="str">
        <f>vlookup(H915, 'Airport Codes'!$B$2:$D122631, 3, 0)</f>
        <v>Greenville, NC</v>
      </c>
      <c r="K915" s="21"/>
    </row>
    <row r="916" hidden="1">
      <c r="A916" s="2" t="s">
        <v>1018</v>
      </c>
      <c r="B916" s="2">
        <v>5248.0</v>
      </c>
      <c r="C916" s="2">
        <v>5547.0</v>
      </c>
      <c r="D916" s="2">
        <v>6418.0</v>
      </c>
      <c r="E916" s="2">
        <v>17213.0</v>
      </c>
      <c r="F916" s="2" t="s">
        <v>36</v>
      </c>
      <c r="G916" s="15" t="str">
        <f t="shared" si="153"/>
        <v>ACY</v>
      </c>
      <c r="H916" s="15" t="str">
        <f t="shared" si="154"/>
        <v>PBI</v>
      </c>
      <c r="I916" s="15" t="str">
        <f>vlookup(G916, 'Airport Codes'!$B$2:$D122631, 3, 0)</f>
        <v>Atlantic City, NJ</v>
      </c>
      <c r="J916" s="15" t="str">
        <f>vlookup(H916, 'Airport Codes'!$B$2:$D122631, 3, 0)</f>
        <v>West Palm Beach, FL</v>
      </c>
      <c r="K916" s="21"/>
    </row>
    <row r="917" hidden="1">
      <c r="A917" s="2" t="s">
        <v>1019</v>
      </c>
      <c r="B917" s="2">
        <v>72.0</v>
      </c>
      <c r="C917" s="2">
        <v>18.0</v>
      </c>
      <c r="D917" s="2">
        <v>95.0</v>
      </c>
      <c r="E917" s="2">
        <v>185.0</v>
      </c>
    </row>
    <row r="918" hidden="1">
      <c r="A918" s="2" t="s">
        <v>1020</v>
      </c>
      <c r="B918" s="2">
        <v>3814.0</v>
      </c>
      <c r="C918" s="2">
        <v>5776.0</v>
      </c>
      <c r="D918" s="2">
        <v>7535.0</v>
      </c>
      <c r="E918" s="2">
        <v>17125.0</v>
      </c>
      <c r="F918" s="2" t="s">
        <v>36</v>
      </c>
      <c r="G918" s="15" t="str">
        <f>LEFT(A918, 3)</f>
        <v>EWR</v>
      </c>
      <c r="H918" s="15" t="str">
        <f>RiGHT(A918, 3)</f>
        <v>RIC</v>
      </c>
      <c r="I918" s="15" t="str">
        <f>vlookup(G918, 'Airport Codes'!$B$2:$D122631, 3, 0)</f>
        <v>Newark, NJ</v>
      </c>
      <c r="J918" s="15" t="str">
        <f>vlookup(H918, 'Airport Codes'!$B$2:$D122631, 3, 0)</f>
        <v>Richmond, BC</v>
      </c>
      <c r="K918" s="21"/>
    </row>
    <row r="919" hidden="1">
      <c r="A919" s="2" t="s">
        <v>1021</v>
      </c>
      <c r="C919" s="2">
        <v>3245.0</v>
      </c>
      <c r="D919" s="2">
        <v>2698.0</v>
      </c>
      <c r="E919" s="2">
        <v>5943.0</v>
      </c>
    </row>
    <row r="920" hidden="1">
      <c r="A920" s="2" t="s">
        <v>1022</v>
      </c>
      <c r="B920" s="2">
        <v>4855.0</v>
      </c>
      <c r="C920" s="2">
        <v>5776.0</v>
      </c>
      <c r="D920" s="2">
        <v>6466.0</v>
      </c>
      <c r="E920" s="2">
        <v>17097.0</v>
      </c>
      <c r="F920" s="2" t="s">
        <v>36</v>
      </c>
      <c r="G920" s="15" t="str">
        <f>LEFT(A920, 3)</f>
        <v>DFW</v>
      </c>
      <c r="H920" s="15" t="str">
        <f>RiGHT(A920, 3)</f>
        <v>MSN</v>
      </c>
      <c r="I920" s="15" t="str">
        <f>vlookup(G920, 'Airport Codes'!$B$2:$D122631, 3, 0)</f>
        <v>Dallas, TX</v>
      </c>
      <c r="J920" s="15" t="str">
        <f>vlookup(H920, 'Airport Codes'!$B$2:$D122631, 3, 0)</f>
        <v>Madison, WI</v>
      </c>
      <c r="K920" s="21"/>
    </row>
    <row r="921" hidden="1">
      <c r="A921" s="2" t="s">
        <v>1023</v>
      </c>
      <c r="C921" s="2">
        <v>42.0</v>
      </c>
      <c r="E921" s="2">
        <v>42.0</v>
      </c>
    </row>
    <row r="922" hidden="1">
      <c r="A922" s="2" t="s">
        <v>1024</v>
      </c>
      <c r="B922" s="2">
        <v>4460.0</v>
      </c>
      <c r="C922" s="2">
        <v>4785.0</v>
      </c>
      <c r="D922" s="2">
        <v>7838.0</v>
      </c>
      <c r="E922" s="2">
        <v>17083.0</v>
      </c>
      <c r="F922" s="2" t="s">
        <v>36</v>
      </c>
      <c r="G922" s="15" t="str">
        <f t="shared" ref="G922:G923" si="155">LEFT(A922, 3)</f>
        <v>ILM</v>
      </c>
      <c r="H922" s="15" t="str">
        <f t="shared" ref="H922:H923" si="156">RiGHT(A922, 3)</f>
        <v>LGA</v>
      </c>
      <c r="I922" s="15" t="str">
        <f>vlookup(G922, 'Airport Codes'!$B$2:$D122631, 3, 0)</f>
        <v>Wilmington, DE</v>
      </c>
      <c r="J922" s="15" t="str">
        <f>vlookup(H922, 'Airport Codes'!$B$2:$D122631, 3, 0)</f>
        <v>New York, NY</v>
      </c>
      <c r="K922" s="21"/>
    </row>
    <row r="923" hidden="1">
      <c r="A923" s="2" t="s">
        <v>1025</v>
      </c>
      <c r="B923" s="2">
        <v>4663.0</v>
      </c>
      <c r="C923" s="2">
        <v>5730.0</v>
      </c>
      <c r="D923" s="2">
        <v>6671.0</v>
      </c>
      <c r="E923" s="2">
        <v>17064.0</v>
      </c>
      <c r="F923" s="2" t="s">
        <v>36</v>
      </c>
      <c r="G923" s="15" t="str">
        <f t="shared" si="155"/>
        <v>EWR</v>
      </c>
      <c r="H923" s="15" t="str">
        <f t="shared" si="156"/>
        <v>GRR</v>
      </c>
      <c r="I923" s="15" t="str">
        <f>vlookup(G923, 'Airport Codes'!$B$2:$D122631, 3, 0)</f>
        <v>Newark, NJ</v>
      </c>
      <c r="J923" s="15" t="str">
        <f>vlookup(H923, 'Airport Codes'!$B$2:$D122631, 3, 0)</f>
        <v>Grand Rapids, MI</v>
      </c>
      <c r="K923" s="21"/>
    </row>
    <row r="924" hidden="1">
      <c r="A924" s="2" t="s">
        <v>1026</v>
      </c>
      <c r="B924" s="2">
        <v>3382.0</v>
      </c>
      <c r="C924" s="2">
        <v>3221.0</v>
      </c>
      <c r="D924" s="2">
        <v>3256.0</v>
      </c>
      <c r="E924" s="2">
        <v>9859.0</v>
      </c>
    </row>
    <row r="925" hidden="1">
      <c r="A925" s="2" t="s">
        <v>1027</v>
      </c>
      <c r="B925" s="2">
        <v>4176.0</v>
      </c>
      <c r="C925" s="2">
        <v>6206.0</v>
      </c>
      <c r="D925" s="2">
        <v>6673.0</v>
      </c>
      <c r="E925" s="2">
        <v>17055.0</v>
      </c>
      <c r="F925" s="2" t="s">
        <v>36</v>
      </c>
      <c r="G925" s="15" t="str">
        <f>LEFT(A925, 3)</f>
        <v>IAH</v>
      </c>
      <c r="H925" s="15" t="str">
        <f>RiGHT(A925, 3)</f>
        <v>SDF</v>
      </c>
      <c r="I925" s="15" t="str">
        <f>vlookup(G925, 'Airport Codes'!$B$2:$D122631, 3, 0)</f>
        <v>Houston, TX</v>
      </c>
      <c r="J925" s="15" t="str">
        <f>vlookup(H925, 'Airport Codes'!$B$2:$D122631, 3, 0)</f>
        <v>Louisville, KY</v>
      </c>
      <c r="K925" s="21"/>
    </row>
    <row r="926" hidden="1">
      <c r="A926" s="2" t="s">
        <v>1028</v>
      </c>
      <c r="B926" s="2">
        <v>214.0</v>
      </c>
      <c r="C926" s="2">
        <v>211.0</v>
      </c>
      <c r="D926" s="2">
        <v>275.0</v>
      </c>
      <c r="E926" s="2">
        <v>700.0</v>
      </c>
    </row>
    <row r="927" hidden="1">
      <c r="A927" s="2" t="s">
        <v>1029</v>
      </c>
      <c r="B927" s="2">
        <v>14670.0</v>
      </c>
      <c r="C927" s="2">
        <v>16911.0</v>
      </c>
      <c r="D927" s="2">
        <v>16775.0</v>
      </c>
      <c r="E927" s="2">
        <v>48356.0</v>
      </c>
    </row>
    <row r="928" hidden="1">
      <c r="A928" s="2" t="s">
        <v>1030</v>
      </c>
      <c r="B928" s="2">
        <v>5348.0</v>
      </c>
      <c r="C928" s="2">
        <v>5728.0</v>
      </c>
      <c r="D928" s="2">
        <v>5928.0</v>
      </c>
      <c r="E928" s="2">
        <v>17004.0</v>
      </c>
      <c r="F928" s="2" t="s">
        <v>36</v>
      </c>
      <c r="G928" s="15" t="str">
        <f t="shared" ref="G928:G931" si="157">LEFT(A928, 3)</f>
        <v>SLC</v>
      </c>
      <c r="H928" s="15" t="str">
        <f t="shared" ref="H928:H931" si="158">RiGHT(A928, 3)</f>
        <v>TUS</v>
      </c>
      <c r="I928" s="15" t="str">
        <f>vlookup(G928, 'Airport Codes'!$B$2:$D122631, 3, 0)</f>
        <v>Salt Lake City, UT</v>
      </c>
      <c r="J928" s="15" t="str">
        <f>vlookup(H928, 'Airport Codes'!$B$2:$D122631, 3, 0)</f>
        <v>Tucson, AZ</v>
      </c>
      <c r="K928" s="21"/>
    </row>
    <row r="929" hidden="1">
      <c r="A929" s="2" t="s">
        <v>1031</v>
      </c>
      <c r="B929" s="2">
        <v>4802.0</v>
      </c>
      <c r="C929" s="2">
        <v>5870.0</v>
      </c>
      <c r="D929" s="2">
        <v>6225.0</v>
      </c>
      <c r="E929" s="2">
        <v>16897.0</v>
      </c>
      <c r="F929" s="2" t="s">
        <v>36</v>
      </c>
      <c r="G929" s="15" t="str">
        <f t="shared" si="157"/>
        <v>MKE</v>
      </c>
      <c r="H929" s="15" t="str">
        <f t="shared" si="158"/>
        <v>STL</v>
      </c>
      <c r="I929" s="15" t="str">
        <f>vlookup(G929, 'Airport Codes'!$B$2:$D122631, 3, 0)</f>
        <v>Milwaukee Airport-Trains, WI</v>
      </c>
      <c r="J929" s="15" t="str">
        <f>vlookup(H929, 'Airport Codes'!$B$2:$D122631, 3, 0)</f>
        <v>St. Louis, MO</v>
      </c>
      <c r="K929" s="21"/>
    </row>
    <row r="930" hidden="1">
      <c r="A930" s="2" t="s">
        <v>1032</v>
      </c>
      <c r="B930" s="2">
        <v>5142.0</v>
      </c>
      <c r="C930" s="2">
        <v>5426.0</v>
      </c>
      <c r="D930" s="2">
        <v>6265.0</v>
      </c>
      <c r="E930" s="2">
        <v>16833.0</v>
      </c>
      <c r="F930" s="2" t="s">
        <v>36</v>
      </c>
      <c r="G930" s="15" t="str">
        <f t="shared" si="157"/>
        <v>EWR</v>
      </c>
      <c r="H930" s="15" t="str">
        <f t="shared" si="158"/>
        <v>PWM</v>
      </c>
      <c r="I930" s="15" t="str">
        <f>vlookup(G930, 'Airport Codes'!$B$2:$D122631, 3, 0)</f>
        <v>Newark, NJ</v>
      </c>
      <c r="J930" s="15" t="str">
        <f>vlookup(H930, 'Airport Codes'!$B$2:$D122631, 3, 0)</f>
        <v>Portland, OR</v>
      </c>
      <c r="K930" s="21"/>
    </row>
    <row r="931" hidden="1">
      <c r="A931" s="2" t="s">
        <v>1033</v>
      </c>
      <c r="B931" s="2">
        <v>5269.0</v>
      </c>
      <c r="C931" s="2">
        <v>5536.0</v>
      </c>
      <c r="D931" s="2">
        <v>5963.0</v>
      </c>
      <c r="E931" s="2">
        <v>16768.0</v>
      </c>
      <c r="F931" s="2" t="s">
        <v>36</v>
      </c>
      <c r="G931" s="15" t="str">
        <f t="shared" si="157"/>
        <v>DFW</v>
      </c>
      <c r="H931" s="15" t="str">
        <f t="shared" si="158"/>
        <v>OKC</v>
      </c>
      <c r="I931" s="15" t="str">
        <f>vlookup(G931, 'Airport Codes'!$B$2:$D122631, 3, 0)</f>
        <v>Dallas, TX</v>
      </c>
      <c r="J931" s="15" t="str">
        <f>vlookup(H931, 'Airport Codes'!$B$2:$D122631, 3, 0)</f>
        <v>Oklahoma City, OK</v>
      </c>
      <c r="K931" s="21"/>
    </row>
    <row r="932" hidden="1">
      <c r="A932" s="2" t="s">
        <v>1034</v>
      </c>
      <c r="B932" s="2">
        <v>15723.0</v>
      </c>
      <c r="C932" s="2">
        <v>16598.0</v>
      </c>
      <c r="D932" s="2">
        <v>16593.0</v>
      </c>
      <c r="E932" s="2">
        <v>48914.0</v>
      </c>
    </row>
    <row r="933" hidden="1">
      <c r="A933" s="2" t="s">
        <v>1035</v>
      </c>
      <c r="B933" s="2">
        <v>319.0</v>
      </c>
      <c r="C933" s="2">
        <v>239.0</v>
      </c>
      <c r="D933" s="2">
        <v>296.0</v>
      </c>
      <c r="E933" s="2">
        <v>854.0</v>
      </c>
    </row>
    <row r="934" hidden="1">
      <c r="A934" s="2" t="s">
        <v>1036</v>
      </c>
      <c r="B934" s="2">
        <v>4985.0</v>
      </c>
      <c r="C934" s="2">
        <v>5395.0</v>
      </c>
      <c r="D934" s="2">
        <v>6280.0</v>
      </c>
      <c r="E934" s="2">
        <v>16660.0</v>
      </c>
      <c r="F934" s="2" t="s">
        <v>36</v>
      </c>
      <c r="G934" s="15" t="str">
        <f t="shared" ref="G934:G936" si="159">LEFT(A934, 3)</f>
        <v>CLE</v>
      </c>
      <c r="H934" s="15" t="str">
        <f t="shared" ref="H934:H936" si="160">RiGHT(A934, 3)</f>
        <v>SAV</v>
      </c>
      <c r="I934" s="15" t="str">
        <f>vlookup(G934, 'Airport Codes'!$B$2:$D122631, 3, 0)</f>
        <v>Cleveland, OH</v>
      </c>
      <c r="J934" s="15" t="str">
        <f>vlookup(H934, 'Airport Codes'!$B$2:$D122631, 3, 0)</f>
        <v>Savannah, GA</v>
      </c>
      <c r="K934" s="21"/>
    </row>
    <row r="935" hidden="1">
      <c r="A935" s="2" t="s">
        <v>1037</v>
      </c>
      <c r="B935" s="2">
        <v>4384.0</v>
      </c>
      <c r="C935" s="2">
        <v>6008.0</v>
      </c>
      <c r="D935" s="2">
        <v>6092.0</v>
      </c>
      <c r="E935" s="2">
        <v>16484.0</v>
      </c>
      <c r="F935" s="2" t="s">
        <v>36</v>
      </c>
      <c r="G935" s="15" t="str">
        <f t="shared" si="159"/>
        <v>RDM</v>
      </c>
      <c r="H935" s="15" t="str">
        <f t="shared" si="160"/>
        <v>SFO</v>
      </c>
      <c r="I935" s="15" t="str">
        <f>vlookup(G935, 'Airport Codes'!$B$2:$D122631, 3, 0)</f>
        <v>Redmond, OR</v>
      </c>
      <c r="J935" s="15" t="str">
        <f>vlookup(H935, 'Airport Codes'!$B$2:$D122631, 3, 0)</f>
        <v>San Francisco, CA</v>
      </c>
      <c r="K935" s="21"/>
    </row>
    <row r="936" hidden="1">
      <c r="A936" s="2" t="s">
        <v>1038</v>
      </c>
      <c r="B936" s="2">
        <v>4947.0</v>
      </c>
      <c r="C936" s="2">
        <v>5449.0</v>
      </c>
      <c r="D936" s="2">
        <v>5807.0</v>
      </c>
      <c r="E936" s="2">
        <v>16203.0</v>
      </c>
      <c r="F936" s="2" t="s">
        <v>36</v>
      </c>
      <c r="G936" s="15" t="str">
        <f t="shared" si="159"/>
        <v>ATL</v>
      </c>
      <c r="H936" s="15" t="str">
        <f t="shared" si="160"/>
        <v>JAN</v>
      </c>
      <c r="I936" s="15" t="str">
        <f>vlookup(G936, 'Airport Codes'!$B$2:$D122631, 3, 0)</f>
        <v>Atlanta, GA</v>
      </c>
      <c r="J936" s="15" t="str">
        <f>vlookup(H936, 'Airport Codes'!$B$2:$D122631, 3, 0)</f>
        <v>Jackson, MS</v>
      </c>
      <c r="K936" s="21"/>
    </row>
    <row r="937" hidden="1">
      <c r="A937" s="2" t="s">
        <v>1039</v>
      </c>
      <c r="B937" s="2">
        <v>1462.0</v>
      </c>
      <c r="C937" s="2">
        <v>864.0</v>
      </c>
      <c r="E937" s="2">
        <v>2326.0</v>
      </c>
    </row>
    <row r="938" hidden="1">
      <c r="A938" s="2" t="s">
        <v>1040</v>
      </c>
      <c r="B938" s="2">
        <v>610.0</v>
      </c>
      <c r="C938" s="2">
        <v>565.0</v>
      </c>
      <c r="D938" s="2">
        <v>591.0</v>
      </c>
      <c r="E938" s="2">
        <v>1766.0</v>
      </c>
    </row>
    <row r="939" hidden="1">
      <c r="A939" s="2" t="s">
        <v>1041</v>
      </c>
      <c r="D939" s="2">
        <v>22.0</v>
      </c>
      <c r="E939" s="2">
        <v>22.0</v>
      </c>
    </row>
    <row r="940" hidden="1">
      <c r="A940" s="2" t="s">
        <v>1042</v>
      </c>
      <c r="B940" s="2">
        <v>7331.0</v>
      </c>
      <c r="C940" s="2">
        <v>7568.0</v>
      </c>
      <c r="D940" s="2">
        <v>7422.0</v>
      </c>
      <c r="E940" s="2">
        <v>22321.0</v>
      </c>
    </row>
    <row r="941" hidden="1">
      <c r="A941" s="2" t="s">
        <v>1043</v>
      </c>
      <c r="B941" s="2">
        <v>3374.0</v>
      </c>
      <c r="C941" s="2">
        <v>6121.0</v>
      </c>
      <c r="D941" s="2">
        <v>6506.0</v>
      </c>
      <c r="E941" s="2">
        <v>16001.0</v>
      </c>
      <c r="F941" s="2" t="s">
        <v>36</v>
      </c>
      <c r="G941" s="15" t="str">
        <f t="shared" ref="G941:G947" si="161">LEFT(A941, 3)</f>
        <v>FNT</v>
      </c>
      <c r="H941" s="15" t="str">
        <f t="shared" ref="H941:H947" si="162">RiGHT(A941, 3)</f>
        <v>SFB</v>
      </c>
      <c r="I941" s="15" t="str">
        <f>vlookup(G941, 'Airport Codes'!$B$2:$D122631, 3, 0)</f>
        <v>Flint, MI</v>
      </c>
      <c r="J941" s="15" t="str">
        <f>vlookup(H941, 'Airport Codes'!$B$2:$D122631, 3, 0)</f>
        <v>Sanford, FL</v>
      </c>
      <c r="K941" s="21"/>
    </row>
    <row r="942" hidden="1">
      <c r="A942" s="2" t="s">
        <v>1044</v>
      </c>
      <c r="B942" s="2">
        <v>3610.0</v>
      </c>
      <c r="C942" s="2">
        <v>5063.0</v>
      </c>
      <c r="D942" s="2">
        <v>7152.0</v>
      </c>
      <c r="E942" s="2">
        <v>15825.0</v>
      </c>
      <c r="F942" s="2" t="s">
        <v>36</v>
      </c>
      <c r="G942" s="15" t="str">
        <f t="shared" si="161"/>
        <v>CHO</v>
      </c>
      <c r="H942" s="15" t="str">
        <f t="shared" si="162"/>
        <v>LGA</v>
      </c>
      <c r="I942" s="15" t="str">
        <f>vlookup(G942, 'Airport Codes'!$B$2:$D122631, 3, 0)</f>
        <v>Charlottesville, VA</v>
      </c>
      <c r="J942" s="15" t="str">
        <f>vlookup(H942, 'Airport Codes'!$B$2:$D122631, 3, 0)</f>
        <v>New York, NY</v>
      </c>
      <c r="K942" s="21"/>
    </row>
    <row r="943" hidden="1">
      <c r="A943" s="2" t="s">
        <v>1045</v>
      </c>
      <c r="B943" s="2">
        <v>4502.0</v>
      </c>
      <c r="C943" s="2">
        <v>5347.0</v>
      </c>
      <c r="D943" s="2">
        <v>5915.0</v>
      </c>
      <c r="E943" s="2">
        <v>15764.0</v>
      </c>
      <c r="F943" s="2" t="s">
        <v>36</v>
      </c>
      <c r="G943" s="15" t="str">
        <f t="shared" si="161"/>
        <v>EUG</v>
      </c>
      <c r="H943" s="15" t="str">
        <f t="shared" si="162"/>
        <v>SFO</v>
      </c>
      <c r="I943" s="15" t="str">
        <f>vlookup(G943, 'Airport Codes'!$B$2:$D122631, 3, 0)</f>
        <v>Eugene, OR</v>
      </c>
      <c r="J943" s="15" t="str">
        <f>vlookup(H943, 'Airport Codes'!$B$2:$D122631, 3, 0)</f>
        <v>San Francisco, CA</v>
      </c>
      <c r="K943" s="21"/>
    </row>
    <row r="944" hidden="1">
      <c r="A944" s="2" t="s">
        <v>1046</v>
      </c>
      <c r="B944" s="2">
        <v>4561.0</v>
      </c>
      <c r="C944" s="2">
        <v>5452.0</v>
      </c>
      <c r="D944" s="2">
        <v>5689.0</v>
      </c>
      <c r="E944" s="2">
        <v>15702.0</v>
      </c>
      <c r="F944" s="2" t="s">
        <v>36</v>
      </c>
      <c r="G944" s="15" t="str">
        <f t="shared" si="161"/>
        <v>ABQ</v>
      </c>
      <c r="H944" s="15" t="str">
        <f t="shared" si="162"/>
        <v>SAT</v>
      </c>
      <c r="I944" s="15" t="str">
        <f>vlookup(G944, 'Airport Codes'!$B$2:$D122631, 3, 0)</f>
        <v>Albuquerque, NM</v>
      </c>
      <c r="J944" s="15" t="str">
        <f>vlookup(H944, 'Airport Codes'!$B$2:$D122631, 3, 0)</f>
        <v>San Antonio, TX</v>
      </c>
      <c r="K944" s="21"/>
    </row>
    <row r="945" hidden="1">
      <c r="A945" s="2" t="s">
        <v>1047</v>
      </c>
      <c r="B945" s="2">
        <v>4997.0</v>
      </c>
      <c r="C945" s="2">
        <v>5314.0</v>
      </c>
      <c r="D945" s="2">
        <v>5379.0</v>
      </c>
      <c r="E945" s="2">
        <v>15690.0</v>
      </c>
      <c r="F945" s="2" t="s">
        <v>36</v>
      </c>
      <c r="G945" s="15" t="str">
        <f t="shared" si="161"/>
        <v>ATL</v>
      </c>
      <c r="H945" s="15" t="str">
        <f t="shared" si="162"/>
        <v>BTR</v>
      </c>
      <c r="I945" s="15" t="str">
        <f>vlookup(G945, 'Airport Codes'!$B$2:$D122631, 3, 0)</f>
        <v>Atlanta, GA</v>
      </c>
      <c r="J945" s="15" t="str">
        <f>vlookup(H945, 'Airport Codes'!$B$2:$D122631, 3, 0)</f>
        <v>Baton Rouge, LA</v>
      </c>
      <c r="K945" s="21"/>
    </row>
    <row r="946" hidden="1">
      <c r="A946" s="2" t="s">
        <v>1048</v>
      </c>
      <c r="B946" s="2">
        <v>3441.0</v>
      </c>
      <c r="C946" s="2">
        <v>4631.0</v>
      </c>
      <c r="D946" s="2">
        <v>7524.0</v>
      </c>
      <c r="E946" s="2">
        <v>15596.0</v>
      </c>
      <c r="F946" s="2" t="s">
        <v>36</v>
      </c>
      <c r="G946" s="15" t="str">
        <f t="shared" si="161"/>
        <v>GSO</v>
      </c>
      <c r="H946" s="15" t="str">
        <f t="shared" si="162"/>
        <v>MCO</v>
      </c>
      <c r="I946" s="15" t="str">
        <f>vlookup(G946, 'Airport Codes'!$B$2:$D122631, 3, 0)</f>
        <v>Greensboro, NC</v>
      </c>
      <c r="J946" s="15" t="str">
        <f>vlookup(H946, 'Airport Codes'!$B$2:$D122631, 3, 0)</f>
        <v>Orlando, FL</v>
      </c>
      <c r="K946" s="21"/>
    </row>
    <row r="947" hidden="1">
      <c r="A947" s="2" t="s">
        <v>1049</v>
      </c>
      <c r="B947" s="2">
        <v>4365.0</v>
      </c>
      <c r="C947" s="2">
        <v>5335.0</v>
      </c>
      <c r="D947" s="2">
        <v>5829.0</v>
      </c>
      <c r="E947" s="2">
        <v>15529.0</v>
      </c>
      <c r="F947" s="2" t="s">
        <v>36</v>
      </c>
      <c r="G947" s="15" t="str">
        <f t="shared" si="161"/>
        <v>CLT</v>
      </c>
      <c r="H947" s="15" t="str">
        <f t="shared" si="162"/>
        <v>TTN</v>
      </c>
      <c r="I947" s="15" t="str">
        <f>vlookup(G947, 'Airport Codes'!$B$2:$D122631, 3, 0)</f>
        <v>Charlotte, NC</v>
      </c>
      <c r="J947" s="15" t="str">
        <f>vlookup(H947, 'Airport Codes'!$B$2:$D122631, 3, 0)</f>
        <v>Trenton, NJ</v>
      </c>
      <c r="K947" s="21"/>
    </row>
    <row r="948" hidden="1">
      <c r="A948" s="2" t="s">
        <v>1050</v>
      </c>
      <c r="C948" s="2">
        <v>18.0</v>
      </c>
      <c r="E948" s="2">
        <v>18.0</v>
      </c>
    </row>
    <row r="949" hidden="1">
      <c r="A949" s="2" t="s">
        <v>1051</v>
      </c>
      <c r="B949" s="2">
        <v>4834.0</v>
      </c>
      <c r="C949" s="2">
        <v>5143.0</v>
      </c>
      <c r="D949" s="2">
        <v>5515.0</v>
      </c>
      <c r="E949" s="2">
        <v>15492.0</v>
      </c>
      <c r="F949" s="2" t="s">
        <v>36</v>
      </c>
      <c r="G949" s="15" t="str">
        <f t="shared" ref="G949:G953" si="163">LEFT(A949, 3)</f>
        <v>LAS</v>
      </c>
      <c r="H949" s="15" t="str">
        <f t="shared" ref="H949:H953" si="164">RiGHT(A949, 3)</f>
        <v>MFR</v>
      </c>
      <c r="I949" s="15" t="str">
        <f>vlookup(G949, 'Airport Codes'!$B$2:$D122631, 3, 0)</f>
        <v>Las Vegas, NV</v>
      </c>
      <c r="J949" s="15" t="str">
        <f>vlookup(H949, 'Airport Codes'!$B$2:$D122631, 3, 0)</f>
        <v>Medford, OR</v>
      </c>
      <c r="K949" s="21"/>
    </row>
    <row r="950" hidden="1">
      <c r="A950" s="2" t="s">
        <v>1052</v>
      </c>
      <c r="B950" s="2">
        <v>2535.0</v>
      </c>
      <c r="C950" s="2">
        <v>4552.0</v>
      </c>
      <c r="D950" s="2">
        <v>8394.0</v>
      </c>
      <c r="E950" s="2">
        <v>15481.0</v>
      </c>
      <c r="F950" s="2" t="s">
        <v>36</v>
      </c>
      <c r="G950" s="15" t="str">
        <f t="shared" si="163"/>
        <v>MCO</v>
      </c>
      <c r="H950" s="15" t="str">
        <f t="shared" si="164"/>
        <v>MDT</v>
      </c>
      <c r="I950" s="15" t="str">
        <f>vlookup(G950, 'Airport Codes'!$B$2:$D122631, 3, 0)</f>
        <v>Orlando, FL</v>
      </c>
      <c r="J950" s="15" t="str">
        <f>vlookup(H950, 'Airport Codes'!$B$2:$D122631, 3, 0)</f>
        <v>Harrisburg, PA</v>
      </c>
      <c r="K950" s="21"/>
    </row>
    <row r="951" hidden="1">
      <c r="A951" s="2" t="s">
        <v>1053</v>
      </c>
      <c r="B951" s="2">
        <v>4507.0</v>
      </c>
      <c r="C951" s="2">
        <v>5257.0</v>
      </c>
      <c r="D951" s="2">
        <v>5636.0</v>
      </c>
      <c r="E951" s="2">
        <v>15400.0</v>
      </c>
      <c r="F951" s="2" t="s">
        <v>36</v>
      </c>
      <c r="G951" s="15" t="str">
        <f t="shared" si="163"/>
        <v>ELM</v>
      </c>
      <c r="H951" s="15" t="str">
        <f t="shared" si="164"/>
        <v>SFB</v>
      </c>
      <c r="I951" s="15" t="str">
        <f>vlookup(G951, 'Airport Codes'!$B$2:$D122631, 3, 0)</f>
        <v>Elmira, NY</v>
      </c>
      <c r="J951" s="15" t="str">
        <f>vlookup(H951, 'Airport Codes'!$B$2:$D122631, 3, 0)</f>
        <v>Sanford, FL</v>
      </c>
      <c r="K951" s="21"/>
    </row>
    <row r="952" hidden="1">
      <c r="A952" s="2" t="s">
        <v>1054</v>
      </c>
      <c r="B952" s="2">
        <v>4901.0</v>
      </c>
      <c r="C952" s="2">
        <v>5219.0</v>
      </c>
      <c r="D952" s="2">
        <v>5278.0</v>
      </c>
      <c r="E952" s="2">
        <v>15398.0</v>
      </c>
      <c r="F952" s="2" t="s">
        <v>36</v>
      </c>
      <c r="G952" s="15" t="str">
        <f t="shared" si="163"/>
        <v>DTW</v>
      </c>
      <c r="H952" s="15" t="str">
        <f t="shared" si="164"/>
        <v>SAV</v>
      </c>
      <c r="I952" s="15" t="str">
        <f>vlookup(G952, 'Airport Codes'!$B$2:$D122631, 3, 0)</f>
        <v>Detroit, MI</v>
      </c>
      <c r="J952" s="15" t="str">
        <f>vlookup(H952, 'Airport Codes'!$B$2:$D122631, 3, 0)</f>
        <v>Savannah, GA</v>
      </c>
      <c r="K952" s="21"/>
    </row>
    <row r="953" hidden="1">
      <c r="A953" s="2" t="s">
        <v>1055</v>
      </c>
      <c r="B953" s="2">
        <v>4148.0</v>
      </c>
      <c r="C953" s="2">
        <v>5052.0</v>
      </c>
      <c r="D953" s="2">
        <v>6159.0</v>
      </c>
      <c r="E953" s="2">
        <v>15359.0</v>
      </c>
      <c r="F953" s="2" t="s">
        <v>36</v>
      </c>
      <c r="G953" s="15" t="str">
        <f t="shared" si="163"/>
        <v>GSP</v>
      </c>
      <c r="H953" s="15" t="str">
        <f t="shared" si="164"/>
        <v>MCO</v>
      </c>
      <c r="I953" s="15" t="str">
        <f>vlookup(G953, 'Airport Codes'!$B$2:$D122631, 3, 0)</f>
        <v>Greenville, NC</v>
      </c>
      <c r="J953" s="15" t="str">
        <f>vlookup(H953, 'Airport Codes'!$B$2:$D122631, 3, 0)</f>
        <v>Orlando, FL</v>
      </c>
      <c r="K953" s="21"/>
    </row>
    <row r="954" hidden="1">
      <c r="A954" s="2" t="s">
        <v>1056</v>
      </c>
      <c r="B954" s="2">
        <v>374.0</v>
      </c>
      <c r="C954" s="2">
        <v>357.0</v>
      </c>
      <c r="D954" s="2">
        <v>349.0</v>
      </c>
      <c r="E954" s="2">
        <v>1080.0</v>
      </c>
    </row>
    <row r="955" hidden="1">
      <c r="A955" s="2" t="s">
        <v>1057</v>
      </c>
      <c r="B955" s="2">
        <v>4445.0</v>
      </c>
      <c r="C955" s="2">
        <v>5340.0</v>
      </c>
      <c r="D955" s="2">
        <v>5547.0</v>
      </c>
      <c r="E955" s="2">
        <v>15332.0</v>
      </c>
      <c r="F955" s="2" t="s">
        <v>36</v>
      </c>
      <c r="G955" s="15" t="str">
        <f>LEFT(A955, 3)</f>
        <v>ATL</v>
      </c>
      <c r="H955" s="15" t="str">
        <f>RiGHT(A955, 3)</f>
        <v>DAB</v>
      </c>
      <c r="I955" s="15" t="str">
        <f>vlookup(G955, 'Airport Codes'!$B$2:$D122631, 3, 0)</f>
        <v>Atlanta, GA</v>
      </c>
      <c r="J955" s="15" t="str">
        <f>vlookup(H955, 'Airport Codes'!$B$2:$D122631, 3, 0)</f>
        <v>Daytona Beach, FL</v>
      </c>
      <c r="K955" s="21"/>
    </row>
    <row r="956" hidden="1">
      <c r="A956" s="2" t="s">
        <v>1058</v>
      </c>
      <c r="B956" s="2">
        <v>8352.0</v>
      </c>
      <c r="C956" s="2">
        <v>8810.0</v>
      </c>
      <c r="D956" s="2">
        <v>8619.0</v>
      </c>
      <c r="E956" s="2">
        <v>25781.0</v>
      </c>
    </row>
    <row r="957" hidden="1">
      <c r="A957" s="2" t="s">
        <v>1059</v>
      </c>
      <c r="B957" s="2">
        <v>3941.0</v>
      </c>
      <c r="C957" s="2">
        <v>5592.0</v>
      </c>
      <c r="D957" s="2">
        <v>5731.0</v>
      </c>
      <c r="E957" s="2">
        <v>15264.0</v>
      </c>
      <c r="F957" s="2" t="s">
        <v>36</v>
      </c>
      <c r="G957" s="15" t="str">
        <f t="shared" ref="G957:G959" si="165">LEFT(A957, 3)</f>
        <v>GEG</v>
      </c>
      <c r="H957" s="15" t="str">
        <f t="shared" ref="H957:H959" si="166">RiGHT(A957, 3)</f>
        <v>SJC</v>
      </c>
      <c r="I957" s="15" t="str">
        <f>vlookup(G957, 'Airport Codes'!$B$2:$D122631, 3, 0)</f>
        <v>Spokane, WA</v>
      </c>
      <c r="J957" s="15" t="str">
        <f>vlookup(H957, 'Airport Codes'!$B$2:$D122631, 3, 0)</f>
        <v>San Jose, CA</v>
      </c>
      <c r="K957" s="21"/>
    </row>
    <row r="958" hidden="1">
      <c r="A958" s="2" t="s">
        <v>1060</v>
      </c>
      <c r="B958" s="2">
        <v>4946.0</v>
      </c>
      <c r="C958" s="2">
        <v>4972.0</v>
      </c>
      <c r="D958" s="2">
        <v>5310.0</v>
      </c>
      <c r="E958" s="2">
        <v>15228.0</v>
      </c>
      <c r="F958" s="2" t="s">
        <v>36</v>
      </c>
      <c r="G958" s="15" t="str">
        <f t="shared" si="165"/>
        <v>BHM</v>
      </c>
      <c r="H958" s="15" t="str">
        <f t="shared" si="166"/>
        <v>CLT</v>
      </c>
      <c r="I958" s="15" t="str">
        <f>vlookup(G958, 'Airport Codes'!$B$2:$D122631, 3, 0)</f>
        <v>Birmingham, AL</v>
      </c>
      <c r="J958" s="15" t="str">
        <f>vlookup(H958, 'Airport Codes'!$B$2:$D122631, 3, 0)</f>
        <v>Charlotte, NC</v>
      </c>
      <c r="K958" s="21"/>
    </row>
    <row r="959" hidden="1">
      <c r="A959" s="2" t="s">
        <v>1061</v>
      </c>
      <c r="B959" s="2">
        <v>3188.0</v>
      </c>
      <c r="C959" s="2">
        <v>4561.0</v>
      </c>
      <c r="D959" s="2">
        <v>7461.0</v>
      </c>
      <c r="E959" s="2">
        <v>15210.0</v>
      </c>
      <c r="F959" s="2" t="s">
        <v>36</v>
      </c>
      <c r="G959" s="15" t="str">
        <f t="shared" si="165"/>
        <v>PIT</v>
      </c>
      <c r="H959" s="15" t="str">
        <f t="shared" si="166"/>
        <v>RDU</v>
      </c>
      <c r="I959" s="15" t="str">
        <f>vlookup(G959, 'Airport Codes'!$B$2:$D122631, 3, 0)</f>
        <v>Pittsburgh, PA</v>
      </c>
      <c r="J959" s="15" t="str">
        <f>vlookup(H959, 'Airport Codes'!$B$2:$D122631, 3, 0)</f>
        <v>Raleigh, NC</v>
      </c>
      <c r="K959" s="21"/>
    </row>
    <row r="960" hidden="1">
      <c r="A960" s="2" t="s">
        <v>1062</v>
      </c>
      <c r="B960" s="2">
        <v>84174.0</v>
      </c>
      <c r="C960" s="2">
        <v>82034.0</v>
      </c>
      <c r="D960" s="2">
        <v>80981.0</v>
      </c>
      <c r="E960" s="2">
        <v>247189.0</v>
      </c>
    </row>
    <row r="961" hidden="1">
      <c r="A961" s="2" t="s">
        <v>1063</v>
      </c>
      <c r="B961" s="2">
        <v>4806.0</v>
      </c>
      <c r="C961" s="2">
        <v>4833.0</v>
      </c>
      <c r="D961" s="2">
        <v>5502.0</v>
      </c>
      <c r="E961" s="2">
        <v>15141.0</v>
      </c>
      <c r="F961" s="2" t="s">
        <v>36</v>
      </c>
      <c r="G961" s="15" t="str">
        <f t="shared" ref="G961:G964" si="167">LEFT(A961, 3)</f>
        <v>BWI</v>
      </c>
      <c r="H961" s="15" t="str">
        <f t="shared" ref="H961:H964" si="168">RiGHT(A961, 3)</f>
        <v>GRR</v>
      </c>
      <c r="I961" s="15" t="str">
        <f>vlookup(G961, 'Airport Codes'!$B$2:$D122631, 3, 0)</f>
        <v>Baltimore, MD</v>
      </c>
      <c r="J961" s="15" t="str">
        <f>vlookup(H961, 'Airport Codes'!$B$2:$D122631, 3, 0)</f>
        <v>Grand Rapids, MI</v>
      </c>
      <c r="K961" s="21"/>
    </row>
    <row r="962" hidden="1">
      <c r="A962" s="2" t="s">
        <v>1064</v>
      </c>
      <c r="B962" s="2">
        <v>4661.0</v>
      </c>
      <c r="C962" s="2">
        <v>4996.0</v>
      </c>
      <c r="D962" s="2">
        <v>5465.0</v>
      </c>
      <c r="E962" s="2">
        <v>15122.0</v>
      </c>
      <c r="F962" s="2" t="s">
        <v>36</v>
      </c>
      <c r="G962" s="15" t="str">
        <f t="shared" si="167"/>
        <v>DTW</v>
      </c>
      <c r="H962" s="15" t="str">
        <f t="shared" si="168"/>
        <v>IND</v>
      </c>
      <c r="I962" s="15" t="str">
        <f>vlookup(G962, 'Airport Codes'!$B$2:$D122631, 3, 0)</f>
        <v>Detroit, MI</v>
      </c>
      <c r="J962" s="15" t="str">
        <f>vlookup(H962, 'Airport Codes'!$B$2:$D122631, 3, 0)</f>
        <v>Indianapolis, IN</v>
      </c>
      <c r="K962" s="21"/>
    </row>
    <row r="963" hidden="1">
      <c r="A963" s="2" t="s">
        <v>1065</v>
      </c>
      <c r="B963" s="2">
        <v>4948.0</v>
      </c>
      <c r="C963" s="2">
        <v>5029.0</v>
      </c>
      <c r="D963" s="2">
        <v>5114.0</v>
      </c>
      <c r="E963" s="2">
        <v>15091.0</v>
      </c>
      <c r="F963" s="2" t="s">
        <v>36</v>
      </c>
      <c r="G963" s="15" t="str">
        <f t="shared" si="167"/>
        <v>CHS</v>
      </c>
      <c r="H963" s="15" t="str">
        <f t="shared" si="168"/>
        <v>STL</v>
      </c>
      <c r="I963" s="15" t="str">
        <f>vlookup(G963, 'Airport Codes'!$B$2:$D122631, 3, 0)</f>
        <v>Charleston, WV</v>
      </c>
      <c r="J963" s="15" t="str">
        <f>vlookup(H963, 'Airport Codes'!$B$2:$D122631, 3, 0)</f>
        <v>St. Louis, MO</v>
      </c>
      <c r="K963" s="21"/>
    </row>
    <row r="964" hidden="1">
      <c r="A964" s="2" t="s">
        <v>1066</v>
      </c>
      <c r="B964" s="2">
        <v>4633.0</v>
      </c>
      <c r="C964" s="2">
        <v>5108.0</v>
      </c>
      <c r="D964" s="2">
        <v>5276.0</v>
      </c>
      <c r="E964" s="2">
        <v>15017.0</v>
      </c>
      <c r="F964" s="2" t="s">
        <v>36</v>
      </c>
      <c r="G964" s="15" t="str">
        <f t="shared" si="167"/>
        <v>OKC</v>
      </c>
      <c r="H964" s="15" t="str">
        <f t="shared" si="168"/>
        <v>SLC</v>
      </c>
      <c r="I964" s="15" t="str">
        <f>vlookup(G964, 'Airport Codes'!$B$2:$D122631, 3, 0)</f>
        <v>Oklahoma City, OK</v>
      </c>
      <c r="J964" s="15" t="str">
        <f>vlookup(H964, 'Airport Codes'!$B$2:$D122631, 3, 0)</f>
        <v>Salt Lake City, UT</v>
      </c>
      <c r="K964" s="21"/>
    </row>
    <row r="965" hidden="1">
      <c r="A965" s="2" t="s">
        <v>1067</v>
      </c>
      <c r="B965" s="2">
        <v>49540.0</v>
      </c>
      <c r="C965" s="2">
        <v>49115.0</v>
      </c>
      <c r="D965" s="2">
        <v>52031.0</v>
      </c>
      <c r="E965" s="2">
        <v>150686.0</v>
      </c>
    </row>
    <row r="966" hidden="1">
      <c r="A966" s="2" t="s">
        <v>1068</v>
      </c>
      <c r="B966" s="2">
        <v>21475.0</v>
      </c>
      <c r="C966" s="2">
        <v>21606.0</v>
      </c>
      <c r="D966" s="2">
        <v>20889.0</v>
      </c>
      <c r="E966" s="2">
        <v>63970.0</v>
      </c>
    </row>
    <row r="967" hidden="1">
      <c r="A967" s="2" t="s">
        <v>1069</v>
      </c>
      <c r="B967" s="2">
        <v>4170.0</v>
      </c>
      <c r="C967" s="2">
        <v>4712.0</v>
      </c>
      <c r="D967" s="2">
        <v>6123.0</v>
      </c>
      <c r="E967" s="2">
        <v>15005.0</v>
      </c>
      <c r="F967" s="2" t="s">
        <v>36</v>
      </c>
      <c r="G967" s="15" t="str">
        <f t="shared" ref="G967:G970" si="169">LEFT(A967, 3)</f>
        <v>CAE</v>
      </c>
      <c r="H967" s="15" t="str">
        <f t="shared" ref="H967:H970" si="170">RiGHT(A967, 3)</f>
        <v>LGA</v>
      </c>
      <c r="I967" s="15" t="str">
        <f>vlookup(G967, 'Airport Codes'!$B$2:$D122631, 3, 0)</f>
        <v>Columbia, SC</v>
      </c>
      <c r="J967" s="15" t="str">
        <f>vlookup(H967, 'Airport Codes'!$B$2:$D122631, 3, 0)</f>
        <v>New York, NY</v>
      </c>
      <c r="K967" s="21"/>
    </row>
    <row r="968" hidden="1">
      <c r="A968" s="2" t="s">
        <v>1070</v>
      </c>
      <c r="B968" s="2">
        <v>4871.0</v>
      </c>
      <c r="C968" s="2">
        <v>4884.0</v>
      </c>
      <c r="D968" s="2">
        <v>5196.0</v>
      </c>
      <c r="E968" s="2">
        <v>14951.0</v>
      </c>
      <c r="F968" s="2" t="s">
        <v>36</v>
      </c>
      <c r="G968" s="15" t="str">
        <f t="shared" si="169"/>
        <v>DFW</v>
      </c>
      <c r="H968" s="15" t="str">
        <f t="shared" si="170"/>
        <v>JAN</v>
      </c>
      <c r="I968" s="15" t="str">
        <f>vlookup(G968, 'Airport Codes'!$B$2:$D122631, 3, 0)</f>
        <v>Dallas, TX</v>
      </c>
      <c r="J968" s="15" t="str">
        <f>vlookup(H968, 'Airport Codes'!$B$2:$D122631, 3, 0)</f>
        <v>Jackson, MS</v>
      </c>
      <c r="K968" s="21"/>
    </row>
    <row r="969" hidden="1">
      <c r="A969" s="2" t="s">
        <v>1071</v>
      </c>
      <c r="B969" s="2">
        <v>4428.0</v>
      </c>
      <c r="C969" s="2">
        <v>5207.0</v>
      </c>
      <c r="D969" s="2">
        <v>5267.0</v>
      </c>
      <c r="E969" s="2">
        <v>14902.0</v>
      </c>
      <c r="F969" s="2" t="s">
        <v>36</v>
      </c>
      <c r="G969" s="15" t="str">
        <f t="shared" si="169"/>
        <v>ELP</v>
      </c>
      <c r="H969" s="15" t="str">
        <f t="shared" si="170"/>
        <v>IAH</v>
      </c>
      <c r="I969" s="15" t="str">
        <f>vlookup(G969, 'Airport Codes'!$B$2:$D122631, 3, 0)</f>
        <v>El Paso, TX</v>
      </c>
      <c r="J969" s="15" t="str">
        <f>vlookup(H969, 'Airport Codes'!$B$2:$D122631, 3, 0)</f>
        <v>Houston, TX</v>
      </c>
      <c r="K969" s="21"/>
    </row>
    <row r="970" hidden="1">
      <c r="A970" s="2" t="s">
        <v>1072</v>
      </c>
      <c r="B970" s="2">
        <v>4617.0</v>
      </c>
      <c r="C970" s="2">
        <v>5072.0</v>
      </c>
      <c r="D970" s="2">
        <v>5211.0</v>
      </c>
      <c r="E970" s="2">
        <v>14900.0</v>
      </c>
      <c r="F970" s="2" t="s">
        <v>36</v>
      </c>
      <c r="G970" s="15" t="str">
        <f t="shared" si="169"/>
        <v>BWI</v>
      </c>
      <c r="H970" s="15" t="str">
        <f t="shared" si="170"/>
        <v>SAV</v>
      </c>
      <c r="I970" s="15" t="str">
        <f>vlookup(G970, 'Airport Codes'!$B$2:$D122631, 3, 0)</f>
        <v>Baltimore, MD</v>
      </c>
      <c r="J970" s="15" t="str">
        <f>vlookup(H970, 'Airport Codes'!$B$2:$D122631, 3, 0)</f>
        <v>Savannah, GA</v>
      </c>
      <c r="K970" s="21"/>
    </row>
    <row r="971" hidden="1">
      <c r="A971" s="2" t="s">
        <v>1073</v>
      </c>
      <c r="B971" s="2">
        <v>287.0</v>
      </c>
      <c r="C971" s="2">
        <v>300.0</v>
      </c>
      <c r="D971" s="2">
        <v>176.0</v>
      </c>
      <c r="E971" s="2">
        <v>763.0</v>
      </c>
    </row>
    <row r="972" hidden="1">
      <c r="A972" s="2" t="s">
        <v>1074</v>
      </c>
      <c r="B972" s="2">
        <v>502.0</v>
      </c>
      <c r="C972" s="2">
        <v>228.0</v>
      </c>
      <c r="D972" s="2">
        <v>210.0</v>
      </c>
      <c r="E972" s="2">
        <v>940.0</v>
      </c>
    </row>
    <row r="973" hidden="1">
      <c r="A973" s="2" t="s">
        <v>1075</v>
      </c>
      <c r="B973" s="2">
        <v>4536.0</v>
      </c>
      <c r="C973" s="2">
        <v>5042.0</v>
      </c>
      <c r="D973" s="2">
        <v>5300.0</v>
      </c>
      <c r="E973" s="2">
        <v>14878.0</v>
      </c>
      <c r="F973" s="2" t="s">
        <v>36</v>
      </c>
      <c r="G973" s="15" t="str">
        <f>LEFT(A973, 3)</f>
        <v>DTW</v>
      </c>
      <c r="H973" s="15" t="str">
        <f>RiGHT(A973, 3)</f>
        <v>RIC</v>
      </c>
      <c r="I973" s="15" t="str">
        <f>vlookup(G973, 'Airport Codes'!$B$2:$D122631, 3, 0)</f>
        <v>Detroit, MI</v>
      </c>
      <c r="J973" s="15" t="str">
        <f>vlookup(H973, 'Airport Codes'!$B$2:$D122631, 3, 0)</f>
        <v>Richmond, BC</v>
      </c>
      <c r="K973" s="21"/>
    </row>
    <row r="974" hidden="1">
      <c r="A974" s="2" t="s">
        <v>1076</v>
      </c>
      <c r="B974" s="2">
        <v>684.0</v>
      </c>
      <c r="C974" s="2">
        <v>560.0</v>
      </c>
      <c r="D974" s="2">
        <v>449.0</v>
      </c>
      <c r="E974" s="2">
        <v>1693.0</v>
      </c>
    </row>
    <row r="975" hidden="1">
      <c r="A975" s="2" t="s">
        <v>1077</v>
      </c>
      <c r="B975" s="2">
        <v>195.0</v>
      </c>
      <c r="C975" s="2">
        <v>154.0</v>
      </c>
      <c r="D975" s="2">
        <v>164.0</v>
      </c>
      <c r="E975" s="2">
        <v>513.0</v>
      </c>
    </row>
    <row r="976" hidden="1">
      <c r="A976" s="2" t="s">
        <v>1078</v>
      </c>
      <c r="B976" s="2">
        <v>4324.0</v>
      </c>
      <c r="C976" s="2">
        <v>4866.0</v>
      </c>
      <c r="D976" s="2">
        <v>4606.0</v>
      </c>
      <c r="E976" s="2">
        <v>13796.0</v>
      </c>
    </row>
    <row r="977" hidden="1">
      <c r="A977" s="2" t="s">
        <v>1079</v>
      </c>
      <c r="B977" s="2">
        <v>3560.0</v>
      </c>
      <c r="C977" s="2">
        <v>5443.0</v>
      </c>
      <c r="D977" s="2">
        <v>5849.0</v>
      </c>
      <c r="E977" s="2">
        <v>14852.0</v>
      </c>
      <c r="F977" s="2" t="s">
        <v>36</v>
      </c>
      <c r="G977" s="15" t="str">
        <f t="shared" ref="G977:G978" si="171">LEFT(A977, 3)</f>
        <v>BTV</v>
      </c>
      <c r="H977" s="15" t="str">
        <f t="shared" ref="H977:H978" si="172">RiGHT(A977, 3)</f>
        <v>ORD</v>
      </c>
      <c r="I977" s="15" t="str">
        <f>vlookup(G977, 'Airport Codes'!$B$2:$D122631, 3, 0)</f>
        <v>Burlington, NC</v>
      </c>
      <c r="J977" s="15" t="str">
        <f>vlookup(H977, 'Airport Codes'!$B$2:$D122631, 3, 0)</f>
        <v>Chicago, IL</v>
      </c>
      <c r="K977" s="21"/>
    </row>
    <row r="978" hidden="1">
      <c r="A978" s="2" t="s">
        <v>1080</v>
      </c>
      <c r="B978" s="2">
        <v>4680.0</v>
      </c>
      <c r="C978" s="2">
        <v>4895.0</v>
      </c>
      <c r="D978" s="2">
        <v>5145.0</v>
      </c>
      <c r="E978" s="2">
        <v>14720.0</v>
      </c>
      <c r="F978" s="2" t="s">
        <v>36</v>
      </c>
      <c r="G978" s="15" t="str">
        <f t="shared" si="171"/>
        <v>CLT</v>
      </c>
      <c r="H978" s="15" t="str">
        <f t="shared" si="172"/>
        <v>RIC</v>
      </c>
      <c r="I978" s="15" t="str">
        <f>vlookup(G978, 'Airport Codes'!$B$2:$D122631, 3, 0)</f>
        <v>Charlotte, NC</v>
      </c>
      <c r="J978" s="15" t="str">
        <f>vlookup(H978, 'Airport Codes'!$B$2:$D122631, 3, 0)</f>
        <v>Richmond, BC</v>
      </c>
      <c r="K978" s="21"/>
    </row>
    <row r="979" hidden="1">
      <c r="A979" s="2" t="s">
        <v>1081</v>
      </c>
      <c r="B979" s="2">
        <v>143.0</v>
      </c>
      <c r="C979" s="2">
        <v>152.0</v>
      </c>
      <c r="D979" s="2">
        <v>147.0</v>
      </c>
      <c r="E979" s="2">
        <v>442.0</v>
      </c>
    </row>
    <row r="980" hidden="1">
      <c r="A980" s="2" t="s">
        <v>1082</v>
      </c>
      <c r="B980" s="2">
        <v>27736.0</v>
      </c>
      <c r="C980" s="2">
        <v>30934.0</v>
      </c>
      <c r="D980" s="2">
        <v>22065.0</v>
      </c>
      <c r="E980" s="2">
        <v>80735.0</v>
      </c>
    </row>
    <row r="981" hidden="1">
      <c r="A981" s="2" t="s">
        <v>1083</v>
      </c>
      <c r="B981" s="2">
        <v>3942.0</v>
      </c>
      <c r="C981" s="2">
        <v>4407.0</v>
      </c>
      <c r="D981" s="2">
        <v>6339.0</v>
      </c>
      <c r="E981" s="2">
        <v>14688.0</v>
      </c>
      <c r="F981" s="2" t="s">
        <v>36</v>
      </c>
      <c r="G981" s="15" t="str">
        <f>LEFT(A981, 3)</f>
        <v>BNA</v>
      </c>
      <c r="H981" s="15" t="str">
        <f>RiGHT(A981, 3)</f>
        <v>OMA</v>
      </c>
      <c r="I981" s="15" t="str">
        <f>vlookup(G981, 'Airport Codes'!$B$2:$D122631, 3, 0)</f>
        <v>Nashville, TN</v>
      </c>
      <c r="J981" s="15" t="str">
        <f>vlookup(H981, 'Airport Codes'!$B$2:$D122631, 3, 0)</f>
        <v>Omaha, NE</v>
      </c>
      <c r="K981" s="21"/>
    </row>
    <row r="982" hidden="1">
      <c r="A982" s="2" t="s">
        <v>1084</v>
      </c>
      <c r="B982" s="2">
        <v>22906.0</v>
      </c>
      <c r="C982" s="2">
        <v>23996.0</v>
      </c>
      <c r="D982" s="2">
        <v>20743.0</v>
      </c>
      <c r="E982" s="2">
        <v>67645.0</v>
      </c>
    </row>
    <row r="983" hidden="1">
      <c r="A983" s="2" t="s">
        <v>1085</v>
      </c>
      <c r="C983" s="2">
        <v>19.0</v>
      </c>
      <c r="D983" s="2">
        <v>21.0</v>
      </c>
      <c r="E983" s="2">
        <v>40.0</v>
      </c>
    </row>
    <row r="984" hidden="1">
      <c r="A984" s="2" t="s">
        <v>1086</v>
      </c>
      <c r="B984" s="2">
        <v>390.0</v>
      </c>
      <c r="C984" s="2">
        <v>451.0</v>
      </c>
      <c r="D984" s="2">
        <v>439.0</v>
      </c>
      <c r="E984" s="2">
        <v>1280.0</v>
      </c>
    </row>
    <row r="985" hidden="1">
      <c r="A985" s="2" t="s">
        <v>1087</v>
      </c>
      <c r="B985" s="2">
        <v>30078.0</v>
      </c>
      <c r="C985" s="2">
        <v>26628.0</v>
      </c>
      <c r="D985" s="2">
        <v>24259.0</v>
      </c>
      <c r="E985" s="2">
        <v>80965.0</v>
      </c>
    </row>
    <row r="986" hidden="1">
      <c r="A986" s="2" t="s">
        <v>1088</v>
      </c>
      <c r="B986" s="2">
        <v>784.0</v>
      </c>
      <c r="D986" s="2">
        <v>2054.0</v>
      </c>
      <c r="E986" s="2">
        <v>2838.0</v>
      </c>
    </row>
    <row r="987" hidden="1">
      <c r="A987" s="2" t="s">
        <v>1089</v>
      </c>
      <c r="B987" s="2">
        <v>88951.0</v>
      </c>
      <c r="C987" s="2">
        <v>89422.0</v>
      </c>
      <c r="D987" s="2">
        <v>88063.0</v>
      </c>
      <c r="E987" s="2">
        <v>266436.0</v>
      </c>
    </row>
    <row r="988" hidden="1">
      <c r="A988" s="2" t="s">
        <v>1090</v>
      </c>
      <c r="B988" s="2">
        <v>377.0</v>
      </c>
      <c r="C988" s="2">
        <v>429.0</v>
      </c>
      <c r="D988" s="2">
        <v>425.0</v>
      </c>
      <c r="E988" s="2">
        <v>1231.0</v>
      </c>
    </row>
    <row r="989" hidden="1">
      <c r="A989" s="2" t="s">
        <v>1091</v>
      </c>
      <c r="B989" s="2">
        <v>446.0</v>
      </c>
      <c r="C989" s="2">
        <v>609.0</v>
      </c>
      <c r="D989" s="2">
        <v>570.0</v>
      </c>
      <c r="E989" s="2">
        <v>1625.0</v>
      </c>
    </row>
    <row r="990" hidden="1">
      <c r="A990" s="2" t="s">
        <v>1092</v>
      </c>
      <c r="B990" s="2">
        <v>1955.0</v>
      </c>
      <c r="C990" s="2">
        <v>2199.0</v>
      </c>
      <c r="D990" s="2">
        <v>1181.0</v>
      </c>
      <c r="E990" s="2">
        <v>5335.0</v>
      </c>
    </row>
    <row r="991" hidden="1">
      <c r="A991" s="2" t="s">
        <v>1093</v>
      </c>
      <c r="B991" s="2">
        <v>33266.0</v>
      </c>
      <c r="C991" s="2">
        <v>31707.0</v>
      </c>
      <c r="D991" s="2">
        <v>27630.0</v>
      </c>
      <c r="E991" s="2">
        <v>92603.0</v>
      </c>
    </row>
    <row r="992" hidden="1">
      <c r="A992" s="2" t="s">
        <v>1094</v>
      </c>
      <c r="B992" s="2">
        <v>17726.0</v>
      </c>
      <c r="C992" s="2">
        <v>16134.0</v>
      </c>
      <c r="D992" s="2">
        <v>15524.0</v>
      </c>
      <c r="E992" s="2">
        <v>49384.0</v>
      </c>
    </row>
    <row r="993" hidden="1">
      <c r="A993" s="2" t="s">
        <v>1095</v>
      </c>
      <c r="D993" s="2">
        <v>678.0</v>
      </c>
      <c r="E993" s="2">
        <v>678.0</v>
      </c>
    </row>
    <row r="994" hidden="1">
      <c r="A994" s="2" t="s">
        <v>1096</v>
      </c>
      <c r="B994" s="2">
        <v>4234.0</v>
      </c>
      <c r="C994" s="2">
        <v>4601.0</v>
      </c>
      <c r="D994" s="2">
        <v>5818.0</v>
      </c>
      <c r="E994" s="2">
        <v>14653.0</v>
      </c>
      <c r="F994" s="2" t="s">
        <v>36</v>
      </c>
      <c r="G994" s="15" t="str">
        <f>LEFT(A994, 3)</f>
        <v>ABQ</v>
      </c>
      <c r="H994" s="15" t="str">
        <f>RiGHT(A994, 3)</f>
        <v>SJC</v>
      </c>
      <c r="I994" s="15" t="str">
        <f>vlookup(G994, 'Airport Codes'!$B$2:$D122631, 3, 0)</f>
        <v>Albuquerque, NM</v>
      </c>
      <c r="J994" s="15" t="str">
        <f>vlookup(H994, 'Airport Codes'!$B$2:$D122631, 3, 0)</f>
        <v>San Jose, CA</v>
      </c>
      <c r="K994" s="21"/>
    </row>
    <row r="995" hidden="1">
      <c r="A995" s="2" t="s">
        <v>1097</v>
      </c>
      <c r="B995" s="2">
        <v>6289.0</v>
      </c>
      <c r="C995" s="2">
        <v>8892.0</v>
      </c>
      <c r="D995" s="2">
        <v>8763.0</v>
      </c>
      <c r="E995" s="2">
        <v>23944.0</v>
      </c>
    </row>
    <row r="996" hidden="1">
      <c r="A996" s="2" t="s">
        <v>1098</v>
      </c>
      <c r="B996" s="2">
        <v>277.0</v>
      </c>
      <c r="C996" s="2">
        <v>275.0</v>
      </c>
      <c r="D996" s="2">
        <v>251.0</v>
      </c>
      <c r="E996" s="2">
        <v>803.0</v>
      </c>
    </row>
    <row r="997" hidden="1">
      <c r="A997" s="2" t="s">
        <v>1099</v>
      </c>
      <c r="B997" s="2">
        <v>4742.0</v>
      </c>
      <c r="C997" s="2">
        <v>4796.0</v>
      </c>
      <c r="D997" s="2">
        <v>5091.0</v>
      </c>
      <c r="E997" s="2">
        <v>14629.0</v>
      </c>
      <c r="F997" s="2" t="s">
        <v>36</v>
      </c>
      <c r="G997" s="15" t="str">
        <f t="shared" ref="G997:G1001" si="173">LEFT(A997, 3)</f>
        <v>CLT</v>
      </c>
      <c r="H997" s="15" t="str">
        <f t="shared" ref="H997:H1001" si="174">RiGHT(A997, 3)</f>
        <v>PWM</v>
      </c>
      <c r="I997" s="15" t="str">
        <f>vlookup(G997, 'Airport Codes'!$B$2:$D122631, 3, 0)</f>
        <v>Charlotte, NC</v>
      </c>
      <c r="J997" s="15" t="str">
        <f>vlookup(H997, 'Airport Codes'!$B$2:$D122631, 3, 0)</f>
        <v>Portland, OR</v>
      </c>
      <c r="K997" s="21"/>
    </row>
    <row r="998" hidden="1">
      <c r="A998" s="2" t="s">
        <v>1100</v>
      </c>
      <c r="B998" s="2">
        <v>4290.0</v>
      </c>
      <c r="C998" s="2">
        <v>5097.0</v>
      </c>
      <c r="D998" s="2">
        <v>5184.0</v>
      </c>
      <c r="E998" s="2">
        <v>14571.0</v>
      </c>
      <c r="F998" s="2" t="s">
        <v>36</v>
      </c>
      <c r="G998" s="15" t="str">
        <f t="shared" si="173"/>
        <v>IAH</v>
      </c>
      <c r="H998" s="15" t="str">
        <f t="shared" si="174"/>
        <v>SAT</v>
      </c>
      <c r="I998" s="15" t="str">
        <f>vlookup(G998, 'Airport Codes'!$B$2:$D122631, 3, 0)</f>
        <v>Houston, TX</v>
      </c>
      <c r="J998" s="15" t="str">
        <f>vlookup(H998, 'Airport Codes'!$B$2:$D122631, 3, 0)</f>
        <v>San Antonio, TX</v>
      </c>
      <c r="K998" s="21"/>
    </row>
    <row r="999" hidden="1">
      <c r="A999" s="2" t="s">
        <v>1101</v>
      </c>
      <c r="B999" s="2">
        <v>4043.0</v>
      </c>
      <c r="C999" s="2">
        <v>5056.0</v>
      </c>
      <c r="D999" s="2">
        <v>5386.0</v>
      </c>
      <c r="E999" s="2">
        <v>14485.0</v>
      </c>
      <c r="F999" s="2" t="s">
        <v>36</v>
      </c>
      <c r="G999" s="15" t="str">
        <f t="shared" si="173"/>
        <v>PIT</v>
      </c>
      <c r="H999" s="15" t="str">
        <f t="shared" si="174"/>
        <v>SAV</v>
      </c>
      <c r="I999" s="15" t="str">
        <f>vlookup(G999, 'Airport Codes'!$B$2:$D122631, 3, 0)</f>
        <v>Pittsburgh, PA</v>
      </c>
      <c r="J999" s="15" t="str">
        <f>vlookup(H999, 'Airport Codes'!$B$2:$D122631, 3, 0)</f>
        <v>Savannah, GA</v>
      </c>
      <c r="K999" s="21"/>
    </row>
    <row r="1000" hidden="1">
      <c r="A1000" s="2" t="s">
        <v>1102</v>
      </c>
      <c r="B1000" s="2">
        <v>3774.0</v>
      </c>
      <c r="C1000" s="2">
        <v>4388.0</v>
      </c>
      <c r="D1000" s="2">
        <v>6321.0</v>
      </c>
      <c r="E1000" s="2">
        <v>14483.0</v>
      </c>
      <c r="F1000" s="2" t="s">
        <v>36</v>
      </c>
      <c r="G1000" s="15" t="str">
        <f t="shared" si="173"/>
        <v>PBI</v>
      </c>
      <c r="H1000" s="15" t="str">
        <f t="shared" si="174"/>
        <v>RDU</v>
      </c>
      <c r="I1000" s="15" t="str">
        <f>vlookup(G1000, 'Airport Codes'!$B$2:$D122631, 3, 0)</f>
        <v>West Palm Beach, FL</v>
      </c>
      <c r="J1000" s="15" t="str">
        <f>vlookup(H1000, 'Airport Codes'!$B$2:$D122631, 3, 0)</f>
        <v>Raleigh, NC</v>
      </c>
      <c r="K1000" s="21"/>
    </row>
    <row r="1001" hidden="1">
      <c r="A1001" s="2" t="s">
        <v>1103</v>
      </c>
      <c r="B1001" s="2">
        <v>4711.0</v>
      </c>
      <c r="C1001" s="2">
        <v>4848.0</v>
      </c>
      <c r="D1001" s="2">
        <v>4874.0</v>
      </c>
      <c r="E1001" s="2">
        <v>14433.0</v>
      </c>
      <c r="F1001" s="2" t="s">
        <v>36</v>
      </c>
      <c r="G1001" s="15" t="str">
        <f t="shared" si="173"/>
        <v>OKC</v>
      </c>
      <c r="H1001" s="15" t="str">
        <f t="shared" si="174"/>
        <v>STL</v>
      </c>
      <c r="I1001" s="15" t="str">
        <f>vlookup(G1001, 'Airport Codes'!$B$2:$D122631, 3, 0)</f>
        <v>Oklahoma City, OK</v>
      </c>
      <c r="J1001" s="15" t="str">
        <f>vlookup(H1001, 'Airport Codes'!$B$2:$D122631, 3, 0)</f>
        <v>St. Louis, MO</v>
      </c>
      <c r="K1001" s="21"/>
    </row>
    <row r="1002" hidden="1">
      <c r="A1002" s="2" t="s">
        <v>1104</v>
      </c>
      <c r="B1002" s="2">
        <v>28505.0</v>
      </c>
      <c r="C1002" s="2">
        <v>28006.0</v>
      </c>
      <c r="D1002" s="2">
        <v>28996.0</v>
      </c>
      <c r="E1002" s="2">
        <v>85507.0</v>
      </c>
    </row>
    <row r="1003" hidden="1">
      <c r="A1003" s="2" t="s">
        <v>1105</v>
      </c>
      <c r="B1003" s="2">
        <v>4236.0</v>
      </c>
      <c r="C1003" s="2">
        <v>4690.0</v>
      </c>
      <c r="D1003" s="2">
        <v>5348.0</v>
      </c>
      <c r="E1003" s="2">
        <v>14274.0</v>
      </c>
      <c r="F1003" s="2" t="s">
        <v>36</v>
      </c>
      <c r="G1003" s="15" t="str">
        <f t="shared" ref="G1003:G1008" si="175">LEFT(A1003, 3)</f>
        <v>ATL</v>
      </c>
      <c r="H1003" s="15" t="str">
        <f t="shared" ref="H1003:H1008" si="176">RiGHT(A1003, 3)</f>
        <v>SAV</v>
      </c>
      <c r="I1003" s="15" t="str">
        <f>vlookup(G1003, 'Airport Codes'!$B$2:$D122631, 3, 0)</f>
        <v>Atlanta, GA</v>
      </c>
      <c r="J1003" s="15" t="str">
        <f>vlookup(H1003, 'Airport Codes'!$B$2:$D122631, 3, 0)</f>
        <v>Savannah, GA</v>
      </c>
      <c r="K1003" s="21"/>
    </row>
    <row r="1004" hidden="1">
      <c r="A1004" s="2" t="s">
        <v>1106</v>
      </c>
      <c r="B1004" s="2">
        <v>3823.0</v>
      </c>
      <c r="C1004" s="2">
        <v>5014.0</v>
      </c>
      <c r="D1004" s="2">
        <v>5409.0</v>
      </c>
      <c r="E1004" s="2">
        <v>14246.0</v>
      </c>
      <c r="F1004" s="2" t="s">
        <v>36</v>
      </c>
      <c r="G1004" s="15" t="str">
        <f t="shared" si="175"/>
        <v>IAH</v>
      </c>
      <c r="H1004" s="15" t="str">
        <f t="shared" si="176"/>
        <v>LIT</v>
      </c>
      <c r="I1004" s="15" t="str">
        <f>vlookup(G1004, 'Airport Codes'!$B$2:$D122631, 3, 0)</f>
        <v>Houston, TX</v>
      </c>
      <c r="J1004" s="15" t="str">
        <f>vlookup(H1004, 'Airport Codes'!$B$2:$D122631, 3, 0)</f>
        <v>Little Rock, AR</v>
      </c>
      <c r="K1004" s="21"/>
    </row>
    <row r="1005" hidden="1">
      <c r="A1005" s="2" t="s">
        <v>1107</v>
      </c>
      <c r="B1005" s="2">
        <v>3309.0</v>
      </c>
      <c r="C1005" s="2">
        <v>5008.0</v>
      </c>
      <c r="D1005" s="2">
        <v>5852.0</v>
      </c>
      <c r="E1005" s="2">
        <v>14169.0</v>
      </c>
      <c r="F1005" s="2" t="s">
        <v>36</v>
      </c>
      <c r="G1005" s="15" t="str">
        <f t="shared" si="175"/>
        <v>CHS</v>
      </c>
      <c r="H1005" s="15" t="str">
        <f t="shared" si="176"/>
        <v>PIT</v>
      </c>
      <c r="I1005" s="15" t="str">
        <f>vlookup(G1005, 'Airport Codes'!$B$2:$D122631, 3, 0)</f>
        <v>Charleston, WV</v>
      </c>
      <c r="J1005" s="15" t="str">
        <f>vlookup(H1005, 'Airport Codes'!$B$2:$D122631, 3, 0)</f>
        <v>Pittsburgh, PA</v>
      </c>
      <c r="K1005" s="21"/>
    </row>
    <row r="1006" hidden="1">
      <c r="A1006" s="2" t="s">
        <v>1108</v>
      </c>
      <c r="B1006" s="2">
        <v>4402.0</v>
      </c>
      <c r="C1006" s="2">
        <v>4641.0</v>
      </c>
      <c r="D1006" s="2">
        <v>5107.0</v>
      </c>
      <c r="E1006" s="2">
        <v>14150.0</v>
      </c>
      <c r="F1006" s="2" t="s">
        <v>36</v>
      </c>
      <c r="G1006" s="15" t="str">
        <f t="shared" si="175"/>
        <v>SBN</v>
      </c>
      <c r="H1006" s="15" t="str">
        <f t="shared" si="176"/>
        <v>SFB</v>
      </c>
      <c r="I1006" s="15" t="str">
        <f>vlookup(G1006, 'Airport Codes'!$B$2:$D122631, 3, 0)</f>
        <v>South Bend, IN</v>
      </c>
      <c r="J1006" s="15" t="str">
        <f>vlookup(H1006, 'Airport Codes'!$B$2:$D122631, 3, 0)</f>
        <v>Sanford, FL</v>
      </c>
      <c r="K1006" s="21"/>
    </row>
    <row r="1007" hidden="1">
      <c r="A1007" s="2" t="s">
        <v>1109</v>
      </c>
      <c r="B1007" s="2">
        <v>4381.0</v>
      </c>
      <c r="C1007" s="2">
        <v>4786.0</v>
      </c>
      <c r="D1007" s="2">
        <v>4981.0</v>
      </c>
      <c r="E1007" s="2">
        <v>14148.0</v>
      </c>
      <c r="F1007" s="2" t="s">
        <v>36</v>
      </c>
      <c r="G1007" s="15" t="str">
        <f t="shared" si="175"/>
        <v>PHX</v>
      </c>
      <c r="H1007" s="15" t="str">
        <f t="shared" si="176"/>
        <v>SBP</v>
      </c>
      <c r="I1007" s="15" t="str">
        <f>vlookup(G1007, 'Airport Codes'!$B$2:$D122631, 3, 0)</f>
        <v>Phoenix, AZ</v>
      </c>
      <c r="J1007" s="15" t="str">
        <f>vlookup(H1007, 'Airport Codes'!$B$2:$D122631, 3, 0)</f>
        <v>San Luis Obispo, CA</v>
      </c>
      <c r="K1007" s="21"/>
    </row>
    <row r="1008" hidden="1">
      <c r="A1008" s="2" t="s">
        <v>1110</v>
      </c>
      <c r="B1008" s="2">
        <v>2977.0</v>
      </c>
      <c r="C1008" s="2">
        <v>4138.0</v>
      </c>
      <c r="D1008" s="2">
        <v>6963.0</v>
      </c>
      <c r="E1008" s="2">
        <v>14078.0</v>
      </c>
      <c r="F1008" s="2" t="s">
        <v>36</v>
      </c>
      <c r="G1008" s="15" t="str">
        <f t="shared" si="175"/>
        <v>DEN</v>
      </c>
      <c r="H1008" s="15" t="str">
        <f t="shared" si="176"/>
        <v>ICT</v>
      </c>
      <c r="I1008" s="15" t="str">
        <f>vlookup(G1008, 'Airport Codes'!$B$2:$D122631, 3, 0)</f>
        <v>Denver, CO</v>
      </c>
      <c r="J1008" s="15" t="str">
        <f>vlookup(H1008, 'Airport Codes'!$B$2:$D122631, 3, 0)</f>
        <v>Wichita, KS</v>
      </c>
      <c r="K1008" s="21"/>
    </row>
    <row r="1009" hidden="1">
      <c r="A1009" s="2" t="s">
        <v>1111</v>
      </c>
      <c r="C1009" s="2">
        <v>18.0</v>
      </c>
      <c r="E1009" s="2">
        <v>18.0</v>
      </c>
    </row>
    <row r="1010" hidden="1">
      <c r="A1010" s="2" t="s">
        <v>1112</v>
      </c>
      <c r="B1010" s="2">
        <v>2187.0</v>
      </c>
      <c r="C1010" s="2">
        <v>4698.0</v>
      </c>
      <c r="D1010" s="2">
        <v>3761.0</v>
      </c>
      <c r="E1010" s="2">
        <v>10646.0</v>
      </c>
    </row>
    <row r="1011" hidden="1">
      <c r="A1011" s="2" t="s">
        <v>1113</v>
      </c>
      <c r="B1011" s="2">
        <v>2946.0</v>
      </c>
      <c r="C1011" s="2">
        <v>5215.0</v>
      </c>
      <c r="D1011" s="2">
        <v>5888.0</v>
      </c>
      <c r="E1011" s="2">
        <v>14049.0</v>
      </c>
      <c r="F1011" s="2" t="s">
        <v>36</v>
      </c>
      <c r="G1011" s="15" t="str">
        <f>LEFT(A1011, 3)</f>
        <v>COS</v>
      </c>
      <c r="H1011" s="15" t="str">
        <f>RiGHT(A1011, 3)</f>
        <v>SAT</v>
      </c>
      <c r="I1011" s="15" t="str">
        <f>vlookup(G1011, 'Airport Codes'!$B$2:$D122631, 3, 0)</f>
        <v>Colorado Springs, CO</v>
      </c>
      <c r="J1011" s="15" t="str">
        <f>vlookup(H1011, 'Airport Codes'!$B$2:$D122631, 3, 0)</f>
        <v>San Antonio, TX</v>
      </c>
      <c r="K1011" s="21"/>
    </row>
    <row r="1012" hidden="1">
      <c r="A1012" s="2" t="s">
        <v>1114</v>
      </c>
      <c r="C1012" s="2">
        <v>43.0</v>
      </c>
      <c r="E1012" s="2">
        <v>43.0</v>
      </c>
    </row>
    <row r="1013" hidden="1">
      <c r="A1013" s="2" t="s">
        <v>1115</v>
      </c>
      <c r="B1013" s="2">
        <v>36.0</v>
      </c>
      <c r="C1013" s="2">
        <v>18.0</v>
      </c>
      <c r="D1013" s="2">
        <v>124.0</v>
      </c>
      <c r="E1013" s="2">
        <v>178.0</v>
      </c>
    </row>
    <row r="1014" hidden="1">
      <c r="A1014" s="2" t="s">
        <v>1116</v>
      </c>
      <c r="B1014" s="2">
        <v>4066.0</v>
      </c>
      <c r="C1014" s="2">
        <v>4327.0</v>
      </c>
      <c r="D1014" s="2">
        <v>5567.0</v>
      </c>
      <c r="E1014" s="2">
        <v>13960.0</v>
      </c>
      <c r="F1014" s="2" t="s">
        <v>36</v>
      </c>
      <c r="G1014" s="15" t="str">
        <f>LEFT(A1014, 3)</f>
        <v>BNA</v>
      </c>
      <c r="H1014" s="15" t="str">
        <f>RiGHT(A1014, 3)</f>
        <v>ORF</v>
      </c>
      <c r="I1014" s="15" t="str">
        <f>vlookup(G1014, 'Airport Codes'!$B$2:$D122631, 3, 0)</f>
        <v>Nashville, TN</v>
      </c>
      <c r="J1014" s="15" t="str">
        <f>vlookup(H1014, 'Airport Codes'!$B$2:$D122631, 3, 0)</f>
        <v>Norfolk, VA</v>
      </c>
      <c r="K1014" s="21"/>
    </row>
    <row r="1015" hidden="1">
      <c r="A1015" s="2" t="s">
        <v>1117</v>
      </c>
      <c r="B1015" s="2">
        <v>20.0</v>
      </c>
      <c r="E1015" s="2">
        <v>20.0</v>
      </c>
    </row>
    <row r="1016" hidden="1">
      <c r="A1016" s="2" t="s">
        <v>1118</v>
      </c>
      <c r="D1016" s="2">
        <v>37.0</v>
      </c>
      <c r="E1016" s="2">
        <v>37.0</v>
      </c>
    </row>
    <row r="1017" hidden="1">
      <c r="A1017" s="2" t="s">
        <v>1119</v>
      </c>
      <c r="C1017" s="2">
        <v>38.0</v>
      </c>
      <c r="D1017" s="2">
        <v>18.0</v>
      </c>
      <c r="E1017" s="2">
        <v>56.0</v>
      </c>
    </row>
    <row r="1018" hidden="1">
      <c r="A1018" s="2" t="s">
        <v>1120</v>
      </c>
      <c r="C1018" s="2">
        <v>40.0</v>
      </c>
      <c r="D1018" s="2">
        <v>38.0</v>
      </c>
      <c r="E1018" s="2">
        <v>78.0</v>
      </c>
    </row>
    <row r="1019" hidden="1">
      <c r="A1019" s="2" t="s">
        <v>1121</v>
      </c>
      <c r="B1019" s="2">
        <v>224.0</v>
      </c>
      <c r="C1019" s="2">
        <v>194.0</v>
      </c>
      <c r="D1019" s="2">
        <v>222.0</v>
      </c>
      <c r="E1019" s="2">
        <v>640.0</v>
      </c>
    </row>
    <row r="1020" hidden="1">
      <c r="A1020" s="2" t="s">
        <v>1122</v>
      </c>
      <c r="B1020" s="2">
        <v>19.0</v>
      </c>
      <c r="E1020" s="2">
        <v>19.0</v>
      </c>
    </row>
    <row r="1021" hidden="1">
      <c r="A1021" s="2" t="s">
        <v>1123</v>
      </c>
      <c r="B1021" s="2">
        <v>88.0</v>
      </c>
      <c r="C1021" s="2">
        <v>74.0</v>
      </c>
      <c r="E1021" s="2">
        <v>162.0</v>
      </c>
    </row>
    <row r="1022" hidden="1">
      <c r="A1022" s="2" t="s">
        <v>1124</v>
      </c>
      <c r="D1022" s="2">
        <v>20.0</v>
      </c>
      <c r="E1022" s="2">
        <v>20.0</v>
      </c>
    </row>
    <row r="1023" hidden="1">
      <c r="A1023" s="2" t="s">
        <v>1125</v>
      </c>
      <c r="B1023" s="2">
        <v>18.0</v>
      </c>
      <c r="E1023" s="2">
        <v>18.0</v>
      </c>
    </row>
    <row r="1024" hidden="1">
      <c r="A1024" s="2" t="s">
        <v>1126</v>
      </c>
      <c r="C1024" s="2">
        <v>40.0</v>
      </c>
      <c r="D1024" s="2">
        <v>39.0</v>
      </c>
      <c r="E1024" s="2">
        <v>79.0</v>
      </c>
    </row>
    <row r="1025" hidden="1">
      <c r="A1025" s="2" t="s">
        <v>1127</v>
      </c>
      <c r="B1025" s="2">
        <v>3805.0</v>
      </c>
      <c r="C1025" s="2">
        <v>4768.0</v>
      </c>
      <c r="D1025" s="2">
        <v>5379.0</v>
      </c>
      <c r="E1025" s="2">
        <v>13952.0</v>
      </c>
      <c r="F1025" s="2" t="s">
        <v>36</v>
      </c>
      <c r="G1025" s="15" t="str">
        <f>LEFT(A1025, 3)</f>
        <v>BNA</v>
      </c>
      <c r="H1025" s="15" t="str">
        <f>RiGHT(A1025, 3)</f>
        <v>OKC</v>
      </c>
      <c r="I1025" s="15" t="str">
        <f>vlookup(G1025, 'Airport Codes'!$B$2:$D122631, 3, 0)</f>
        <v>Nashville, TN</v>
      </c>
      <c r="J1025" s="15" t="str">
        <f>vlookup(H1025, 'Airport Codes'!$B$2:$D122631, 3, 0)</f>
        <v>Oklahoma City, OK</v>
      </c>
      <c r="K1025" s="21"/>
    </row>
    <row r="1026" hidden="1">
      <c r="A1026" s="2" t="s">
        <v>1128</v>
      </c>
      <c r="D1026" s="2">
        <v>85.0</v>
      </c>
      <c r="E1026" s="2">
        <v>85.0</v>
      </c>
    </row>
    <row r="1027" hidden="1">
      <c r="A1027" s="2" t="s">
        <v>1129</v>
      </c>
      <c r="B1027" s="2">
        <v>38.0</v>
      </c>
      <c r="E1027" s="2">
        <v>38.0</v>
      </c>
    </row>
    <row r="1028" hidden="1">
      <c r="A1028" s="2" t="s">
        <v>1130</v>
      </c>
      <c r="C1028" s="2">
        <v>20.0</v>
      </c>
      <c r="D1028" s="2">
        <v>86.0</v>
      </c>
      <c r="E1028" s="2">
        <v>106.0</v>
      </c>
    </row>
    <row r="1029" hidden="1">
      <c r="A1029" s="2" t="s">
        <v>1131</v>
      </c>
      <c r="D1029" s="2">
        <v>38.0</v>
      </c>
      <c r="E1029" s="2">
        <v>38.0</v>
      </c>
    </row>
    <row r="1030" hidden="1">
      <c r="A1030" s="2" t="s">
        <v>1132</v>
      </c>
      <c r="B1030" s="2">
        <v>18.0</v>
      </c>
      <c r="E1030" s="2">
        <v>18.0</v>
      </c>
    </row>
    <row r="1031" hidden="1">
      <c r="A1031" s="2" t="s">
        <v>1133</v>
      </c>
      <c r="B1031" s="2">
        <v>18.0</v>
      </c>
      <c r="D1031" s="2">
        <v>40.0</v>
      </c>
      <c r="E1031" s="2">
        <v>58.0</v>
      </c>
    </row>
    <row r="1032" hidden="1">
      <c r="A1032" s="2" t="s">
        <v>1134</v>
      </c>
      <c r="B1032" s="2">
        <v>3782.0</v>
      </c>
      <c r="C1032" s="2">
        <v>4457.0</v>
      </c>
      <c r="D1032" s="2">
        <v>5674.0</v>
      </c>
      <c r="E1032" s="2">
        <v>13913.0</v>
      </c>
      <c r="F1032" s="2" t="s">
        <v>36</v>
      </c>
      <c r="G1032" s="15" t="str">
        <f t="shared" ref="G1032:G1035" si="177">LEFT(A1032, 3)</f>
        <v>BNA</v>
      </c>
      <c r="H1032" s="15" t="str">
        <f t="shared" ref="H1032:H1035" si="178">RiGHT(A1032, 3)</f>
        <v>BUF</v>
      </c>
      <c r="I1032" s="15" t="str">
        <f>vlookup(G1032, 'Airport Codes'!$B$2:$D122631, 3, 0)</f>
        <v>Nashville, TN</v>
      </c>
      <c r="J1032" s="15" t="str">
        <f>vlookup(H1032, 'Airport Codes'!$B$2:$D122631, 3, 0)</f>
        <v>Buffalo, WY</v>
      </c>
      <c r="K1032" s="21"/>
    </row>
    <row r="1033" hidden="1">
      <c r="A1033" s="2" t="s">
        <v>1135</v>
      </c>
      <c r="B1033" s="2">
        <v>4342.0</v>
      </c>
      <c r="C1033" s="2">
        <v>4661.0</v>
      </c>
      <c r="D1033" s="2">
        <v>4886.0</v>
      </c>
      <c r="E1033" s="2">
        <v>13889.0</v>
      </c>
      <c r="F1033" s="2" t="s">
        <v>36</v>
      </c>
      <c r="G1033" s="15" t="str">
        <f t="shared" si="177"/>
        <v>ATL</v>
      </c>
      <c r="H1033" s="15" t="str">
        <f t="shared" si="178"/>
        <v>LEX</v>
      </c>
      <c r="I1033" s="15" t="str">
        <f>vlookup(G1033, 'Airport Codes'!$B$2:$D122631, 3, 0)</f>
        <v>Atlanta, GA</v>
      </c>
      <c r="J1033" s="15" t="str">
        <f>vlookup(H1033, 'Airport Codes'!$B$2:$D122631, 3, 0)</f>
        <v>Lexington Barbeque Festival, NC</v>
      </c>
      <c r="K1033" s="21"/>
    </row>
    <row r="1034" hidden="1">
      <c r="A1034" s="2" t="s">
        <v>1136</v>
      </c>
      <c r="B1034" s="2">
        <v>2896.0</v>
      </c>
      <c r="C1034" s="2">
        <v>4115.0</v>
      </c>
      <c r="D1034" s="2">
        <v>6837.0</v>
      </c>
      <c r="E1034" s="2">
        <v>13848.0</v>
      </c>
      <c r="F1034" s="2" t="s">
        <v>36</v>
      </c>
      <c r="G1034" s="15" t="str">
        <f t="shared" si="177"/>
        <v>HSV</v>
      </c>
      <c r="H1034" s="15" t="str">
        <f t="shared" si="178"/>
        <v>MCO</v>
      </c>
      <c r="I1034" s="15" t="str">
        <f>vlookup(G1034, 'Airport Codes'!$B$2:$D122631, 3, 0)</f>
        <v>Huntsville, AL</v>
      </c>
      <c r="J1034" s="15" t="str">
        <f>vlookup(H1034, 'Airport Codes'!$B$2:$D122631, 3, 0)</f>
        <v>Orlando, FL</v>
      </c>
      <c r="K1034" s="21"/>
    </row>
    <row r="1035" hidden="1">
      <c r="A1035" s="2" t="s">
        <v>1137</v>
      </c>
      <c r="B1035" s="2">
        <v>4536.0</v>
      </c>
      <c r="C1035" s="2">
        <v>4600.0</v>
      </c>
      <c r="D1035" s="2">
        <v>4686.0</v>
      </c>
      <c r="E1035" s="2">
        <v>13822.0</v>
      </c>
      <c r="F1035" s="2" t="s">
        <v>36</v>
      </c>
      <c r="G1035" s="15" t="str">
        <f t="shared" si="177"/>
        <v>SMF</v>
      </c>
      <c r="H1035" s="15" t="str">
        <f t="shared" si="178"/>
        <v>TUS</v>
      </c>
      <c r="I1035" s="15" t="str">
        <f>vlookup(G1035, 'Airport Codes'!$B$2:$D122631, 3, 0)</f>
        <v>Sacramento, CA</v>
      </c>
      <c r="J1035" s="15" t="str">
        <f>vlookup(H1035, 'Airport Codes'!$B$2:$D122631, 3, 0)</f>
        <v>Tucson, AZ</v>
      </c>
      <c r="K1035" s="21"/>
    </row>
    <row r="1036" hidden="1">
      <c r="A1036" s="2" t="s">
        <v>1138</v>
      </c>
      <c r="B1036" s="2">
        <v>2277.0</v>
      </c>
      <c r="C1036" s="2">
        <v>2434.0</v>
      </c>
      <c r="D1036" s="2">
        <v>2021.0</v>
      </c>
      <c r="E1036" s="2">
        <v>6732.0</v>
      </c>
    </row>
    <row r="1037" hidden="1">
      <c r="A1037" s="2" t="s">
        <v>1139</v>
      </c>
      <c r="B1037" s="2">
        <v>4054.0</v>
      </c>
      <c r="C1037" s="2">
        <v>4528.0</v>
      </c>
      <c r="D1037" s="2">
        <v>5071.0</v>
      </c>
      <c r="E1037" s="2">
        <v>13653.0</v>
      </c>
      <c r="F1037" s="2" t="s">
        <v>36</v>
      </c>
      <c r="G1037" s="15" t="str">
        <f>LEFT(A1037, 3)</f>
        <v>SFB</v>
      </c>
      <c r="H1037" s="15" t="str">
        <f>RiGHT(A1037, 3)</f>
        <v>SGF</v>
      </c>
      <c r="I1037" s="15" t="str">
        <f>vlookup(G1037, 'Airport Codes'!$B$2:$D122631, 3, 0)</f>
        <v>Sanford, FL</v>
      </c>
      <c r="J1037" s="15" t="str">
        <f>vlookup(H1037, 'Airport Codes'!$B$2:$D122631, 3, 0)</f>
        <v>Eugene-Springfield, OR</v>
      </c>
      <c r="K1037" s="21"/>
    </row>
    <row r="1038" hidden="1">
      <c r="A1038" s="2" t="s">
        <v>1140</v>
      </c>
      <c r="B1038" s="2">
        <v>218.0</v>
      </c>
      <c r="C1038" s="2">
        <v>190.0</v>
      </c>
      <c r="D1038" s="2">
        <v>196.0</v>
      </c>
      <c r="E1038" s="2">
        <v>604.0</v>
      </c>
    </row>
    <row r="1039" hidden="1">
      <c r="A1039" s="2" t="s">
        <v>1141</v>
      </c>
      <c r="B1039" s="2">
        <v>483.0</v>
      </c>
      <c r="C1039" s="2">
        <v>533.0</v>
      </c>
      <c r="D1039" s="2">
        <v>531.0</v>
      </c>
      <c r="E1039" s="2">
        <v>1547.0</v>
      </c>
    </row>
    <row r="1040" hidden="1">
      <c r="A1040" s="2" t="s">
        <v>1142</v>
      </c>
      <c r="B1040" s="2">
        <v>21.0</v>
      </c>
      <c r="C1040" s="2">
        <v>43.0</v>
      </c>
      <c r="D1040" s="2">
        <v>20.0</v>
      </c>
      <c r="E1040" s="2">
        <v>84.0</v>
      </c>
    </row>
    <row r="1041" hidden="1">
      <c r="A1041" s="2" t="s">
        <v>1143</v>
      </c>
      <c r="B1041" s="2">
        <v>5776.0</v>
      </c>
      <c r="C1041" s="2">
        <v>6276.0</v>
      </c>
      <c r="D1041" s="2">
        <v>5935.0</v>
      </c>
      <c r="E1041" s="2">
        <v>17987.0</v>
      </c>
    </row>
    <row r="1042" hidden="1">
      <c r="A1042" s="2" t="s">
        <v>1144</v>
      </c>
      <c r="B1042" s="2">
        <v>81.0</v>
      </c>
      <c r="C1042" s="2">
        <v>139.0</v>
      </c>
      <c r="E1042" s="2">
        <v>220.0</v>
      </c>
    </row>
    <row r="1043" hidden="1">
      <c r="A1043" s="2" t="s">
        <v>1145</v>
      </c>
      <c r="B1043" s="2">
        <v>58.0</v>
      </c>
      <c r="C1043" s="2">
        <v>60.0</v>
      </c>
      <c r="D1043" s="2">
        <v>42.0</v>
      </c>
      <c r="E1043" s="2">
        <v>160.0</v>
      </c>
    </row>
    <row r="1044" hidden="1">
      <c r="A1044" s="2" t="s">
        <v>1146</v>
      </c>
      <c r="B1044" s="2">
        <v>56.0</v>
      </c>
      <c r="D1044" s="2">
        <v>109.0</v>
      </c>
      <c r="E1044" s="2">
        <v>165.0</v>
      </c>
    </row>
    <row r="1045" hidden="1">
      <c r="A1045" s="2" t="s">
        <v>1147</v>
      </c>
      <c r="B1045" s="2">
        <v>3620.0</v>
      </c>
      <c r="C1045" s="2">
        <v>4103.0</v>
      </c>
      <c r="D1045" s="2">
        <v>5924.0</v>
      </c>
      <c r="E1045" s="2">
        <v>13647.0</v>
      </c>
      <c r="F1045" s="2" t="s">
        <v>36</v>
      </c>
      <c r="G1045" s="15" t="str">
        <f>LEFT(A1045, 3)</f>
        <v>ALB</v>
      </c>
      <c r="H1045" s="15" t="str">
        <f>RiGHT(A1045, 3)</f>
        <v>RDU</v>
      </c>
      <c r="I1045" s="15" t="str">
        <f>vlookup(G1045, 'Airport Codes'!$B$2:$D122631, 3, 0)</f>
        <v>Albany, NY</v>
      </c>
      <c r="J1045" s="15" t="str">
        <f>vlookup(H1045, 'Airport Codes'!$B$2:$D122631, 3, 0)</f>
        <v>Raleigh, NC</v>
      </c>
      <c r="K1045" s="21"/>
    </row>
    <row r="1046" hidden="1">
      <c r="A1046" s="2" t="s">
        <v>1148</v>
      </c>
      <c r="B1046" s="2">
        <v>349.0</v>
      </c>
      <c r="C1046" s="2">
        <v>388.0</v>
      </c>
      <c r="D1046" s="2">
        <v>346.0</v>
      </c>
      <c r="E1046" s="2">
        <v>1083.0</v>
      </c>
    </row>
    <row r="1047" hidden="1">
      <c r="A1047" s="2" t="s">
        <v>1149</v>
      </c>
      <c r="B1047" s="2">
        <v>3896.0</v>
      </c>
      <c r="C1047" s="2">
        <v>4320.0</v>
      </c>
      <c r="D1047" s="2">
        <v>5334.0</v>
      </c>
      <c r="E1047" s="2">
        <v>13550.0</v>
      </c>
      <c r="F1047" s="2" t="s">
        <v>36</v>
      </c>
      <c r="G1047" s="15" t="str">
        <f t="shared" ref="G1047:G1048" si="179">LEFT(A1047, 3)</f>
        <v>ORD</v>
      </c>
      <c r="H1047" s="15" t="str">
        <f t="shared" ref="H1047:H1048" si="180">RiGHT(A1047, 3)</f>
        <v>SGF</v>
      </c>
      <c r="I1047" s="15" t="str">
        <f>vlookup(G1047, 'Airport Codes'!$B$2:$D122631, 3, 0)</f>
        <v>Chicago, IL</v>
      </c>
      <c r="J1047" s="15" t="str">
        <f>vlookup(H1047, 'Airport Codes'!$B$2:$D122631, 3, 0)</f>
        <v>Eugene-Springfield, OR</v>
      </c>
      <c r="K1047" s="21"/>
    </row>
    <row r="1048" hidden="1">
      <c r="A1048" s="2" t="s">
        <v>1150</v>
      </c>
      <c r="B1048" s="2">
        <v>2990.0</v>
      </c>
      <c r="C1048" s="2">
        <v>4996.0</v>
      </c>
      <c r="D1048" s="2">
        <v>5530.0</v>
      </c>
      <c r="E1048" s="2">
        <v>13516.0</v>
      </c>
      <c r="F1048" s="2" t="s">
        <v>36</v>
      </c>
      <c r="G1048" s="15" t="str">
        <f t="shared" si="179"/>
        <v>EWR</v>
      </c>
      <c r="H1048" s="15" t="str">
        <f t="shared" si="180"/>
        <v>ROC</v>
      </c>
      <c r="I1048" s="15" t="str">
        <f>vlookup(G1048, 'Airport Codes'!$B$2:$D122631, 3, 0)</f>
        <v>Newark, NJ</v>
      </c>
      <c r="J1048" s="15" t="str">
        <f>vlookup(H1048, 'Airport Codes'!$B$2:$D122631, 3, 0)</f>
        <v>Rochester, MN</v>
      </c>
      <c r="K1048" s="21"/>
    </row>
    <row r="1049" hidden="1">
      <c r="A1049" s="2" t="s">
        <v>1151</v>
      </c>
      <c r="B1049" s="2">
        <v>238.0</v>
      </c>
      <c r="C1049" s="2">
        <v>220.0</v>
      </c>
      <c r="D1049" s="2">
        <v>248.0</v>
      </c>
      <c r="E1049" s="2">
        <v>706.0</v>
      </c>
    </row>
    <row r="1050" hidden="1">
      <c r="A1050" s="2" t="s">
        <v>1152</v>
      </c>
      <c r="B1050" s="2">
        <v>205.0</v>
      </c>
      <c r="C1050" s="2">
        <v>228.0</v>
      </c>
      <c r="D1050" s="2">
        <v>213.0</v>
      </c>
      <c r="E1050" s="2">
        <v>646.0</v>
      </c>
    </row>
    <row r="1051" hidden="1">
      <c r="A1051" s="2" t="s">
        <v>1153</v>
      </c>
      <c r="B1051" s="2">
        <v>717.0</v>
      </c>
      <c r="C1051" s="2">
        <v>710.0</v>
      </c>
      <c r="D1051" s="2">
        <v>751.0</v>
      </c>
      <c r="E1051" s="2">
        <v>2178.0</v>
      </c>
    </row>
    <row r="1052" hidden="1">
      <c r="A1052" s="2" t="s">
        <v>1154</v>
      </c>
      <c r="B1052" s="2">
        <v>4132.0</v>
      </c>
      <c r="C1052" s="2">
        <v>4217.0</v>
      </c>
      <c r="D1052" s="2">
        <v>5109.0</v>
      </c>
      <c r="E1052" s="2">
        <v>13458.0</v>
      </c>
      <c r="F1052" s="2" t="s">
        <v>36</v>
      </c>
      <c r="G1052" s="15" t="str">
        <f>LEFT(A1052, 3)</f>
        <v>PDX</v>
      </c>
      <c r="H1052" s="15" t="str">
        <f>RiGHT(A1052, 3)</f>
        <v>SBA</v>
      </c>
      <c r="I1052" s="15" t="str">
        <f>vlookup(G1052, 'Airport Codes'!$B$2:$D122631, 3, 0)</f>
        <v>Portland, OR</v>
      </c>
      <c r="J1052" s="15" t="str">
        <f>vlookup(H1052, 'Airport Codes'!$B$2:$D122631, 3, 0)</f>
        <v>Santa Barbara, CA</v>
      </c>
      <c r="K1052" s="21"/>
    </row>
    <row r="1053" hidden="1">
      <c r="A1053" s="2" t="s">
        <v>1155</v>
      </c>
      <c r="B1053" s="2">
        <v>177.0</v>
      </c>
      <c r="C1053" s="2">
        <v>295.0</v>
      </c>
      <c r="D1053" s="2">
        <v>239.0</v>
      </c>
      <c r="E1053" s="2">
        <v>711.0</v>
      </c>
    </row>
    <row r="1054" hidden="1">
      <c r="A1054" s="2" t="s">
        <v>1156</v>
      </c>
      <c r="B1054" s="2">
        <v>4326.0</v>
      </c>
      <c r="C1054" s="2">
        <v>4350.0</v>
      </c>
      <c r="D1054" s="2">
        <v>4601.0</v>
      </c>
      <c r="E1054" s="2">
        <v>13277.0</v>
      </c>
      <c r="F1054" s="2" t="s">
        <v>36</v>
      </c>
      <c r="G1054" s="15" t="str">
        <f>LEFT(A1054, 3)</f>
        <v>MEM</v>
      </c>
      <c r="H1054" s="15" t="str">
        <f>RiGHT(A1054, 3)</f>
        <v>RDU</v>
      </c>
      <c r="I1054" s="15" t="str">
        <f>vlookup(G1054, 'Airport Codes'!$B$2:$D122631, 3, 0)</f>
        <v>Memphis, TN</v>
      </c>
      <c r="J1054" s="15" t="str">
        <f>vlookup(H1054, 'Airport Codes'!$B$2:$D122631, 3, 0)</f>
        <v>Raleigh, NC</v>
      </c>
      <c r="K1054" s="21"/>
    </row>
    <row r="1055" hidden="1">
      <c r="A1055" s="2" t="s">
        <v>1157</v>
      </c>
      <c r="B1055" s="2">
        <v>634.0</v>
      </c>
      <c r="C1055" s="2">
        <v>574.0</v>
      </c>
      <c r="D1055" s="2">
        <v>669.0</v>
      </c>
      <c r="E1055" s="2">
        <v>1877.0</v>
      </c>
    </row>
    <row r="1056" hidden="1">
      <c r="A1056" s="2" t="s">
        <v>1158</v>
      </c>
      <c r="B1056" s="2">
        <v>1289.0</v>
      </c>
      <c r="C1056" s="2">
        <v>1422.0</v>
      </c>
      <c r="E1056" s="2">
        <v>2711.0</v>
      </c>
    </row>
    <row r="1057" hidden="1">
      <c r="A1057" s="2" t="s">
        <v>1159</v>
      </c>
      <c r="D1057" s="2">
        <v>22.0</v>
      </c>
      <c r="E1057" s="2">
        <v>22.0</v>
      </c>
    </row>
    <row r="1058" hidden="1">
      <c r="A1058" s="2" t="s">
        <v>1160</v>
      </c>
      <c r="B1058" s="2">
        <v>19.0</v>
      </c>
      <c r="E1058" s="2">
        <v>19.0</v>
      </c>
    </row>
    <row r="1059" hidden="1">
      <c r="A1059" s="2" t="s">
        <v>1161</v>
      </c>
      <c r="B1059" s="2">
        <v>2037.0</v>
      </c>
      <c r="C1059" s="2">
        <v>4405.0</v>
      </c>
      <c r="D1059" s="2">
        <v>6830.0</v>
      </c>
      <c r="E1059" s="2">
        <v>13272.0</v>
      </c>
      <c r="F1059" s="2" t="s">
        <v>36</v>
      </c>
      <c r="G1059" s="15" t="str">
        <f>LEFT(A1059, 3)</f>
        <v>DEN</v>
      </c>
      <c r="H1059" s="15" t="str">
        <f>RiGHT(A1059, 3)</f>
        <v>FAR</v>
      </c>
      <c r="I1059" s="15" t="str">
        <f>vlookup(G1059, 'Airport Codes'!$B$2:$D122631, 3, 0)</f>
        <v>Denver, CO</v>
      </c>
      <c r="J1059" s="15" t="str">
        <f>vlookup(H1059, 'Airport Codes'!$B$2:$D122631, 3, 0)</f>
        <v>Fargo, ND</v>
      </c>
      <c r="K1059" s="21"/>
    </row>
    <row r="1060" hidden="1">
      <c r="A1060" s="2" t="s">
        <v>1162</v>
      </c>
      <c r="B1060" s="2">
        <v>62.0</v>
      </c>
      <c r="C1060" s="2">
        <v>43.0</v>
      </c>
      <c r="D1060" s="2">
        <v>19.0</v>
      </c>
      <c r="E1060" s="2">
        <v>124.0</v>
      </c>
    </row>
    <row r="1061" hidden="1">
      <c r="A1061" s="2" t="s">
        <v>1163</v>
      </c>
      <c r="B1061" s="2">
        <v>996.0</v>
      </c>
      <c r="C1061" s="2">
        <v>1072.0</v>
      </c>
      <c r="D1061" s="2">
        <v>1011.0</v>
      </c>
      <c r="E1061" s="2">
        <v>3079.0</v>
      </c>
    </row>
    <row r="1062" hidden="1">
      <c r="A1062" s="2" t="s">
        <v>1164</v>
      </c>
      <c r="B1062" s="2">
        <v>3528.0</v>
      </c>
      <c r="C1062" s="2">
        <v>4462.0</v>
      </c>
      <c r="D1062" s="2">
        <v>5233.0</v>
      </c>
      <c r="E1062" s="2">
        <v>13223.0</v>
      </c>
      <c r="F1062" s="2" t="s">
        <v>36</v>
      </c>
      <c r="G1062" s="15" t="str">
        <f>LEFT(A1062, 3)</f>
        <v>CAE</v>
      </c>
      <c r="H1062" s="15" t="str">
        <f>RiGHT(A1062, 3)</f>
        <v>DFW</v>
      </c>
      <c r="I1062" s="15" t="str">
        <f>vlookup(G1062, 'Airport Codes'!$B$2:$D122631, 3, 0)</f>
        <v>Columbia, SC</v>
      </c>
      <c r="J1062" s="15" t="str">
        <f>vlookup(H1062, 'Airport Codes'!$B$2:$D122631, 3, 0)</f>
        <v>Dallas, TX</v>
      </c>
      <c r="K1062" s="21"/>
    </row>
    <row r="1063" hidden="1">
      <c r="A1063" s="2" t="s">
        <v>1165</v>
      </c>
      <c r="B1063" s="2">
        <v>82.0</v>
      </c>
      <c r="C1063" s="2">
        <v>176.0</v>
      </c>
      <c r="D1063" s="2">
        <v>97.0</v>
      </c>
      <c r="E1063" s="2">
        <v>355.0</v>
      </c>
    </row>
    <row r="1064" hidden="1">
      <c r="A1064" s="2" t="s">
        <v>1166</v>
      </c>
      <c r="D1064" s="2">
        <v>40.0</v>
      </c>
      <c r="E1064" s="2">
        <v>40.0</v>
      </c>
    </row>
    <row r="1065" hidden="1">
      <c r="A1065" s="2" t="s">
        <v>1167</v>
      </c>
      <c r="B1065" s="2">
        <v>4096.0</v>
      </c>
      <c r="C1065" s="2">
        <v>4406.0</v>
      </c>
      <c r="D1065" s="2">
        <v>4688.0</v>
      </c>
      <c r="E1065" s="2">
        <v>13190.0</v>
      </c>
      <c r="F1065" s="2" t="s">
        <v>36</v>
      </c>
      <c r="G1065" s="15" t="str">
        <f t="shared" ref="G1065:G1067" si="181">LEFT(A1065, 3)</f>
        <v>LAS</v>
      </c>
      <c r="H1065" s="15" t="str">
        <f t="shared" ref="H1065:H1067" si="182">RiGHT(A1065, 3)</f>
        <v>SMX</v>
      </c>
      <c r="I1065" s="15" t="str">
        <f>vlookup(G1065, 'Airport Codes'!$B$2:$D122631, 3, 0)</f>
        <v>Las Vegas, NV</v>
      </c>
      <c r="J1065" s="15" t="str">
        <f>vlookup(H1065, 'Airport Codes'!$B$2:$D122631, 3, 0)</f>
        <v>Santa Maria, CA</v>
      </c>
      <c r="K1065" s="21"/>
    </row>
    <row r="1066" hidden="1">
      <c r="A1066" s="2" t="s">
        <v>1168</v>
      </c>
      <c r="B1066" s="2">
        <v>2510.0</v>
      </c>
      <c r="C1066" s="2">
        <v>5028.0</v>
      </c>
      <c r="D1066" s="2">
        <v>5637.0</v>
      </c>
      <c r="E1066" s="2">
        <v>13175.0</v>
      </c>
      <c r="F1066" s="2" t="s">
        <v>36</v>
      </c>
      <c r="G1066" s="15" t="str">
        <f t="shared" si="181"/>
        <v>DCA</v>
      </c>
      <c r="H1066" s="15" t="str">
        <f t="shared" si="182"/>
        <v>SAV</v>
      </c>
      <c r="I1066" s="15" t="str">
        <f>vlookup(G1066, 'Airport Codes'!$B$2:$D122631, 3, 0)</f>
        <v>Washington, DC</v>
      </c>
      <c r="J1066" s="15" t="str">
        <f>vlookup(H1066, 'Airport Codes'!$B$2:$D122631, 3, 0)</f>
        <v>Savannah, GA</v>
      </c>
      <c r="K1066" s="21"/>
    </row>
    <row r="1067" hidden="1">
      <c r="A1067" s="2" t="s">
        <v>1169</v>
      </c>
      <c r="B1067" s="2">
        <v>3762.0</v>
      </c>
      <c r="C1067" s="2">
        <v>4097.0</v>
      </c>
      <c r="D1067" s="2">
        <v>5310.0</v>
      </c>
      <c r="E1067" s="2">
        <v>13169.0</v>
      </c>
      <c r="F1067" s="2" t="s">
        <v>36</v>
      </c>
      <c r="G1067" s="15" t="str">
        <f t="shared" si="181"/>
        <v>DFW</v>
      </c>
      <c r="H1067" s="15" t="str">
        <f t="shared" si="182"/>
        <v>HSV</v>
      </c>
      <c r="I1067" s="15" t="str">
        <f>vlookup(G1067, 'Airport Codes'!$B$2:$D122631, 3, 0)</f>
        <v>Dallas, TX</v>
      </c>
      <c r="J1067" s="15" t="str">
        <f>vlookup(H1067, 'Airport Codes'!$B$2:$D122631, 3, 0)</f>
        <v>Huntsville, AL</v>
      </c>
      <c r="K1067" s="21"/>
    </row>
    <row r="1068" hidden="1">
      <c r="A1068" s="2" t="s">
        <v>1170</v>
      </c>
      <c r="B1068" s="2">
        <v>64.0</v>
      </c>
      <c r="C1068" s="2">
        <v>39.0</v>
      </c>
      <c r="D1068" s="2">
        <v>165.0</v>
      </c>
      <c r="E1068" s="2">
        <v>268.0</v>
      </c>
    </row>
    <row r="1069" hidden="1">
      <c r="A1069" s="2" t="s">
        <v>1171</v>
      </c>
      <c r="B1069" s="2">
        <v>56.0</v>
      </c>
      <c r="C1069" s="2">
        <v>21.0</v>
      </c>
      <c r="D1069" s="2">
        <v>36.0</v>
      </c>
      <c r="E1069" s="2">
        <v>113.0</v>
      </c>
    </row>
    <row r="1070" hidden="1">
      <c r="A1070" s="2" t="s">
        <v>1172</v>
      </c>
      <c r="B1070" s="2">
        <v>2060.0</v>
      </c>
      <c r="C1070" s="2">
        <v>5167.0</v>
      </c>
      <c r="D1070" s="2">
        <v>5864.0</v>
      </c>
      <c r="E1070" s="2">
        <v>13091.0</v>
      </c>
      <c r="F1070" s="2" t="s">
        <v>36</v>
      </c>
      <c r="G1070" s="15" t="str">
        <f>LEFT(A1070, 3)</f>
        <v>MEM</v>
      </c>
      <c r="H1070" s="15" t="str">
        <f>RiGHT(A1070, 3)</f>
        <v>MIA</v>
      </c>
      <c r="I1070" s="15" t="str">
        <f>vlookup(G1070, 'Airport Codes'!$B$2:$D122631, 3, 0)</f>
        <v>Memphis, TN</v>
      </c>
      <c r="J1070" s="15" t="str">
        <f>vlookup(H1070, 'Airport Codes'!$B$2:$D122631, 3, 0)</f>
        <v>Miami, FL</v>
      </c>
      <c r="K1070" s="21"/>
    </row>
    <row r="1071" hidden="1">
      <c r="A1071" s="2" t="s">
        <v>1173</v>
      </c>
      <c r="B1071" s="2">
        <v>568.0</v>
      </c>
      <c r="C1071" s="2">
        <v>500.0</v>
      </c>
      <c r="D1071" s="2">
        <v>611.0</v>
      </c>
      <c r="E1071" s="2">
        <v>1679.0</v>
      </c>
    </row>
    <row r="1072" hidden="1">
      <c r="A1072" s="2" t="s">
        <v>1174</v>
      </c>
      <c r="B1072" s="2">
        <v>3118.0</v>
      </c>
      <c r="C1072" s="2">
        <v>4894.0</v>
      </c>
      <c r="D1072" s="2">
        <v>5005.0</v>
      </c>
      <c r="E1072" s="2">
        <v>13017.0</v>
      </c>
      <c r="F1072" s="2" t="s">
        <v>36</v>
      </c>
      <c r="G1072" s="15" t="str">
        <f>LEFT(A1072, 3)</f>
        <v>BTR</v>
      </c>
      <c r="H1072" s="15" t="str">
        <f>RiGHT(A1072, 3)</f>
        <v>IAH</v>
      </c>
      <c r="I1072" s="15" t="str">
        <f>vlookup(G1072, 'Airport Codes'!$B$2:$D122631, 3, 0)</f>
        <v>Baton Rouge, LA</v>
      </c>
      <c r="J1072" s="15" t="str">
        <f>vlookup(H1072, 'Airport Codes'!$B$2:$D122631, 3, 0)</f>
        <v>Houston, TX</v>
      </c>
      <c r="K1072" s="21"/>
    </row>
    <row r="1073" hidden="1">
      <c r="A1073" s="2" t="s">
        <v>1175</v>
      </c>
      <c r="B1073" s="2">
        <v>215.0</v>
      </c>
      <c r="C1073" s="2">
        <v>295.0</v>
      </c>
      <c r="D1073" s="2">
        <v>233.0</v>
      </c>
      <c r="E1073" s="2">
        <v>743.0</v>
      </c>
    </row>
    <row r="1074" hidden="1">
      <c r="A1074" s="2" t="s">
        <v>1176</v>
      </c>
      <c r="B1074" s="2">
        <v>327.0</v>
      </c>
      <c r="C1074" s="2">
        <v>294.0</v>
      </c>
      <c r="D1074" s="2">
        <v>396.0</v>
      </c>
      <c r="E1074" s="2">
        <v>1017.0</v>
      </c>
    </row>
    <row r="1075" hidden="1">
      <c r="A1075" s="2" t="s">
        <v>1177</v>
      </c>
      <c r="B1075" s="2">
        <v>294.0</v>
      </c>
      <c r="C1075" s="2">
        <v>133.0</v>
      </c>
      <c r="D1075" s="2">
        <v>223.0</v>
      </c>
      <c r="E1075" s="2">
        <v>650.0</v>
      </c>
    </row>
    <row r="1076" hidden="1">
      <c r="A1076" s="2" t="s">
        <v>1178</v>
      </c>
      <c r="B1076" s="2">
        <v>260.0</v>
      </c>
      <c r="C1076" s="2">
        <v>165.0</v>
      </c>
      <c r="D1076" s="2">
        <v>200.0</v>
      </c>
      <c r="E1076" s="2">
        <v>625.0</v>
      </c>
    </row>
    <row r="1077" hidden="1">
      <c r="A1077" s="2" t="s">
        <v>1179</v>
      </c>
      <c r="B1077" s="2">
        <v>834.0</v>
      </c>
      <c r="C1077" s="2">
        <v>1082.0</v>
      </c>
      <c r="D1077" s="2">
        <v>1071.0</v>
      </c>
      <c r="E1077" s="2">
        <v>2987.0</v>
      </c>
    </row>
    <row r="1078" hidden="1">
      <c r="A1078" s="2" t="s">
        <v>1180</v>
      </c>
      <c r="B1078" s="2">
        <v>3517.0</v>
      </c>
      <c r="C1078" s="2">
        <v>3893.0</v>
      </c>
      <c r="D1078" s="2">
        <v>5588.0</v>
      </c>
      <c r="E1078" s="2">
        <v>12998.0</v>
      </c>
      <c r="F1078" s="2" t="s">
        <v>36</v>
      </c>
      <c r="G1078" s="15" t="str">
        <f t="shared" ref="G1078:G1080" si="183">LEFT(A1078, 3)</f>
        <v>JAX</v>
      </c>
      <c r="H1078" s="15" t="str">
        <f t="shared" ref="H1078:H1080" si="184">RiGHT(A1078, 3)</f>
        <v>RDU</v>
      </c>
      <c r="I1078" s="15" t="str">
        <f>vlookup(G1078, 'Airport Codes'!$B$2:$D122631, 3, 0)</f>
        <v>Jacksonville, FL</v>
      </c>
      <c r="J1078" s="15" t="str">
        <f>vlookup(H1078, 'Airport Codes'!$B$2:$D122631, 3, 0)</f>
        <v>Raleigh, NC</v>
      </c>
      <c r="K1078" s="21"/>
    </row>
    <row r="1079" hidden="1">
      <c r="A1079" s="2" t="s">
        <v>1181</v>
      </c>
      <c r="B1079" s="2">
        <v>4094.0</v>
      </c>
      <c r="C1079" s="2">
        <v>4183.0</v>
      </c>
      <c r="D1079" s="2">
        <v>4719.0</v>
      </c>
      <c r="E1079" s="2">
        <v>12996.0</v>
      </c>
      <c r="F1079" s="2" t="s">
        <v>36</v>
      </c>
      <c r="G1079" s="15" t="str">
        <f t="shared" si="183"/>
        <v>DTW</v>
      </c>
      <c r="H1079" s="15" t="str">
        <f t="shared" si="184"/>
        <v>SDF</v>
      </c>
      <c r="I1079" s="15" t="str">
        <f>vlookup(G1079, 'Airport Codes'!$B$2:$D122631, 3, 0)</f>
        <v>Detroit, MI</v>
      </c>
      <c r="J1079" s="15" t="str">
        <f>vlookup(H1079, 'Airport Codes'!$B$2:$D122631, 3, 0)</f>
        <v>Louisville, KY</v>
      </c>
      <c r="K1079" s="21"/>
    </row>
    <row r="1080" hidden="1">
      <c r="A1080" s="2" t="s">
        <v>1182</v>
      </c>
      <c r="B1080" s="2">
        <v>3418.0</v>
      </c>
      <c r="C1080" s="2">
        <v>4650.0</v>
      </c>
      <c r="D1080" s="2">
        <v>4851.0</v>
      </c>
      <c r="E1080" s="2">
        <v>12919.0</v>
      </c>
      <c r="F1080" s="2" t="s">
        <v>36</v>
      </c>
      <c r="G1080" s="15" t="str">
        <f t="shared" si="183"/>
        <v>IAH</v>
      </c>
      <c r="H1080" s="15" t="str">
        <f t="shared" si="184"/>
        <v>JAN</v>
      </c>
      <c r="I1080" s="15" t="str">
        <f>vlookup(G1080, 'Airport Codes'!$B$2:$D122631, 3, 0)</f>
        <v>Houston, TX</v>
      </c>
      <c r="J1080" s="15" t="str">
        <f>vlookup(H1080, 'Airport Codes'!$B$2:$D122631, 3, 0)</f>
        <v>Jackson, MS</v>
      </c>
      <c r="K1080" s="21"/>
    </row>
    <row r="1081" hidden="1">
      <c r="A1081" s="2" t="s">
        <v>1183</v>
      </c>
      <c r="B1081" s="2">
        <v>702.0</v>
      </c>
      <c r="C1081" s="2">
        <v>661.0</v>
      </c>
      <c r="D1081" s="2">
        <v>744.0</v>
      </c>
      <c r="E1081" s="2">
        <v>2107.0</v>
      </c>
    </row>
    <row r="1082" hidden="1">
      <c r="A1082" s="2" t="s">
        <v>1184</v>
      </c>
      <c r="B1082" s="2">
        <v>8472.0</v>
      </c>
      <c r="C1082" s="2">
        <v>7079.0</v>
      </c>
      <c r="D1082" s="2">
        <v>7376.0</v>
      </c>
      <c r="E1082" s="2">
        <v>22927.0</v>
      </c>
    </row>
    <row r="1083" hidden="1">
      <c r="A1083" s="2" t="s">
        <v>1185</v>
      </c>
      <c r="B1083" s="2">
        <v>3483.0</v>
      </c>
      <c r="C1083" s="2">
        <v>4200.0</v>
      </c>
      <c r="D1083" s="2">
        <v>4996.0</v>
      </c>
      <c r="E1083" s="2">
        <v>12679.0</v>
      </c>
      <c r="F1083" s="2" t="s">
        <v>36</v>
      </c>
      <c r="G1083" s="15" t="str">
        <f t="shared" ref="G1083:G1086" si="185">LEFT(A1083, 3)</f>
        <v>DTW</v>
      </c>
      <c r="H1083" s="15" t="str">
        <f t="shared" ref="H1083:H1086" si="186">RiGHT(A1083, 3)</f>
        <v>MSN</v>
      </c>
      <c r="I1083" s="15" t="str">
        <f>vlookup(G1083, 'Airport Codes'!$B$2:$D122631, 3, 0)</f>
        <v>Detroit, MI</v>
      </c>
      <c r="J1083" s="15" t="str">
        <f>vlookup(H1083, 'Airport Codes'!$B$2:$D122631, 3, 0)</f>
        <v>Madison, WI</v>
      </c>
      <c r="K1083" s="21"/>
    </row>
    <row r="1084" hidden="1">
      <c r="A1084" s="2" t="s">
        <v>1186</v>
      </c>
      <c r="B1084" s="2">
        <v>4101.0</v>
      </c>
      <c r="C1084" s="2">
        <v>4148.0</v>
      </c>
      <c r="D1084" s="2">
        <v>4259.0</v>
      </c>
      <c r="E1084" s="2">
        <v>12508.0</v>
      </c>
      <c r="F1084" s="2" t="s">
        <v>36</v>
      </c>
      <c r="G1084" s="15" t="str">
        <f t="shared" si="185"/>
        <v>MRY</v>
      </c>
      <c r="H1084" s="15" t="str">
        <f t="shared" si="186"/>
        <v>PHX</v>
      </c>
      <c r="I1084" s="15" t="str">
        <f>vlookup(G1084, 'Airport Codes'!$B$2:$D122631, 3, 0)</f>
        <v>Monterey, CA</v>
      </c>
      <c r="J1084" s="15" t="str">
        <f>vlookup(H1084, 'Airport Codes'!$B$2:$D122631, 3, 0)</f>
        <v>Phoenix, AZ</v>
      </c>
      <c r="K1084" s="21"/>
    </row>
    <row r="1085" hidden="1">
      <c r="A1085" s="2" t="s">
        <v>1187</v>
      </c>
      <c r="B1085" s="2">
        <v>3706.0</v>
      </c>
      <c r="C1085" s="2">
        <v>4337.0</v>
      </c>
      <c r="D1085" s="2">
        <v>4461.0</v>
      </c>
      <c r="E1085" s="2">
        <v>12504.0</v>
      </c>
      <c r="F1085" s="2" t="s">
        <v>36</v>
      </c>
      <c r="G1085" s="15" t="str">
        <f t="shared" si="185"/>
        <v>MSP</v>
      </c>
      <c r="H1085" s="15" t="str">
        <f t="shared" si="186"/>
        <v>OKC</v>
      </c>
      <c r="I1085" s="15" t="str">
        <f>vlookup(G1085, 'Airport Codes'!$B$2:$D122631, 3, 0)</f>
        <v>St. Paul-Minneapolis, MN</v>
      </c>
      <c r="J1085" s="15" t="str">
        <f>vlookup(H1085, 'Airport Codes'!$B$2:$D122631, 3, 0)</f>
        <v>Oklahoma City, OK</v>
      </c>
      <c r="K1085" s="21"/>
    </row>
    <row r="1086" hidden="1">
      <c r="A1086" s="2" t="s">
        <v>1188</v>
      </c>
      <c r="B1086" s="2">
        <v>4037.0</v>
      </c>
      <c r="C1086" s="2">
        <v>4151.0</v>
      </c>
      <c r="D1086" s="2">
        <v>4302.0</v>
      </c>
      <c r="E1086" s="2">
        <v>12490.0</v>
      </c>
      <c r="F1086" s="2" t="s">
        <v>36</v>
      </c>
      <c r="G1086" s="15" t="str">
        <f t="shared" si="185"/>
        <v>GRR</v>
      </c>
      <c r="H1086" s="15" t="str">
        <f t="shared" si="186"/>
        <v>ORD</v>
      </c>
      <c r="I1086" s="15" t="str">
        <f>vlookup(G1086, 'Airport Codes'!$B$2:$D122631, 3, 0)</f>
        <v>Grand Rapids, MI</v>
      </c>
      <c r="J1086" s="15" t="str">
        <f>vlookup(H1086, 'Airport Codes'!$B$2:$D122631, 3, 0)</f>
        <v>Chicago, IL</v>
      </c>
      <c r="K1086" s="21"/>
    </row>
    <row r="1087" hidden="1">
      <c r="A1087" s="2" t="s">
        <v>1189</v>
      </c>
      <c r="B1087" s="2">
        <v>423.0</v>
      </c>
      <c r="C1087" s="2">
        <v>527.0</v>
      </c>
      <c r="D1087" s="2">
        <v>498.0</v>
      </c>
      <c r="E1087" s="2">
        <v>1448.0</v>
      </c>
    </row>
    <row r="1088" hidden="1">
      <c r="A1088" s="2" t="s">
        <v>1190</v>
      </c>
      <c r="B1088" s="2">
        <v>1423.0</v>
      </c>
      <c r="C1088" s="2">
        <v>3891.0</v>
      </c>
      <c r="D1088" s="2">
        <v>7091.0</v>
      </c>
      <c r="E1088" s="2">
        <v>12405.0</v>
      </c>
      <c r="F1088" s="2" t="s">
        <v>36</v>
      </c>
      <c r="G1088" s="15" t="str">
        <f t="shared" ref="G1088:G1089" si="187">LEFT(A1088, 3)</f>
        <v>CVG</v>
      </c>
      <c r="H1088" s="15" t="str">
        <f t="shared" ref="H1088:H1089" si="188">RiGHT(A1088, 3)</f>
        <v>SRQ</v>
      </c>
      <c r="I1088" s="15" t="str">
        <f>vlookup(G1088, 'Airport Codes'!$B$2:$D122631, 3, 0)</f>
        <v>Cincinnati, OH</v>
      </c>
      <c r="J1088" s="15" t="str">
        <f>vlookup(H1088, 'Airport Codes'!$B$2:$D122631, 3, 0)</f>
        <v>Sarasota, FL</v>
      </c>
      <c r="K1088" s="21"/>
    </row>
    <row r="1089" hidden="1">
      <c r="A1089" s="2" t="s">
        <v>1191</v>
      </c>
      <c r="B1089" s="2">
        <v>3902.0</v>
      </c>
      <c r="C1089" s="2">
        <v>3950.0</v>
      </c>
      <c r="D1089" s="2">
        <v>4552.0</v>
      </c>
      <c r="E1089" s="2">
        <v>12404.0</v>
      </c>
      <c r="F1089" s="2" t="s">
        <v>36</v>
      </c>
      <c r="G1089" s="15" t="str">
        <f t="shared" si="187"/>
        <v>SFB</v>
      </c>
      <c r="H1089" s="15" t="str">
        <f t="shared" si="188"/>
        <v>XNA</v>
      </c>
      <c r="I1089" s="15" t="str">
        <f>vlookup(G1089, 'Airport Codes'!$B$2:$D122631, 3, 0)</f>
        <v>Sanford, FL</v>
      </c>
      <c r="J1089" s="15" t="str">
        <f>vlookup(H1089, 'Airport Codes'!$B$2:$D122631, 3, 0)</f>
        <v>Fayetteville, NC</v>
      </c>
      <c r="K1089" s="21"/>
    </row>
    <row r="1090" hidden="1">
      <c r="A1090" s="2" t="s">
        <v>1192</v>
      </c>
      <c r="B1090" s="2">
        <v>308.0</v>
      </c>
      <c r="C1090" s="2">
        <v>398.0</v>
      </c>
      <c r="D1090" s="2">
        <v>393.0</v>
      </c>
      <c r="E1090" s="2">
        <v>1099.0</v>
      </c>
    </row>
    <row r="1091" hidden="1">
      <c r="A1091" s="2" t="s">
        <v>1193</v>
      </c>
      <c r="B1091" s="2">
        <v>692.0</v>
      </c>
      <c r="C1091" s="2">
        <v>751.0</v>
      </c>
      <c r="D1091" s="2">
        <v>712.0</v>
      </c>
      <c r="E1091" s="2">
        <v>2155.0</v>
      </c>
    </row>
    <row r="1092" hidden="1">
      <c r="A1092" s="2" t="s">
        <v>1194</v>
      </c>
      <c r="B1092" s="2">
        <v>3510.0</v>
      </c>
      <c r="C1092" s="2">
        <v>4334.0</v>
      </c>
      <c r="D1092" s="2">
        <v>4487.0</v>
      </c>
      <c r="E1092" s="2">
        <v>12331.0</v>
      </c>
      <c r="F1092" s="2" t="s">
        <v>36</v>
      </c>
      <c r="G1092" s="15" t="str">
        <f>LEFT(A1092, 3)</f>
        <v>SBP</v>
      </c>
      <c r="H1092" s="15" t="str">
        <f>RiGHT(A1092, 3)</f>
        <v>SEA</v>
      </c>
      <c r="I1092" s="15" t="str">
        <f>vlookup(G1092, 'Airport Codes'!$B$2:$D122631, 3, 0)</f>
        <v>San Luis Obispo, CA</v>
      </c>
      <c r="J1092" s="15" t="str">
        <f>vlookup(H1092, 'Airport Codes'!$B$2:$D122631, 3, 0)</f>
        <v>Seattle, WA</v>
      </c>
      <c r="K1092" s="21"/>
    </row>
    <row r="1093" hidden="1">
      <c r="A1093" s="2" t="s">
        <v>1195</v>
      </c>
      <c r="B1093" s="2">
        <v>178.0</v>
      </c>
      <c r="C1093" s="2">
        <v>233.0</v>
      </c>
      <c r="D1093" s="2">
        <v>107.0</v>
      </c>
      <c r="E1093" s="2">
        <v>518.0</v>
      </c>
    </row>
    <row r="1094" hidden="1">
      <c r="A1094" s="2" t="s">
        <v>1196</v>
      </c>
      <c r="B1094" s="2">
        <v>3578.0</v>
      </c>
      <c r="C1094" s="2">
        <v>3292.0</v>
      </c>
      <c r="D1094" s="2">
        <v>2424.0</v>
      </c>
      <c r="E1094" s="2">
        <v>9294.0</v>
      </c>
    </row>
    <row r="1095" hidden="1">
      <c r="A1095" s="2" t="s">
        <v>1197</v>
      </c>
      <c r="B1095" s="2">
        <v>61.0</v>
      </c>
      <c r="C1095" s="2">
        <v>195.0</v>
      </c>
      <c r="D1095" s="2">
        <v>104.0</v>
      </c>
      <c r="E1095" s="2">
        <v>360.0</v>
      </c>
    </row>
    <row r="1096" hidden="1">
      <c r="A1096" s="2" t="s">
        <v>1198</v>
      </c>
      <c r="B1096" s="2">
        <v>542.0</v>
      </c>
      <c r="C1096" s="2">
        <v>554.0</v>
      </c>
      <c r="D1096" s="2">
        <v>507.0</v>
      </c>
      <c r="E1096" s="2">
        <v>1603.0</v>
      </c>
    </row>
    <row r="1097" hidden="1">
      <c r="A1097" s="2" t="s">
        <v>1199</v>
      </c>
      <c r="C1097" s="2">
        <v>18.0</v>
      </c>
      <c r="E1097" s="2">
        <v>18.0</v>
      </c>
    </row>
    <row r="1098" hidden="1">
      <c r="A1098" s="2" t="s">
        <v>1200</v>
      </c>
      <c r="B1098" s="2">
        <v>2608.0</v>
      </c>
      <c r="C1098" s="2">
        <v>3686.0</v>
      </c>
      <c r="D1098" s="2">
        <v>5952.0</v>
      </c>
      <c r="E1098" s="2">
        <v>12246.0</v>
      </c>
      <c r="F1098" s="2" t="s">
        <v>36</v>
      </c>
      <c r="G1098" s="15" t="str">
        <f t="shared" ref="G1098:G1100" si="189">LEFT(A1098, 3)</f>
        <v>CHS</v>
      </c>
      <c r="H1098" s="15" t="str">
        <f t="shared" ref="H1098:H1100" si="190">RiGHT(A1098, 3)</f>
        <v>CLE</v>
      </c>
      <c r="I1098" s="15" t="str">
        <f>vlookup(G1098, 'Airport Codes'!$B$2:$D122631, 3, 0)</f>
        <v>Charleston, WV</v>
      </c>
      <c r="J1098" s="15" t="str">
        <f>vlookup(H1098, 'Airport Codes'!$B$2:$D122631, 3, 0)</f>
        <v>Cleveland, OH</v>
      </c>
      <c r="K1098" s="21"/>
    </row>
    <row r="1099" hidden="1">
      <c r="A1099" s="2" t="s">
        <v>1201</v>
      </c>
      <c r="B1099" s="2">
        <v>3673.0</v>
      </c>
      <c r="C1099" s="2">
        <v>4148.0</v>
      </c>
      <c r="D1099" s="2">
        <v>4395.0</v>
      </c>
      <c r="E1099" s="2">
        <v>12216.0</v>
      </c>
      <c r="F1099" s="2" t="s">
        <v>36</v>
      </c>
      <c r="G1099" s="15" t="str">
        <f t="shared" si="189"/>
        <v>DCA</v>
      </c>
      <c r="H1099" s="15" t="str">
        <f t="shared" si="190"/>
        <v>ROC</v>
      </c>
      <c r="I1099" s="15" t="str">
        <f>vlookup(G1099, 'Airport Codes'!$B$2:$D122631, 3, 0)</f>
        <v>Washington, DC</v>
      </c>
      <c r="J1099" s="15" t="str">
        <f>vlookup(H1099, 'Airport Codes'!$B$2:$D122631, 3, 0)</f>
        <v>Rochester, MN</v>
      </c>
      <c r="K1099" s="21"/>
    </row>
    <row r="1100" hidden="1">
      <c r="A1100" s="2" t="s">
        <v>1202</v>
      </c>
      <c r="B1100" s="2">
        <v>3834.0</v>
      </c>
      <c r="C1100" s="2">
        <v>3987.0</v>
      </c>
      <c r="D1100" s="2">
        <v>4367.0</v>
      </c>
      <c r="E1100" s="2">
        <v>12188.0</v>
      </c>
      <c r="F1100" s="2" t="s">
        <v>36</v>
      </c>
      <c r="G1100" s="15" t="str">
        <f t="shared" si="189"/>
        <v>CMH</v>
      </c>
      <c r="H1100" s="15" t="str">
        <f t="shared" si="190"/>
        <v>JAX</v>
      </c>
      <c r="I1100" s="15" t="str">
        <f>vlookup(G1100, 'Airport Codes'!$B$2:$D122631, 3, 0)</f>
        <v>Columbus, WI</v>
      </c>
      <c r="J1100" s="15" t="str">
        <f>vlookup(H1100, 'Airport Codes'!$B$2:$D122631, 3, 0)</f>
        <v>Jacksonville, FL</v>
      </c>
      <c r="K1100" s="21"/>
    </row>
    <row r="1101" hidden="1">
      <c r="A1101" s="2" t="s">
        <v>1203</v>
      </c>
      <c r="B1101" s="2">
        <v>3026.0</v>
      </c>
      <c r="C1101" s="2">
        <v>2945.0</v>
      </c>
      <c r="D1101" s="2">
        <v>2126.0</v>
      </c>
      <c r="E1101" s="2">
        <v>8097.0</v>
      </c>
    </row>
    <row r="1102" hidden="1">
      <c r="A1102" s="2" t="s">
        <v>1204</v>
      </c>
      <c r="B1102" s="2">
        <v>3481.0</v>
      </c>
      <c r="C1102" s="2">
        <v>4164.0</v>
      </c>
      <c r="D1102" s="2">
        <v>4536.0</v>
      </c>
      <c r="E1102" s="2">
        <v>12181.0</v>
      </c>
      <c r="F1102" s="2" t="s">
        <v>36</v>
      </c>
      <c r="G1102" s="15" t="str">
        <f>LEFT(A1102, 3)</f>
        <v>IAH</v>
      </c>
      <c r="H1102" s="15" t="str">
        <f>RiGHT(A1102, 3)</f>
        <v>ICT</v>
      </c>
      <c r="I1102" s="15" t="str">
        <f>vlookup(G1102, 'Airport Codes'!$B$2:$D122631, 3, 0)</f>
        <v>Houston, TX</v>
      </c>
      <c r="J1102" s="15" t="str">
        <f>vlookup(H1102, 'Airport Codes'!$B$2:$D122631, 3, 0)</f>
        <v>Wichita, KS</v>
      </c>
      <c r="K1102" s="21"/>
    </row>
    <row r="1103" hidden="1">
      <c r="A1103" s="2" t="s">
        <v>1205</v>
      </c>
      <c r="B1103" s="2">
        <v>1882.0</v>
      </c>
      <c r="C1103" s="2">
        <v>2372.0</v>
      </c>
      <c r="D1103" s="2">
        <v>2098.0</v>
      </c>
      <c r="E1103" s="2">
        <v>6352.0</v>
      </c>
    </row>
    <row r="1104" hidden="1">
      <c r="A1104" s="2" t="s">
        <v>1206</v>
      </c>
      <c r="B1104" s="2">
        <v>3966.0</v>
      </c>
      <c r="C1104" s="2">
        <v>4032.0</v>
      </c>
      <c r="D1104" s="2">
        <v>4171.0</v>
      </c>
      <c r="E1104" s="2">
        <v>12169.0</v>
      </c>
      <c r="F1104" s="2" t="s">
        <v>36</v>
      </c>
      <c r="G1104" s="15" t="str">
        <f>LEFT(A1104, 3)</f>
        <v>BOI</v>
      </c>
      <c r="H1104" s="15" t="str">
        <f>RiGHT(A1104, 3)</f>
        <v>ONT</v>
      </c>
      <c r="I1104" s="15" t="str">
        <f>vlookup(G1104, 'Airport Codes'!$B$2:$D122631, 3, 0)</f>
        <v>Boise, ID</v>
      </c>
      <c r="J1104" s="15" t="str">
        <f>vlookup(H1104, 'Airport Codes'!$B$2:$D122631, 3, 0)</f>
        <v>Ontario, CA</v>
      </c>
      <c r="K1104" s="21"/>
    </row>
    <row r="1105" hidden="1">
      <c r="A1105" s="2" t="s">
        <v>1207</v>
      </c>
      <c r="B1105" s="2">
        <v>84.0</v>
      </c>
      <c r="C1105" s="2">
        <v>47.0</v>
      </c>
      <c r="D1105" s="2">
        <v>103.0</v>
      </c>
      <c r="E1105" s="2">
        <v>234.0</v>
      </c>
    </row>
    <row r="1106" hidden="1">
      <c r="A1106" s="2" t="s">
        <v>1208</v>
      </c>
      <c r="C1106" s="2">
        <v>51.0</v>
      </c>
      <c r="D1106" s="2">
        <v>37.0</v>
      </c>
      <c r="E1106" s="2">
        <v>88.0</v>
      </c>
    </row>
    <row r="1107" hidden="1">
      <c r="A1107" s="2" t="s">
        <v>1209</v>
      </c>
      <c r="B1107" s="2">
        <v>3454.0</v>
      </c>
      <c r="C1107" s="2">
        <v>4260.0</v>
      </c>
      <c r="D1107" s="2">
        <v>4372.0</v>
      </c>
      <c r="E1107" s="2">
        <v>12086.0</v>
      </c>
      <c r="F1107" s="2" t="s">
        <v>36</v>
      </c>
      <c r="G1107" s="15" t="str">
        <f>LEFT(A1107, 3)</f>
        <v>DTW</v>
      </c>
      <c r="H1107" s="15" t="str">
        <f>RiGHT(A1107, 3)</f>
        <v>PIT</v>
      </c>
      <c r="I1107" s="15" t="str">
        <f>vlookup(G1107, 'Airport Codes'!$B$2:$D122631, 3, 0)</f>
        <v>Detroit, MI</v>
      </c>
      <c r="J1107" s="15" t="str">
        <f>vlookup(H1107, 'Airport Codes'!$B$2:$D122631, 3, 0)</f>
        <v>Pittsburgh, PA</v>
      </c>
      <c r="K1107" s="21"/>
    </row>
    <row r="1108" hidden="1">
      <c r="A1108" s="2" t="s">
        <v>1210</v>
      </c>
      <c r="B1108" s="2">
        <v>45.0</v>
      </c>
      <c r="C1108" s="2">
        <v>92.0</v>
      </c>
      <c r="D1108" s="2">
        <v>74.0</v>
      </c>
      <c r="E1108" s="2">
        <v>211.0</v>
      </c>
    </row>
    <row r="1109" hidden="1">
      <c r="A1109" s="2" t="s">
        <v>1211</v>
      </c>
      <c r="B1109" s="2">
        <v>12370.0</v>
      </c>
      <c r="C1109" s="2">
        <v>11759.0</v>
      </c>
      <c r="D1109" s="2">
        <v>11114.0</v>
      </c>
      <c r="E1109" s="2">
        <v>35243.0</v>
      </c>
    </row>
    <row r="1110" hidden="1">
      <c r="A1110" s="2" t="s">
        <v>1212</v>
      </c>
      <c r="B1110" s="2">
        <v>423.0</v>
      </c>
      <c r="C1110" s="2">
        <v>544.0</v>
      </c>
      <c r="D1110" s="2">
        <v>531.0</v>
      </c>
      <c r="E1110" s="2">
        <v>1498.0</v>
      </c>
    </row>
    <row r="1111" hidden="1">
      <c r="A1111" s="2" t="s">
        <v>1213</v>
      </c>
      <c r="B1111" s="2">
        <v>68.0</v>
      </c>
      <c r="C1111" s="2">
        <v>88.0</v>
      </c>
      <c r="D1111" s="2">
        <v>71.0</v>
      </c>
      <c r="E1111" s="2">
        <v>227.0</v>
      </c>
    </row>
    <row r="1112" hidden="1">
      <c r="A1112" s="2" t="s">
        <v>1214</v>
      </c>
      <c r="B1112" s="2">
        <v>2129.0</v>
      </c>
      <c r="C1112" s="2">
        <v>2325.0</v>
      </c>
      <c r="D1112" s="2">
        <v>2239.0</v>
      </c>
      <c r="E1112" s="2">
        <v>6693.0</v>
      </c>
    </row>
    <row r="1113" hidden="1">
      <c r="A1113" s="2" t="s">
        <v>1215</v>
      </c>
      <c r="B1113" s="2">
        <v>8218.0</v>
      </c>
      <c r="C1113" s="2">
        <v>8065.0</v>
      </c>
      <c r="D1113" s="2">
        <v>8354.0</v>
      </c>
      <c r="E1113" s="2">
        <v>24637.0</v>
      </c>
    </row>
    <row r="1114" hidden="1">
      <c r="A1114" s="2" t="s">
        <v>1216</v>
      </c>
      <c r="B1114" s="2">
        <v>2637.0</v>
      </c>
      <c r="C1114" s="2">
        <v>4190.0</v>
      </c>
      <c r="D1114" s="2">
        <v>5162.0</v>
      </c>
      <c r="E1114" s="2">
        <v>11989.0</v>
      </c>
      <c r="F1114" s="2" t="s">
        <v>36</v>
      </c>
      <c r="G1114" s="15" t="str">
        <f t="shared" ref="G1114:G1115" si="191">LEFT(A1114, 3)</f>
        <v>GSP</v>
      </c>
      <c r="H1114" s="15" t="str">
        <f t="shared" ref="H1114:H1115" si="192">RiGHT(A1114, 3)</f>
        <v>IAH</v>
      </c>
      <c r="I1114" s="15" t="str">
        <f>vlookup(G1114, 'Airport Codes'!$B$2:$D122631, 3, 0)</f>
        <v>Greenville, NC</v>
      </c>
      <c r="J1114" s="15" t="str">
        <f>vlookup(H1114, 'Airport Codes'!$B$2:$D122631, 3, 0)</f>
        <v>Houston, TX</v>
      </c>
      <c r="K1114" s="21"/>
    </row>
    <row r="1115" hidden="1">
      <c r="A1115" s="2" t="s">
        <v>1217</v>
      </c>
      <c r="B1115" s="2">
        <v>2623.0</v>
      </c>
      <c r="C1115" s="2">
        <v>4183.0</v>
      </c>
      <c r="D1115" s="2">
        <v>5023.0</v>
      </c>
      <c r="E1115" s="2">
        <v>11829.0</v>
      </c>
      <c r="F1115" s="2" t="s">
        <v>36</v>
      </c>
      <c r="G1115" s="15" t="str">
        <f t="shared" si="191"/>
        <v>IAH</v>
      </c>
      <c r="H1115" s="15" t="str">
        <f t="shared" si="192"/>
        <v>XNA</v>
      </c>
      <c r="I1115" s="15" t="str">
        <f>vlookup(G1115, 'Airport Codes'!$B$2:$D122631, 3, 0)</f>
        <v>Houston, TX</v>
      </c>
      <c r="J1115" s="15" t="str">
        <f>vlookup(H1115, 'Airport Codes'!$B$2:$D122631, 3, 0)</f>
        <v>Fayetteville, NC</v>
      </c>
      <c r="K1115" s="21"/>
    </row>
    <row r="1116" hidden="1">
      <c r="A1116" s="2" t="s">
        <v>1218</v>
      </c>
      <c r="B1116" s="2">
        <v>6782.0</v>
      </c>
      <c r="C1116" s="2">
        <v>6726.0</v>
      </c>
      <c r="D1116" s="2">
        <v>6485.0</v>
      </c>
      <c r="E1116" s="2">
        <v>19993.0</v>
      </c>
    </row>
    <row r="1117" hidden="1">
      <c r="A1117" s="2" t="s">
        <v>1219</v>
      </c>
      <c r="B1117" s="2">
        <v>25.0</v>
      </c>
      <c r="D1117" s="2">
        <v>50.0</v>
      </c>
      <c r="E1117" s="2">
        <v>75.0</v>
      </c>
    </row>
    <row r="1118" hidden="1">
      <c r="A1118" s="2" t="s">
        <v>1220</v>
      </c>
      <c r="B1118" s="2">
        <v>2920.0</v>
      </c>
      <c r="C1118" s="2">
        <v>3932.0</v>
      </c>
      <c r="D1118" s="2">
        <v>4948.0</v>
      </c>
      <c r="E1118" s="2">
        <v>11800.0</v>
      </c>
      <c r="F1118" s="2" t="s">
        <v>36</v>
      </c>
      <c r="G1118" s="15" t="str">
        <f>LEFT(A1118, 3)</f>
        <v>FLL</v>
      </c>
      <c r="H1118" s="15" t="str">
        <f>RiGHT(A1118, 3)</f>
        <v>GSO</v>
      </c>
      <c r="I1118" s="15" t="str">
        <f>vlookup(G1118, 'Airport Codes'!$B$2:$D122631, 3, 0)</f>
        <v>Fort Lauderdale, FL</v>
      </c>
      <c r="J1118" s="15" t="str">
        <f>vlookup(H1118, 'Airport Codes'!$B$2:$D122631, 3, 0)</f>
        <v>Greensboro, NC</v>
      </c>
      <c r="K1118" s="21"/>
    </row>
    <row r="1119" hidden="1">
      <c r="A1119" s="2" t="s">
        <v>1221</v>
      </c>
      <c r="B1119" s="2">
        <v>43.0</v>
      </c>
      <c r="C1119" s="2">
        <v>19.0</v>
      </c>
      <c r="D1119" s="2">
        <v>79.0</v>
      </c>
      <c r="E1119" s="2">
        <v>141.0</v>
      </c>
    </row>
    <row r="1120" hidden="1">
      <c r="A1120" s="2" t="s">
        <v>1222</v>
      </c>
      <c r="B1120" s="2">
        <v>91.0</v>
      </c>
      <c r="C1120" s="2">
        <v>129.0</v>
      </c>
      <c r="D1120" s="2">
        <v>58.0</v>
      </c>
      <c r="E1120" s="2">
        <v>278.0</v>
      </c>
    </row>
    <row r="1121" hidden="1">
      <c r="A1121" s="2" t="s">
        <v>1223</v>
      </c>
      <c r="B1121" s="2">
        <v>2746.0</v>
      </c>
      <c r="C1121" s="2">
        <v>4326.0</v>
      </c>
      <c r="D1121" s="2">
        <v>4650.0</v>
      </c>
      <c r="E1121" s="2">
        <v>11722.0</v>
      </c>
      <c r="F1121" s="2" t="s">
        <v>36</v>
      </c>
      <c r="G1121" s="15" t="str">
        <f>LEFT(A1121, 3)</f>
        <v>PWM</v>
      </c>
      <c r="H1121" s="15" t="str">
        <f>RiGHT(A1121, 3)</f>
        <v>RDU</v>
      </c>
      <c r="I1121" s="15" t="str">
        <f>vlookup(G1121, 'Airport Codes'!$B$2:$D122631, 3, 0)</f>
        <v>Portland, OR</v>
      </c>
      <c r="J1121" s="15" t="str">
        <f>vlookup(H1121, 'Airport Codes'!$B$2:$D122631, 3, 0)</f>
        <v>Raleigh, NC</v>
      </c>
      <c r="K1121" s="21"/>
    </row>
    <row r="1122" hidden="1">
      <c r="A1122" s="2" t="s">
        <v>1224</v>
      </c>
      <c r="B1122" s="2">
        <v>222.0</v>
      </c>
      <c r="C1122" s="2">
        <v>199.0</v>
      </c>
      <c r="D1122" s="2">
        <v>258.0</v>
      </c>
      <c r="E1122" s="2">
        <v>679.0</v>
      </c>
    </row>
    <row r="1123" hidden="1">
      <c r="A1123" s="2" t="s">
        <v>1225</v>
      </c>
      <c r="B1123" s="2">
        <v>194.0</v>
      </c>
      <c r="C1123" s="2">
        <v>353.0</v>
      </c>
      <c r="D1123" s="2">
        <v>330.0</v>
      </c>
      <c r="E1123" s="2">
        <v>877.0</v>
      </c>
    </row>
    <row r="1124" hidden="1">
      <c r="A1124" s="2" t="s">
        <v>1226</v>
      </c>
      <c r="B1124" s="2">
        <v>205.0</v>
      </c>
      <c r="C1124" s="2">
        <v>261.0</v>
      </c>
      <c r="D1124" s="2">
        <v>190.0</v>
      </c>
      <c r="E1124" s="2">
        <v>656.0</v>
      </c>
    </row>
    <row r="1125" hidden="1">
      <c r="A1125" s="2" t="s">
        <v>1227</v>
      </c>
      <c r="B1125" s="2">
        <v>3757.0</v>
      </c>
      <c r="C1125" s="2">
        <v>3885.0</v>
      </c>
      <c r="D1125" s="2">
        <v>4073.0</v>
      </c>
      <c r="E1125" s="2">
        <v>11715.0</v>
      </c>
      <c r="F1125" s="2" t="s">
        <v>36</v>
      </c>
      <c r="G1125" s="15" t="str">
        <f>LEFT(A1125, 3)</f>
        <v>JAX</v>
      </c>
      <c r="H1125" s="15" t="str">
        <f>RiGHT(A1125, 3)</f>
        <v>MSY</v>
      </c>
      <c r="I1125" s="15" t="str">
        <f>vlookup(G1125, 'Airport Codes'!$B$2:$D122631, 3, 0)</f>
        <v>Jacksonville, FL</v>
      </c>
      <c r="J1125" s="15" t="str">
        <f>vlookup(H1125, 'Airport Codes'!$B$2:$D122631, 3, 0)</f>
        <v>New Orleans, LA</v>
      </c>
      <c r="K1125" s="21"/>
    </row>
    <row r="1126" hidden="1">
      <c r="A1126" s="2" t="s">
        <v>1228</v>
      </c>
      <c r="B1126" s="2">
        <v>773.0</v>
      </c>
      <c r="C1126" s="2">
        <v>935.0</v>
      </c>
      <c r="D1126" s="2">
        <v>912.0</v>
      </c>
      <c r="E1126" s="2">
        <v>2620.0</v>
      </c>
    </row>
    <row r="1127" hidden="1">
      <c r="A1127" s="2" t="s">
        <v>1229</v>
      </c>
      <c r="B1127" s="2">
        <v>1069.0</v>
      </c>
      <c r="C1127" s="2">
        <v>1216.0</v>
      </c>
      <c r="D1127" s="2">
        <v>1147.0</v>
      </c>
      <c r="E1127" s="2">
        <v>3432.0</v>
      </c>
    </row>
    <row r="1128" hidden="1">
      <c r="A1128" s="2" t="s">
        <v>1230</v>
      </c>
      <c r="B1128" s="2">
        <v>3313.0</v>
      </c>
      <c r="C1128" s="2">
        <v>3666.0</v>
      </c>
      <c r="D1128" s="2">
        <v>4657.0</v>
      </c>
      <c r="E1128" s="2">
        <v>11636.0</v>
      </c>
      <c r="F1128" s="2" t="s">
        <v>36</v>
      </c>
      <c r="G1128" s="15" t="str">
        <f>LEFT(A1128, 3)</f>
        <v>GSP</v>
      </c>
      <c r="H1128" s="15" t="str">
        <f>RiGHT(A1128, 3)</f>
        <v>TPA</v>
      </c>
      <c r="I1128" s="15" t="str">
        <f>vlookup(G1128, 'Airport Codes'!$B$2:$D122631, 3, 0)</f>
        <v>Greenville, NC</v>
      </c>
      <c r="J1128" s="15" t="str">
        <f>vlookup(H1128, 'Airport Codes'!$B$2:$D122631, 3, 0)</f>
        <v>Tampa, FL</v>
      </c>
      <c r="K1128" s="21"/>
    </row>
    <row r="1129" hidden="1">
      <c r="A1129" s="2" t="s">
        <v>1231</v>
      </c>
      <c r="D1129" s="2">
        <v>66.0</v>
      </c>
      <c r="E1129" s="2">
        <v>66.0</v>
      </c>
    </row>
    <row r="1130" hidden="1">
      <c r="A1130" s="2" t="s">
        <v>1232</v>
      </c>
      <c r="B1130" s="2">
        <v>2062.0</v>
      </c>
      <c r="C1130" s="2">
        <v>4510.0</v>
      </c>
      <c r="D1130" s="2">
        <v>4982.0</v>
      </c>
      <c r="E1130" s="2">
        <v>11554.0</v>
      </c>
      <c r="F1130" s="2" t="s">
        <v>36</v>
      </c>
      <c r="G1130" s="15" t="str">
        <f>LEFT(A1130, 3)</f>
        <v>CHS</v>
      </c>
      <c r="H1130" s="15" t="str">
        <f>RiGHT(A1130, 3)</f>
        <v>CVG</v>
      </c>
      <c r="I1130" s="15" t="str">
        <f>vlookup(G1130, 'Airport Codes'!$B$2:$D122631, 3, 0)</f>
        <v>Charleston, WV</v>
      </c>
      <c r="J1130" s="15" t="str">
        <f>vlookup(H1130, 'Airport Codes'!$B$2:$D122631, 3, 0)</f>
        <v>Cincinnati, OH</v>
      </c>
      <c r="K1130" s="21"/>
    </row>
    <row r="1131" hidden="1">
      <c r="A1131" s="2" t="s">
        <v>1233</v>
      </c>
      <c r="B1131" s="2">
        <v>566.0</v>
      </c>
      <c r="C1131" s="2">
        <v>651.0</v>
      </c>
      <c r="D1131" s="2">
        <v>547.0</v>
      </c>
      <c r="E1131" s="2">
        <v>1764.0</v>
      </c>
    </row>
    <row r="1132" hidden="1">
      <c r="A1132" s="2" t="s">
        <v>1234</v>
      </c>
      <c r="B1132" s="2">
        <v>3155.0</v>
      </c>
      <c r="C1132" s="2">
        <v>3674.0</v>
      </c>
      <c r="D1132" s="2">
        <v>4703.0</v>
      </c>
      <c r="E1132" s="2">
        <v>11532.0</v>
      </c>
      <c r="F1132" s="2" t="s">
        <v>36</v>
      </c>
      <c r="G1132" s="15" t="str">
        <f>LEFT(A1132, 3)</f>
        <v>RDU</v>
      </c>
      <c r="H1132" s="15" t="str">
        <f>RiGHT(A1132, 3)</f>
        <v>RSW</v>
      </c>
      <c r="I1132" s="15" t="str">
        <f>vlookup(G1132, 'Airport Codes'!$B$2:$D122631, 3, 0)</f>
        <v>Raleigh, NC</v>
      </c>
      <c r="J1132" s="15" t="str">
        <f>vlookup(H1132, 'Airport Codes'!$B$2:$D122631, 3, 0)</f>
        <v>Fort Myers, FL</v>
      </c>
      <c r="K1132" s="21"/>
    </row>
    <row r="1133" hidden="1">
      <c r="A1133" s="2" t="s">
        <v>1235</v>
      </c>
      <c r="B1133" s="2">
        <v>2717.0</v>
      </c>
      <c r="C1133" s="2">
        <v>4402.0</v>
      </c>
      <c r="E1133" s="2">
        <v>7119.0</v>
      </c>
    </row>
    <row r="1134" hidden="1">
      <c r="A1134" s="2" t="s">
        <v>1236</v>
      </c>
      <c r="B1134" s="2">
        <v>41344.0</v>
      </c>
      <c r="C1134" s="2">
        <v>38216.0</v>
      </c>
      <c r="D1134" s="2">
        <v>38659.0</v>
      </c>
      <c r="E1134" s="2">
        <v>118219.0</v>
      </c>
    </row>
    <row r="1135" hidden="1">
      <c r="A1135" s="2" t="s">
        <v>1237</v>
      </c>
      <c r="B1135" s="2">
        <v>3485.0</v>
      </c>
      <c r="C1135" s="2">
        <v>3866.0</v>
      </c>
      <c r="D1135" s="2">
        <v>4143.0</v>
      </c>
      <c r="E1135" s="2">
        <v>11494.0</v>
      </c>
      <c r="F1135" s="2" t="s">
        <v>36</v>
      </c>
      <c r="G1135" s="15" t="str">
        <f>LEFT(A1135, 3)</f>
        <v>DTW</v>
      </c>
      <c r="H1135" s="15" t="str">
        <f>RiGHT(A1135, 3)</f>
        <v>PWM</v>
      </c>
      <c r="I1135" s="15" t="str">
        <f>vlookup(G1135, 'Airport Codes'!$B$2:$D122631, 3, 0)</f>
        <v>Detroit, MI</v>
      </c>
      <c r="J1135" s="15" t="str">
        <f>vlookup(H1135, 'Airport Codes'!$B$2:$D122631, 3, 0)</f>
        <v>Portland, OR</v>
      </c>
      <c r="K1135" s="21"/>
    </row>
    <row r="1136" hidden="1">
      <c r="A1136" s="2" t="s">
        <v>1238</v>
      </c>
      <c r="B1136" s="2">
        <v>13140.0</v>
      </c>
      <c r="C1136" s="2">
        <v>13287.0</v>
      </c>
      <c r="D1136" s="2">
        <v>12116.0</v>
      </c>
      <c r="E1136" s="2">
        <v>38543.0</v>
      </c>
    </row>
    <row r="1137" hidden="1">
      <c r="A1137" s="2" t="s">
        <v>1239</v>
      </c>
      <c r="B1137" s="2">
        <v>18.0</v>
      </c>
      <c r="E1137" s="2">
        <v>18.0</v>
      </c>
    </row>
    <row r="1138" hidden="1">
      <c r="A1138" s="2" t="s">
        <v>1240</v>
      </c>
      <c r="C1138" s="2">
        <v>157.0</v>
      </c>
      <c r="D1138" s="2">
        <v>39.0</v>
      </c>
      <c r="E1138" s="2">
        <v>196.0</v>
      </c>
    </row>
    <row r="1139" hidden="1">
      <c r="A1139" s="2" t="s">
        <v>1241</v>
      </c>
      <c r="B1139" s="2">
        <v>7929.0</v>
      </c>
      <c r="C1139" s="2">
        <v>8230.0</v>
      </c>
      <c r="D1139" s="2">
        <v>6832.0</v>
      </c>
      <c r="E1139" s="2">
        <v>22991.0</v>
      </c>
    </row>
    <row r="1140" hidden="1">
      <c r="A1140" s="2" t="s">
        <v>1242</v>
      </c>
      <c r="B1140" s="2">
        <v>3696.0</v>
      </c>
      <c r="C1140" s="2">
        <v>3699.0</v>
      </c>
      <c r="D1140" s="2">
        <v>4073.0</v>
      </c>
      <c r="E1140" s="2">
        <v>11468.0</v>
      </c>
      <c r="F1140" s="2" t="s">
        <v>36</v>
      </c>
      <c r="G1140" s="15" t="str">
        <f>LEFT(A1140, 3)</f>
        <v>CHS</v>
      </c>
      <c r="H1140" s="15" t="str">
        <f>RiGHT(A1140, 3)</f>
        <v>MSY</v>
      </c>
      <c r="I1140" s="15" t="str">
        <f>vlookup(G1140, 'Airport Codes'!$B$2:$D122631, 3, 0)</f>
        <v>Charleston, WV</v>
      </c>
      <c r="J1140" s="15" t="str">
        <f>vlookup(H1140, 'Airport Codes'!$B$2:$D122631, 3, 0)</f>
        <v>New Orleans, LA</v>
      </c>
      <c r="K1140" s="21"/>
    </row>
    <row r="1141" hidden="1">
      <c r="A1141" s="2" t="s">
        <v>1243</v>
      </c>
      <c r="B1141" s="2">
        <v>380.0</v>
      </c>
      <c r="C1141" s="2">
        <v>336.0</v>
      </c>
      <c r="D1141" s="2">
        <v>306.0</v>
      </c>
      <c r="E1141" s="2">
        <v>1022.0</v>
      </c>
    </row>
    <row r="1142" hidden="1">
      <c r="A1142" s="2" t="s">
        <v>1244</v>
      </c>
      <c r="B1142" s="2">
        <v>1035.0</v>
      </c>
      <c r="C1142" s="2">
        <v>968.0</v>
      </c>
      <c r="D1142" s="2">
        <v>1086.0</v>
      </c>
      <c r="E1142" s="2">
        <v>3089.0</v>
      </c>
    </row>
    <row r="1143" hidden="1">
      <c r="A1143" s="2" t="s">
        <v>1245</v>
      </c>
      <c r="B1143" s="2">
        <v>38.0</v>
      </c>
      <c r="C1143" s="2">
        <v>140.0</v>
      </c>
      <c r="D1143" s="2">
        <v>137.0</v>
      </c>
      <c r="E1143" s="2">
        <v>315.0</v>
      </c>
    </row>
    <row r="1144" hidden="1">
      <c r="A1144" s="2" t="s">
        <v>1246</v>
      </c>
      <c r="B1144" s="2">
        <v>3425.0</v>
      </c>
      <c r="C1144" s="2">
        <v>3782.0</v>
      </c>
      <c r="D1144" s="2">
        <v>4196.0</v>
      </c>
      <c r="E1144" s="2">
        <v>11403.0</v>
      </c>
      <c r="F1144" s="2" t="s">
        <v>36</v>
      </c>
      <c r="G1144" s="15" t="str">
        <f>LEFT(A1144, 3)</f>
        <v>BOS</v>
      </c>
      <c r="H1144" s="15" t="str">
        <f>RiGHT(A1144, 3)</f>
        <v>GSP</v>
      </c>
      <c r="I1144" s="15" t="str">
        <f>vlookup(G1144, 'Airport Codes'!$B$2:$D122631, 3, 0)</f>
        <v>Boston, MA</v>
      </c>
      <c r="J1144" s="15" t="str">
        <f>vlookup(H1144, 'Airport Codes'!$B$2:$D122631, 3, 0)</f>
        <v>Greenville, NC</v>
      </c>
      <c r="K1144" s="21"/>
    </row>
    <row r="1145" hidden="1">
      <c r="A1145" s="2" t="s">
        <v>1247</v>
      </c>
      <c r="B1145" s="2">
        <v>4716.0</v>
      </c>
      <c r="C1145" s="2">
        <v>5029.0</v>
      </c>
      <c r="D1145" s="2">
        <v>4894.0</v>
      </c>
      <c r="E1145" s="2">
        <v>14639.0</v>
      </c>
    </row>
    <row r="1146" hidden="1">
      <c r="A1146" s="2" t="s">
        <v>1248</v>
      </c>
      <c r="B1146" s="2">
        <v>254.0</v>
      </c>
      <c r="C1146" s="2">
        <v>138.0</v>
      </c>
      <c r="D1146" s="2">
        <v>192.0</v>
      </c>
      <c r="E1146" s="2">
        <v>584.0</v>
      </c>
    </row>
    <row r="1147" hidden="1">
      <c r="A1147" s="2" t="s">
        <v>1249</v>
      </c>
      <c r="B1147" s="2">
        <v>822.0</v>
      </c>
      <c r="C1147" s="2">
        <v>986.0</v>
      </c>
      <c r="D1147" s="2">
        <v>907.0</v>
      </c>
      <c r="E1147" s="2">
        <v>2715.0</v>
      </c>
    </row>
    <row r="1148" hidden="1">
      <c r="A1148" s="2" t="s">
        <v>1250</v>
      </c>
      <c r="B1148" s="2">
        <v>11545.0</v>
      </c>
      <c r="C1148" s="2">
        <v>12960.0</v>
      </c>
      <c r="D1148" s="2">
        <v>11758.0</v>
      </c>
      <c r="E1148" s="2">
        <v>36263.0</v>
      </c>
    </row>
    <row r="1149" hidden="1">
      <c r="A1149" s="2" t="s">
        <v>1251</v>
      </c>
      <c r="B1149" s="2">
        <v>3484.0</v>
      </c>
      <c r="C1149" s="2">
        <v>3799.0</v>
      </c>
      <c r="D1149" s="2">
        <v>4111.0</v>
      </c>
      <c r="E1149" s="2">
        <v>11394.0</v>
      </c>
      <c r="F1149" s="2" t="s">
        <v>36</v>
      </c>
      <c r="G1149" s="15" t="str">
        <f>LEFT(A1149, 3)</f>
        <v>AUS</v>
      </c>
      <c r="H1149" s="15" t="str">
        <f>RiGHT(A1149, 3)</f>
        <v>IAH</v>
      </c>
      <c r="I1149" s="15" t="str">
        <f>vlookup(G1149, 'Airport Codes'!$B$2:$D122631, 3, 0)</f>
        <v>Austin, TX</v>
      </c>
      <c r="J1149" s="15" t="str">
        <f>vlookup(H1149, 'Airport Codes'!$B$2:$D122631, 3, 0)</f>
        <v>Houston, TX</v>
      </c>
      <c r="K1149" s="21"/>
    </row>
    <row r="1150" hidden="1">
      <c r="A1150" s="2" t="s">
        <v>1252</v>
      </c>
      <c r="B1150" s="2">
        <v>41.0</v>
      </c>
      <c r="C1150" s="2">
        <v>39.0</v>
      </c>
      <c r="D1150" s="2">
        <v>18.0</v>
      </c>
      <c r="E1150" s="2">
        <v>98.0</v>
      </c>
    </row>
    <row r="1151" hidden="1">
      <c r="A1151" s="2" t="s">
        <v>1253</v>
      </c>
      <c r="B1151" s="2">
        <v>5774.0</v>
      </c>
      <c r="C1151" s="2">
        <v>5986.0</v>
      </c>
      <c r="D1151" s="2">
        <v>3906.0</v>
      </c>
      <c r="E1151" s="2">
        <v>15666.0</v>
      </c>
    </row>
    <row r="1152" hidden="1">
      <c r="A1152" s="2" t="s">
        <v>1254</v>
      </c>
      <c r="C1152" s="2">
        <v>44.0</v>
      </c>
      <c r="D1152" s="2">
        <v>80.0</v>
      </c>
      <c r="E1152" s="2">
        <v>124.0</v>
      </c>
    </row>
    <row r="1153" hidden="1">
      <c r="A1153" s="2" t="s">
        <v>1255</v>
      </c>
      <c r="B1153" s="2">
        <v>693.0</v>
      </c>
      <c r="C1153" s="2">
        <v>691.0</v>
      </c>
      <c r="D1153" s="2">
        <v>578.0</v>
      </c>
      <c r="E1153" s="2">
        <v>1962.0</v>
      </c>
    </row>
    <row r="1154" hidden="1">
      <c r="A1154" s="2" t="s">
        <v>1256</v>
      </c>
      <c r="B1154" s="2">
        <v>2374.0</v>
      </c>
      <c r="C1154" s="2">
        <v>3581.0</v>
      </c>
      <c r="D1154" s="2">
        <v>5410.0</v>
      </c>
      <c r="E1154" s="2">
        <v>11365.0</v>
      </c>
      <c r="F1154" s="2" t="s">
        <v>36</v>
      </c>
      <c r="G1154" s="15" t="str">
        <f>LEFT(A1154, 3)</f>
        <v>JFK</v>
      </c>
      <c r="H1154" s="15" t="str">
        <f>RiGHT(A1154, 3)</f>
        <v>ORF</v>
      </c>
      <c r="I1154" s="15" t="str">
        <f>vlookup(G1154, 'Airport Codes'!$B$2:$D122631, 3, 0)</f>
        <v>New York, NY</v>
      </c>
      <c r="J1154" s="15" t="str">
        <f>vlookup(H1154, 'Airport Codes'!$B$2:$D122631, 3, 0)</f>
        <v>Norfolk, VA</v>
      </c>
      <c r="K1154" s="21"/>
    </row>
    <row r="1155" hidden="1">
      <c r="A1155" s="2" t="s">
        <v>1257</v>
      </c>
      <c r="B1155" s="2">
        <v>4658.0</v>
      </c>
      <c r="C1155" s="2">
        <v>6759.0</v>
      </c>
      <c r="D1155" s="2">
        <v>6184.0</v>
      </c>
      <c r="E1155" s="2">
        <v>17601.0</v>
      </c>
    </row>
    <row r="1156" hidden="1">
      <c r="A1156" s="2" t="s">
        <v>1258</v>
      </c>
      <c r="B1156" s="2">
        <v>922.0</v>
      </c>
      <c r="C1156" s="2">
        <v>958.0</v>
      </c>
      <c r="D1156" s="2">
        <v>928.0</v>
      </c>
      <c r="E1156" s="2">
        <v>2808.0</v>
      </c>
    </row>
    <row r="1157" hidden="1">
      <c r="A1157" s="2" t="s">
        <v>1259</v>
      </c>
      <c r="B1157" s="2">
        <v>3492.0</v>
      </c>
      <c r="C1157" s="2">
        <v>3721.0</v>
      </c>
      <c r="D1157" s="2">
        <v>4071.0</v>
      </c>
      <c r="E1157" s="2">
        <v>11284.0</v>
      </c>
      <c r="F1157" s="2" t="s">
        <v>36</v>
      </c>
      <c r="G1157" s="15" t="str">
        <f>LEFT(A1157, 3)</f>
        <v>DCA</v>
      </c>
      <c r="H1157" s="15" t="str">
        <f>RiGHT(A1157, 3)</f>
        <v>SRQ</v>
      </c>
      <c r="I1157" s="15" t="str">
        <f>vlookup(G1157, 'Airport Codes'!$B$2:$D122631, 3, 0)</f>
        <v>Washington, DC</v>
      </c>
      <c r="J1157" s="15" t="str">
        <f>vlookup(H1157, 'Airport Codes'!$B$2:$D122631, 3, 0)</f>
        <v>Sarasota, FL</v>
      </c>
      <c r="K1157" s="21"/>
    </row>
    <row r="1158" hidden="1">
      <c r="A1158" s="2" t="s">
        <v>1260</v>
      </c>
      <c r="B1158" s="2">
        <v>65.0</v>
      </c>
      <c r="C1158" s="2">
        <v>21.0</v>
      </c>
      <c r="D1158" s="2">
        <v>102.0</v>
      </c>
      <c r="E1158" s="2">
        <v>188.0</v>
      </c>
    </row>
    <row r="1159" hidden="1">
      <c r="A1159" s="2" t="s">
        <v>1261</v>
      </c>
      <c r="B1159" s="2">
        <v>1455.0</v>
      </c>
      <c r="C1159" s="2">
        <v>1697.0</v>
      </c>
      <c r="D1159" s="2">
        <v>1499.0</v>
      </c>
      <c r="E1159" s="2">
        <v>4651.0</v>
      </c>
    </row>
    <row r="1160" hidden="1">
      <c r="A1160" s="2" t="s">
        <v>1262</v>
      </c>
      <c r="C1160" s="2">
        <v>37.0</v>
      </c>
      <c r="D1160" s="2">
        <v>19.0</v>
      </c>
      <c r="E1160" s="2">
        <v>56.0</v>
      </c>
    </row>
    <row r="1161" hidden="1">
      <c r="A1161" s="2" t="s">
        <v>1263</v>
      </c>
      <c r="C1161" s="2">
        <v>45.0</v>
      </c>
      <c r="E1161" s="2">
        <v>45.0</v>
      </c>
    </row>
    <row r="1162" hidden="1">
      <c r="A1162" s="2" t="s">
        <v>1264</v>
      </c>
      <c r="B1162" s="2">
        <v>874.0</v>
      </c>
      <c r="C1162" s="2">
        <v>1109.0</v>
      </c>
      <c r="D1162" s="2">
        <v>975.0</v>
      </c>
      <c r="E1162" s="2">
        <v>2958.0</v>
      </c>
    </row>
    <row r="1163" hidden="1">
      <c r="A1163" s="2" t="s">
        <v>1265</v>
      </c>
      <c r="B1163" s="2">
        <v>3353.0</v>
      </c>
      <c r="C1163" s="2">
        <v>3766.0</v>
      </c>
      <c r="D1163" s="2">
        <v>4145.0</v>
      </c>
      <c r="E1163" s="2">
        <v>11264.0</v>
      </c>
      <c r="F1163" s="2" t="s">
        <v>36</v>
      </c>
      <c r="G1163" s="15" t="str">
        <f>LEFT(A1163, 3)</f>
        <v>DFW</v>
      </c>
      <c r="H1163" s="15" t="str">
        <f>RiGHT(A1163, 3)</f>
        <v>LEX</v>
      </c>
      <c r="I1163" s="15" t="str">
        <f>vlookup(G1163, 'Airport Codes'!$B$2:$D122631, 3, 0)</f>
        <v>Dallas, TX</v>
      </c>
      <c r="J1163" s="15" t="str">
        <f>vlookup(H1163, 'Airport Codes'!$B$2:$D122631, 3, 0)</f>
        <v>Lexington Barbeque Festival, NC</v>
      </c>
      <c r="K1163" s="21"/>
    </row>
    <row r="1164" hidden="1">
      <c r="A1164" s="2" t="s">
        <v>1266</v>
      </c>
      <c r="B1164" s="2">
        <v>20.0</v>
      </c>
      <c r="E1164" s="2">
        <v>20.0</v>
      </c>
    </row>
    <row r="1165" hidden="1">
      <c r="A1165" s="2" t="s">
        <v>1267</v>
      </c>
      <c r="B1165" s="2">
        <v>122.0</v>
      </c>
      <c r="C1165" s="2">
        <v>189.0</v>
      </c>
      <c r="D1165" s="2">
        <v>143.0</v>
      </c>
      <c r="E1165" s="2">
        <v>454.0</v>
      </c>
    </row>
    <row r="1166" hidden="1">
      <c r="A1166" s="2" t="s">
        <v>1268</v>
      </c>
      <c r="B1166" s="2">
        <v>2446.0</v>
      </c>
      <c r="C1166" s="2">
        <v>3961.0</v>
      </c>
      <c r="D1166" s="2">
        <v>4827.0</v>
      </c>
      <c r="E1166" s="2">
        <v>11234.0</v>
      </c>
      <c r="F1166" s="2" t="s">
        <v>36</v>
      </c>
      <c r="G1166" s="15" t="str">
        <f t="shared" ref="G1166:G1167" si="193">LEFT(A1166, 3)</f>
        <v>RDU</v>
      </c>
      <c r="H1166" s="15" t="str">
        <f t="shared" ref="H1166:H1167" si="194">RiGHT(A1166, 3)</f>
        <v>SYR</v>
      </c>
      <c r="I1166" s="15" t="str">
        <f>vlookup(G1166, 'Airport Codes'!$B$2:$D122631, 3, 0)</f>
        <v>Raleigh, NC</v>
      </c>
      <c r="J1166" s="15" t="str">
        <f>vlookup(H1166, 'Airport Codes'!$B$2:$D122631, 3, 0)</f>
        <v>New York State Fair, NY</v>
      </c>
      <c r="K1166" s="21"/>
    </row>
    <row r="1167" hidden="1">
      <c r="A1167" s="2" t="s">
        <v>1269</v>
      </c>
      <c r="B1167" s="2">
        <v>3346.0</v>
      </c>
      <c r="C1167" s="2">
        <v>3674.0</v>
      </c>
      <c r="D1167" s="2">
        <v>4212.0</v>
      </c>
      <c r="E1167" s="2">
        <v>11232.0</v>
      </c>
      <c r="F1167" s="2" t="s">
        <v>36</v>
      </c>
      <c r="G1167" s="15" t="str">
        <f t="shared" si="193"/>
        <v>ALB</v>
      </c>
      <c r="H1167" s="15" t="str">
        <f t="shared" si="194"/>
        <v>DTW</v>
      </c>
      <c r="I1167" s="15" t="str">
        <f>vlookup(G1167, 'Airport Codes'!$B$2:$D122631, 3, 0)</f>
        <v>Albany, NY</v>
      </c>
      <c r="J1167" s="15" t="str">
        <f>vlookup(H1167, 'Airport Codes'!$B$2:$D122631, 3, 0)</f>
        <v>Detroit, MI</v>
      </c>
      <c r="K1167" s="21"/>
    </row>
    <row r="1168" hidden="1">
      <c r="A1168" s="2" t="s">
        <v>1270</v>
      </c>
      <c r="B1168" s="2">
        <v>787.0</v>
      </c>
      <c r="C1168" s="2">
        <v>865.0</v>
      </c>
      <c r="D1168" s="2">
        <v>565.0</v>
      </c>
      <c r="E1168" s="2">
        <v>2217.0</v>
      </c>
    </row>
    <row r="1169" hidden="1">
      <c r="A1169" s="2" t="s">
        <v>1271</v>
      </c>
      <c r="B1169" s="2">
        <v>171.0</v>
      </c>
      <c r="C1169" s="2">
        <v>85.0</v>
      </c>
      <c r="D1169" s="2">
        <v>193.0</v>
      </c>
      <c r="E1169" s="2">
        <v>449.0</v>
      </c>
    </row>
    <row r="1170" hidden="1">
      <c r="A1170" s="2" t="s">
        <v>1272</v>
      </c>
      <c r="B1170" s="2">
        <v>317.0</v>
      </c>
      <c r="C1170" s="2">
        <v>264.0</v>
      </c>
      <c r="D1170" s="2">
        <v>314.0</v>
      </c>
      <c r="E1170" s="2">
        <v>895.0</v>
      </c>
    </row>
    <row r="1171" hidden="1">
      <c r="A1171" s="2" t="s">
        <v>1273</v>
      </c>
      <c r="B1171" s="2">
        <v>3497.0</v>
      </c>
      <c r="C1171" s="2">
        <v>3674.0</v>
      </c>
      <c r="D1171" s="2">
        <v>4056.0</v>
      </c>
      <c r="E1171" s="2">
        <v>11227.0</v>
      </c>
      <c r="F1171" s="2" t="s">
        <v>36</v>
      </c>
      <c r="G1171" s="15" t="str">
        <f>LEFT(A1171, 3)</f>
        <v>ATL</v>
      </c>
      <c r="H1171" s="15" t="str">
        <f>RiGHT(A1171, 3)</f>
        <v>ILM</v>
      </c>
      <c r="I1171" s="15" t="str">
        <f>vlookup(G1171, 'Airport Codes'!$B$2:$D122631, 3, 0)</f>
        <v>Atlanta, GA</v>
      </c>
      <c r="J1171" s="15" t="str">
        <f>vlookup(H1171, 'Airport Codes'!$B$2:$D122631, 3, 0)</f>
        <v>Wilmington, DE</v>
      </c>
      <c r="K1171" s="21"/>
    </row>
    <row r="1172" hidden="1">
      <c r="A1172" s="2" t="s">
        <v>1274</v>
      </c>
      <c r="B1172" s="2">
        <v>41620.0</v>
      </c>
      <c r="C1172" s="2">
        <v>40279.0</v>
      </c>
      <c r="D1172" s="2">
        <v>49210.0</v>
      </c>
      <c r="E1172" s="2">
        <v>131109.0</v>
      </c>
    </row>
    <row r="1173" hidden="1">
      <c r="A1173" s="2" t="s">
        <v>1275</v>
      </c>
      <c r="B1173" s="2">
        <v>382.0</v>
      </c>
      <c r="C1173" s="2">
        <v>415.0</v>
      </c>
      <c r="E1173" s="2">
        <v>797.0</v>
      </c>
    </row>
    <row r="1174" hidden="1">
      <c r="A1174" s="2" t="s">
        <v>1276</v>
      </c>
      <c r="B1174" s="2">
        <v>73162.0</v>
      </c>
      <c r="C1174" s="2">
        <v>74340.0</v>
      </c>
      <c r="D1174" s="2">
        <v>71185.0</v>
      </c>
      <c r="E1174" s="2">
        <v>218687.0</v>
      </c>
    </row>
    <row r="1175" hidden="1">
      <c r="A1175" s="2" t="s">
        <v>1277</v>
      </c>
      <c r="B1175" s="2">
        <v>22764.0</v>
      </c>
      <c r="C1175" s="2">
        <v>28379.0</v>
      </c>
      <c r="D1175" s="2">
        <v>26112.0</v>
      </c>
      <c r="E1175" s="2">
        <v>77255.0</v>
      </c>
    </row>
    <row r="1176" hidden="1">
      <c r="A1176" s="2" t="s">
        <v>1278</v>
      </c>
      <c r="B1176" s="2">
        <v>3211.0</v>
      </c>
      <c r="C1176" s="2">
        <v>3785.0</v>
      </c>
      <c r="D1176" s="2">
        <v>4096.0</v>
      </c>
      <c r="E1176" s="2">
        <v>11092.0</v>
      </c>
      <c r="F1176" s="2" t="s">
        <v>36</v>
      </c>
      <c r="G1176" s="15" t="str">
        <f t="shared" ref="G1176:G1177" si="195">LEFT(A1176, 3)</f>
        <v>ROA</v>
      </c>
      <c r="H1176" s="15" t="str">
        <f t="shared" ref="H1176:H1177" si="196">RiGHT(A1176, 3)</f>
        <v>SFB</v>
      </c>
      <c r="I1176" s="15" t="str">
        <f>vlookup(G1176, 'Airport Codes'!$B$2:$D122631, 3, 0)</f>
        <v>Roanoke, VA</v>
      </c>
      <c r="J1176" s="15" t="str">
        <f>vlookup(H1176, 'Airport Codes'!$B$2:$D122631, 3, 0)</f>
        <v>Sanford, FL</v>
      </c>
      <c r="K1176" s="21"/>
    </row>
    <row r="1177" hidden="1">
      <c r="A1177" s="2" t="s">
        <v>1279</v>
      </c>
      <c r="B1177" s="2">
        <v>2997.0</v>
      </c>
      <c r="C1177" s="2">
        <v>3797.0</v>
      </c>
      <c r="D1177" s="2">
        <v>4156.0</v>
      </c>
      <c r="E1177" s="2">
        <v>10950.0</v>
      </c>
      <c r="F1177" s="2" t="s">
        <v>36</v>
      </c>
      <c r="G1177" s="15" t="str">
        <f t="shared" si="195"/>
        <v>BTV</v>
      </c>
      <c r="H1177" s="15" t="str">
        <f t="shared" si="196"/>
        <v>EWR</v>
      </c>
      <c r="I1177" s="15" t="str">
        <f>vlookup(G1177, 'Airport Codes'!$B$2:$D122631, 3, 0)</f>
        <v>Burlington, NC</v>
      </c>
      <c r="J1177" s="15" t="str">
        <f>vlookup(H1177, 'Airport Codes'!$B$2:$D122631, 3, 0)</f>
        <v>Newark, NJ</v>
      </c>
      <c r="K1177" s="21"/>
    </row>
    <row r="1178" hidden="1">
      <c r="A1178" s="2" t="s">
        <v>1280</v>
      </c>
      <c r="B1178" s="2">
        <v>658.0</v>
      </c>
      <c r="C1178" s="2">
        <v>856.0</v>
      </c>
      <c r="D1178" s="2">
        <v>295.0</v>
      </c>
      <c r="E1178" s="2">
        <v>1809.0</v>
      </c>
    </row>
    <row r="1179" hidden="1">
      <c r="A1179" s="2" t="s">
        <v>1281</v>
      </c>
      <c r="B1179" s="2">
        <v>2741.0</v>
      </c>
      <c r="C1179" s="2">
        <v>2712.0</v>
      </c>
      <c r="D1179" s="2">
        <v>2444.0</v>
      </c>
      <c r="E1179" s="2">
        <v>7897.0</v>
      </c>
    </row>
    <row r="1180" hidden="1">
      <c r="A1180" s="2" t="s">
        <v>1282</v>
      </c>
      <c r="D1180" s="2">
        <v>182.0</v>
      </c>
      <c r="E1180" s="2">
        <v>182.0</v>
      </c>
    </row>
    <row r="1181" hidden="1">
      <c r="A1181" s="2" t="s">
        <v>1283</v>
      </c>
      <c r="B1181" s="2">
        <v>31768.0</v>
      </c>
      <c r="C1181" s="2">
        <v>37588.0</v>
      </c>
      <c r="D1181" s="2">
        <v>36668.0</v>
      </c>
      <c r="E1181" s="2">
        <v>106024.0</v>
      </c>
    </row>
    <row r="1182" hidden="1">
      <c r="A1182" s="2" t="s">
        <v>1284</v>
      </c>
      <c r="B1182" s="2">
        <v>37617.0</v>
      </c>
      <c r="C1182" s="2">
        <v>47273.0</v>
      </c>
      <c r="D1182" s="2">
        <v>47091.0</v>
      </c>
      <c r="E1182" s="2">
        <v>131981.0</v>
      </c>
    </row>
    <row r="1183" hidden="1">
      <c r="A1183" s="2" t="s">
        <v>1285</v>
      </c>
      <c r="B1183" s="2">
        <v>1576.0</v>
      </c>
      <c r="C1183" s="2">
        <v>3522.0</v>
      </c>
      <c r="D1183" s="2">
        <v>5818.0</v>
      </c>
      <c r="E1183" s="2">
        <v>10916.0</v>
      </c>
      <c r="F1183" s="2" t="s">
        <v>36</v>
      </c>
      <c r="G1183" s="15" t="str">
        <f>LEFT(A1183, 3)</f>
        <v>IND</v>
      </c>
      <c r="H1183" s="15" t="str">
        <f>RiGHT(A1183, 3)</f>
        <v>SRQ</v>
      </c>
      <c r="I1183" s="15" t="str">
        <f>vlookup(G1183, 'Airport Codes'!$B$2:$D122631, 3, 0)</f>
        <v>Indianapolis, IN</v>
      </c>
      <c r="J1183" s="15" t="str">
        <f>vlookup(H1183, 'Airport Codes'!$B$2:$D122631, 3, 0)</f>
        <v>Sarasota, FL</v>
      </c>
      <c r="K1183" s="21"/>
    </row>
    <row r="1184" hidden="1">
      <c r="A1184" s="2" t="s">
        <v>1286</v>
      </c>
      <c r="B1184" s="2">
        <v>16136.0</v>
      </c>
      <c r="C1184" s="2">
        <v>17222.0</v>
      </c>
      <c r="D1184" s="2">
        <v>16203.0</v>
      </c>
      <c r="E1184" s="2">
        <v>49561.0</v>
      </c>
    </row>
    <row r="1185" hidden="1">
      <c r="A1185" s="2" t="s">
        <v>1287</v>
      </c>
      <c r="B1185" s="2">
        <v>46238.0</v>
      </c>
      <c r="C1185" s="2">
        <v>54531.0</v>
      </c>
      <c r="D1185" s="2">
        <v>54296.0</v>
      </c>
      <c r="E1185" s="2">
        <v>155065.0</v>
      </c>
    </row>
    <row r="1186" hidden="1">
      <c r="A1186" s="2" t="s">
        <v>1288</v>
      </c>
      <c r="B1186" s="2">
        <v>2028.0</v>
      </c>
      <c r="C1186" s="2">
        <v>3486.0</v>
      </c>
      <c r="D1186" s="2">
        <v>5392.0</v>
      </c>
      <c r="E1186" s="2">
        <v>10906.0</v>
      </c>
      <c r="F1186" s="2" t="s">
        <v>36</v>
      </c>
      <c r="G1186" s="15" t="str">
        <f>LEFT(A1186, 3)</f>
        <v>DCA</v>
      </c>
      <c r="H1186" s="15" t="str">
        <f>RiGHT(A1186, 3)</f>
        <v>GRR</v>
      </c>
      <c r="I1186" s="15" t="str">
        <f>vlookup(G1186, 'Airport Codes'!$B$2:$D122631, 3, 0)</f>
        <v>Washington, DC</v>
      </c>
      <c r="J1186" s="15" t="str">
        <f>vlookup(H1186, 'Airport Codes'!$B$2:$D122631, 3, 0)</f>
        <v>Grand Rapids, MI</v>
      </c>
      <c r="K1186" s="21"/>
    </row>
    <row r="1187" hidden="1">
      <c r="A1187" s="2" t="s">
        <v>1289</v>
      </c>
      <c r="B1187" s="2">
        <v>108.0</v>
      </c>
      <c r="C1187" s="2">
        <v>18.0</v>
      </c>
      <c r="D1187" s="2">
        <v>69.0</v>
      </c>
      <c r="E1187" s="2">
        <v>195.0</v>
      </c>
    </row>
    <row r="1188" hidden="1">
      <c r="A1188" s="2" t="s">
        <v>1290</v>
      </c>
      <c r="B1188" s="2">
        <v>1345.0</v>
      </c>
      <c r="C1188" s="2">
        <v>1719.0</v>
      </c>
      <c r="D1188" s="2">
        <v>1649.0</v>
      </c>
      <c r="E1188" s="2">
        <v>4713.0</v>
      </c>
    </row>
    <row r="1189" hidden="1">
      <c r="A1189" s="2" t="s">
        <v>1291</v>
      </c>
      <c r="B1189" s="2">
        <v>13344.0</v>
      </c>
      <c r="C1189" s="2">
        <v>13306.0</v>
      </c>
      <c r="D1189" s="2">
        <v>14049.0</v>
      </c>
      <c r="E1189" s="2">
        <v>40699.0</v>
      </c>
    </row>
    <row r="1190" hidden="1">
      <c r="A1190" s="2" t="s">
        <v>1292</v>
      </c>
      <c r="B1190" s="2">
        <v>11771.0</v>
      </c>
      <c r="C1190" s="2">
        <v>10601.0</v>
      </c>
      <c r="D1190" s="2">
        <v>9885.0</v>
      </c>
      <c r="E1190" s="2">
        <v>32257.0</v>
      </c>
    </row>
    <row r="1191" hidden="1">
      <c r="A1191" s="2" t="s">
        <v>1293</v>
      </c>
      <c r="B1191" s="2">
        <v>3280.0</v>
      </c>
      <c r="C1191" s="2">
        <v>3719.0</v>
      </c>
      <c r="D1191" s="2">
        <v>3850.0</v>
      </c>
      <c r="E1191" s="2">
        <v>10849.0</v>
      </c>
      <c r="F1191" s="2" t="s">
        <v>36</v>
      </c>
      <c r="G1191" s="15" t="str">
        <f>LEFT(A1191, 3)</f>
        <v>DTW</v>
      </c>
      <c r="H1191" s="15" t="str">
        <f>RiGHT(A1191, 3)</f>
        <v>GSO</v>
      </c>
      <c r="I1191" s="15" t="str">
        <f>vlookup(G1191, 'Airport Codes'!$B$2:$D122631, 3, 0)</f>
        <v>Detroit, MI</v>
      </c>
      <c r="J1191" s="15" t="str">
        <f>vlookup(H1191, 'Airport Codes'!$B$2:$D122631, 3, 0)</f>
        <v>Greensboro, NC</v>
      </c>
      <c r="K1191" s="21"/>
    </row>
    <row r="1192" hidden="1">
      <c r="A1192" s="2" t="s">
        <v>1294</v>
      </c>
      <c r="B1192" s="2">
        <v>12334.0</v>
      </c>
      <c r="C1192" s="2">
        <v>11917.0</v>
      </c>
      <c r="D1192" s="2">
        <v>11309.0</v>
      </c>
      <c r="E1192" s="2">
        <v>35560.0</v>
      </c>
    </row>
    <row r="1193" hidden="1">
      <c r="A1193" s="2" t="s">
        <v>1295</v>
      </c>
      <c r="B1193" s="2">
        <v>236.0</v>
      </c>
      <c r="C1193" s="2">
        <v>193.0</v>
      </c>
      <c r="D1193" s="2">
        <v>244.0</v>
      </c>
      <c r="E1193" s="2">
        <v>673.0</v>
      </c>
    </row>
    <row r="1194" hidden="1">
      <c r="A1194" s="2" t="s">
        <v>1296</v>
      </c>
      <c r="B1194" s="2">
        <v>37.0</v>
      </c>
      <c r="C1194" s="2">
        <v>87.0</v>
      </c>
      <c r="D1194" s="2">
        <v>31.0</v>
      </c>
      <c r="E1194" s="2">
        <v>155.0</v>
      </c>
    </row>
    <row r="1195" hidden="1">
      <c r="A1195" s="2" t="s">
        <v>1297</v>
      </c>
      <c r="B1195" s="2">
        <v>144.0</v>
      </c>
      <c r="C1195" s="2">
        <v>109.0</v>
      </c>
      <c r="D1195" s="2">
        <v>132.0</v>
      </c>
      <c r="E1195" s="2">
        <v>385.0</v>
      </c>
    </row>
    <row r="1196" hidden="1">
      <c r="A1196" s="2" t="s">
        <v>1298</v>
      </c>
      <c r="B1196" s="2">
        <v>224.0</v>
      </c>
      <c r="C1196" s="2">
        <v>222.0</v>
      </c>
      <c r="D1196" s="2">
        <v>223.0</v>
      </c>
      <c r="E1196" s="2">
        <v>669.0</v>
      </c>
    </row>
    <row r="1197" hidden="1">
      <c r="A1197" s="2" t="s">
        <v>1299</v>
      </c>
      <c r="B1197" s="2">
        <v>14409.0</v>
      </c>
      <c r="C1197" s="2">
        <v>18709.0</v>
      </c>
      <c r="D1197" s="2">
        <v>15425.0</v>
      </c>
      <c r="E1197" s="2">
        <v>48543.0</v>
      </c>
    </row>
    <row r="1198" hidden="1">
      <c r="A1198" s="2" t="s">
        <v>1300</v>
      </c>
      <c r="B1198" s="2">
        <v>1243.0</v>
      </c>
      <c r="C1198" s="2">
        <v>1648.0</v>
      </c>
      <c r="D1198" s="2">
        <v>1236.0</v>
      </c>
      <c r="E1198" s="2">
        <v>4127.0</v>
      </c>
    </row>
    <row r="1199" hidden="1">
      <c r="A1199" s="2" t="s">
        <v>1301</v>
      </c>
      <c r="B1199" s="2">
        <v>41724.0</v>
      </c>
      <c r="C1199" s="2">
        <v>41213.0</v>
      </c>
      <c r="D1199" s="2">
        <v>37869.0</v>
      </c>
      <c r="E1199" s="2">
        <v>120806.0</v>
      </c>
    </row>
    <row r="1200" hidden="1">
      <c r="A1200" s="2" t="s">
        <v>1302</v>
      </c>
      <c r="B1200" s="2">
        <v>110.0</v>
      </c>
      <c r="C1200" s="2">
        <v>43.0</v>
      </c>
      <c r="E1200" s="2">
        <v>153.0</v>
      </c>
    </row>
    <row r="1201" hidden="1">
      <c r="A1201" s="2" t="s">
        <v>1303</v>
      </c>
      <c r="B1201" s="2">
        <v>328.0</v>
      </c>
      <c r="C1201" s="2">
        <v>466.0</v>
      </c>
      <c r="D1201" s="2">
        <v>397.0</v>
      </c>
      <c r="E1201" s="2">
        <v>1191.0</v>
      </c>
    </row>
    <row r="1202" hidden="1">
      <c r="A1202" s="2" t="s">
        <v>1304</v>
      </c>
      <c r="B1202" s="2">
        <v>188.0</v>
      </c>
      <c r="C1202" s="2">
        <v>182.0</v>
      </c>
      <c r="D1202" s="2">
        <v>102.0</v>
      </c>
      <c r="E1202" s="2">
        <v>472.0</v>
      </c>
    </row>
    <row r="1203" hidden="1">
      <c r="A1203" s="2" t="s">
        <v>1305</v>
      </c>
      <c r="B1203" s="2">
        <v>638.0</v>
      </c>
      <c r="C1203" s="2">
        <v>1306.0</v>
      </c>
      <c r="D1203" s="2">
        <v>131.0</v>
      </c>
      <c r="E1203" s="2">
        <v>2075.0</v>
      </c>
    </row>
    <row r="1204" hidden="1">
      <c r="A1204" s="2" t="s">
        <v>1306</v>
      </c>
      <c r="B1204" s="2">
        <v>372.0</v>
      </c>
      <c r="C1204" s="2">
        <v>334.0</v>
      </c>
      <c r="D1204" s="2">
        <v>480.0</v>
      </c>
      <c r="E1204" s="2">
        <v>1186.0</v>
      </c>
    </row>
    <row r="1205" hidden="1">
      <c r="A1205" s="2" t="s">
        <v>1307</v>
      </c>
      <c r="B1205" s="2">
        <v>100903.0</v>
      </c>
      <c r="C1205" s="2">
        <v>98716.0</v>
      </c>
      <c r="D1205" s="2">
        <v>89498.0</v>
      </c>
      <c r="E1205" s="2">
        <v>289117.0</v>
      </c>
    </row>
    <row r="1206" hidden="1">
      <c r="A1206" s="2" t="s">
        <v>1308</v>
      </c>
      <c r="B1206" s="2">
        <v>60.0</v>
      </c>
      <c r="C1206" s="2">
        <v>95.0</v>
      </c>
      <c r="D1206" s="2">
        <v>60.0</v>
      </c>
      <c r="E1206" s="2">
        <v>215.0</v>
      </c>
    </row>
    <row r="1207" hidden="1">
      <c r="A1207" s="2" t="s">
        <v>1309</v>
      </c>
      <c r="B1207" s="2">
        <v>365.0</v>
      </c>
      <c r="C1207" s="2">
        <v>180.0</v>
      </c>
      <c r="E1207" s="2">
        <v>545.0</v>
      </c>
    </row>
    <row r="1208" hidden="1">
      <c r="A1208" s="2" t="s">
        <v>1310</v>
      </c>
      <c r="B1208" s="2">
        <v>3162.0</v>
      </c>
      <c r="C1208" s="2">
        <v>3736.0</v>
      </c>
      <c r="D1208" s="2">
        <v>3865.0</v>
      </c>
      <c r="E1208" s="2">
        <v>10763.0</v>
      </c>
      <c r="F1208" s="2" t="s">
        <v>36</v>
      </c>
      <c r="G1208" s="15" t="str">
        <f>LEFT(A1208, 3)</f>
        <v>RDU</v>
      </c>
      <c r="H1208" s="15" t="str">
        <f>RiGHT(A1208, 3)</f>
        <v>ROC</v>
      </c>
      <c r="I1208" s="15" t="str">
        <f>vlookup(G1208, 'Airport Codes'!$B$2:$D122631, 3, 0)</f>
        <v>Raleigh, NC</v>
      </c>
      <c r="J1208" s="15" t="str">
        <f>vlookup(H1208, 'Airport Codes'!$B$2:$D122631, 3, 0)</f>
        <v>Rochester, MN</v>
      </c>
      <c r="K1208" s="21"/>
    </row>
    <row r="1209" hidden="1">
      <c r="A1209" s="2" t="s">
        <v>1311</v>
      </c>
      <c r="B1209" s="2">
        <v>489.0</v>
      </c>
      <c r="C1209" s="2">
        <v>623.0</v>
      </c>
      <c r="D1209" s="2">
        <v>613.0</v>
      </c>
      <c r="E1209" s="2">
        <v>1725.0</v>
      </c>
    </row>
    <row r="1210" hidden="1">
      <c r="A1210" s="2" t="s">
        <v>1312</v>
      </c>
      <c r="B1210" s="2">
        <v>2819.0</v>
      </c>
      <c r="C1210" s="2">
        <v>3187.0</v>
      </c>
      <c r="D1210" s="2">
        <v>4723.0</v>
      </c>
      <c r="E1210" s="2">
        <v>10729.0</v>
      </c>
      <c r="F1210" s="2" t="s">
        <v>36</v>
      </c>
      <c r="G1210" s="15" t="str">
        <f t="shared" ref="G1210:G1211" si="197">LEFT(A1210, 3)</f>
        <v>MSY</v>
      </c>
      <c r="H1210" s="15" t="str">
        <f t="shared" ref="H1210:H1211" si="198">RiGHT(A1210, 3)</f>
        <v>SDF</v>
      </c>
      <c r="I1210" s="15" t="str">
        <f>vlookup(G1210, 'Airport Codes'!$B$2:$D122631, 3, 0)</f>
        <v>New Orleans, LA</v>
      </c>
      <c r="J1210" s="15" t="str">
        <f>vlookup(H1210, 'Airport Codes'!$B$2:$D122631, 3, 0)</f>
        <v>Louisville, KY</v>
      </c>
      <c r="K1210" s="21"/>
    </row>
    <row r="1211" hidden="1">
      <c r="A1211" s="2" t="s">
        <v>1313</v>
      </c>
      <c r="B1211" s="2">
        <v>2515.0</v>
      </c>
      <c r="C1211" s="2">
        <v>4064.0</v>
      </c>
      <c r="D1211" s="2">
        <v>4121.0</v>
      </c>
      <c r="E1211" s="2">
        <v>10700.0</v>
      </c>
      <c r="F1211" s="2" t="s">
        <v>36</v>
      </c>
      <c r="G1211" s="15" t="str">
        <f t="shared" si="197"/>
        <v>COS</v>
      </c>
      <c r="H1211" s="15" t="str">
        <f t="shared" si="198"/>
        <v>IAH</v>
      </c>
      <c r="I1211" s="15" t="str">
        <f>vlookup(G1211, 'Airport Codes'!$B$2:$D122631, 3, 0)</f>
        <v>Colorado Springs, CO</v>
      </c>
      <c r="J1211" s="15" t="str">
        <f>vlookup(H1211, 'Airport Codes'!$B$2:$D122631, 3, 0)</f>
        <v>Houston, TX</v>
      </c>
      <c r="K1211" s="21"/>
    </row>
    <row r="1212" hidden="1">
      <c r="A1212" s="2" t="s">
        <v>1314</v>
      </c>
      <c r="B1212" s="2">
        <v>2409.0</v>
      </c>
      <c r="C1212" s="2">
        <v>2385.0</v>
      </c>
      <c r="D1212" s="2">
        <v>2909.0</v>
      </c>
      <c r="E1212" s="2">
        <v>7703.0</v>
      </c>
    </row>
    <row r="1213" hidden="1">
      <c r="A1213" s="2" t="s">
        <v>1315</v>
      </c>
      <c r="B1213" s="2">
        <v>3028.0</v>
      </c>
      <c r="C1213" s="2">
        <v>3579.0</v>
      </c>
      <c r="D1213" s="2">
        <v>4070.0</v>
      </c>
      <c r="E1213" s="2">
        <v>10677.0</v>
      </c>
      <c r="F1213" s="2" t="s">
        <v>36</v>
      </c>
      <c r="G1213" s="15" t="str">
        <f t="shared" ref="G1213:G1214" si="199">LEFT(A1213, 3)</f>
        <v>JAC</v>
      </c>
      <c r="H1213" s="15" t="str">
        <f t="shared" ref="H1213:H1214" si="200">RiGHT(A1213, 3)</f>
        <v>LAX</v>
      </c>
      <c r="I1213" s="15" t="str">
        <f>vlookup(G1213, 'Airport Codes'!$B$2:$D122631, 3, 0)</f>
        <v>Jackson, MS</v>
      </c>
      <c r="J1213" s="15" t="str">
        <f>vlookup(H1213, 'Airport Codes'!$B$2:$D122631, 3, 0)</f>
        <v>Los Angeles, CA</v>
      </c>
      <c r="K1213" s="21"/>
    </row>
    <row r="1214" hidden="1">
      <c r="A1214" s="2" t="s">
        <v>1316</v>
      </c>
      <c r="B1214" s="2">
        <v>2452.0</v>
      </c>
      <c r="C1214" s="2">
        <v>3008.0</v>
      </c>
      <c r="D1214" s="2">
        <v>5157.0</v>
      </c>
      <c r="E1214" s="2">
        <v>10617.0</v>
      </c>
      <c r="F1214" s="2" t="s">
        <v>36</v>
      </c>
      <c r="G1214" s="15" t="str">
        <f t="shared" si="199"/>
        <v>JAN</v>
      </c>
      <c r="H1214" s="15" t="str">
        <f t="shared" si="200"/>
        <v>MCO</v>
      </c>
      <c r="I1214" s="15" t="str">
        <f>vlookup(G1214, 'Airport Codes'!$B$2:$D122631, 3, 0)</f>
        <v>Jackson, MS</v>
      </c>
      <c r="J1214" s="15" t="str">
        <f>vlookup(H1214, 'Airport Codes'!$B$2:$D122631, 3, 0)</f>
        <v>Orlando, FL</v>
      </c>
      <c r="K1214" s="21"/>
    </row>
    <row r="1215" hidden="1">
      <c r="A1215" s="2" t="s">
        <v>1317</v>
      </c>
      <c r="B1215" s="2">
        <v>578.0</v>
      </c>
      <c r="C1215" s="2">
        <v>496.0</v>
      </c>
      <c r="D1215" s="2">
        <v>733.0</v>
      </c>
      <c r="E1215" s="2">
        <v>1807.0</v>
      </c>
    </row>
    <row r="1216" hidden="1">
      <c r="A1216" s="2" t="s">
        <v>1318</v>
      </c>
      <c r="B1216" s="2">
        <v>3308.0</v>
      </c>
      <c r="C1216" s="2">
        <v>3619.0</v>
      </c>
      <c r="D1216" s="2">
        <v>3689.0</v>
      </c>
      <c r="E1216" s="2">
        <v>10616.0</v>
      </c>
      <c r="F1216" s="2" t="s">
        <v>36</v>
      </c>
      <c r="G1216" s="15" t="str">
        <f t="shared" ref="G1216:G1218" si="201">LEFT(A1216, 3)</f>
        <v>FAT</v>
      </c>
      <c r="H1216" s="15" t="str">
        <f t="shared" ref="H1216:H1218" si="202">RiGHT(A1216, 3)</f>
        <v>LAX</v>
      </c>
      <c r="I1216" s="15" t="str">
        <f>vlookup(G1216, 'Airport Codes'!$B$2:$D122631, 3, 0)</f>
        <v>Fresno, CA</v>
      </c>
      <c r="J1216" s="15" t="str">
        <f>vlookup(H1216, 'Airport Codes'!$B$2:$D122631, 3, 0)</f>
        <v>Los Angeles, CA</v>
      </c>
      <c r="K1216" s="21"/>
    </row>
    <row r="1217" hidden="1">
      <c r="A1217" s="2" t="s">
        <v>1319</v>
      </c>
      <c r="B1217" s="2">
        <v>3129.0</v>
      </c>
      <c r="C1217" s="2">
        <v>3482.0</v>
      </c>
      <c r="D1217" s="2">
        <v>3987.0</v>
      </c>
      <c r="E1217" s="2">
        <v>10598.0</v>
      </c>
      <c r="F1217" s="2" t="s">
        <v>36</v>
      </c>
      <c r="G1217" s="15" t="str">
        <f t="shared" si="201"/>
        <v>BHM</v>
      </c>
      <c r="H1217" s="15" t="str">
        <f t="shared" si="202"/>
        <v>MIA</v>
      </c>
      <c r="I1217" s="15" t="str">
        <f>vlookup(G1217, 'Airport Codes'!$B$2:$D122631, 3, 0)</f>
        <v>Birmingham, AL</v>
      </c>
      <c r="J1217" s="15" t="str">
        <f>vlookup(H1217, 'Airport Codes'!$B$2:$D122631, 3, 0)</f>
        <v>Miami, FL</v>
      </c>
      <c r="K1217" s="21"/>
    </row>
    <row r="1218" hidden="1">
      <c r="A1218" s="2" t="s">
        <v>1320</v>
      </c>
      <c r="B1218" s="2">
        <v>3306.0</v>
      </c>
      <c r="C1218" s="2">
        <v>3354.0</v>
      </c>
      <c r="D1218" s="2">
        <v>3937.0</v>
      </c>
      <c r="E1218" s="2">
        <v>10597.0</v>
      </c>
      <c r="F1218" s="2" t="s">
        <v>36</v>
      </c>
      <c r="G1218" s="15" t="str">
        <f t="shared" si="201"/>
        <v>HGR</v>
      </c>
      <c r="H1218" s="15" t="str">
        <f t="shared" si="202"/>
        <v>SFB</v>
      </c>
      <c r="I1218" s="15" t="str">
        <f>vlookup(G1218, 'Airport Codes'!$B$2:$D122631, 3, 0)</f>
        <v>Hagerstown, MD</v>
      </c>
      <c r="J1218" s="15" t="str">
        <f>vlookup(H1218, 'Airport Codes'!$B$2:$D122631, 3, 0)</f>
        <v>Sanford, FL</v>
      </c>
      <c r="K1218" s="21"/>
    </row>
    <row r="1219" hidden="1">
      <c r="A1219" s="2" t="s">
        <v>1321</v>
      </c>
      <c r="B1219" s="2">
        <v>1895.0</v>
      </c>
      <c r="C1219" s="2">
        <v>3739.0</v>
      </c>
      <c r="D1219" s="2">
        <v>3672.0</v>
      </c>
      <c r="E1219" s="2">
        <v>9306.0</v>
      </c>
    </row>
    <row r="1220" hidden="1">
      <c r="A1220" s="2" t="s">
        <v>1322</v>
      </c>
      <c r="B1220" s="2">
        <v>1443.0</v>
      </c>
      <c r="C1220" s="2">
        <v>759.0</v>
      </c>
      <c r="D1220" s="2">
        <v>1062.0</v>
      </c>
      <c r="E1220" s="2">
        <v>3264.0</v>
      </c>
    </row>
    <row r="1221" hidden="1">
      <c r="A1221" s="2" t="s">
        <v>1323</v>
      </c>
      <c r="D1221" s="2">
        <v>177.0</v>
      </c>
      <c r="E1221" s="2">
        <v>177.0</v>
      </c>
    </row>
    <row r="1222" hidden="1">
      <c r="A1222" s="2" t="s">
        <v>1324</v>
      </c>
      <c r="B1222" s="2">
        <v>135.0</v>
      </c>
      <c r="C1222" s="2">
        <v>291.0</v>
      </c>
      <c r="D1222" s="2">
        <v>274.0</v>
      </c>
      <c r="E1222" s="2">
        <v>700.0</v>
      </c>
    </row>
    <row r="1223" hidden="1">
      <c r="A1223" s="2" t="s">
        <v>1325</v>
      </c>
      <c r="B1223" s="2">
        <v>105512.0</v>
      </c>
      <c r="C1223" s="2">
        <v>109181.0</v>
      </c>
      <c r="D1223" s="2">
        <v>101496.0</v>
      </c>
      <c r="E1223" s="2">
        <v>316189.0</v>
      </c>
    </row>
    <row r="1224" hidden="1">
      <c r="A1224" s="2" t="s">
        <v>1326</v>
      </c>
      <c r="B1224" s="2">
        <v>44876.0</v>
      </c>
      <c r="C1224" s="2">
        <v>43592.0</v>
      </c>
      <c r="D1224" s="2">
        <v>41428.0</v>
      </c>
      <c r="E1224" s="2">
        <v>129896.0</v>
      </c>
    </row>
    <row r="1225" hidden="1">
      <c r="A1225" s="2" t="s">
        <v>1327</v>
      </c>
      <c r="B1225" s="2">
        <v>9799.0</v>
      </c>
      <c r="C1225" s="2">
        <v>9816.0</v>
      </c>
      <c r="D1225" s="2">
        <v>9498.0</v>
      </c>
      <c r="E1225" s="2">
        <v>29113.0</v>
      </c>
    </row>
    <row r="1226" hidden="1">
      <c r="A1226" s="2" t="s">
        <v>1328</v>
      </c>
      <c r="B1226" s="2">
        <v>634.0</v>
      </c>
      <c r="C1226" s="2">
        <v>595.0</v>
      </c>
      <c r="D1226" s="2">
        <v>695.0</v>
      </c>
      <c r="E1226" s="2">
        <v>1924.0</v>
      </c>
    </row>
    <row r="1227" hidden="1">
      <c r="A1227" s="2" t="s">
        <v>1329</v>
      </c>
      <c r="B1227" s="2">
        <v>22493.0</v>
      </c>
      <c r="C1227" s="2">
        <v>17736.0</v>
      </c>
      <c r="D1227" s="2">
        <v>15866.0</v>
      </c>
      <c r="E1227" s="2">
        <v>56095.0</v>
      </c>
    </row>
    <row r="1228" hidden="1">
      <c r="A1228" s="2" t="s">
        <v>1330</v>
      </c>
      <c r="B1228" s="2">
        <v>16799.0</v>
      </c>
      <c r="C1228" s="2">
        <v>18841.0</v>
      </c>
      <c r="E1228" s="2">
        <v>35640.0</v>
      </c>
    </row>
    <row r="1229" hidden="1">
      <c r="A1229" s="2" t="s">
        <v>1331</v>
      </c>
      <c r="B1229" s="2">
        <v>13556.0</v>
      </c>
      <c r="C1229" s="2">
        <v>13832.0</v>
      </c>
      <c r="D1229" s="2">
        <v>13615.0</v>
      </c>
      <c r="E1229" s="2">
        <v>41003.0</v>
      </c>
    </row>
    <row r="1230" hidden="1">
      <c r="A1230" s="2" t="s">
        <v>1332</v>
      </c>
      <c r="B1230" s="2">
        <v>826.0</v>
      </c>
      <c r="C1230" s="2">
        <v>847.0</v>
      </c>
      <c r="D1230" s="2">
        <v>665.0</v>
      </c>
      <c r="E1230" s="2">
        <v>2338.0</v>
      </c>
    </row>
    <row r="1231" hidden="1">
      <c r="A1231" s="2" t="s">
        <v>1333</v>
      </c>
      <c r="B1231" s="2">
        <v>744.0</v>
      </c>
      <c r="C1231" s="2">
        <v>684.0</v>
      </c>
      <c r="D1231" s="2">
        <v>867.0</v>
      </c>
      <c r="E1231" s="2">
        <v>2295.0</v>
      </c>
    </row>
    <row r="1232" hidden="1">
      <c r="A1232" s="2" t="s">
        <v>1334</v>
      </c>
      <c r="B1232" s="2">
        <v>2422.0</v>
      </c>
      <c r="C1232" s="2">
        <v>2395.0</v>
      </c>
      <c r="D1232" s="2">
        <v>2117.0</v>
      </c>
      <c r="E1232" s="2">
        <v>6934.0</v>
      </c>
    </row>
    <row r="1233" hidden="1">
      <c r="A1233" s="2" t="s">
        <v>1335</v>
      </c>
      <c r="B1233" s="2">
        <v>35858.0</v>
      </c>
      <c r="C1233" s="2">
        <v>38415.0</v>
      </c>
      <c r="D1233" s="2">
        <v>36255.0</v>
      </c>
      <c r="E1233" s="2">
        <v>110528.0</v>
      </c>
    </row>
    <row r="1234" hidden="1">
      <c r="A1234" s="2" t="s">
        <v>1336</v>
      </c>
      <c r="B1234" s="2">
        <v>205.0</v>
      </c>
      <c r="C1234" s="2">
        <v>282.0</v>
      </c>
      <c r="D1234" s="2">
        <v>263.0</v>
      </c>
      <c r="E1234" s="2">
        <v>750.0</v>
      </c>
    </row>
    <row r="1235" hidden="1">
      <c r="A1235" s="2" t="s">
        <v>1337</v>
      </c>
      <c r="B1235" s="2">
        <v>1568.0</v>
      </c>
      <c r="C1235" s="2">
        <v>3877.0</v>
      </c>
      <c r="D1235" s="2">
        <v>5126.0</v>
      </c>
      <c r="E1235" s="2">
        <v>10571.0</v>
      </c>
      <c r="F1235" s="2" t="s">
        <v>36</v>
      </c>
      <c r="G1235" s="15" t="str">
        <f>LEFT(A1235, 3)</f>
        <v>PIT</v>
      </c>
      <c r="H1235" s="15" t="str">
        <f>RiGHT(A1235, 3)</f>
        <v>SRQ</v>
      </c>
      <c r="I1235" s="15" t="str">
        <f>vlookup(G1235, 'Airport Codes'!$B$2:$D122631, 3, 0)</f>
        <v>Pittsburgh, PA</v>
      </c>
      <c r="J1235" s="15" t="str">
        <f>vlookup(H1235, 'Airport Codes'!$B$2:$D122631, 3, 0)</f>
        <v>Sarasota, FL</v>
      </c>
      <c r="K1235" s="21"/>
    </row>
    <row r="1236" hidden="1">
      <c r="A1236" s="2" t="s">
        <v>1338</v>
      </c>
      <c r="B1236" s="2">
        <v>3988.0</v>
      </c>
      <c r="C1236" s="2">
        <v>4029.0</v>
      </c>
      <c r="D1236" s="2">
        <v>3856.0</v>
      </c>
      <c r="E1236" s="2">
        <v>11873.0</v>
      </c>
    </row>
    <row r="1237" hidden="1">
      <c r="A1237" s="2" t="s">
        <v>1339</v>
      </c>
      <c r="B1237" s="2">
        <v>3052.0</v>
      </c>
      <c r="C1237" s="2">
        <v>3648.0</v>
      </c>
      <c r="D1237" s="2">
        <v>3833.0</v>
      </c>
      <c r="E1237" s="2">
        <v>10533.0</v>
      </c>
      <c r="F1237" s="2" t="s">
        <v>36</v>
      </c>
      <c r="G1237" s="15" t="str">
        <f>LEFT(A1237, 3)</f>
        <v>AUS</v>
      </c>
      <c r="H1237" s="15" t="str">
        <f>RiGHT(A1237, 3)</f>
        <v>BHM</v>
      </c>
      <c r="I1237" s="15" t="str">
        <f>vlookup(G1237, 'Airport Codes'!$B$2:$D122631, 3, 0)</f>
        <v>Austin, TX</v>
      </c>
      <c r="J1237" s="15" t="str">
        <f>vlookup(H1237, 'Airport Codes'!$B$2:$D122631, 3, 0)</f>
        <v>Birmingham, AL</v>
      </c>
      <c r="K1237" s="21"/>
    </row>
    <row r="1238" hidden="1">
      <c r="A1238" s="2" t="s">
        <v>1340</v>
      </c>
      <c r="B1238" s="2">
        <v>182.0</v>
      </c>
      <c r="C1238" s="2">
        <v>105.0</v>
      </c>
      <c r="D1238" s="2">
        <v>25.0</v>
      </c>
      <c r="E1238" s="2">
        <v>312.0</v>
      </c>
    </row>
    <row r="1239" hidden="1">
      <c r="A1239" s="2" t="s">
        <v>1341</v>
      </c>
      <c r="B1239" s="2">
        <v>542.0</v>
      </c>
      <c r="C1239" s="2">
        <v>665.0</v>
      </c>
      <c r="D1239" s="2">
        <v>472.0</v>
      </c>
      <c r="E1239" s="2">
        <v>1679.0</v>
      </c>
    </row>
    <row r="1240" hidden="1">
      <c r="A1240" s="2" t="s">
        <v>1342</v>
      </c>
      <c r="B1240" s="2">
        <v>5017.0</v>
      </c>
      <c r="C1240" s="2">
        <v>4726.0</v>
      </c>
      <c r="D1240" s="2">
        <v>4555.0</v>
      </c>
      <c r="E1240" s="2">
        <v>14298.0</v>
      </c>
    </row>
    <row r="1241" hidden="1">
      <c r="A1241" s="2" t="s">
        <v>1343</v>
      </c>
      <c r="D1241" s="2">
        <v>47.0</v>
      </c>
      <c r="E1241" s="2">
        <v>47.0</v>
      </c>
    </row>
    <row r="1242" hidden="1">
      <c r="A1242" s="2" t="s">
        <v>1344</v>
      </c>
      <c r="B1242" s="2">
        <v>22185.0</v>
      </c>
      <c r="C1242" s="2">
        <v>19660.0</v>
      </c>
      <c r="D1242" s="2">
        <v>16365.0</v>
      </c>
      <c r="E1242" s="2">
        <v>58210.0</v>
      </c>
    </row>
    <row r="1243" hidden="1">
      <c r="A1243" s="2" t="s">
        <v>1345</v>
      </c>
      <c r="B1243" s="2">
        <v>3114.0</v>
      </c>
      <c r="C1243" s="2">
        <v>3663.0</v>
      </c>
      <c r="D1243" s="2">
        <v>3753.0</v>
      </c>
      <c r="E1243" s="2">
        <v>10530.0</v>
      </c>
      <c r="F1243" s="2" t="s">
        <v>36</v>
      </c>
      <c r="G1243" s="15" t="str">
        <f>LEFT(A1243, 3)</f>
        <v>ALB</v>
      </c>
      <c r="H1243" s="15" t="str">
        <f>RiGHT(A1243, 3)</f>
        <v>BNA</v>
      </c>
      <c r="I1243" s="15" t="str">
        <f>vlookup(G1243, 'Airport Codes'!$B$2:$D122631, 3, 0)</f>
        <v>Albany, NY</v>
      </c>
      <c r="J1243" s="15" t="str">
        <f>vlookup(H1243, 'Airport Codes'!$B$2:$D122631, 3, 0)</f>
        <v>Nashville, TN</v>
      </c>
      <c r="K1243" s="21"/>
    </row>
    <row r="1244" hidden="1">
      <c r="A1244" s="2" t="s">
        <v>1346</v>
      </c>
      <c r="B1244" s="2">
        <v>20397.0</v>
      </c>
      <c r="C1244" s="2">
        <v>19973.0</v>
      </c>
      <c r="D1244" s="2">
        <v>25285.0</v>
      </c>
      <c r="E1244" s="2">
        <v>65655.0</v>
      </c>
    </row>
    <row r="1245" hidden="1">
      <c r="A1245" s="2" t="s">
        <v>1347</v>
      </c>
      <c r="B1245" s="2">
        <v>43.0</v>
      </c>
      <c r="D1245" s="2">
        <v>20.0</v>
      </c>
      <c r="E1245" s="2">
        <v>63.0</v>
      </c>
    </row>
    <row r="1246" hidden="1">
      <c r="A1246" s="2" t="s">
        <v>1348</v>
      </c>
      <c r="B1246" s="2">
        <v>4620.0</v>
      </c>
      <c r="C1246" s="2">
        <v>4569.0</v>
      </c>
      <c r="D1246" s="2">
        <v>4670.0</v>
      </c>
      <c r="E1246" s="2">
        <v>13859.0</v>
      </c>
    </row>
    <row r="1247" hidden="1">
      <c r="A1247" s="2" t="s">
        <v>1349</v>
      </c>
      <c r="B1247" s="2">
        <v>27466.0</v>
      </c>
      <c r="C1247" s="2">
        <v>25223.0</v>
      </c>
      <c r="D1247" s="2">
        <v>26334.0</v>
      </c>
      <c r="E1247" s="2">
        <v>79023.0</v>
      </c>
    </row>
    <row r="1248" hidden="1">
      <c r="A1248" s="2" t="s">
        <v>1350</v>
      </c>
      <c r="B1248" s="2">
        <v>3252.0</v>
      </c>
      <c r="C1248" s="2">
        <v>3497.0</v>
      </c>
      <c r="D1248" s="2">
        <v>3769.0</v>
      </c>
      <c r="E1248" s="2">
        <v>10518.0</v>
      </c>
      <c r="F1248" s="2" t="s">
        <v>36</v>
      </c>
      <c r="G1248" s="15" t="str">
        <f t="shared" ref="G1248:G1249" si="203">LEFT(A1248, 3)</f>
        <v>ATL</v>
      </c>
      <c r="H1248" s="15" t="str">
        <f t="shared" ref="H1248:H1249" si="204">RiGHT(A1248, 3)</f>
        <v>SBN</v>
      </c>
      <c r="I1248" s="15" t="str">
        <f>vlookup(G1248, 'Airport Codes'!$B$2:$D122631, 3, 0)</f>
        <v>Atlanta, GA</v>
      </c>
      <c r="J1248" s="15" t="str">
        <f>vlookup(H1248, 'Airport Codes'!$B$2:$D122631, 3, 0)</f>
        <v>South Bend, IN</v>
      </c>
      <c r="K1248" s="21"/>
    </row>
    <row r="1249" hidden="1">
      <c r="A1249" s="2" t="s">
        <v>1351</v>
      </c>
      <c r="B1249" s="2">
        <v>3142.0</v>
      </c>
      <c r="C1249" s="2">
        <v>3570.0</v>
      </c>
      <c r="D1249" s="2">
        <v>3748.0</v>
      </c>
      <c r="E1249" s="2">
        <v>10460.0</v>
      </c>
      <c r="F1249" s="2" t="s">
        <v>36</v>
      </c>
      <c r="G1249" s="15" t="str">
        <f t="shared" si="203"/>
        <v>PIT</v>
      </c>
      <c r="H1249" s="15" t="str">
        <f t="shared" si="204"/>
        <v>SFB</v>
      </c>
      <c r="I1249" s="15" t="str">
        <f>vlookup(G1249, 'Airport Codes'!$B$2:$D122631, 3, 0)</f>
        <v>Pittsburgh, PA</v>
      </c>
      <c r="J1249" s="15" t="str">
        <f>vlookup(H1249, 'Airport Codes'!$B$2:$D122631, 3, 0)</f>
        <v>Sanford, FL</v>
      </c>
      <c r="K1249" s="21"/>
    </row>
    <row r="1250" hidden="1">
      <c r="A1250" s="2" t="s">
        <v>1352</v>
      </c>
      <c r="B1250" s="2">
        <v>13005.0</v>
      </c>
      <c r="C1250" s="2">
        <v>12672.0</v>
      </c>
      <c r="D1250" s="2">
        <v>12834.0</v>
      </c>
      <c r="E1250" s="2">
        <v>38511.0</v>
      </c>
    </row>
    <row r="1251" hidden="1">
      <c r="A1251" s="2" t="s">
        <v>1353</v>
      </c>
      <c r="B1251" s="2">
        <v>55.0</v>
      </c>
      <c r="E1251" s="2">
        <v>55.0</v>
      </c>
    </row>
    <row r="1252" hidden="1">
      <c r="A1252" s="2" t="s">
        <v>1354</v>
      </c>
      <c r="B1252" s="2">
        <v>2782.0</v>
      </c>
      <c r="C1252" s="2">
        <v>3495.0</v>
      </c>
      <c r="D1252" s="2">
        <v>4146.0</v>
      </c>
      <c r="E1252" s="2">
        <v>10423.0</v>
      </c>
      <c r="F1252" s="2" t="s">
        <v>36</v>
      </c>
      <c r="G1252" s="15" t="str">
        <f>LEFT(A1252, 3)</f>
        <v>LEX</v>
      </c>
      <c r="H1252" s="15" t="str">
        <f>RiGHT(A1252, 3)</f>
        <v>LGA</v>
      </c>
      <c r="I1252" s="15" t="str">
        <f>vlookup(G1252, 'Airport Codes'!$B$2:$D122631, 3, 0)</f>
        <v>Lexington Barbeque Festival, NC</v>
      </c>
      <c r="J1252" s="15" t="str">
        <f>vlookup(H1252, 'Airport Codes'!$B$2:$D122631, 3, 0)</f>
        <v>New York, NY</v>
      </c>
      <c r="K1252" s="21"/>
    </row>
    <row r="1253" hidden="1">
      <c r="A1253" s="2" t="s">
        <v>1355</v>
      </c>
      <c r="B1253" s="2">
        <v>18756.0</v>
      </c>
      <c r="C1253" s="2">
        <v>18234.0</v>
      </c>
      <c r="D1253" s="2">
        <v>17814.0</v>
      </c>
      <c r="E1253" s="2">
        <v>54804.0</v>
      </c>
    </row>
    <row r="1254" hidden="1">
      <c r="A1254" s="2" t="s">
        <v>1356</v>
      </c>
      <c r="B1254" s="2">
        <v>338.0</v>
      </c>
      <c r="C1254" s="2">
        <v>316.0</v>
      </c>
      <c r="D1254" s="2">
        <v>351.0</v>
      </c>
      <c r="E1254" s="2">
        <v>1005.0</v>
      </c>
    </row>
    <row r="1255" hidden="1">
      <c r="A1255" s="2" t="s">
        <v>1357</v>
      </c>
      <c r="B1255" s="2">
        <v>57191.0</v>
      </c>
      <c r="C1255" s="2">
        <v>49648.0</v>
      </c>
      <c r="D1255" s="2">
        <v>53008.0</v>
      </c>
      <c r="E1255" s="2">
        <v>159847.0</v>
      </c>
    </row>
    <row r="1256" hidden="1">
      <c r="A1256" s="2" t="s">
        <v>1358</v>
      </c>
      <c r="B1256" s="2">
        <v>526.0</v>
      </c>
      <c r="C1256" s="2">
        <v>487.0</v>
      </c>
      <c r="D1256" s="2">
        <v>483.0</v>
      </c>
      <c r="E1256" s="2">
        <v>1496.0</v>
      </c>
    </row>
    <row r="1257" hidden="1">
      <c r="A1257" s="2" t="s">
        <v>1359</v>
      </c>
      <c r="C1257" s="2">
        <v>47.0</v>
      </c>
      <c r="D1257" s="2">
        <v>36.0</v>
      </c>
      <c r="E1257" s="2">
        <v>83.0</v>
      </c>
    </row>
    <row r="1258" hidden="1">
      <c r="A1258" s="2" t="s">
        <v>1360</v>
      </c>
      <c r="B1258" s="2">
        <v>891.0</v>
      </c>
      <c r="C1258" s="2">
        <v>865.0</v>
      </c>
      <c r="D1258" s="2">
        <v>976.0</v>
      </c>
      <c r="E1258" s="2">
        <v>2732.0</v>
      </c>
    </row>
    <row r="1259" hidden="1">
      <c r="A1259" s="2" t="s">
        <v>1361</v>
      </c>
      <c r="B1259" s="2">
        <v>168.0</v>
      </c>
      <c r="C1259" s="2">
        <v>182.0</v>
      </c>
      <c r="D1259" s="2">
        <v>160.0</v>
      </c>
      <c r="E1259" s="2">
        <v>510.0</v>
      </c>
    </row>
    <row r="1260" hidden="1">
      <c r="A1260" s="2" t="s">
        <v>1362</v>
      </c>
      <c r="B1260" s="2">
        <v>3083.0</v>
      </c>
      <c r="C1260" s="2">
        <v>3311.0</v>
      </c>
      <c r="D1260" s="2">
        <v>3969.0</v>
      </c>
      <c r="E1260" s="2">
        <v>10363.0</v>
      </c>
      <c r="F1260" s="2" t="s">
        <v>36</v>
      </c>
      <c r="G1260" s="15" t="str">
        <f t="shared" ref="G1260:G1261" si="205">LEFT(A1260, 3)</f>
        <v>ATL</v>
      </c>
      <c r="H1260" s="15" t="str">
        <f t="shared" ref="H1260:H1261" si="206">RiGHT(A1260, 3)</f>
        <v>SGF</v>
      </c>
      <c r="I1260" s="15" t="str">
        <f>vlookup(G1260, 'Airport Codes'!$B$2:$D122631, 3, 0)</f>
        <v>Atlanta, GA</v>
      </c>
      <c r="J1260" s="15" t="str">
        <f>vlookup(H1260, 'Airport Codes'!$B$2:$D122631, 3, 0)</f>
        <v>Eugene-Springfield, OR</v>
      </c>
      <c r="K1260" s="21"/>
    </row>
    <row r="1261" hidden="1">
      <c r="A1261" s="2" t="s">
        <v>1363</v>
      </c>
      <c r="B1261" s="2">
        <v>1730.0</v>
      </c>
      <c r="C1261" s="2">
        <v>3997.0</v>
      </c>
      <c r="D1261" s="2">
        <v>4577.0</v>
      </c>
      <c r="E1261" s="2">
        <v>10304.0</v>
      </c>
      <c r="F1261" s="2" t="s">
        <v>36</v>
      </c>
      <c r="G1261" s="15" t="str">
        <f t="shared" si="205"/>
        <v>SDF</v>
      </c>
      <c r="H1261" s="15" t="str">
        <f t="shared" si="206"/>
        <v>SFB</v>
      </c>
      <c r="I1261" s="15" t="str">
        <f>vlookup(G1261, 'Airport Codes'!$B$2:$D122631, 3, 0)</f>
        <v>Louisville, KY</v>
      </c>
      <c r="J1261" s="15" t="str">
        <f>vlookup(H1261, 'Airport Codes'!$B$2:$D122631, 3, 0)</f>
        <v>Sanford, FL</v>
      </c>
      <c r="K1261" s="21"/>
    </row>
    <row r="1262" hidden="1">
      <c r="A1262" s="2" t="s">
        <v>1364</v>
      </c>
      <c r="B1262" s="2">
        <v>36.0</v>
      </c>
      <c r="C1262" s="2">
        <v>72.0</v>
      </c>
      <c r="D1262" s="2">
        <v>37.0</v>
      </c>
      <c r="E1262" s="2">
        <v>145.0</v>
      </c>
    </row>
    <row r="1263" hidden="1">
      <c r="A1263" s="2" t="s">
        <v>1365</v>
      </c>
      <c r="B1263" s="2">
        <v>137.0</v>
      </c>
      <c r="C1263" s="2">
        <v>128.0</v>
      </c>
      <c r="D1263" s="2">
        <v>46.0</v>
      </c>
      <c r="E1263" s="2">
        <v>311.0</v>
      </c>
    </row>
    <row r="1264" hidden="1">
      <c r="A1264" s="2" t="s">
        <v>1366</v>
      </c>
      <c r="B1264" s="2">
        <v>5398.0</v>
      </c>
      <c r="C1264" s="2">
        <v>5388.0</v>
      </c>
      <c r="D1264" s="2">
        <v>6585.0</v>
      </c>
      <c r="E1264" s="2">
        <v>17371.0</v>
      </c>
    </row>
    <row r="1265" hidden="1">
      <c r="A1265" s="2" t="s">
        <v>1367</v>
      </c>
      <c r="B1265" s="2">
        <v>2818.0</v>
      </c>
      <c r="C1265" s="2">
        <v>2876.0</v>
      </c>
      <c r="D1265" s="2">
        <v>4594.0</v>
      </c>
      <c r="E1265" s="2">
        <v>10288.0</v>
      </c>
      <c r="F1265" s="2" t="s">
        <v>36</v>
      </c>
      <c r="G1265" s="15" t="str">
        <f t="shared" ref="G1265:G1266" si="207">LEFT(A1265, 3)</f>
        <v>CLE</v>
      </c>
      <c r="H1265" s="15" t="str">
        <f t="shared" ref="H1265:H1266" si="208">RiGHT(A1265, 3)</f>
        <v>IAD</v>
      </c>
      <c r="I1265" s="15" t="str">
        <f>vlookup(G1265, 'Airport Codes'!$B$2:$D122631, 3, 0)</f>
        <v>Cleveland, OH</v>
      </c>
      <c r="J1265" s="15" t="str">
        <f>vlookup(H1265, 'Airport Codes'!$B$2:$D122631, 3, 0)</f>
        <v>Washington, DC</v>
      </c>
      <c r="K1265" s="21"/>
    </row>
    <row r="1266" hidden="1">
      <c r="A1266" s="2" t="s">
        <v>1368</v>
      </c>
      <c r="B1266" s="2">
        <v>2179.0</v>
      </c>
      <c r="C1266" s="2">
        <v>3687.0</v>
      </c>
      <c r="D1266" s="2">
        <v>4420.0</v>
      </c>
      <c r="E1266" s="2">
        <v>10286.0</v>
      </c>
      <c r="F1266" s="2" t="s">
        <v>36</v>
      </c>
      <c r="G1266" s="15" t="str">
        <f t="shared" si="207"/>
        <v>IAH</v>
      </c>
      <c r="H1266" s="15" t="str">
        <f t="shared" si="208"/>
        <v>SAV</v>
      </c>
      <c r="I1266" s="15" t="str">
        <f>vlookup(G1266, 'Airport Codes'!$B$2:$D122631, 3, 0)</f>
        <v>Houston, TX</v>
      </c>
      <c r="J1266" s="15" t="str">
        <f>vlookup(H1266, 'Airport Codes'!$B$2:$D122631, 3, 0)</f>
        <v>Savannah, GA</v>
      </c>
      <c r="K1266" s="21"/>
    </row>
    <row r="1267" hidden="1">
      <c r="A1267" s="2" t="s">
        <v>1369</v>
      </c>
      <c r="B1267" s="2">
        <v>38.0</v>
      </c>
      <c r="E1267" s="2">
        <v>38.0</v>
      </c>
    </row>
    <row r="1268" hidden="1">
      <c r="A1268" s="2" t="s">
        <v>1370</v>
      </c>
      <c r="B1268" s="2">
        <v>2420.0</v>
      </c>
      <c r="C1268" s="2">
        <v>3213.0</v>
      </c>
      <c r="D1268" s="2">
        <v>4600.0</v>
      </c>
      <c r="E1268" s="2">
        <v>10233.0</v>
      </c>
      <c r="F1268" s="2" t="s">
        <v>36</v>
      </c>
      <c r="G1268" s="15" t="str">
        <f t="shared" ref="G1268:G1269" si="209">LEFT(A1268, 3)</f>
        <v>RNO</v>
      </c>
      <c r="H1268" s="15" t="str">
        <f t="shared" ref="H1268:H1269" si="210">RiGHT(A1268, 3)</f>
        <v>SFO</v>
      </c>
      <c r="I1268" s="15" t="str">
        <f>vlookup(G1268, 'Airport Codes'!$B$2:$D122631, 3, 0)</f>
        <v>Reno, NV</v>
      </c>
      <c r="J1268" s="15" t="str">
        <f>vlookup(H1268, 'Airport Codes'!$B$2:$D122631, 3, 0)</f>
        <v>San Francisco, CA</v>
      </c>
      <c r="K1268" s="21"/>
    </row>
    <row r="1269" hidden="1">
      <c r="A1269" s="2" t="s">
        <v>1371</v>
      </c>
      <c r="B1269" s="2">
        <v>2827.0</v>
      </c>
      <c r="C1269" s="2">
        <v>3559.0</v>
      </c>
      <c r="D1269" s="2">
        <v>3797.0</v>
      </c>
      <c r="E1269" s="2">
        <v>10183.0</v>
      </c>
      <c r="F1269" s="2" t="s">
        <v>36</v>
      </c>
      <c r="G1269" s="15" t="str">
        <f t="shared" si="209"/>
        <v>FAT</v>
      </c>
      <c r="H1269" s="15" t="str">
        <f t="shared" si="210"/>
        <v>SLC</v>
      </c>
      <c r="I1269" s="15" t="str">
        <f>vlookup(G1269, 'Airport Codes'!$B$2:$D122631, 3, 0)</f>
        <v>Fresno, CA</v>
      </c>
      <c r="J1269" s="15" t="str">
        <f>vlookup(H1269, 'Airport Codes'!$B$2:$D122631, 3, 0)</f>
        <v>Salt Lake City, UT</v>
      </c>
      <c r="K1269" s="21"/>
    </row>
    <row r="1270" hidden="1">
      <c r="A1270" s="2" t="s">
        <v>1372</v>
      </c>
      <c r="B1270" s="2">
        <v>79.0</v>
      </c>
      <c r="C1270" s="2">
        <v>151.0</v>
      </c>
      <c r="D1270" s="2">
        <v>73.0</v>
      </c>
      <c r="E1270" s="2">
        <v>303.0</v>
      </c>
    </row>
    <row r="1271" hidden="1">
      <c r="A1271" s="2" t="s">
        <v>1373</v>
      </c>
      <c r="D1271" s="2">
        <v>18.0</v>
      </c>
      <c r="E1271" s="2">
        <v>18.0</v>
      </c>
    </row>
    <row r="1272" hidden="1">
      <c r="A1272" s="2" t="s">
        <v>1374</v>
      </c>
      <c r="B1272" s="2">
        <v>39.0</v>
      </c>
      <c r="D1272" s="2">
        <v>42.0</v>
      </c>
      <c r="E1272" s="2">
        <v>81.0</v>
      </c>
    </row>
    <row r="1273" hidden="1">
      <c r="A1273" s="2" t="s">
        <v>1375</v>
      </c>
      <c r="B1273" s="2">
        <v>1815.0</v>
      </c>
      <c r="C1273" s="2">
        <v>3047.0</v>
      </c>
      <c r="D1273" s="2">
        <v>5293.0</v>
      </c>
      <c r="E1273" s="2">
        <v>10155.0</v>
      </c>
      <c r="F1273" s="2" t="s">
        <v>36</v>
      </c>
      <c r="G1273" s="15" t="str">
        <f t="shared" ref="G1273:G1275" si="211">LEFT(A1273, 3)</f>
        <v>BNA</v>
      </c>
      <c r="H1273" s="15" t="str">
        <f t="shared" ref="H1273:H1275" si="212">RiGHT(A1273, 3)</f>
        <v>SYR</v>
      </c>
      <c r="I1273" s="15" t="str">
        <f>vlookup(G1273, 'Airport Codes'!$B$2:$D122631, 3, 0)</f>
        <v>Nashville, TN</v>
      </c>
      <c r="J1273" s="15" t="str">
        <f>vlookup(H1273, 'Airport Codes'!$B$2:$D122631, 3, 0)</f>
        <v>New York State Fair, NY</v>
      </c>
      <c r="K1273" s="21"/>
    </row>
    <row r="1274" hidden="1">
      <c r="A1274" s="2" t="s">
        <v>1376</v>
      </c>
      <c r="B1274" s="2">
        <v>2774.0</v>
      </c>
      <c r="C1274" s="2">
        <v>3517.0</v>
      </c>
      <c r="D1274" s="2">
        <v>3694.0</v>
      </c>
      <c r="E1274" s="2">
        <v>9985.0</v>
      </c>
      <c r="F1274" s="2" t="s">
        <v>36</v>
      </c>
      <c r="G1274" s="15" t="str">
        <f t="shared" si="211"/>
        <v>IND</v>
      </c>
      <c r="H1274" s="15" t="str">
        <f t="shared" si="212"/>
        <v>SAV</v>
      </c>
      <c r="I1274" s="15" t="str">
        <f>vlookup(G1274, 'Airport Codes'!$B$2:$D122631, 3, 0)</f>
        <v>Indianapolis, IN</v>
      </c>
      <c r="J1274" s="15" t="str">
        <f>vlookup(H1274, 'Airport Codes'!$B$2:$D122631, 3, 0)</f>
        <v>Savannah, GA</v>
      </c>
      <c r="K1274" s="21"/>
    </row>
    <row r="1275" hidden="1">
      <c r="A1275" s="2" t="s">
        <v>1377</v>
      </c>
      <c r="B1275" s="2">
        <v>3095.0</v>
      </c>
      <c r="C1275" s="2">
        <v>3164.0</v>
      </c>
      <c r="D1275" s="2">
        <v>3545.0</v>
      </c>
      <c r="E1275" s="2">
        <v>9804.0</v>
      </c>
      <c r="F1275" s="2" t="s">
        <v>36</v>
      </c>
      <c r="G1275" s="15" t="str">
        <f t="shared" si="211"/>
        <v>RDU</v>
      </c>
      <c r="H1275" s="15" t="str">
        <f t="shared" si="212"/>
        <v>SDF</v>
      </c>
      <c r="I1275" s="15" t="str">
        <f>vlookup(G1275, 'Airport Codes'!$B$2:$D122631, 3, 0)</f>
        <v>Raleigh, NC</v>
      </c>
      <c r="J1275" s="15" t="str">
        <f>vlookup(H1275, 'Airport Codes'!$B$2:$D122631, 3, 0)</f>
        <v>Louisville, KY</v>
      </c>
      <c r="K1275" s="21"/>
    </row>
    <row r="1276" hidden="1">
      <c r="A1276" s="2" t="s">
        <v>1378</v>
      </c>
      <c r="B1276" s="2">
        <v>2225.0</v>
      </c>
      <c r="C1276" s="2">
        <v>1198.0</v>
      </c>
      <c r="D1276" s="2">
        <v>2580.0</v>
      </c>
      <c r="E1276" s="2">
        <v>6003.0</v>
      </c>
    </row>
    <row r="1277" hidden="1">
      <c r="A1277" s="2" t="s">
        <v>1379</v>
      </c>
      <c r="B1277" s="2">
        <v>1745.0</v>
      </c>
      <c r="C1277" s="2">
        <v>1995.0</v>
      </c>
      <c r="E1277" s="2">
        <v>3740.0</v>
      </c>
    </row>
    <row r="1278" hidden="1">
      <c r="A1278" s="2" t="s">
        <v>1380</v>
      </c>
      <c r="B1278" s="2">
        <v>1035.0</v>
      </c>
      <c r="C1278" s="2">
        <v>915.0</v>
      </c>
      <c r="D1278" s="2">
        <v>1247.0</v>
      </c>
      <c r="E1278" s="2">
        <v>3197.0</v>
      </c>
    </row>
    <row r="1279" hidden="1">
      <c r="A1279" s="2" t="s">
        <v>1381</v>
      </c>
      <c r="B1279" s="2">
        <v>335.0</v>
      </c>
      <c r="C1279" s="2">
        <v>412.0</v>
      </c>
      <c r="D1279" s="2">
        <v>392.0</v>
      </c>
      <c r="E1279" s="2">
        <v>1139.0</v>
      </c>
    </row>
    <row r="1280" hidden="1">
      <c r="A1280" s="2" t="s">
        <v>1382</v>
      </c>
      <c r="B1280" s="2">
        <v>268.0</v>
      </c>
      <c r="C1280" s="2">
        <v>298.0</v>
      </c>
      <c r="D1280" s="2">
        <v>287.0</v>
      </c>
      <c r="E1280" s="2">
        <v>853.0</v>
      </c>
    </row>
    <row r="1281" hidden="1">
      <c r="A1281" s="2" t="s">
        <v>1383</v>
      </c>
      <c r="B1281" s="2">
        <v>697.0</v>
      </c>
      <c r="C1281" s="2">
        <v>786.0</v>
      </c>
      <c r="D1281" s="2">
        <v>563.0</v>
      </c>
      <c r="E1281" s="2">
        <v>2046.0</v>
      </c>
    </row>
    <row r="1282" hidden="1">
      <c r="A1282" s="2" t="s">
        <v>1384</v>
      </c>
      <c r="B1282" s="2">
        <v>2726.0</v>
      </c>
      <c r="C1282" s="2">
        <v>3493.0</v>
      </c>
      <c r="D1282" s="2">
        <v>3523.0</v>
      </c>
      <c r="E1282" s="2">
        <v>9742.0</v>
      </c>
      <c r="F1282" s="2" t="s">
        <v>36</v>
      </c>
      <c r="G1282" s="15" t="str">
        <f>LEFT(A1282, 3)</f>
        <v>MEM</v>
      </c>
      <c r="H1282" s="15" t="str">
        <f>RiGHT(A1282, 3)</f>
        <v>SFB</v>
      </c>
      <c r="I1282" s="15" t="str">
        <f>vlookup(G1282, 'Airport Codes'!$B$2:$D122631, 3, 0)</f>
        <v>Memphis, TN</v>
      </c>
      <c r="J1282" s="15" t="str">
        <f>vlookup(H1282, 'Airport Codes'!$B$2:$D122631, 3, 0)</f>
        <v>Sanford, FL</v>
      </c>
      <c r="K1282" s="21"/>
    </row>
    <row r="1283" hidden="1">
      <c r="A1283" s="2" t="s">
        <v>1385</v>
      </c>
      <c r="B1283" s="2">
        <v>38.0</v>
      </c>
      <c r="C1283" s="2">
        <v>37.0</v>
      </c>
      <c r="D1283" s="2">
        <v>76.0</v>
      </c>
      <c r="E1283" s="2">
        <v>151.0</v>
      </c>
    </row>
    <row r="1284" hidden="1">
      <c r="A1284" s="2" t="s">
        <v>1386</v>
      </c>
      <c r="B1284" s="2">
        <v>2985.0</v>
      </c>
      <c r="C1284" s="2">
        <v>3204.0</v>
      </c>
      <c r="D1284" s="2">
        <v>3482.0</v>
      </c>
      <c r="E1284" s="2">
        <v>9671.0</v>
      </c>
      <c r="F1284" s="2" t="s">
        <v>36</v>
      </c>
      <c r="G1284" s="15" t="str">
        <f t="shared" ref="G1284:G1287" si="213">LEFT(A1284, 3)</f>
        <v>JAX</v>
      </c>
      <c r="H1284" s="15" t="str">
        <f t="shared" ref="H1284:H1287" si="214">RiGHT(A1284, 3)</f>
        <v>RIC</v>
      </c>
      <c r="I1284" s="15" t="str">
        <f>vlookup(G1284, 'Airport Codes'!$B$2:$D122631, 3, 0)</f>
        <v>Jacksonville, FL</v>
      </c>
      <c r="J1284" s="15" t="str">
        <f>vlookup(H1284, 'Airport Codes'!$B$2:$D122631, 3, 0)</f>
        <v>Richmond, BC</v>
      </c>
      <c r="K1284" s="21"/>
    </row>
    <row r="1285" hidden="1">
      <c r="A1285" s="2" t="s">
        <v>1387</v>
      </c>
      <c r="B1285" s="2">
        <v>3049.0</v>
      </c>
      <c r="C1285" s="2">
        <v>3228.0</v>
      </c>
      <c r="D1285" s="2">
        <v>3370.0</v>
      </c>
      <c r="E1285" s="2">
        <v>9647.0</v>
      </c>
      <c r="F1285" s="2" t="s">
        <v>36</v>
      </c>
      <c r="G1285" s="15" t="str">
        <f t="shared" si="213"/>
        <v>PHX</v>
      </c>
      <c r="H1285" s="15" t="str">
        <f t="shared" si="214"/>
        <v>PSP</v>
      </c>
      <c r="I1285" s="15" t="str">
        <f>vlookup(G1285, 'Airport Codes'!$B$2:$D122631, 3, 0)</f>
        <v>Phoenix, AZ</v>
      </c>
      <c r="J1285" s="15" t="str">
        <f>vlookup(H1285, 'Airport Codes'!$B$2:$D122631, 3, 0)</f>
        <v>Palm Springs, CA</v>
      </c>
      <c r="K1285" s="21"/>
    </row>
    <row r="1286" hidden="1">
      <c r="A1286" s="2" t="s">
        <v>1388</v>
      </c>
      <c r="B1286" s="2">
        <v>2618.0</v>
      </c>
      <c r="C1286" s="2">
        <v>3294.0</v>
      </c>
      <c r="D1286" s="2">
        <v>3686.0</v>
      </c>
      <c r="E1286" s="2">
        <v>9598.0</v>
      </c>
      <c r="F1286" s="2" t="s">
        <v>36</v>
      </c>
      <c r="G1286" s="15" t="str">
        <f t="shared" si="213"/>
        <v>ATL</v>
      </c>
      <c r="H1286" s="15" t="str">
        <f t="shared" si="214"/>
        <v>SHV</v>
      </c>
      <c r="I1286" s="15" t="str">
        <f>vlookup(G1286, 'Airport Codes'!$B$2:$D122631, 3, 0)</f>
        <v>Atlanta, GA</v>
      </c>
      <c r="J1286" s="15" t="str">
        <f>vlookup(H1286, 'Airport Codes'!$B$2:$D122631, 3, 0)</f>
        <v>Shreveport, LA</v>
      </c>
      <c r="K1286" s="21"/>
    </row>
    <row r="1287" hidden="1">
      <c r="A1287" s="2" t="s">
        <v>1389</v>
      </c>
      <c r="B1287" s="2">
        <v>3083.0</v>
      </c>
      <c r="C1287" s="2">
        <v>3249.0</v>
      </c>
      <c r="D1287" s="2">
        <v>3265.0</v>
      </c>
      <c r="E1287" s="2">
        <v>9597.0</v>
      </c>
      <c r="F1287" s="2" t="s">
        <v>36</v>
      </c>
      <c r="G1287" s="15" t="str">
        <f t="shared" si="213"/>
        <v>ABQ</v>
      </c>
      <c r="H1287" s="15" t="str">
        <f t="shared" si="214"/>
        <v>ONT</v>
      </c>
      <c r="I1287" s="15" t="str">
        <f>vlookup(G1287, 'Airport Codes'!$B$2:$D122631, 3, 0)</f>
        <v>Albuquerque, NM</v>
      </c>
      <c r="J1287" s="15" t="str">
        <f>vlookup(H1287, 'Airport Codes'!$B$2:$D122631, 3, 0)</f>
        <v>Ontario, CA</v>
      </c>
      <c r="K1287" s="21"/>
    </row>
    <row r="1288" hidden="1">
      <c r="A1288" s="2" t="s">
        <v>1390</v>
      </c>
      <c r="B1288" s="2">
        <v>370.0</v>
      </c>
      <c r="C1288" s="2">
        <v>388.0</v>
      </c>
      <c r="D1288" s="2">
        <v>342.0</v>
      </c>
      <c r="E1288" s="2">
        <v>1100.0</v>
      </c>
    </row>
    <row r="1289" hidden="1">
      <c r="A1289" s="2" t="s">
        <v>1391</v>
      </c>
      <c r="B1289" s="2">
        <v>2804.0</v>
      </c>
      <c r="C1289" s="2">
        <v>3262.0</v>
      </c>
      <c r="D1289" s="2">
        <v>3525.0</v>
      </c>
      <c r="E1289" s="2">
        <v>9591.0</v>
      </c>
      <c r="F1289" s="2" t="s">
        <v>36</v>
      </c>
      <c r="G1289" s="15" t="str">
        <f t="shared" ref="G1289:G1290" si="215">LEFT(A1289, 3)</f>
        <v>BGR</v>
      </c>
      <c r="H1289" s="15" t="str">
        <f t="shared" ref="H1289:H1290" si="216">RiGHT(A1289, 3)</f>
        <v>LGA</v>
      </c>
      <c r="I1289" s="15" t="str">
        <f>vlookup(G1289, 'Airport Codes'!$B$2:$D122631, 3, 0)</f>
        <v>Bangor, MI</v>
      </c>
      <c r="J1289" s="15" t="str">
        <f>vlookup(H1289, 'Airport Codes'!$B$2:$D122631, 3, 0)</f>
        <v>New York, NY</v>
      </c>
      <c r="K1289" s="21"/>
    </row>
    <row r="1290" hidden="1">
      <c r="A1290" s="2" t="s">
        <v>1392</v>
      </c>
      <c r="B1290" s="2">
        <v>2804.0</v>
      </c>
      <c r="C1290" s="2">
        <v>3208.0</v>
      </c>
      <c r="D1290" s="2">
        <v>3551.0</v>
      </c>
      <c r="E1290" s="2">
        <v>9563.0</v>
      </c>
      <c r="F1290" s="2" t="s">
        <v>36</v>
      </c>
      <c r="G1290" s="15" t="str">
        <f t="shared" si="215"/>
        <v>BNA</v>
      </c>
      <c r="H1290" s="15" t="str">
        <f t="shared" si="216"/>
        <v>PBI</v>
      </c>
      <c r="I1290" s="15" t="str">
        <f>vlookup(G1290, 'Airport Codes'!$B$2:$D122631, 3, 0)</f>
        <v>Nashville, TN</v>
      </c>
      <c r="J1290" s="15" t="str">
        <f>vlookup(H1290, 'Airport Codes'!$B$2:$D122631, 3, 0)</f>
        <v>West Palm Beach, FL</v>
      </c>
      <c r="K1290" s="21"/>
    </row>
    <row r="1291" hidden="1">
      <c r="A1291" s="2" t="s">
        <v>1393</v>
      </c>
      <c r="C1291" s="2">
        <v>65.0</v>
      </c>
      <c r="D1291" s="2">
        <v>45.0</v>
      </c>
      <c r="E1291" s="2">
        <v>110.0</v>
      </c>
    </row>
    <row r="1292" hidden="1">
      <c r="A1292" s="2" t="s">
        <v>1394</v>
      </c>
      <c r="B1292" s="2">
        <v>3093.0</v>
      </c>
      <c r="C1292" s="2">
        <v>3199.0</v>
      </c>
      <c r="D1292" s="2">
        <v>3204.0</v>
      </c>
      <c r="E1292" s="2">
        <v>9496.0</v>
      </c>
      <c r="F1292" s="2" t="s">
        <v>36</v>
      </c>
      <c r="G1292" s="15" t="str">
        <f>LEFT(A1292, 3)</f>
        <v>GJT</v>
      </c>
      <c r="H1292" s="15" t="str">
        <f>RiGHT(A1292, 3)</f>
        <v>LAS</v>
      </c>
      <c r="I1292" s="15" t="str">
        <f>vlookup(G1292, 'Airport Codes'!$B$2:$D122631, 3, 0)</f>
        <v>Grand Junction, CO</v>
      </c>
      <c r="J1292" s="15" t="str">
        <f>vlookup(H1292, 'Airport Codes'!$B$2:$D122631, 3, 0)</f>
        <v>Las Vegas, NV</v>
      </c>
      <c r="K1292" s="21"/>
    </row>
    <row r="1293" hidden="1">
      <c r="A1293" s="2" t="s">
        <v>1395</v>
      </c>
      <c r="B1293" s="2">
        <v>1161.0</v>
      </c>
      <c r="C1293" s="2">
        <v>1076.0</v>
      </c>
      <c r="D1293" s="2">
        <v>1151.0</v>
      </c>
      <c r="E1293" s="2">
        <v>3388.0</v>
      </c>
    </row>
    <row r="1294" hidden="1">
      <c r="A1294" s="2" t="s">
        <v>1396</v>
      </c>
      <c r="B1294" s="2">
        <v>2276.0</v>
      </c>
      <c r="C1294" s="2">
        <v>3308.0</v>
      </c>
      <c r="D1294" s="2">
        <v>3901.0</v>
      </c>
      <c r="E1294" s="2">
        <v>9485.0</v>
      </c>
      <c r="F1294" s="2" t="s">
        <v>36</v>
      </c>
      <c r="G1294" s="15" t="str">
        <f t="shared" ref="G1294:G1295" si="217">LEFT(A1294, 3)</f>
        <v>JFK</v>
      </c>
      <c r="H1294" s="15" t="str">
        <f t="shared" ref="H1294:H1295" si="218">RiGHT(A1294, 3)</f>
        <v>RIC</v>
      </c>
      <c r="I1294" s="15" t="str">
        <f>vlookup(G1294, 'Airport Codes'!$B$2:$D122631, 3, 0)</f>
        <v>New York, NY</v>
      </c>
      <c r="J1294" s="15" t="str">
        <f>vlookup(H1294, 'Airport Codes'!$B$2:$D122631, 3, 0)</f>
        <v>Richmond, BC</v>
      </c>
      <c r="K1294" s="21"/>
    </row>
    <row r="1295" hidden="1">
      <c r="A1295" s="2" t="s">
        <v>1397</v>
      </c>
      <c r="B1295" s="2">
        <v>2800.0</v>
      </c>
      <c r="C1295" s="2">
        <v>3154.0</v>
      </c>
      <c r="D1295" s="2">
        <v>3438.0</v>
      </c>
      <c r="E1295" s="2">
        <v>9392.0</v>
      </c>
      <c r="F1295" s="2" t="s">
        <v>36</v>
      </c>
      <c r="G1295" s="15" t="str">
        <f t="shared" si="217"/>
        <v>BHM</v>
      </c>
      <c r="H1295" s="15" t="str">
        <f t="shared" si="218"/>
        <v>RDU</v>
      </c>
      <c r="I1295" s="15" t="str">
        <f>vlookup(G1295, 'Airport Codes'!$B$2:$D122631, 3, 0)</f>
        <v>Birmingham, AL</v>
      </c>
      <c r="J1295" s="15" t="str">
        <f>vlookup(H1295, 'Airport Codes'!$B$2:$D122631, 3, 0)</f>
        <v>Raleigh, NC</v>
      </c>
      <c r="K1295" s="21"/>
    </row>
    <row r="1296" hidden="1">
      <c r="A1296" s="2" t="s">
        <v>1398</v>
      </c>
      <c r="D1296" s="2">
        <v>36.0</v>
      </c>
      <c r="E1296" s="2">
        <v>36.0</v>
      </c>
    </row>
    <row r="1297" hidden="1">
      <c r="A1297" s="2" t="s">
        <v>1399</v>
      </c>
      <c r="B1297" s="2">
        <v>2559.0</v>
      </c>
      <c r="C1297" s="2">
        <v>3031.0</v>
      </c>
      <c r="D1297" s="2">
        <v>3794.0</v>
      </c>
      <c r="E1297" s="2">
        <v>9384.0</v>
      </c>
      <c r="F1297" s="2" t="s">
        <v>36</v>
      </c>
      <c r="G1297" s="15" t="str">
        <f>LEFT(A1297, 3)</f>
        <v>ILM</v>
      </c>
      <c r="H1297" s="15" t="str">
        <f>RiGHT(A1297, 3)</f>
        <v>ORD</v>
      </c>
      <c r="I1297" s="15" t="str">
        <f>vlookup(G1297, 'Airport Codes'!$B$2:$D122631, 3, 0)</f>
        <v>Wilmington, DE</v>
      </c>
      <c r="J1297" s="15" t="str">
        <f>vlookup(H1297, 'Airport Codes'!$B$2:$D122631, 3, 0)</f>
        <v>Chicago, IL</v>
      </c>
      <c r="K1297" s="21"/>
    </row>
    <row r="1298" hidden="1">
      <c r="A1298" s="2" t="s">
        <v>1400</v>
      </c>
      <c r="B1298" s="2">
        <v>395.0</v>
      </c>
      <c r="C1298" s="2">
        <v>297.0</v>
      </c>
      <c r="D1298" s="2">
        <v>378.0</v>
      </c>
      <c r="E1298" s="2">
        <v>1070.0</v>
      </c>
    </row>
    <row r="1299" hidden="1">
      <c r="A1299" s="2" t="s">
        <v>1401</v>
      </c>
      <c r="B1299" s="2">
        <v>2159.0</v>
      </c>
      <c r="C1299" s="2">
        <v>2685.0</v>
      </c>
      <c r="D1299" s="2">
        <v>4539.0</v>
      </c>
      <c r="E1299" s="2">
        <v>9383.0</v>
      </c>
      <c r="F1299" s="2" t="s">
        <v>36</v>
      </c>
      <c r="G1299" s="15" t="str">
        <f>LEFT(A1299, 3)</f>
        <v>GSO</v>
      </c>
      <c r="H1299" s="15" t="str">
        <f>RiGHT(A1299, 3)</f>
        <v>TPA</v>
      </c>
      <c r="I1299" s="15" t="str">
        <f>vlookup(G1299, 'Airport Codes'!$B$2:$D122631, 3, 0)</f>
        <v>Greensboro, NC</v>
      </c>
      <c r="J1299" s="15" t="str">
        <f>vlookup(H1299, 'Airport Codes'!$B$2:$D122631, 3, 0)</f>
        <v>Tampa, FL</v>
      </c>
      <c r="K1299" s="21"/>
    </row>
    <row r="1300" hidden="1">
      <c r="A1300" s="2" t="s">
        <v>1402</v>
      </c>
      <c r="B1300" s="2">
        <v>656.0</v>
      </c>
      <c r="E1300" s="2">
        <v>656.0</v>
      </c>
    </row>
    <row r="1301" hidden="1">
      <c r="A1301" s="2" t="s">
        <v>1403</v>
      </c>
      <c r="B1301" s="2">
        <v>2559.0</v>
      </c>
      <c r="C1301" s="2">
        <v>2543.0</v>
      </c>
      <c r="D1301" s="2">
        <v>4411.0</v>
      </c>
      <c r="E1301" s="2">
        <v>9513.0</v>
      </c>
    </row>
    <row r="1302" hidden="1">
      <c r="A1302" s="2" t="s">
        <v>1404</v>
      </c>
      <c r="B1302" s="2">
        <v>364.0</v>
      </c>
      <c r="C1302" s="2">
        <v>314.0</v>
      </c>
      <c r="D1302" s="2">
        <v>421.0</v>
      </c>
      <c r="E1302" s="2">
        <v>1099.0</v>
      </c>
    </row>
    <row r="1303" hidden="1">
      <c r="A1303" s="2" t="s">
        <v>1405</v>
      </c>
      <c r="B1303" s="2">
        <v>2195.0</v>
      </c>
      <c r="C1303" s="2">
        <v>3562.0</v>
      </c>
      <c r="D1303" s="2">
        <v>3601.0</v>
      </c>
      <c r="E1303" s="2">
        <v>9358.0</v>
      </c>
      <c r="F1303" s="2" t="s">
        <v>36</v>
      </c>
      <c r="G1303" s="15" t="str">
        <f>LEFT(A1303, 3)</f>
        <v>BNA</v>
      </c>
      <c r="H1303" s="15" t="str">
        <f>RiGHT(A1303, 3)</f>
        <v>SAV</v>
      </c>
      <c r="I1303" s="15" t="str">
        <f>vlookup(G1303, 'Airport Codes'!$B$2:$D122631, 3, 0)</f>
        <v>Nashville, TN</v>
      </c>
      <c r="J1303" s="15" t="str">
        <f>vlookup(H1303, 'Airport Codes'!$B$2:$D122631, 3, 0)</f>
        <v>Savannah, GA</v>
      </c>
      <c r="K1303" s="21"/>
    </row>
    <row r="1304" hidden="1">
      <c r="A1304" s="2" t="s">
        <v>1406</v>
      </c>
      <c r="B1304" s="2">
        <v>22.0</v>
      </c>
      <c r="D1304" s="2">
        <v>138.0</v>
      </c>
      <c r="E1304" s="2">
        <v>160.0</v>
      </c>
    </row>
    <row r="1305" hidden="1">
      <c r="A1305" s="2" t="s">
        <v>1407</v>
      </c>
      <c r="B1305" s="2">
        <v>3550.0</v>
      </c>
      <c r="C1305" s="2">
        <v>3455.0</v>
      </c>
      <c r="D1305" s="2">
        <v>1795.0</v>
      </c>
      <c r="E1305" s="2">
        <v>8800.0</v>
      </c>
    </row>
    <row r="1306" hidden="1">
      <c r="A1306" s="2" t="s">
        <v>1408</v>
      </c>
      <c r="B1306" s="2">
        <v>107.0</v>
      </c>
      <c r="C1306" s="2">
        <v>68.0</v>
      </c>
      <c r="D1306" s="2">
        <v>139.0</v>
      </c>
      <c r="E1306" s="2">
        <v>314.0</v>
      </c>
    </row>
    <row r="1307" hidden="1">
      <c r="A1307" s="2" t="s">
        <v>1409</v>
      </c>
      <c r="B1307" s="2">
        <v>2544.0</v>
      </c>
      <c r="C1307" s="2">
        <v>3330.0</v>
      </c>
      <c r="D1307" s="2">
        <v>3477.0</v>
      </c>
      <c r="E1307" s="2">
        <v>9351.0</v>
      </c>
      <c r="F1307" s="2" t="s">
        <v>36</v>
      </c>
      <c r="G1307" s="15" t="str">
        <f>LEFT(A1307, 3)</f>
        <v>HSV</v>
      </c>
      <c r="H1307" s="15" t="str">
        <f>RiGHT(A1307, 3)</f>
        <v>IAH</v>
      </c>
      <c r="I1307" s="15" t="str">
        <f>vlookup(G1307, 'Airport Codes'!$B$2:$D122631, 3, 0)</f>
        <v>Huntsville, AL</v>
      </c>
      <c r="J1307" s="15" t="str">
        <f>vlookup(H1307, 'Airport Codes'!$B$2:$D122631, 3, 0)</f>
        <v>Houston, TX</v>
      </c>
      <c r="K1307" s="21"/>
    </row>
    <row r="1308" hidden="1">
      <c r="A1308" s="2" t="s">
        <v>1410</v>
      </c>
      <c r="B1308" s="2">
        <v>654.0</v>
      </c>
      <c r="C1308" s="2">
        <v>636.0</v>
      </c>
      <c r="D1308" s="2">
        <v>691.0</v>
      </c>
      <c r="E1308" s="2">
        <v>1981.0</v>
      </c>
    </row>
    <row r="1309" hidden="1">
      <c r="A1309" s="2" t="s">
        <v>1411</v>
      </c>
      <c r="B1309" s="2">
        <v>432.0</v>
      </c>
      <c r="C1309" s="2">
        <v>355.0</v>
      </c>
      <c r="D1309" s="2">
        <v>509.0</v>
      </c>
      <c r="E1309" s="2">
        <v>1296.0</v>
      </c>
    </row>
    <row r="1310" hidden="1">
      <c r="A1310" s="2" t="s">
        <v>1412</v>
      </c>
      <c r="B1310" s="2">
        <v>2710.0</v>
      </c>
      <c r="C1310" s="2">
        <v>3119.0</v>
      </c>
      <c r="D1310" s="2">
        <v>3447.0</v>
      </c>
      <c r="E1310" s="2">
        <v>9276.0</v>
      </c>
      <c r="F1310" s="2" t="s">
        <v>36</v>
      </c>
      <c r="G1310" s="15" t="str">
        <f t="shared" ref="G1310:G1313" si="219">LEFT(A1310, 3)</f>
        <v>BHM</v>
      </c>
      <c r="H1310" s="15" t="str">
        <f t="shared" ref="H1310:H1313" si="220">RiGHT(A1310, 3)</f>
        <v>SAT</v>
      </c>
      <c r="I1310" s="15" t="str">
        <f>vlookup(G1310, 'Airport Codes'!$B$2:$D122631, 3, 0)</f>
        <v>Birmingham, AL</v>
      </c>
      <c r="J1310" s="15" t="str">
        <f>vlookup(H1310, 'Airport Codes'!$B$2:$D122631, 3, 0)</f>
        <v>San Antonio, TX</v>
      </c>
      <c r="K1310" s="21"/>
    </row>
    <row r="1311" hidden="1">
      <c r="A1311" s="2" t="s">
        <v>1413</v>
      </c>
      <c r="B1311" s="2">
        <v>3018.0</v>
      </c>
      <c r="C1311" s="2">
        <v>3068.0</v>
      </c>
      <c r="D1311" s="2">
        <v>3155.0</v>
      </c>
      <c r="E1311" s="2">
        <v>9241.0</v>
      </c>
      <c r="F1311" s="2" t="s">
        <v>36</v>
      </c>
      <c r="G1311" s="15" t="str">
        <f t="shared" si="219"/>
        <v>ATL</v>
      </c>
      <c r="H1311" s="15" t="str">
        <f t="shared" si="220"/>
        <v>CRW</v>
      </c>
      <c r="I1311" s="15" t="str">
        <f>vlookup(G1311, 'Airport Codes'!$B$2:$D122631, 3, 0)</f>
        <v>Atlanta, GA</v>
      </c>
      <c r="J1311" s="15" t="str">
        <f>vlookup(H1311, 'Airport Codes'!$B$2:$D122631, 3, 0)</f>
        <v>Charleston, WV</v>
      </c>
      <c r="K1311" s="21"/>
    </row>
    <row r="1312" hidden="1">
      <c r="A1312" s="2" t="s">
        <v>1414</v>
      </c>
      <c r="B1312" s="2">
        <v>2412.0</v>
      </c>
      <c r="C1312" s="2">
        <v>3308.0</v>
      </c>
      <c r="D1312" s="2">
        <v>3502.0</v>
      </c>
      <c r="E1312" s="2">
        <v>9222.0</v>
      </c>
      <c r="F1312" s="2" t="s">
        <v>36</v>
      </c>
      <c r="G1312" s="15" t="str">
        <f t="shared" si="219"/>
        <v>IAH</v>
      </c>
      <c r="H1312" s="15" t="str">
        <f t="shared" si="220"/>
        <v>MOB</v>
      </c>
      <c r="I1312" s="15" t="str">
        <f>vlookup(G1312, 'Airport Codes'!$B$2:$D122631, 3, 0)</f>
        <v>Houston, TX</v>
      </c>
      <c r="J1312" s="15" t="str">
        <f>vlookup(H1312, 'Airport Codes'!$B$2:$D122631, 3, 0)</f>
        <v>Mobile, AL</v>
      </c>
      <c r="K1312" s="21"/>
    </row>
    <row r="1313" hidden="1">
      <c r="A1313" s="2" t="s">
        <v>1415</v>
      </c>
      <c r="B1313" s="2">
        <v>2218.0</v>
      </c>
      <c r="C1313" s="2">
        <v>2670.0</v>
      </c>
      <c r="D1313" s="2">
        <v>4327.0</v>
      </c>
      <c r="E1313" s="2">
        <v>9215.0</v>
      </c>
      <c r="F1313" s="2" t="s">
        <v>36</v>
      </c>
      <c r="G1313" s="15" t="str">
        <f t="shared" si="219"/>
        <v>BNA</v>
      </c>
      <c r="H1313" s="15" t="str">
        <f t="shared" si="220"/>
        <v>GRR</v>
      </c>
      <c r="I1313" s="15" t="str">
        <f>vlookup(G1313, 'Airport Codes'!$B$2:$D122631, 3, 0)</f>
        <v>Nashville, TN</v>
      </c>
      <c r="J1313" s="15" t="str">
        <f>vlookup(H1313, 'Airport Codes'!$B$2:$D122631, 3, 0)</f>
        <v>Grand Rapids, MI</v>
      </c>
      <c r="K1313" s="21"/>
    </row>
    <row r="1314" hidden="1">
      <c r="A1314" s="2" t="s">
        <v>1416</v>
      </c>
      <c r="B1314" s="2">
        <v>649.0</v>
      </c>
      <c r="C1314" s="2">
        <v>648.0</v>
      </c>
      <c r="D1314" s="2">
        <v>821.0</v>
      </c>
      <c r="E1314" s="2">
        <v>2118.0</v>
      </c>
    </row>
    <row r="1315" hidden="1">
      <c r="A1315" s="2" t="s">
        <v>1417</v>
      </c>
      <c r="B1315" s="2">
        <v>2773.0</v>
      </c>
      <c r="C1315" s="2">
        <v>3005.0</v>
      </c>
      <c r="D1315" s="2">
        <v>3366.0</v>
      </c>
      <c r="E1315" s="2">
        <v>9144.0</v>
      </c>
      <c r="F1315" s="2" t="s">
        <v>36</v>
      </c>
      <c r="G1315" s="15" t="str">
        <f t="shared" ref="G1315:G1318" si="221">LEFT(A1315, 3)</f>
        <v>FAR</v>
      </c>
      <c r="H1315" s="15" t="str">
        <f t="shared" ref="H1315:H1318" si="222">RiGHT(A1315, 3)</f>
        <v>ORD</v>
      </c>
      <c r="I1315" s="15" t="str">
        <f>vlookup(G1315, 'Airport Codes'!$B$2:$D122631, 3, 0)</f>
        <v>Fargo, ND</v>
      </c>
      <c r="J1315" s="15" t="str">
        <f>vlookup(H1315, 'Airport Codes'!$B$2:$D122631, 3, 0)</f>
        <v>Chicago, IL</v>
      </c>
      <c r="K1315" s="21"/>
    </row>
    <row r="1316" hidden="1">
      <c r="A1316" s="2" t="s">
        <v>1418</v>
      </c>
      <c r="B1316" s="2">
        <v>2903.0</v>
      </c>
      <c r="C1316" s="2">
        <v>3015.0</v>
      </c>
      <c r="D1316" s="2">
        <v>3211.0</v>
      </c>
      <c r="E1316" s="2">
        <v>9129.0</v>
      </c>
      <c r="F1316" s="2" t="s">
        <v>36</v>
      </c>
      <c r="G1316" s="15" t="str">
        <f t="shared" si="221"/>
        <v>BOS</v>
      </c>
      <c r="H1316" s="15" t="str">
        <f t="shared" si="222"/>
        <v>GSO</v>
      </c>
      <c r="I1316" s="15" t="str">
        <f>vlookup(G1316, 'Airport Codes'!$B$2:$D122631, 3, 0)</f>
        <v>Boston, MA</v>
      </c>
      <c r="J1316" s="15" t="str">
        <f>vlookup(H1316, 'Airport Codes'!$B$2:$D122631, 3, 0)</f>
        <v>Greensboro, NC</v>
      </c>
      <c r="K1316" s="21"/>
    </row>
    <row r="1317" hidden="1">
      <c r="A1317" s="2" t="s">
        <v>1419</v>
      </c>
      <c r="B1317" s="2">
        <v>2700.0</v>
      </c>
      <c r="C1317" s="2">
        <v>3122.0</v>
      </c>
      <c r="D1317" s="2">
        <v>3299.0</v>
      </c>
      <c r="E1317" s="2">
        <v>9121.0</v>
      </c>
      <c r="F1317" s="2" t="s">
        <v>36</v>
      </c>
      <c r="G1317" s="15" t="str">
        <f t="shared" si="221"/>
        <v>DFW</v>
      </c>
      <c r="H1317" s="15" t="str">
        <f t="shared" si="222"/>
        <v>MLI</v>
      </c>
      <c r="I1317" s="15" t="str">
        <f>vlookup(G1317, 'Airport Codes'!$B$2:$D122631, 3, 0)</f>
        <v>Dallas, TX</v>
      </c>
      <c r="J1317" s="15" t="str">
        <f>vlookup(H1317, 'Airport Codes'!$B$2:$D122631, 3, 0)</f>
        <v>Moline, IL</v>
      </c>
      <c r="K1317" s="21"/>
    </row>
    <row r="1318" hidden="1">
      <c r="A1318" s="2" t="s">
        <v>1420</v>
      </c>
      <c r="B1318" s="2">
        <v>2724.0</v>
      </c>
      <c r="C1318" s="2">
        <v>3098.0</v>
      </c>
      <c r="D1318" s="2">
        <v>3189.0</v>
      </c>
      <c r="E1318" s="2">
        <v>9011.0</v>
      </c>
      <c r="F1318" s="2" t="s">
        <v>36</v>
      </c>
      <c r="G1318" s="15" t="str">
        <f t="shared" si="221"/>
        <v>CHS</v>
      </c>
      <c r="H1318" s="15" t="str">
        <f t="shared" si="222"/>
        <v>CMH</v>
      </c>
      <c r="I1318" s="15" t="str">
        <f>vlookup(G1318, 'Airport Codes'!$B$2:$D122631, 3, 0)</f>
        <v>Charleston, WV</v>
      </c>
      <c r="J1318" s="15" t="str">
        <f>vlookup(H1318, 'Airport Codes'!$B$2:$D122631, 3, 0)</f>
        <v>Columbus, WI</v>
      </c>
      <c r="K1318" s="21"/>
    </row>
    <row r="1319" hidden="1">
      <c r="A1319" s="2" t="s">
        <v>1421</v>
      </c>
      <c r="B1319" s="2">
        <v>440.0</v>
      </c>
      <c r="C1319" s="2">
        <v>392.0</v>
      </c>
      <c r="D1319" s="2">
        <v>451.0</v>
      </c>
      <c r="E1319" s="2">
        <v>1283.0</v>
      </c>
    </row>
    <row r="1320" hidden="1">
      <c r="A1320" s="2" t="s">
        <v>1422</v>
      </c>
      <c r="B1320" s="2">
        <v>2473.0</v>
      </c>
      <c r="C1320" s="2">
        <v>2938.0</v>
      </c>
      <c r="D1320" s="2">
        <v>3533.0</v>
      </c>
      <c r="E1320" s="2">
        <v>8944.0</v>
      </c>
      <c r="F1320" s="2" t="s">
        <v>36</v>
      </c>
      <c r="G1320" s="15" t="str">
        <f t="shared" ref="G1320:G1322" si="223">LEFT(A1320, 3)</f>
        <v>JAC</v>
      </c>
      <c r="H1320" s="15" t="str">
        <f t="shared" ref="H1320:H1322" si="224">RiGHT(A1320, 3)</f>
        <v>SFO</v>
      </c>
      <c r="I1320" s="15" t="str">
        <f>vlookup(G1320, 'Airport Codes'!$B$2:$D122631, 3, 0)</f>
        <v>Jackson, MS</v>
      </c>
      <c r="J1320" s="15" t="str">
        <f>vlookup(H1320, 'Airport Codes'!$B$2:$D122631, 3, 0)</f>
        <v>San Francisco, CA</v>
      </c>
      <c r="K1320" s="21"/>
    </row>
    <row r="1321" hidden="1">
      <c r="A1321" s="2" t="s">
        <v>1423</v>
      </c>
      <c r="B1321" s="2">
        <v>2571.0</v>
      </c>
      <c r="C1321" s="2">
        <v>3005.0</v>
      </c>
      <c r="D1321" s="2">
        <v>3364.0</v>
      </c>
      <c r="E1321" s="2">
        <v>8940.0</v>
      </c>
      <c r="F1321" s="2" t="s">
        <v>36</v>
      </c>
      <c r="G1321" s="15" t="str">
        <f t="shared" si="223"/>
        <v>MSP</v>
      </c>
      <c r="H1321" s="15" t="str">
        <f t="shared" si="224"/>
        <v>XNA</v>
      </c>
      <c r="I1321" s="15" t="str">
        <f>vlookup(G1321, 'Airport Codes'!$B$2:$D122631, 3, 0)</f>
        <v>St. Paul-Minneapolis, MN</v>
      </c>
      <c r="J1321" s="15" t="str">
        <f>vlookup(H1321, 'Airport Codes'!$B$2:$D122631, 3, 0)</f>
        <v>Fayetteville, NC</v>
      </c>
      <c r="K1321" s="21"/>
    </row>
    <row r="1322" hidden="1">
      <c r="A1322" s="2" t="s">
        <v>1424</v>
      </c>
      <c r="B1322" s="2">
        <v>1609.0</v>
      </c>
      <c r="C1322" s="2">
        <v>1885.0</v>
      </c>
      <c r="D1322" s="2">
        <v>5404.0</v>
      </c>
      <c r="E1322" s="2">
        <v>8898.0</v>
      </c>
      <c r="F1322" s="2" t="s">
        <v>36</v>
      </c>
      <c r="G1322" s="15" t="str">
        <f t="shared" si="223"/>
        <v>DEN</v>
      </c>
      <c r="H1322" s="15" t="str">
        <f t="shared" si="224"/>
        <v>XNA</v>
      </c>
      <c r="I1322" s="15" t="str">
        <f>vlookup(G1322, 'Airport Codes'!$B$2:$D122631, 3, 0)</f>
        <v>Denver, CO</v>
      </c>
      <c r="J1322" s="15" t="str">
        <f>vlookup(H1322, 'Airport Codes'!$B$2:$D122631, 3, 0)</f>
        <v>Fayetteville, NC</v>
      </c>
      <c r="K1322" s="21"/>
    </row>
    <row r="1323" hidden="1">
      <c r="A1323" s="2" t="s">
        <v>1425</v>
      </c>
      <c r="B1323" s="2">
        <v>172.0</v>
      </c>
      <c r="C1323" s="2">
        <v>201.0</v>
      </c>
      <c r="D1323" s="2">
        <v>167.0</v>
      </c>
      <c r="E1323" s="2">
        <v>540.0</v>
      </c>
    </row>
    <row r="1324" hidden="1">
      <c r="A1324" s="2" t="s">
        <v>1426</v>
      </c>
      <c r="B1324" s="2">
        <v>1791.0</v>
      </c>
      <c r="C1324" s="2">
        <v>1752.0</v>
      </c>
      <c r="D1324" s="2">
        <v>1589.0</v>
      </c>
      <c r="E1324" s="2">
        <v>5132.0</v>
      </c>
    </row>
    <row r="1325" hidden="1">
      <c r="A1325" s="2" t="s">
        <v>1427</v>
      </c>
      <c r="B1325" s="2">
        <v>208.0</v>
      </c>
      <c r="C1325" s="2">
        <v>204.0</v>
      </c>
      <c r="D1325" s="2">
        <v>279.0</v>
      </c>
      <c r="E1325" s="2">
        <v>691.0</v>
      </c>
    </row>
    <row r="1326" hidden="1">
      <c r="A1326" s="2" t="s">
        <v>1428</v>
      </c>
      <c r="B1326" s="2">
        <v>1737.0</v>
      </c>
      <c r="C1326" s="2">
        <v>1874.0</v>
      </c>
      <c r="D1326" s="2">
        <v>5275.0</v>
      </c>
      <c r="E1326" s="2">
        <v>8886.0</v>
      </c>
      <c r="F1326" s="2" t="s">
        <v>36</v>
      </c>
      <c r="G1326" s="15" t="str">
        <f t="shared" ref="G1326:G1327" si="225">LEFT(A1326, 3)</f>
        <v>MIA</v>
      </c>
      <c r="H1326" s="15" t="str">
        <f t="shared" ref="H1326:H1327" si="226">RiGHT(A1326, 3)</f>
        <v>SDF</v>
      </c>
      <c r="I1326" s="15" t="str">
        <f>vlookup(G1326, 'Airport Codes'!$B$2:$D122631, 3, 0)</f>
        <v>Miami, FL</v>
      </c>
      <c r="J1326" s="15" t="str">
        <f>vlookup(H1326, 'Airport Codes'!$B$2:$D122631, 3, 0)</f>
        <v>Louisville, KY</v>
      </c>
      <c r="K1326" s="21"/>
    </row>
    <row r="1327" hidden="1">
      <c r="A1327" s="2" t="s">
        <v>1429</v>
      </c>
      <c r="B1327" s="2">
        <v>2469.0</v>
      </c>
      <c r="C1327" s="2">
        <v>3046.0</v>
      </c>
      <c r="D1327" s="2">
        <v>3311.0</v>
      </c>
      <c r="E1327" s="2">
        <v>8826.0</v>
      </c>
      <c r="F1327" s="2" t="s">
        <v>36</v>
      </c>
      <c r="G1327" s="15" t="str">
        <f t="shared" si="225"/>
        <v>ELP</v>
      </c>
      <c r="H1327" s="15" t="str">
        <f t="shared" si="226"/>
        <v>SLC</v>
      </c>
      <c r="I1327" s="15" t="str">
        <f>vlookup(G1327, 'Airport Codes'!$B$2:$D122631, 3, 0)</f>
        <v>El Paso, TX</v>
      </c>
      <c r="J1327" s="15" t="str">
        <f>vlookup(H1327, 'Airport Codes'!$B$2:$D122631, 3, 0)</f>
        <v>Salt Lake City, UT</v>
      </c>
      <c r="K1327" s="21"/>
    </row>
    <row r="1328" hidden="1">
      <c r="A1328" s="2" t="s">
        <v>1430</v>
      </c>
      <c r="B1328" s="2">
        <v>766.0</v>
      </c>
      <c r="C1328" s="2">
        <v>658.0</v>
      </c>
      <c r="D1328" s="2">
        <v>684.0</v>
      </c>
      <c r="E1328" s="2">
        <v>2108.0</v>
      </c>
    </row>
    <row r="1329" hidden="1">
      <c r="A1329" s="2" t="s">
        <v>1431</v>
      </c>
      <c r="B1329" s="2">
        <v>481.0</v>
      </c>
      <c r="C1329" s="2">
        <v>274.0</v>
      </c>
      <c r="D1329" s="2">
        <v>240.0</v>
      </c>
      <c r="E1329" s="2">
        <v>995.0</v>
      </c>
    </row>
    <row r="1330" hidden="1">
      <c r="A1330" s="2" t="s">
        <v>1432</v>
      </c>
      <c r="B1330" s="2">
        <v>914.0</v>
      </c>
      <c r="C1330" s="2">
        <v>837.0</v>
      </c>
      <c r="D1330" s="2">
        <v>866.0</v>
      </c>
      <c r="E1330" s="2">
        <v>2617.0</v>
      </c>
    </row>
    <row r="1331" hidden="1">
      <c r="A1331" s="2" t="s">
        <v>1433</v>
      </c>
      <c r="B1331" s="2">
        <v>180.0</v>
      </c>
      <c r="C1331" s="2">
        <v>157.0</v>
      </c>
      <c r="D1331" s="2">
        <v>222.0</v>
      </c>
      <c r="E1331" s="2">
        <v>559.0</v>
      </c>
    </row>
    <row r="1332" hidden="1">
      <c r="A1332" s="2" t="s">
        <v>1434</v>
      </c>
      <c r="B1332" s="2">
        <v>2819.0</v>
      </c>
      <c r="C1332" s="2">
        <v>2859.0</v>
      </c>
      <c r="D1332" s="2">
        <v>3116.0</v>
      </c>
      <c r="E1332" s="2">
        <v>8794.0</v>
      </c>
      <c r="F1332" s="2" t="s">
        <v>36</v>
      </c>
      <c r="G1332" s="15" t="str">
        <f>LEFT(A1332, 3)</f>
        <v>BTV</v>
      </c>
      <c r="H1332" s="15" t="str">
        <f>RiGHT(A1332, 3)</f>
        <v>CLT</v>
      </c>
      <c r="I1332" s="15" t="str">
        <f>vlookup(G1332, 'Airport Codes'!$B$2:$D122631, 3, 0)</f>
        <v>Burlington, NC</v>
      </c>
      <c r="J1332" s="15" t="str">
        <f>vlookup(H1332, 'Airport Codes'!$B$2:$D122631, 3, 0)</f>
        <v>Charlotte, NC</v>
      </c>
      <c r="K1332" s="21"/>
    </row>
    <row r="1333" hidden="1">
      <c r="A1333" s="2" t="s">
        <v>1435</v>
      </c>
      <c r="C1333" s="2">
        <v>83.0</v>
      </c>
      <c r="D1333" s="2">
        <v>101.0</v>
      </c>
      <c r="E1333" s="2">
        <v>184.0</v>
      </c>
    </row>
    <row r="1334" hidden="1">
      <c r="A1334" s="2" t="s">
        <v>1436</v>
      </c>
      <c r="B1334" s="2">
        <v>226.0</v>
      </c>
      <c r="C1334" s="2">
        <v>252.0</v>
      </c>
      <c r="D1334" s="2">
        <v>230.0</v>
      </c>
      <c r="E1334" s="2">
        <v>708.0</v>
      </c>
    </row>
    <row r="1335" hidden="1">
      <c r="A1335" s="2" t="s">
        <v>1437</v>
      </c>
      <c r="D1335" s="2">
        <v>94.0</v>
      </c>
      <c r="E1335" s="2">
        <v>94.0</v>
      </c>
    </row>
    <row r="1336" hidden="1">
      <c r="A1336" s="2" t="s">
        <v>1438</v>
      </c>
      <c r="B1336" s="2">
        <v>2759.0</v>
      </c>
      <c r="C1336" s="2">
        <v>2895.0</v>
      </c>
      <c r="D1336" s="2">
        <v>3098.0</v>
      </c>
      <c r="E1336" s="2">
        <v>8752.0</v>
      </c>
      <c r="F1336" s="2" t="s">
        <v>36</v>
      </c>
      <c r="G1336" s="15" t="str">
        <f t="shared" ref="G1336:G1338" si="227">LEFT(A1336, 3)</f>
        <v>BFL</v>
      </c>
      <c r="H1336" s="15" t="str">
        <f t="shared" ref="H1336:H1338" si="228">RiGHT(A1336, 3)</f>
        <v>PHX</v>
      </c>
      <c r="I1336" s="15" t="str">
        <f>vlookup(G1336, 'Airport Codes'!$B$2:$D122631, 3, 0)</f>
        <v>Bakersfield, CA</v>
      </c>
      <c r="J1336" s="15" t="str">
        <f>vlookup(H1336, 'Airport Codes'!$B$2:$D122631, 3, 0)</f>
        <v>Phoenix, AZ</v>
      </c>
      <c r="K1336" s="21"/>
    </row>
    <row r="1337" hidden="1">
      <c r="A1337" s="2" t="s">
        <v>1439</v>
      </c>
      <c r="B1337" s="2">
        <v>2856.0</v>
      </c>
      <c r="C1337" s="2">
        <v>2898.0</v>
      </c>
      <c r="D1337" s="2">
        <v>2968.0</v>
      </c>
      <c r="E1337" s="2">
        <v>8722.0</v>
      </c>
      <c r="F1337" s="2" t="s">
        <v>36</v>
      </c>
      <c r="G1337" s="15" t="str">
        <f t="shared" si="227"/>
        <v>ONT</v>
      </c>
      <c r="H1337" s="15" t="str">
        <f t="shared" si="228"/>
        <v>RNO</v>
      </c>
      <c r="I1337" s="15" t="str">
        <f>vlookup(G1337, 'Airport Codes'!$B$2:$D122631, 3, 0)</f>
        <v>Ontario, CA</v>
      </c>
      <c r="J1337" s="15" t="str">
        <f>vlookup(H1337, 'Airport Codes'!$B$2:$D122631, 3, 0)</f>
        <v>Reno, NV</v>
      </c>
      <c r="K1337" s="21"/>
    </row>
    <row r="1338" hidden="1">
      <c r="A1338" s="2" t="s">
        <v>1440</v>
      </c>
      <c r="B1338" s="2">
        <v>1723.0</v>
      </c>
      <c r="C1338" s="2">
        <v>2902.0</v>
      </c>
      <c r="D1338" s="2">
        <v>4082.0</v>
      </c>
      <c r="E1338" s="2">
        <v>8707.0</v>
      </c>
      <c r="F1338" s="2" t="s">
        <v>36</v>
      </c>
      <c r="G1338" s="15" t="str">
        <f t="shared" si="227"/>
        <v>DEN</v>
      </c>
      <c r="H1338" s="15" t="str">
        <f t="shared" si="228"/>
        <v>JAC</v>
      </c>
      <c r="I1338" s="15" t="str">
        <f>vlookup(G1338, 'Airport Codes'!$B$2:$D122631, 3, 0)</f>
        <v>Denver, CO</v>
      </c>
      <c r="J1338" s="15" t="str">
        <f>vlookup(H1338, 'Airport Codes'!$B$2:$D122631, 3, 0)</f>
        <v>Jackson, MS</v>
      </c>
      <c r="K1338" s="21"/>
    </row>
    <row r="1339" hidden="1">
      <c r="A1339" s="2" t="s">
        <v>1441</v>
      </c>
      <c r="B1339" s="2">
        <v>60.0</v>
      </c>
      <c r="C1339" s="2">
        <v>25.0</v>
      </c>
      <c r="D1339" s="2">
        <v>36.0</v>
      </c>
      <c r="E1339" s="2">
        <v>121.0</v>
      </c>
    </row>
    <row r="1340" hidden="1">
      <c r="A1340" s="2" t="s">
        <v>1442</v>
      </c>
      <c r="B1340" s="2">
        <v>2809.0</v>
      </c>
      <c r="C1340" s="2">
        <v>2831.0</v>
      </c>
      <c r="D1340" s="2">
        <v>3053.0</v>
      </c>
      <c r="E1340" s="2">
        <v>8693.0</v>
      </c>
      <c r="F1340" s="2" t="s">
        <v>36</v>
      </c>
      <c r="G1340" s="15" t="str">
        <f t="shared" ref="G1340:G1343" si="229">LEFT(A1340, 3)</f>
        <v>BOS</v>
      </c>
      <c r="H1340" s="15" t="str">
        <f t="shared" ref="H1340:H1343" si="230">RiGHT(A1340, 3)</f>
        <v>ILM</v>
      </c>
      <c r="I1340" s="15" t="str">
        <f>vlookup(G1340, 'Airport Codes'!$B$2:$D122631, 3, 0)</f>
        <v>Boston, MA</v>
      </c>
      <c r="J1340" s="15" t="str">
        <f>vlookup(H1340, 'Airport Codes'!$B$2:$D122631, 3, 0)</f>
        <v>Wilmington, DE</v>
      </c>
      <c r="K1340" s="21"/>
    </row>
    <row r="1341" hidden="1">
      <c r="A1341" s="2" t="s">
        <v>1443</v>
      </c>
      <c r="B1341" s="2">
        <v>1896.0</v>
      </c>
      <c r="C1341" s="2">
        <v>3179.0</v>
      </c>
      <c r="D1341" s="2">
        <v>3577.0</v>
      </c>
      <c r="E1341" s="2">
        <v>8652.0</v>
      </c>
      <c r="F1341" s="2" t="s">
        <v>36</v>
      </c>
      <c r="G1341" s="15" t="str">
        <f t="shared" si="229"/>
        <v>BUF</v>
      </c>
      <c r="H1341" s="15" t="str">
        <f t="shared" si="230"/>
        <v>IAD</v>
      </c>
      <c r="I1341" s="15" t="str">
        <f>vlookup(G1341, 'Airport Codes'!$B$2:$D122631, 3, 0)</f>
        <v>Buffalo, WY</v>
      </c>
      <c r="J1341" s="15" t="str">
        <f>vlookup(H1341, 'Airport Codes'!$B$2:$D122631, 3, 0)</f>
        <v>Washington, DC</v>
      </c>
      <c r="K1341" s="21"/>
    </row>
    <row r="1342" hidden="1">
      <c r="A1342" s="2" t="s">
        <v>1444</v>
      </c>
      <c r="B1342" s="2">
        <v>2317.0</v>
      </c>
      <c r="C1342" s="2">
        <v>2530.0</v>
      </c>
      <c r="D1342" s="2">
        <v>3780.0</v>
      </c>
      <c r="E1342" s="2">
        <v>8627.0</v>
      </c>
      <c r="F1342" s="2" t="s">
        <v>36</v>
      </c>
      <c r="G1342" s="15" t="str">
        <f t="shared" si="229"/>
        <v>ORD</v>
      </c>
      <c r="H1342" s="15" t="str">
        <f t="shared" si="230"/>
        <v>RST</v>
      </c>
      <c r="I1342" s="15" t="str">
        <f>vlookup(G1342, 'Airport Codes'!$B$2:$D122631, 3, 0)</f>
        <v>Chicago, IL</v>
      </c>
      <c r="J1342" s="15" t="str">
        <f>vlookup(H1342, 'Airport Codes'!$B$2:$D122631, 3, 0)</f>
        <v>Rochester, MN</v>
      </c>
      <c r="K1342" s="21"/>
    </row>
    <row r="1343" hidden="1">
      <c r="A1343" s="2" t="s">
        <v>1445</v>
      </c>
      <c r="B1343" s="2">
        <v>1958.0</v>
      </c>
      <c r="C1343" s="2">
        <v>2567.0</v>
      </c>
      <c r="D1343" s="2">
        <v>3919.0</v>
      </c>
      <c r="E1343" s="2">
        <v>8444.0</v>
      </c>
      <c r="F1343" s="2" t="s">
        <v>36</v>
      </c>
      <c r="G1343" s="15" t="str">
        <f t="shared" si="229"/>
        <v>DEN</v>
      </c>
      <c r="H1343" s="15" t="str">
        <f t="shared" si="230"/>
        <v>LGB</v>
      </c>
      <c r="I1343" s="15" t="str">
        <f>vlookup(G1343, 'Airport Codes'!$B$2:$D122631, 3, 0)</f>
        <v>Denver, CO</v>
      </c>
      <c r="J1343" s="15" t="str">
        <f>vlookup(H1343, 'Airport Codes'!$B$2:$D122631, 3, 0)</f>
        <v>Long Beach, CA</v>
      </c>
      <c r="K1343" s="21"/>
    </row>
    <row r="1344" hidden="1">
      <c r="A1344" s="2" t="s">
        <v>1446</v>
      </c>
      <c r="B1344" s="2">
        <v>172.0</v>
      </c>
      <c r="C1344" s="2">
        <v>228.0</v>
      </c>
      <c r="D1344" s="2">
        <v>158.0</v>
      </c>
      <c r="E1344" s="2">
        <v>558.0</v>
      </c>
    </row>
    <row r="1345" hidden="1">
      <c r="A1345" s="2" t="s">
        <v>1447</v>
      </c>
      <c r="C1345" s="2">
        <v>753.0</v>
      </c>
      <c r="D1345" s="2">
        <v>450.0</v>
      </c>
      <c r="E1345" s="2">
        <v>1203.0</v>
      </c>
    </row>
    <row r="1346" hidden="1">
      <c r="A1346" s="2" t="s">
        <v>1448</v>
      </c>
      <c r="B1346" s="2">
        <v>566.0</v>
      </c>
      <c r="C1346" s="2">
        <v>396.0</v>
      </c>
      <c r="D1346" s="2">
        <v>436.0</v>
      </c>
      <c r="E1346" s="2">
        <v>1398.0</v>
      </c>
    </row>
    <row r="1347" hidden="1">
      <c r="A1347" s="2" t="s">
        <v>1449</v>
      </c>
      <c r="D1347" s="2">
        <v>37.0</v>
      </c>
      <c r="E1347" s="2">
        <v>37.0</v>
      </c>
    </row>
    <row r="1348" hidden="1">
      <c r="A1348" s="2" t="s">
        <v>1450</v>
      </c>
      <c r="B1348" s="2">
        <v>382.0</v>
      </c>
      <c r="C1348" s="2">
        <v>290.0</v>
      </c>
      <c r="D1348" s="2">
        <v>360.0</v>
      </c>
      <c r="E1348" s="2">
        <v>1032.0</v>
      </c>
    </row>
    <row r="1349" hidden="1">
      <c r="A1349" s="2" t="s">
        <v>1451</v>
      </c>
      <c r="B1349" s="2">
        <v>2236.0</v>
      </c>
      <c r="C1349" s="2">
        <v>2853.0</v>
      </c>
      <c r="D1349" s="2">
        <v>3323.0</v>
      </c>
      <c r="E1349" s="2">
        <v>8412.0</v>
      </c>
      <c r="F1349" s="2" t="s">
        <v>36</v>
      </c>
      <c r="G1349" s="15" t="str">
        <f>LEFT(A1349, 3)</f>
        <v>LCK</v>
      </c>
      <c r="H1349" s="15" t="str">
        <f>RiGHT(A1349, 3)</f>
        <v>SAV</v>
      </c>
      <c r="I1349" s="15" t="str">
        <f>vlookup(G1349, 'Airport Codes'!$B$2:$D122631, 3, 0)</f>
        <v>Columbus, WI</v>
      </c>
      <c r="J1349" s="15" t="str">
        <f>vlookup(H1349, 'Airport Codes'!$B$2:$D122631, 3, 0)</f>
        <v>Savannah, GA</v>
      </c>
      <c r="K1349" s="21"/>
    </row>
    <row r="1350" hidden="1">
      <c r="A1350" s="2" t="s">
        <v>1452</v>
      </c>
      <c r="B1350" s="2">
        <v>3629.0</v>
      </c>
      <c r="C1350" s="2">
        <v>2911.0</v>
      </c>
      <c r="D1350" s="2">
        <v>4980.0</v>
      </c>
      <c r="E1350" s="2">
        <v>11520.0</v>
      </c>
    </row>
    <row r="1351" hidden="1">
      <c r="A1351" s="2" t="s">
        <v>1453</v>
      </c>
      <c r="B1351" s="2">
        <v>1870.0</v>
      </c>
      <c r="C1351" s="2">
        <v>3069.0</v>
      </c>
      <c r="D1351" s="2">
        <v>3458.0</v>
      </c>
      <c r="E1351" s="2">
        <v>8397.0</v>
      </c>
      <c r="F1351" s="2" t="s">
        <v>36</v>
      </c>
      <c r="G1351" s="15" t="str">
        <f>LEFT(A1351, 3)</f>
        <v>MFR</v>
      </c>
      <c r="H1351" s="15" t="str">
        <f>RiGHT(A1351, 3)</f>
        <v>SFO</v>
      </c>
      <c r="I1351" s="15" t="str">
        <f>vlookup(G1351, 'Airport Codes'!$B$2:$D122631, 3, 0)</f>
        <v>Medford, OR</v>
      </c>
      <c r="J1351" s="15" t="str">
        <f>vlookup(H1351, 'Airport Codes'!$B$2:$D122631, 3, 0)</f>
        <v>San Francisco, CA</v>
      </c>
      <c r="K1351" s="21"/>
    </row>
    <row r="1352" hidden="1">
      <c r="A1352" s="2" t="s">
        <v>1454</v>
      </c>
      <c r="B1352" s="2">
        <v>853.0</v>
      </c>
      <c r="C1352" s="2">
        <v>781.0</v>
      </c>
      <c r="D1352" s="2">
        <v>173.0</v>
      </c>
      <c r="E1352" s="2">
        <v>1807.0</v>
      </c>
    </row>
    <row r="1353" hidden="1">
      <c r="A1353" s="2" t="s">
        <v>1455</v>
      </c>
      <c r="B1353" s="2">
        <v>324.0</v>
      </c>
      <c r="C1353" s="2">
        <v>297.0</v>
      </c>
      <c r="D1353" s="2">
        <v>331.0</v>
      </c>
      <c r="E1353" s="2">
        <v>952.0</v>
      </c>
    </row>
    <row r="1354" hidden="1">
      <c r="A1354" s="2" t="s">
        <v>1456</v>
      </c>
      <c r="B1354" s="2">
        <v>318.0</v>
      </c>
      <c r="C1354" s="2">
        <v>299.0</v>
      </c>
      <c r="D1354" s="2">
        <v>319.0</v>
      </c>
      <c r="E1354" s="2">
        <v>936.0</v>
      </c>
    </row>
    <row r="1355" hidden="1">
      <c r="A1355" s="2" t="s">
        <v>1457</v>
      </c>
      <c r="B1355" s="2">
        <v>160.0</v>
      </c>
      <c r="C1355" s="2">
        <v>77.0</v>
      </c>
      <c r="D1355" s="2">
        <v>45.0</v>
      </c>
      <c r="E1355" s="2">
        <v>282.0</v>
      </c>
    </row>
    <row r="1356" hidden="1">
      <c r="A1356" s="2" t="s">
        <v>1458</v>
      </c>
      <c r="B1356" s="2">
        <v>2337.0</v>
      </c>
      <c r="C1356" s="2">
        <v>2460.0</v>
      </c>
      <c r="D1356" s="2">
        <v>3433.0</v>
      </c>
      <c r="E1356" s="2">
        <v>8230.0</v>
      </c>
      <c r="F1356" s="2" t="s">
        <v>36</v>
      </c>
      <c r="G1356" s="15" t="str">
        <f t="shared" ref="G1356:G1357" si="231">LEFT(A1356, 3)</f>
        <v>LAS</v>
      </c>
      <c r="H1356" s="15" t="str">
        <f t="shared" ref="H1356:H1357" si="232">RiGHT(A1356, 3)</f>
        <v>RDM</v>
      </c>
      <c r="I1356" s="15" t="str">
        <f>vlookup(G1356, 'Airport Codes'!$B$2:$D122631, 3, 0)</f>
        <v>Las Vegas, NV</v>
      </c>
      <c r="J1356" s="15" t="str">
        <f>vlookup(H1356, 'Airport Codes'!$B$2:$D122631, 3, 0)</f>
        <v>Redmond, OR</v>
      </c>
      <c r="K1356" s="21"/>
    </row>
    <row r="1357" hidden="1">
      <c r="A1357" s="2" t="s">
        <v>1459</v>
      </c>
      <c r="B1357" s="2">
        <v>2232.0</v>
      </c>
      <c r="C1357" s="2">
        <v>2700.0</v>
      </c>
      <c r="D1357" s="2">
        <v>3148.0</v>
      </c>
      <c r="E1357" s="2">
        <v>8080.0</v>
      </c>
      <c r="F1357" s="2" t="s">
        <v>36</v>
      </c>
      <c r="G1357" s="15" t="str">
        <f t="shared" si="231"/>
        <v>EUG</v>
      </c>
      <c r="H1357" s="15" t="str">
        <f t="shared" si="232"/>
        <v>SLC</v>
      </c>
      <c r="I1357" s="15" t="str">
        <f>vlookup(G1357, 'Airport Codes'!$B$2:$D122631, 3, 0)</f>
        <v>Eugene, OR</v>
      </c>
      <c r="J1357" s="15" t="str">
        <f>vlookup(H1357, 'Airport Codes'!$B$2:$D122631, 3, 0)</f>
        <v>Salt Lake City, UT</v>
      </c>
      <c r="K1357" s="21"/>
    </row>
    <row r="1358" hidden="1">
      <c r="A1358" s="2" t="s">
        <v>1460</v>
      </c>
      <c r="C1358" s="2">
        <v>18.0</v>
      </c>
      <c r="D1358" s="2">
        <v>59.0</v>
      </c>
      <c r="E1358" s="2">
        <v>77.0</v>
      </c>
    </row>
    <row r="1359" hidden="1">
      <c r="A1359" s="2" t="s">
        <v>1461</v>
      </c>
      <c r="B1359" s="2">
        <v>2511.0</v>
      </c>
      <c r="C1359" s="2">
        <v>2573.0</v>
      </c>
      <c r="D1359" s="2">
        <v>2959.0</v>
      </c>
      <c r="E1359" s="2">
        <v>8043.0</v>
      </c>
      <c r="F1359" s="2" t="s">
        <v>36</v>
      </c>
      <c r="G1359" s="15" t="str">
        <f>LEFT(A1359, 3)</f>
        <v>JAX</v>
      </c>
      <c r="H1359" s="15" t="str">
        <f>RiGHT(A1359, 3)</f>
        <v>MEM</v>
      </c>
      <c r="I1359" s="15" t="str">
        <f>vlookup(G1359, 'Airport Codes'!$B$2:$D122631, 3, 0)</f>
        <v>Jacksonville, FL</v>
      </c>
      <c r="J1359" s="15" t="str">
        <f>vlookup(H1359, 'Airport Codes'!$B$2:$D122631, 3, 0)</f>
        <v>Memphis, TN</v>
      </c>
      <c r="K1359" s="21"/>
    </row>
    <row r="1360" hidden="1">
      <c r="A1360" s="2" t="s">
        <v>1462</v>
      </c>
      <c r="D1360" s="2">
        <v>43.0</v>
      </c>
      <c r="E1360" s="2">
        <v>43.0</v>
      </c>
    </row>
    <row r="1361" hidden="1">
      <c r="A1361" s="2" t="s">
        <v>1463</v>
      </c>
      <c r="B1361" s="2">
        <v>2207.0</v>
      </c>
      <c r="C1361" s="2">
        <v>2712.0</v>
      </c>
      <c r="D1361" s="2">
        <v>3074.0</v>
      </c>
      <c r="E1361" s="2">
        <v>7993.0</v>
      </c>
      <c r="F1361" s="2" t="s">
        <v>36</v>
      </c>
      <c r="G1361" s="15" t="str">
        <f>LEFT(A1361, 3)</f>
        <v>BNA</v>
      </c>
      <c r="H1361" s="15" t="str">
        <f>RiGHT(A1361, 3)</f>
        <v>ROC</v>
      </c>
      <c r="I1361" s="15" t="str">
        <f>vlookup(G1361, 'Airport Codes'!$B$2:$D122631, 3, 0)</f>
        <v>Nashville, TN</v>
      </c>
      <c r="J1361" s="15" t="str">
        <f>vlookup(H1361, 'Airport Codes'!$B$2:$D122631, 3, 0)</f>
        <v>Rochester, MN</v>
      </c>
      <c r="K1361" s="21"/>
    </row>
    <row r="1362" hidden="1">
      <c r="A1362" s="2" t="s">
        <v>1464</v>
      </c>
      <c r="B1362" s="2">
        <v>784.0</v>
      </c>
      <c r="C1362" s="2">
        <v>683.0</v>
      </c>
      <c r="D1362" s="2">
        <v>792.0</v>
      </c>
      <c r="E1362" s="2">
        <v>2259.0</v>
      </c>
    </row>
    <row r="1363" hidden="1">
      <c r="A1363" s="2" t="s">
        <v>1465</v>
      </c>
      <c r="B1363" s="2">
        <v>2551.0</v>
      </c>
      <c r="C1363" s="2">
        <v>2614.0</v>
      </c>
      <c r="D1363" s="2">
        <v>2787.0</v>
      </c>
      <c r="E1363" s="2">
        <v>7952.0</v>
      </c>
      <c r="F1363" s="2" t="s">
        <v>36</v>
      </c>
      <c r="G1363" s="15" t="str">
        <f>LEFT(A1363, 3)</f>
        <v>DTW</v>
      </c>
      <c r="H1363" s="15" t="str">
        <f>RiGHT(A1363, 3)</f>
        <v>MDT</v>
      </c>
      <c r="I1363" s="15" t="str">
        <f>vlookup(G1363, 'Airport Codes'!$B$2:$D122631, 3, 0)</f>
        <v>Detroit, MI</v>
      </c>
      <c r="J1363" s="15" t="str">
        <f>vlookup(H1363, 'Airport Codes'!$B$2:$D122631, 3, 0)</f>
        <v>Harrisburg, PA</v>
      </c>
      <c r="K1363" s="21"/>
    </row>
    <row r="1364" hidden="1">
      <c r="A1364" s="2" t="s">
        <v>1466</v>
      </c>
      <c r="B1364" s="2">
        <v>1352.0</v>
      </c>
      <c r="C1364" s="2">
        <v>1311.0</v>
      </c>
      <c r="D1364" s="2">
        <v>1511.0</v>
      </c>
      <c r="E1364" s="2">
        <v>4174.0</v>
      </c>
    </row>
    <row r="1365" hidden="1">
      <c r="A1365" s="2" t="s">
        <v>1467</v>
      </c>
      <c r="D1365" s="2">
        <v>40.0</v>
      </c>
      <c r="E1365" s="2">
        <v>40.0</v>
      </c>
    </row>
    <row r="1366" hidden="1">
      <c r="A1366" s="2" t="s">
        <v>1468</v>
      </c>
      <c r="B1366" s="2">
        <v>1960.0</v>
      </c>
      <c r="C1366" s="2">
        <v>2603.0</v>
      </c>
      <c r="D1366" s="2">
        <v>3360.0</v>
      </c>
      <c r="E1366" s="2">
        <v>7923.0</v>
      </c>
      <c r="F1366" s="2" t="s">
        <v>36</v>
      </c>
      <c r="G1366" s="15" t="str">
        <f t="shared" ref="G1366:G1370" si="233">LEFT(A1366, 3)</f>
        <v>IAD</v>
      </c>
      <c r="H1366" s="15" t="str">
        <f t="shared" ref="H1366:H1370" si="234">RiGHT(A1366, 3)</f>
        <v>PVD</v>
      </c>
      <c r="I1366" s="15" t="str">
        <f>vlookup(G1366, 'Airport Codes'!$B$2:$D122631, 3, 0)</f>
        <v>Washington, DC</v>
      </c>
      <c r="J1366" s="15" t="str">
        <f>vlookup(H1366, 'Airport Codes'!$B$2:$D122631, 3, 0)</f>
        <v>Providence, RI</v>
      </c>
      <c r="K1366" s="21"/>
    </row>
    <row r="1367" hidden="1">
      <c r="A1367" s="2" t="s">
        <v>1469</v>
      </c>
      <c r="B1367" s="2">
        <v>2440.0</v>
      </c>
      <c r="C1367" s="2">
        <v>2680.0</v>
      </c>
      <c r="D1367" s="2">
        <v>2798.0</v>
      </c>
      <c r="E1367" s="2">
        <v>7918.0</v>
      </c>
      <c r="F1367" s="2" t="s">
        <v>36</v>
      </c>
      <c r="G1367" s="15" t="str">
        <f t="shared" si="233"/>
        <v>BOI</v>
      </c>
      <c r="H1367" s="15" t="str">
        <f t="shared" si="234"/>
        <v>RNO</v>
      </c>
      <c r="I1367" s="15" t="str">
        <f>vlookup(G1367, 'Airport Codes'!$B$2:$D122631, 3, 0)</f>
        <v>Boise, ID</v>
      </c>
      <c r="J1367" s="15" t="str">
        <f>vlookup(H1367, 'Airport Codes'!$B$2:$D122631, 3, 0)</f>
        <v>Reno, NV</v>
      </c>
      <c r="K1367" s="21"/>
    </row>
    <row r="1368" hidden="1">
      <c r="A1368" s="2" t="s">
        <v>1470</v>
      </c>
      <c r="B1368" s="2">
        <v>1935.0</v>
      </c>
      <c r="C1368" s="2">
        <v>2137.0</v>
      </c>
      <c r="D1368" s="2">
        <v>3836.0</v>
      </c>
      <c r="E1368" s="2">
        <v>7908.0</v>
      </c>
      <c r="F1368" s="2" t="s">
        <v>36</v>
      </c>
      <c r="G1368" s="15" t="str">
        <f t="shared" si="233"/>
        <v>AVP</v>
      </c>
      <c r="H1368" s="15" t="str">
        <f t="shared" si="234"/>
        <v>ORD</v>
      </c>
      <c r="I1368" s="15" t="str">
        <f>vlookup(G1368, 'Airport Codes'!$B$2:$D122631, 3, 0)</f>
        <v>Wilkes-Barre, PA</v>
      </c>
      <c r="J1368" s="15" t="str">
        <f>vlookup(H1368, 'Airport Codes'!$B$2:$D122631, 3, 0)</f>
        <v>Chicago, IL</v>
      </c>
      <c r="K1368" s="21"/>
    </row>
    <row r="1369" hidden="1">
      <c r="A1369" s="2" t="s">
        <v>1471</v>
      </c>
      <c r="B1369" s="2">
        <v>2393.0</v>
      </c>
      <c r="C1369" s="2">
        <v>2577.0</v>
      </c>
      <c r="D1369" s="2">
        <v>2872.0</v>
      </c>
      <c r="E1369" s="2">
        <v>7842.0</v>
      </c>
      <c r="F1369" s="2" t="s">
        <v>36</v>
      </c>
      <c r="G1369" s="15" t="str">
        <f t="shared" si="233"/>
        <v>RIC</v>
      </c>
      <c r="H1369" s="15" t="str">
        <f t="shared" si="234"/>
        <v>RSW</v>
      </c>
      <c r="I1369" s="15" t="str">
        <f>vlookup(G1369, 'Airport Codes'!$B$2:$D122631, 3, 0)</f>
        <v>Richmond, BC</v>
      </c>
      <c r="J1369" s="15" t="str">
        <f>vlookup(H1369, 'Airport Codes'!$B$2:$D122631, 3, 0)</f>
        <v>Fort Myers, FL</v>
      </c>
      <c r="K1369" s="21"/>
    </row>
    <row r="1370" hidden="1">
      <c r="A1370" s="2" t="s">
        <v>1472</v>
      </c>
      <c r="B1370" s="2">
        <v>2447.0</v>
      </c>
      <c r="C1370" s="2">
        <v>2476.0</v>
      </c>
      <c r="D1370" s="2">
        <v>2848.0</v>
      </c>
      <c r="E1370" s="2">
        <v>7771.0</v>
      </c>
      <c r="F1370" s="2" t="s">
        <v>36</v>
      </c>
      <c r="G1370" s="15" t="str">
        <f t="shared" si="233"/>
        <v>BWI</v>
      </c>
      <c r="H1370" s="15" t="str">
        <f t="shared" si="234"/>
        <v>HSV</v>
      </c>
      <c r="I1370" s="15" t="str">
        <f>vlookup(G1370, 'Airport Codes'!$B$2:$D122631, 3, 0)</f>
        <v>Baltimore, MD</v>
      </c>
      <c r="J1370" s="15" t="str">
        <f>vlookup(H1370, 'Airport Codes'!$B$2:$D122631, 3, 0)</f>
        <v>Huntsville, AL</v>
      </c>
      <c r="K1370" s="21"/>
    </row>
    <row r="1371" hidden="1">
      <c r="A1371" s="2" t="s">
        <v>1473</v>
      </c>
      <c r="C1371" s="2">
        <v>38.0</v>
      </c>
      <c r="D1371" s="2">
        <v>19.0</v>
      </c>
      <c r="E1371" s="2">
        <v>57.0</v>
      </c>
    </row>
    <row r="1372" hidden="1">
      <c r="A1372" s="2" t="s">
        <v>1474</v>
      </c>
      <c r="B1372" s="2">
        <v>23217.0</v>
      </c>
      <c r="C1372" s="2">
        <v>23356.0</v>
      </c>
      <c r="D1372" s="2">
        <v>21200.0</v>
      </c>
      <c r="E1372" s="2">
        <v>67773.0</v>
      </c>
    </row>
    <row r="1373" hidden="1">
      <c r="A1373" s="2" t="s">
        <v>1475</v>
      </c>
      <c r="B1373" s="2">
        <v>2439.0</v>
      </c>
      <c r="C1373" s="2">
        <v>2546.0</v>
      </c>
      <c r="D1373" s="2">
        <v>2730.0</v>
      </c>
      <c r="E1373" s="2">
        <v>7715.0</v>
      </c>
      <c r="F1373" s="2" t="s">
        <v>36</v>
      </c>
      <c r="G1373" s="15" t="str">
        <f>LEFT(A1373, 3)</f>
        <v>BMI</v>
      </c>
      <c r="H1373" s="15" t="str">
        <f>RiGHT(A1373, 3)</f>
        <v>DFW</v>
      </c>
      <c r="I1373" s="15" t="str">
        <f>vlookup(G1373, 'Airport Codes'!$B$2:$D122631, 3, 0)</f>
        <v>Bloomington-Normal, IL</v>
      </c>
      <c r="J1373" s="15" t="str">
        <f>vlookup(H1373, 'Airport Codes'!$B$2:$D122631, 3, 0)</f>
        <v>Dallas, TX</v>
      </c>
      <c r="K1373" s="21"/>
    </row>
    <row r="1374" hidden="1">
      <c r="A1374" s="2" t="s">
        <v>1476</v>
      </c>
      <c r="C1374" s="2">
        <v>18.0</v>
      </c>
      <c r="D1374" s="2">
        <v>148.0</v>
      </c>
      <c r="E1374" s="2">
        <v>166.0</v>
      </c>
    </row>
    <row r="1375" hidden="1">
      <c r="A1375" s="2" t="s">
        <v>1477</v>
      </c>
      <c r="B1375" s="2">
        <v>92.0</v>
      </c>
      <c r="C1375" s="2">
        <v>82.0</v>
      </c>
      <c r="D1375" s="2">
        <v>139.0</v>
      </c>
      <c r="E1375" s="2">
        <v>313.0</v>
      </c>
    </row>
    <row r="1376" hidden="1">
      <c r="A1376" s="2" t="s">
        <v>1478</v>
      </c>
      <c r="B1376" s="2">
        <v>1081.0</v>
      </c>
      <c r="C1376" s="2">
        <v>3049.0</v>
      </c>
      <c r="D1376" s="2">
        <v>3530.0</v>
      </c>
      <c r="E1376" s="2">
        <v>7660.0</v>
      </c>
      <c r="F1376" s="2" t="s">
        <v>36</v>
      </c>
      <c r="G1376" s="15" t="str">
        <f t="shared" ref="G1376:G1377" si="235">LEFT(A1376, 3)</f>
        <v>COS</v>
      </c>
      <c r="H1376" s="15" t="str">
        <f t="shared" ref="H1376:H1377" si="236">RiGHT(A1376, 3)</f>
        <v>MSP</v>
      </c>
      <c r="I1376" s="15" t="str">
        <f>vlookup(G1376, 'Airport Codes'!$B$2:$D122631, 3, 0)</f>
        <v>Colorado Springs, CO</v>
      </c>
      <c r="J1376" s="15" t="str">
        <f>vlookup(H1376, 'Airport Codes'!$B$2:$D122631, 3, 0)</f>
        <v>St. Paul-Minneapolis, MN</v>
      </c>
      <c r="K1376" s="21"/>
    </row>
    <row r="1377" hidden="1">
      <c r="A1377" s="2" t="s">
        <v>1479</v>
      </c>
      <c r="B1377" s="2">
        <v>2107.0</v>
      </c>
      <c r="C1377" s="2">
        <v>2590.0</v>
      </c>
      <c r="D1377" s="2">
        <v>2951.0</v>
      </c>
      <c r="E1377" s="2">
        <v>7648.0</v>
      </c>
      <c r="F1377" s="2" t="s">
        <v>36</v>
      </c>
      <c r="G1377" s="15" t="str">
        <f t="shared" si="235"/>
        <v>CHS</v>
      </c>
      <c r="H1377" s="15" t="str">
        <f t="shared" si="236"/>
        <v>TPA</v>
      </c>
      <c r="I1377" s="15" t="str">
        <f>vlookup(G1377, 'Airport Codes'!$B$2:$D122631, 3, 0)</f>
        <v>Charleston, WV</v>
      </c>
      <c r="J1377" s="15" t="str">
        <f>vlookup(H1377, 'Airport Codes'!$B$2:$D122631, 3, 0)</f>
        <v>Tampa, FL</v>
      </c>
      <c r="K1377" s="21"/>
    </row>
    <row r="1378" hidden="1">
      <c r="A1378" s="2" t="s">
        <v>1480</v>
      </c>
      <c r="B1378" s="2">
        <v>6338.0</v>
      </c>
      <c r="C1378" s="2">
        <v>5568.0</v>
      </c>
      <c r="D1378" s="2">
        <v>5537.0</v>
      </c>
      <c r="E1378" s="2">
        <v>17443.0</v>
      </c>
    </row>
    <row r="1379" hidden="1">
      <c r="A1379" s="2" t="s">
        <v>1481</v>
      </c>
      <c r="B1379" s="2">
        <v>385.0</v>
      </c>
      <c r="C1379" s="2">
        <v>356.0</v>
      </c>
      <c r="D1379" s="2">
        <v>317.0</v>
      </c>
      <c r="E1379" s="2">
        <v>1058.0</v>
      </c>
    </row>
    <row r="1380" hidden="1">
      <c r="A1380" s="2" t="s">
        <v>1482</v>
      </c>
      <c r="D1380" s="2">
        <v>238.0</v>
      </c>
      <c r="E1380" s="2">
        <v>238.0</v>
      </c>
    </row>
    <row r="1381" hidden="1">
      <c r="A1381" s="2" t="s">
        <v>1483</v>
      </c>
      <c r="B1381" s="2">
        <v>1100.0</v>
      </c>
      <c r="C1381" s="2">
        <v>1378.0</v>
      </c>
      <c r="D1381" s="2">
        <v>1311.0</v>
      </c>
      <c r="E1381" s="2">
        <v>3789.0</v>
      </c>
    </row>
    <row r="1382" hidden="1">
      <c r="A1382" s="2" t="s">
        <v>1484</v>
      </c>
      <c r="C1382" s="2">
        <v>41.0</v>
      </c>
      <c r="D1382" s="2">
        <v>18.0</v>
      </c>
      <c r="E1382" s="2">
        <v>59.0</v>
      </c>
    </row>
    <row r="1383" hidden="1">
      <c r="A1383" s="2" t="s">
        <v>1485</v>
      </c>
      <c r="C1383" s="2">
        <v>18.0</v>
      </c>
      <c r="D1383" s="2">
        <v>18.0</v>
      </c>
      <c r="E1383" s="2">
        <v>36.0</v>
      </c>
    </row>
    <row r="1384" hidden="1">
      <c r="A1384" s="2" t="s">
        <v>1486</v>
      </c>
      <c r="B1384" s="2">
        <v>2690.0</v>
      </c>
      <c r="C1384" s="2">
        <v>2332.0</v>
      </c>
      <c r="D1384" s="2">
        <v>2396.0</v>
      </c>
      <c r="E1384" s="2">
        <v>7418.0</v>
      </c>
    </row>
    <row r="1385" hidden="1">
      <c r="A1385" s="2" t="s">
        <v>1487</v>
      </c>
      <c r="B1385" s="2">
        <v>1570.0</v>
      </c>
      <c r="C1385" s="2">
        <v>2934.0</v>
      </c>
      <c r="D1385" s="2">
        <v>3134.0</v>
      </c>
      <c r="E1385" s="2">
        <v>7638.0</v>
      </c>
      <c r="F1385" s="2" t="s">
        <v>36</v>
      </c>
      <c r="G1385" s="15" t="str">
        <f>LEFT(A1385, 3)</f>
        <v>BTV</v>
      </c>
      <c r="H1385" s="15" t="str">
        <f>RiGHT(A1385, 3)</f>
        <v>IAD</v>
      </c>
      <c r="I1385" s="15" t="str">
        <f>vlookup(G1385, 'Airport Codes'!$B$2:$D122631, 3, 0)</f>
        <v>Burlington, NC</v>
      </c>
      <c r="J1385" s="15" t="str">
        <f>vlookup(H1385, 'Airport Codes'!$B$2:$D122631, 3, 0)</f>
        <v>Washington, DC</v>
      </c>
      <c r="K1385" s="21"/>
    </row>
    <row r="1386" hidden="1">
      <c r="A1386" s="2" t="s">
        <v>1488</v>
      </c>
      <c r="D1386" s="2">
        <v>56.0</v>
      </c>
      <c r="E1386" s="2">
        <v>56.0</v>
      </c>
    </row>
    <row r="1387" hidden="1">
      <c r="A1387" s="2" t="s">
        <v>1489</v>
      </c>
      <c r="C1387" s="2">
        <v>18.0</v>
      </c>
      <c r="D1387" s="2">
        <v>161.0</v>
      </c>
      <c r="E1387" s="2">
        <v>179.0</v>
      </c>
    </row>
    <row r="1388" hidden="1">
      <c r="A1388" s="2" t="s">
        <v>1490</v>
      </c>
      <c r="B1388" s="2">
        <v>2164.0</v>
      </c>
      <c r="C1388" s="2">
        <v>2643.0</v>
      </c>
      <c r="D1388" s="2">
        <v>2735.0</v>
      </c>
      <c r="E1388" s="2">
        <v>7542.0</v>
      </c>
      <c r="F1388" s="2" t="s">
        <v>36</v>
      </c>
      <c r="G1388" s="15" t="str">
        <f>LEFT(A1388, 3)</f>
        <v>DFW</v>
      </c>
      <c r="H1388" s="15" t="str">
        <f>RiGHT(A1388, 3)</f>
        <v>PIA</v>
      </c>
      <c r="I1388" s="15" t="str">
        <f>vlookup(G1388, 'Airport Codes'!$B$2:$D122631, 3, 0)</f>
        <v>Dallas, TX</v>
      </c>
      <c r="J1388" s="15" t="str">
        <f>vlookup(H1388, 'Airport Codes'!$B$2:$D122631, 3, 0)</f>
        <v>Peoria, IL</v>
      </c>
      <c r="K1388" s="21"/>
    </row>
    <row r="1389" hidden="1">
      <c r="A1389" s="2" t="s">
        <v>1491</v>
      </c>
      <c r="B1389" s="2">
        <v>3921.0</v>
      </c>
      <c r="C1389" s="2">
        <v>5755.0</v>
      </c>
      <c r="D1389" s="2">
        <v>5606.0</v>
      </c>
      <c r="E1389" s="2">
        <v>15282.0</v>
      </c>
    </row>
    <row r="1390" hidden="1">
      <c r="A1390" s="2" t="s">
        <v>1492</v>
      </c>
      <c r="B1390" s="2">
        <v>2945.0</v>
      </c>
      <c r="C1390" s="2">
        <v>4533.0</v>
      </c>
      <c r="D1390" s="2">
        <v>4451.0</v>
      </c>
      <c r="E1390" s="2">
        <v>11929.0</v>
      </c>
    </row>
    <row r="1391" hidden="1">
      <c r="A1391" s="2" t="s">
        <v>1493</v>
      </c>
      <c r="C1391" s="2">
        <v>38.0</v>
      </c>
      <c r="D1391" s="2">
        <v>86.0</v>
      </c>
      <c r="E1391" s="2">
        <v>124.0</v>
      </c>
    </row>
    <row r="1392" hidden="1">
      <c r="A1392" s="2" t="s">
        <v>1494</v>
      </c>
      <c r="B1392" s="2">
        <v>1961.0</v>
      </c>
      <c r="C1392" s="2">
        <v>2155.0</v>
      </c>
      <c r="D1392" s="2">
        <v>3276.0</v>
      </c>
      <c r="E1392" s="2">
        <v>7392.0</v>
      </c>
      <c r="F1392" s="2" t="s">
        <v>36</v>
      </c>
      <c r="G1392" s="15" t="str">
        <f>LEFT(A1392, 3)</f>
        <v>COU</v>
      </c>
      <c r="H1392" s="15" t="str">
        <f>RiGHT(A1392, 3)</f>
        <v>ORD</v>
      </c>
      <c r="I1392" s="15" t="str">
        <f>vlookup(G1392, 'Airport Codes'!$B$2:$D122631, 3, 0)</f>
        <v>Columbia, SC</v>
      </c>
      <c r="J1392" s="15" t="str">
        <f>vlookup(H1392, 'Airport Codes'!$B$2:$D122631, 3, 0)</f>
        <v>Chicago, IL</v>
      </c>
      <c r="K1392" s="21"/>
    </row>
    <row r="1393" hidden="1">
      <c r="A1393" s="2" t="s">
        <v>1495</v>
      </c>
      <c r="B1393" s="2">
        <v>21.0</v>
      </c>
      <c r="C1393" s="2">
        <v>80.0</v>
      </c>
      <c r="D1393" s="2">
        <v>21.0</v>
      </c>
      <c r="E1393" s="2">
        <v>122.0</v>
      </c>
    </row>
    <row r="1394" hidden="1">
      <c r="A1394" s="2" t="s">
        <v>1496</v>
      </c>
      <c r="B1394" s="2">
        <v>25965.0</v>
      </c>
      <c r="C1394" s="2">
        <v>25516.0</v>
      </c>
      <c r="D1394" s="2">
        <v>27783.0</v>
      </c>
      <c r="E1394" s="2">
        <v>79264.0</v>
      </c>
    </row>
    <row r="1395" hidden="1">
      <c r="A1395" s="2" t="s">
        <v>1497</v>
      </c>
      <c r="D1395" s="2">
        <v>540.0</v>
      </c>
      <c r="E1395" s="2">
        <v>540.0</v>
      </c>
    </row>
    <row r="1396" hidden="1">
      <c r="A1396" s="2" t="s">
        <v>1498</v>
      </c>
      <c r="B1396" s="2">
        <v>651.0</v>
      </c>
      <c r="C1396" s="2">
        <v>646.0</v>
      </c>
      <c r="D1396" s="2">
        <v>901.0</v>
      </c>
      <c r="E1396" s="2">
        <v>2198.0</v>
      </c>
    </row>
    <row r="1397" hidden="1">
      <c r="A1397" s="2" t="s">
        <v>1499</v>
      </c>
      <c r="B1397" s="2">
        <v>143.0</v>
      </c>
      <c r="C1397" s="2">
        <v>103.0</v>
      </c>
      <c r="D1397" s="2">
        <v>250.0</v>
      </c>
      <c r="E1397" s="2">
        <v>496.0</v>
      </c>
    </row>
    <row r="1398" hidden="1">
      <c r="A1398" s="2" t="s">
        <v>1500</v>
      </c>
      <c r="B1398" s="2">
        <v>2270.0</v>
      </c>
      <c r="C1398" s="2">
        <v>2553.0</v>
      </c>
      <c r="D1398" s="2">
        <v>2565.0</v>
      </c>
      <c r="E1398" s="2">
        <v>7388.0</v>
      </c>
      <c r="F1398" s="2" t="s">
        <v>36</v>
      </c>
      <c r="G1398" s="15" t="str">
        <f t="shared" ref="G1398:G1399" si="237">LEFT(A1398, 3)</f>
        <v>COU</v>
      </c>
      <c r="H1398" s="15" t="str">
        <f t="shared" ref="H1398:H1399" si="238">RiGHT(A1398, 3)</f>
        <v>DFW</v>
      </c>
      <c r="I1398" s="15" t="str">
        <f>vlookup(G1398, 'Airport Codes'!$B$2:$D122631, 3, 0)</f>
        <v>Columbia, SC</v>
      </c>
      <c r="J1398" s="15" t="str">
        <f>vlookup(H1398, 'Airport Codes'!$B$2:$D122631, 3, 0)</f>
        <v>Dallas, TX</v>
      </c>
      <c r="K1398" s="21"/>
    </row>
    <row r="1399" hidden="1">
      <c r="A1399" s="2" t="s">
        <v>1501</v>
      </c>
      <c r="B1399" s="2">
        <v>1878.0</v>
      </c>
      <c r="C1399" s="2">
        <v>2229.0</v>
      </c>
      <c r="D1399" s="2">
        <v>3240.0</v>
      </c>
      <c r="E1399" s="2">
        <v>7347.0</v>
      </c>
      <c r="F1399" s="2" t="s">
        <v>36</v>
      </c>
      <c r="G1399" s="15" t="str">
        <f t="shared" si="237"/>
        <v>GSP</v>
      </c>
      <c r="H1399" s="15" t="str">
        <f t="shared" si="238"/>
        <v>IAD</v>
      </c>
      <c r="I1399" s="15" t="str">
        <f>vlookup(G1399, 'Airport Codes'!$B$2:$D122631, 3, 0)</f>
        <v>Greenville, NC</v>
      </c>
      <c r="J1399" s="15" t="str">
        <f>vlookup(H1399, 'Airport Codes'!$B$2:$D122631, 3, 0)</f>
        <v>Washington, DC</v>
      </c>
      <c r="K1399" s="21"/>
    </row>
    <row r="1400" hidden="1">
      <c r="A1400" s="2" t="s">
        <v>1502</v>
      </c>
      <c r="C1400" s="2">
        <v>19.0</v>
      </c>
      <c r="D1400" s="2">
        <v>67.0</v>
      </c>
      <c r="E1400" s="2">
        <v>86.0</v>
      </c>
    </row>
    <row r="1401" hidden="1">
      <c r="A1401" s="2" t="s">
        <v>1503</v>
      </c>
      <c r="B1401" s="2">
        <v>2395.0</v>
      </c>
      <c r="C1401" s="2">
        <v>2442.0</v>
      </c>
      <c r="D1401" s="2">
        <v>2493.0</v>
      </c>
      <c r="E1401" s="2">
        <v>7330.0</v>
      </c>
      <c r="F1401" s="2" t="s">
        <v>36</v>
      </c>
      <c r="G1401" s="15" t="str">
        <f t="shared" ref="G1401:G1404" si="239">LEFT(A1401, 3)</f>
        <v>BHM</v>
      </c>
      <c r="H1401" s="15" t="str">
        <f t="shared" ref="H1401:H1404" si="240">RiGHT(A1401, 3)</f>
        <v>PIT</v>
      </c>
      <c r="I1401" s="15" t="str">
        <f>vlookup(G1401, 'Airport Codes'!$B$2:$D122631, 3, 0)</f>
        <v>Birmingham, AL</v>
      </c>
      <c r="J1401" s="15" t="str">
        <f>vlookup(H1401, 'Airport Codes'!$B$2:$D122631, 3, 0)</f>
        <v>Pittsburgh, PA</v>
      </c>
      <c r="K1401" s="21"/>
    </row>
    <row r="1402" hidden="1">
      <c r="A1402" s="2" t="s">
        <v>1504</v>
      </c>
      <c r="B1402" s="2">
        <v>2226.0</v>
      </c>
      <c r="C1402" s="2">
        <v>2491.0</v>
      </c>
      <c r="D1402" s="2">
        <v>2578.0</v>
      </c>
      <c r="E1402" s="2">
        <v>7295.0</v>
      </c>
      <c r="F1402" s="2" t="s">
        <v>36</v>
      </c>
      <c r="G1402" s="15" t="str">
        <f t="shared" si="239"/>
        <v>IND</v>
      </c>
      <c r="H1402" s="15" t="str">
        <f t="shared" si="240"/>
        <v>PVD</v>
      </c>
      <c r="I1402" s="15" t="str">
        <f>vlookup(G1402, 'Airport Codes'!$B$2:$D122631, 3, 0)</f>
        <v>Indianapolis, IN</v>
      </c>
      <c r="J1402" s="15" t="str">
        <f>vlookup(H1402, 'Airport Codes'!$B$2:$D122631, 3, 0)</f>
        <v>Providence, RI</v>
      </c>
      <c r="K1402" s="21"/>
    </row>
    <row r="1403" hidden="1">
      <c r="A1403" s="2" t="s">
        <v>1505</v>
      </c>
      <c r="B1403" s="2">
        <v>2020.0</v>
      </c>
      <c r="C1403" s="2">
        <v>2351.0</v>
      </c>
      <c r="D1403" s="2">
        <v>2842.0</v>
      </c>
      <c r="E1403" s="2">
        <v>7213.0</v>
      </c>
      <c r="F1403" s="2" t="s">
        <v>36</v>
      </c>
      <c r="G1403" s="15" t="str">
        <f t="shared" si="239"/>
        <v>PSP</v>
      </c>
      <c r="H1403" s="15" t="str">
        <f t="shared" si="240"/>
        <v>SLC</v>
      </c>
      <c r="I1403" s="15" t="str">
        <f>vlookup(G1403, 'Airport Codes'!$B$2:$D122631, 3, 0)</f>
        <v>Palm Springs, CA</v>
      </c>
      <c r="J1403" s="15" t="str">
        <f>vlookup(H1403, 'Airport Codes'!$B$2:$D122631, 3, 0)</f>
        <v>Salt Lake City, UT</v>
      </c>
      <c r="K1403" s="21"/>
    </row>
    <row r="1404" hidden="1">
      <c r="A1404" s="2" t="s">
        <v>1506</v>
      </c>
      <c r="B1404" s="2">
        <v>2115.0</v>
      </c>
      <c r="C1404" s="2">
        <v>2484.0</v>
      </c>
      <c r="D1404" s="2">
        <v>2610.0</v>
      </c>
      <c r="E1404" s="2">
        <v>7209.0</v>
      </c>
      <c r="F1404" s="2" t="s">
        <v>36</v>
      </c>
      <c r="G1404" s="15" t="str">
        <f t="shared" si="239"/>
        <v>SAV</v>
      </c>
      <c r="H1404" s="15" t="str">
        <f t="shared" si="240"/>
        <v>STL</v>
      </c>
      <c r="I1404" s="15" t="str">
        <f>vlookup(G1404, 'Airport Codes'!$B$2:$D122631, 3, 0)</f>
        <v>Savannah, GA</v>
      </c>
      <c r="J1404" s="15" t="str">
        <f>vlookup(H1404, 'Airport Codes'!$B$2:$D122631, 3, 0)</f>
        <v>St. Louis, MO</v>
      </c>
      <c r="K1404" s="21"/>
    </row>
    <row r="1405" hidden="1">
      <c r="A1405" s="2" t="s">
        <v>1507</v>
      </c>
      <c r="B1405" s="2">
        <v>169.0</v>
      </c>
      <c r="C1405" s="2">
        <v>145.0</v>
      </c>
      <c r="D1405" s="2">
        <v>249.0</v>
      </c>
      <c r="E1405" s="2">
        <v>563.0</v>
      </c>
    </row>
    <row r="1406" hidden="1">
      <c r="A1406" s="2" t="s">
        <v>1508</v>
      </c>
      <c r="B1406" s="2">
        <v>1820.0</v>
      </c>
      <c r="C1406" s="2">
        <v>1349.0</v>
      </c>
      <c r="D1406" s="2">
        <v>1391.0</v>
      </c>
      <c r="E1406" s="2">
        <v>4560.0</v>
      </c>
    </row>
    <row r="1407" hidden="1">
      <c r="A1407" s="2" t="s">
        <v>1509</v>
      </c>
      <c r="B1407" s="2">
        <v>1540.0</v>
      </c>
      <c r="C1407" s="2">
        <v>2164.0</v>
      </c>
      <c r="D1407" s="2">
        <v>3489.0</v>
      </c>
      <c r="E1407" s="2">
        <v>7193.0</v>
      </c>
      <c r="F1407" s="2" t="s">
        <v>36</v>
      </c>
      <c r="G1407" s="15" t="str">
        <f>LEFT(A1407, 3)</f>
        <v>HSV</v>
      </c>
      <c r="H1407" s="15" t="str">
        <f>RiGHT(A1407, 3)</f>
        <v>ORD</v>
      </c>
      <c r="I1407" s="15" t="str">
        <f>vlookup(G1407, 'Airport Codes'!$B$2:$D122631, 3, 0)</f>
        <v>Huntsville, AL</v>
      </c>
      <c r="J1407" s="15" t="str">
        <f>vlookup(H1407, 'Airport Codes'!$B$2:$D122631, 3, 0)</f>
        <v>Chicago, IL</v>
      </c>
      <c r="K1407" s="21"/>
    </row>
    <row r="1408" hidden="1">
      <c r="A1408" s="2" t="s">
        <v>1510</v>
      </c>
      <c r="B1408" s="2">
        <v>2064.0</v>
      </c>
      <c r="C1408" s="2">
        <v>2028.0</v>
      </c>
      <c r="D1408" s="2">
        <v>2041.0</v>
      </c>
      <c r="E1408" s="2">
        <v>6133.0</v>
      </c>
    </row>
    <row r="1409" hidden="1">
      <c r="A1409" s="2" t="s">
        <v>1511</v>
      </c>
      <c r="B1409" s="2">
        <v>262.0</v>
      </c>
      <c r="C1409" s="2">
        <v>344.0</v>
      </c>
      <c r="D1409" s="2">
        <v>285.0</v>
      </c>
      <c r="E1409" s="2">
        <v>891.0</v>
      </c>
    </row>
    <row r="1410" hidden="1">
      <c r="A1410" s="2" t="s">
        <v>1512</v>
      </c>
      <c r="C1410" s="2">
        <v>96.0</v>
      </c>
      <c r="D1410" s="2">
        <v>161.0</v>
      </c>
      <c r="E1410" s="2">
        <v>257.0</v>
      </c>
    </row>
    <row r="1411" hidden="1">
      <c r="A1411" s="2" t="s">
        <v>1513</v>
      </c>
      <c r="B1411" s="2">
        <v>2084.0</v>
      </c>
      <c r="C1411" s="2">
        <v>2395.0</v>
      </c>
      <c r="D1411" s="2">
        <v>2637.0</v>
      </c>
      <c r="E1411" s="2">
        <v>7116.0</v>
      </c>
      <c r="F1411" s="2" t="s">
        <v>36</v>
      </c>
      <c r="G1411" s="15" t="str">
        <f t="shared" ref="G1411:G1413" si="241">LEFT(A1411, 3)</f>
        <v>GRR</v>
      </c>
      <c r="H1411" s="15" t="str">
        <f t="shared" ref="H1411:H1413" si="242">RiGHT(A1411, 3)</f>
        <v>RDU</v>
      </c>
      <c r="I1411" s="15" t="str">
        <f>vlookup(G1411, 'Airport Codes'!$B$2:$D122631, 3, 0)</f>
        <v>Grand Rapids, MI</v>
      </c>
      <c r="J1411" s="15" t="str">
        <f>vlookup(H1411, 'Airport Codes'!$B$2:$D122631, 3, 0)</f>
        <v>Raleigh, NC</v>
      </c>
      <c r="K1411" s="21"/>
    </row>
    <row r="1412" hidden="1">
      <c r="A1412" s="2" t="s">
        <v>1514</v>
      </c>
      <c r="B1412" s="2">
        <v>2086.0</v>
      </c>
      <c r="C1412" s="2">
        <v>2369.0</v>
      </c>
      <c r="D1412" s="2">
        <v>2636.0</v>
      </c>
      <c r="E1412" s="2">
        <v>7091.0</v>
      </c>
      <c r="F1412" s="2" t="s">
        <v>36</v>
      </c>
      <c r="G1412" s="15" t="str">
        <f t="shared" si="241"/>
        <v>PSC</v>
      </c>
      <c r="H1412" s="15" t="str">
        <f t="shared" si="242"/>
        <v>SLC</v>
      </c>
      <c r="I1412" s="15" t="str">
        <f>vlookup(G1412, 'Airport Codes'!$B$2:$D122631, 3, 0)</f>
        <v>Pasco, WA</v>
      </c>
      <c r="J1412" s="15" t="str">
        <f>vlookup(H1412, 'Airport Codes'!$B$2:$D122631, 3, 0)</f>
        <v>Salt Lake City, UT</v>
      </c>
      <c r="K1412" s="21"/>
    </row>
    <row r="1413" hidden="1">
      <c r="A1413" s="2" t="s">
        <v>1515</v>
      </c>
      <c r="B1413" s="2">
        <v>2156.0</v>
      </c>
      <c r="C1413" s="2">
        <v>2322.0</v>
      </c>
      <c r="D1413" s="2">
        <v>2599.0</v>
      </c>
      <c r="E1413" s="2">
        <v>7077.0</v>
      </c>
      <c r="F1413" s="2" t="s">
        <v>36</v>
      </c>
      <c r="G1413" s="15" t="str">
        <f t="shared" si="241"/>
        <v>ATL</v>
      </c>
      <c r="H1413" s="15" t="str">
        <f t="shared" si="242"/>
        <v>LFT</v>
      </c>
      <c r="I1413" s="15" t="str">
        <f>vlookup(G1413, 'Airport Codes'!$B$2:$D122631, 3, 0)</f>
        <v>Atlanta, GA</v>
      </c>
      <c r="J1413" s="15" t="str">
        <f>vlookup(H1413, 'Airport Codes'!$B$2:$D122631, 3, 0)</f>
        <v>Lafayette, IN</v>
      </c>
      <c r="K1413" s="21"/>
    </row>
    <row r="1414" hidden="1">
      <c r="A1414" s="2" t="s">
        <v>1516</v>
      </c>
      <c r="B1414" s="2">
        <v>10857.0</v>
      </c>
      <c r="C1414" s="2">
        <v>17512.0</v>
      </c>
      <c r="D1414" s="2">
        <v>15678.0</v>
      </c>
      <c r="E1414" s="2">
        <v>44047.0</v>
      </c>
    </row>
    <row r="1415" hidden="1">
      <c r="A1415" s="2" t="s">
        <v>1517</v>
      </c>
      <c r="B1415" s="2">
        <v>2185.0</v>
      </c>
      <c r="C1415" s="2">
        <v>2386.0</v>
      </c>
      <c r="D1415" s="2">
        <v>2479.0</v>
      </c>
      <c r="E1415" s="2">
        <v>7050.0</v>
      </c>
      <c r="F1415" s="2" t="s">
        <v>36</v>
      </c>
      <c r="G1415" s="15" t="str">
        <f t="shared" ref="G1415:G1416" si="243">LEFT(A1415, 3)</f>
        <v>BUF</v>
      </c>
      <c r="H1415" s="15" t="str">
        <f t="shared" ref="H1415:H1416" si="244">RiGHT(A1415, 3)</f>
        <v>STL</v>
      </c>
      <c r="I1415" s="15" t="str">
        <f>vlookup(G1415, 'Airport Codes'!$B$2:$D122631, 3, 0)</f>
        <v>Buffalo, WY</v>
      </c>
      <c r="J1415" s="15" t="str">
        <f>vlookup(H1415, 'Airport Codes'!$B$2:$D122631, 3, 0)</f>
        <v>St. Louis, MO</v>
      </c>
      <c r="K1415" s="21"/>
    </row>
    <row r="1416" hidden="1">
      <c r="A1416" s="2" t="s">
        <v>1518</v>
      </c>
      <c r="B1416" s="2">
        <v>1287.0</v>
      </c>
      <c r="C1416" s="2">
        <v>1552.0</v>
      </c>
      <c r="D1416" s="2">
        <v>4139.0</v>
      </c>
      <c r="E1416" s="2">
        <v>6978.0</v>
      </c>
      <c r="F1416" s="2" t="s">
        <v>36</v>
      </c>
      <c r="G1416" s="15" t="str">
        <f t="shared" si="243"/>
        <v>BWI</v>
      </c>
      <c r="H1416" s="15" t="str">
        <f t="shared" si="244"/>
        <v>SRQ</v>
      </c>
      <c r="I1416" s="15" t="str">
        <f>vlookup(G1416, 'Airport Codes'!$B$2:$D122631, 3, 0)</f>
        <v>Baltimore, MD</v>
      </c>
      <c r="J1416" s="15" t="str">
        <f>vlookup(H1416, 'Airport Codes'!$B$2:$D122631, 3, 0)</f>
        <v>Sarasota, FL</v>
      </c>
      <c r="K1416" s="21"/>
    </row>
    <row r="1417" hidden="1">
      <c r="A1417" s="2" t="s">
        <v>1519</v>
      </c>
      <c r="B1417" s="2">
        <v>215.0</v>
      </c>
      <c r="C1417" s="2">
        <v>294.0</v>
      </c>
      <c r="D1417" s="2">
        <v>285.0</v>
      </c>
      <c r="E1417" s="2">
        <v>794.0</v>
      </c>
    </row>
    <row r="1418" hidden="1">
      <c r="A1418" s="2" t="s">
        <v>1520</v>
      </c>
      <c r="B1418" s="2">
        <v>960.0</v>
      </c>
      <c r="C1418" s="2">
        <v>1925.0</v>
      </c>
      <c r="D1418" s="2">
        <v>4083.0</v>
      </c>
      <c r="E1418" s="2">
        <v>6968.0</v>
      </c>
      <c r="F1418" s="2" t="s">
        <v>36</v>
      </c>
      <c r="G1418" s="15" t="str">
        <f t="shared" ref="G1418:G1420" si="245">LEFT(A1418, 3)</f>
        <v>MIA</v>
      </c>
      <c r="H1418" s="15" t="str">
        <f t="shared" ref="H1418:H1420" si="246">RiGHT(A1418, 3)</f>
        <v>SAV</v>
      </c>
      <c r="I1418" s="15" t="str">
        <f>vlookup(G1418, 'Airport Codes'!$B$2:$D122631, 3, 0)</f>
        <v>Miami, FL</v>
      </c>
      <c r="J1418" s="15" t="str">
        <f>vlookup(H1418, 'Airport Codes'!$B$2:$D122631, 3, 0)</f>
        <v>Savannah, GA</v>
      </c>
      <c r="K1418" s="21"/>
    </row>
    <row r="1419" hidden="1">
      <c r="A1419" s="2" t="s">
        <v>1521</v>
      </c>
      <c r="B1419" s="2">
        <v>1971.0</v>
      </c>
      <c r="C1419" s="2">
        <v>2391.0</v>
      </c>
      <c r="D1419" s="2">
        <v>2594.0</v>
      </c>
      <c r="E1419" s="2">
        <v>6956.0</v>
      </c>
      <c r="F1419" s="2" t="s">
        <v>36</v>
      </c>
      <c r="G1419" s="15" t="str">
        <f t="shared" si="245"/>
        <v>ATL</v>
      </c>
      <c r="H1419" s="15" t="str">
        <f t="shared" si="246"/>
        <v>GRB</v>
      </c>
      <c r="I1419" s="15" t="str">
        <f>vlookup(G1419, 'Airport Codes'!$B$2:$D122631, 3, 0)</f>
        <v>Atlanta, GA</v>
      </c>
      <c r="J1419" s="15" t="str">
        <f>vlookup(H1419, 'Airport Codes'!$B$2:$D122631, 3, 0)</f>
        <v>Green Bay, WI</v>
      </c>
      <c r="K1419" s="21"/>
    </row>
    <row r="1420" hidden="1">
      <c r="A1420" s="2" t="s">
        <v>1522</v>
      </c>
      <c r="B1420" s="2">
        <v>1639.0</v>
      </c>
      <c r="C1420" s="2">
        <v>2521.0</v>
      </c>
      <c r="D1420" s="2">
        <v>2769.0</v>
      </c>
      <c r="E1420" s="2">
        <v>6929.0</v>
      </c>
      <c r="F1420" s="2" t="s">
        <v>36</v>
      </c>
      <c r="G1420" s="15" t="str">
        <f t="shared" si="245"/>
        <v>ABE</v>
      </c>
      <c r="H1420" s="15" t="str">
        <f t="shared" si="246"/>
        <v>DTW</v>
      </c>
      <c r="I1420" s="15" t="str">
        <f>vlookup(G1420, 'Airport Codes'!$B$2:$D122631, 3, 0)</f>
        <v>Allentown, PA</v>
      </c>
      <c r="J1420" s="15" t="str">
        <f>vlookup(H1420, 'Airport Codes'!$B$2:$D122631, 3, 0)</f>
        <v>Detroit, MI</v>
      </c>
      <c r="K1420" s="21"/>
    </row>
    <row r="1421" hidden="1">
      <c r="A1421" s="2" t="s">
        <v>1523</v>
      </c>
      <c r="B1421" s="2">
        <v>3377.0</v>
      </c>
      <c r="C1421" s="2">
        <v>2788.0</v>
      </c>
      <c r="D1421" s="2">
        <v>3036.0</v>
      </c>
      <c r="E1421" s="2">
        <v>9201.0</v>
      </c>
    </row>
    <row r="1422" hidden="1">
      <c r="A1422" s="2" t="s">
        <v>1524</v>
      </c>
      <c r="B1422" s="2">
        <v>2228.0</v>
      </c>
      <c r="C1422" s="2">
        <v>2307.0</v>
      </c>
      <c r="D1422" s="2">
        <v>2390.0</v>
      </c>
      <c r="E1422" s="2">
        <v>6925.0</v>
      </c>
      <c r="F1422" s="2" t="s">
        <v>36</v>
      </c>
      <c r="G1422" s="15" t="str">
        <f t="shared" ref="G1422:G1425" si="247">LEFT(A1422, 3)</f>
        <v>ATL</v>
      </c>
      <c r="H1422" s="15" t="str">
        <f t="shared" ref="H1422:H1425" si="248">RiGHT(A1422, 3)</f>
        <v>GNV</v>
      </c>
      <c r="I1422" s="15" t="str">
        <f>vlookup(G1422, 'Airport Codes'!$B$2:$D122631, 3, 0)</f>
        <v>Atlanta, GA</v>
      </c>
      <c r="J1422" s="15" t="str">
        <f>vlookup(H1422, 'Airport Codes'!$B$2:$D122631, 3, 0)</f>
        <v>Gainesville, TX</v>
      </c>
      <c r="K1422" s="21"/>
    </row>
    <row r="1423" hidden="1">
      <c r="A1423" s="2" t="s">
        <v>1525</v>
      </c>
      <c r="B1423" s="2">
        <v>2151.0</v>
      </c>
      <c r="C1423" s="2">
        <v>2331.0</v>
      </c>
      <c r="D1423" s="2">
        <v>2393.0</v>
      </c>
      <c r="E1423" s="2">
        <v>6875.0</v>
      </c>
      <c r="F1423" s="2" t="s">
        <v>36</v>
      </c>
      <c r="G1423" s="15" t="str">
        <f t="shared" si="247"/>
        <v>DFW</v>
      </c>
      <c r="H1423" s="15" t="str">
        <f t="shared" si="248"/>
        <v>EVV</v>
      </c>
      <c r="I1423" s="15" t="str">
        <f>vlookup(G1423, 'Airport Codes'!$B$2:$D122631, 3, 0)</f>
        <v>Dallas, TX</v>
      </c>
      <c r="J1423" s="15" t="str">
        <f>vlookup(H1423, 'Airport Codes'!$B$2:$D122631, 3, 0)</f>
        <v>Evansville, IN</v>
      </c>
      <c r="K1423" s="21"/>
    </row>
    <row r="1424" hidden="1">
      <c r="A1424" s="2" t="s">
        <v>1526</v>
      </c>
      <c r="B1424" s="2">
        <v>2215.0</v>
      </c>
      <c r="C1424" s="2">
        <v>2247.0</v>
      </c>
      <c r="D1424" s="2">
        <v>2395.0</v>
      </c>
      <c r="E1424" s="2">
        <v>6857.0</v>
      </c>
      <c r="F1424" s="2" t="s">
        <v>36</v>
      </c>
      <c r="G1424" s="15" t="str">
        <f t="shared" si="247"/>
        <v>DFW</v>
      </c>
      <c r="H1424" s="15" t="str">
        <f t="shared" si="248"/>
        <v>GJT</v>
      </c>
      <c r="I1424" s="15" t="str">
        <f>vlookup(G1424, 'Airport Codes'!$B$2:$D122631, 3, 0)</f>
        <v>Dallas, TX</v>
      </c>
      <c r="J1424" s="15" t="str">
        <f>vlookup(H1424, 'Airport Codes'!$B$2:$D122631, 3, 0)</f>
        <v>Grand Junction, CO</v>
      </c>
      <c r="K1424" s="21"/>
    </row>
    <row r="1425" hidden="1">
      <c r="A1425" s="2" t="s">
        <v>1527</v>
      </c>
      <c r="B1425" s="2">
        <v>2073.0</v>
      </c>
      <c r="C1425" s="2">
        <v>2368.0</v>
      </c>
      <c r="D1425" s="2">
        <v>2413.0</v>
      </c>
      <c r="E1425" s="2">
        <v>6854.0</v>
      </c>
      <c r="F1425" s="2" t="s">
        <v>36</v>
      </c>
      <c r="G1425" s="15" t="str">
        <f t="shared" si="247"/>
        <v>DTW</v>
      </c>
      <c r="H1425" s="15" t="str">
        <f t="shared" si="248"/>
        <v>SYR</v>
      </c>
      <c r="I1425" s="15" t="str">
        <f>vlookup(G1425, 'Airport Codes'!$B$2:$D122631, 3, 0)</f>
        <v>Detroit, MI</v>
      </c>
      <c r="J1425" s="15" t="str">
        <f>vlookup(H1425, 'Airport Codes'!$B$2:$D122631, 3, 0)</f>
        <v>New York State Fair, NY</v>
      </c>
      <c r="K1425" s="21"/>
    </row>
    <row r="1426" hidden="1">
      <c r="A1426" s="2" t="s">
        <v>1528</v>
      </c>
      <c r="B1426" s="2">
        <v>1461.0</v>
      </c>
      <c r="C1426" s="2">
        <v>1652.0</v>
      </c>
      <c r="D1426" s="2">
        <v>1647.0</v>
      </c>
      <c r="E1426" s="2">
        <v>4760.0</v>
      </c>
    </row>
    <row r="1427" hidden="1">
      <c r="A1427" s="2" t="s">
        <v>1529</v>
      </c>
      <c r="B1427" s="2">
        <v>2128.0</v>
      </c>
      <c r="C1427" s="2">
        <v>2332.0</v>
      </c>
      <c r="D1427" s="2">
        <v>2388.0</v>
      </c>
      <c r="E1427" s="2">
        <v>6848.0</v>
      </c>
      <c r="F1427" s="2" t="s">
        <v>36</v>
      </c>
      <c r="G1427" s="15" t="str">
        <f t="shared" ref="G1427:G1428" si="249">LEFT(A1427, 3)</f>
        <v>GSP</v>
      </c>
      <c r="H1427" s="15" t="str">
        <f t="shared" ref="H1427:H1428" si="250">RiGHT(A1427, 3)</f>
        <v>MCI</v>
      </c>
      <c r="I1427" s="15" t="str">
        <f>vlookup(G1427, 'Airport Codes'!$B$2:$D122631, 3, 0)</f>
        <v>Greenville, NC</v>
      </c>
      <c r="J1427" s="15" t="str">
        <f>vlookup(H1427, 'Airport Codes'!$B$2:$D122631, 3, 0)</f>
        <v>Kansas City, MO</v>
      </c>
      <c r="K1427" s="21"/>
    </row>
    <row r="1428" hidden="1">
      <c r="A1428" s="2" t="s">
        <v>1530</v>
      </c>
      <c r="B1428" s="2">
        <v>2089.0</v>
      </c>
      <c r="C1428" s="2">
        <v>2278.0</v>
      </c>
      <c r="D1428" s="2">
        <v>2473.0</v>
      </c>
      <c r="E1428" s="2">
        <v>6840.0</v>
      </c>
      <c r="F1428" s="2" t="s">
        <v>36</v>
      </c>
      <c r="G1428" s="15" t="str">
        <f t="shared" si="249"/>
        <v>LEX</v>
      </c>
      <c r="H1428" s="15" t="str">
        <f t="shared" si="250"/>
        <v>MCO</v>
      </c>
      <c r="I1428" s="15" t="str">
        <f>vlookup(G1428, 'Airport Codes'!$B$2:$D122631, 3, 0)</f>
        <v>Lexington Barbeque Festival, NC</v>
      </c>
      <c r="J1428" s="15" t="str">
        <f>vlookup(H1428, 'Airport Codes'!$B$2:$D122631, 3, 0)</f>
        <v>Orlando, FL</v>
      </c>
      <c r="K1428" s="21"/>
    </row>
    <row r="1429" hidden="1">
      <c r="A1429" s="2" t="s">
        <v>1531</v>
      </c>
      <c r="B1429" s="2">
        <v>85.0</v>
      </c>
      <c r="C1429" s="2">
        <v>179.0</v>
      </c>
      <c r="D1429" s="2">
        <v>107.0</v>
      </c>
      <c r="E1429" s="2">
        <v>371.0</v>
      </c>
    </row>
    <row r="1430" hidden="1">
      <c r="A1430" s="2" t="s">
        <v>1532</v>
      </c>
      <c r="B1430" s="2">
        <v>2035.0</v>
      </c>
      <c r="C1430" s="2">
        <v>2266.0</v>
      </c>
      <c r="D1430" s="2">
        <v>2532.0</v>
      </c>
      <c r="E1430" s="2">
        <v>6833.0</v>
      </c>
      <c r="F1430" s="2" t="s">
        <v>36</v>
      </c>
      <c r="G1430" s="15" t="str">
        <f t="shared" ref="G1430:G1431" si="251">LEFT(A1430, 3)</f>
        <v>CLE</v>
      </c>
      <c r="H1430" s="15" t="str">
        <f t="shared" ref="H1430:H1431" si="252">RiGHT(A1430, 3)</f>
        <v>ORF</v>
      </c>
      <c r="I1430" s="15" t="str">
        <f>vlookup(G1430, 'Airport Codes'!$B$2:$D122631, 3, 0)</f>
        <v>Cleveland, OH</v>
      </c>
      <c r="J1430" s="15" t="str">
        <f>vlookup(H1430, 'Airport Codes'!$B$2:$D122631, 3, 0)</f>
        <v>Norfolk, VA</v>
      </c>
      <c r="K1430" s="21"/>
    </row>
    <row r="1431" hidden="1">
      <c r="A1431" s="2" t="s">
        <v>1533</v>
      </c>
      <c r="B1431" s="2">
        <v>1719.0</v>
      </c>
      <c r="C1431" s="2">
        <v>2411.0</v>
      </c>
      <c r="D1431" s="2">
        <v>2694.0</v>
      </c>
      <c r="E1431" s="2">
        <v>6824.0</v>
      </c>
      <c r="F1431" s="2" t="s">
        <v>36</v>
      </c>
      <c r="G1431" s="15" t="str">
        <f t="shared" si="251"/>
        <v>PHX</v>
      </c>
      <c r="H1431" s="15" t="str">
        <f t="shared" si="252"/>
        <v>SGU</v>
      </c>
      <c r="I1431" s="15" t="str">
        <f>vlookup(G1431, 'Airport Codes'!$B$2:$D122631, 3, 0)</f>
        <v>Phoenix, AZ</v>
      </c>
      <c r="J1431" s="15" t="str">
        <f>vlookup(H1431, 'Airport Codes'!$B$2:$D122631, 3, 0)</f>
        <v>St. George, UT</v>
      </c>
      <c r="K1431" s="21"/>
    </row>
    <row r="1432" hidden="1">
      <c r="A1432" s="2" t="s">
        <v>1534</v>
      </c>
      <c r="B1432" s="2">
        <v>240.0</v>
      </c>
      <c r="C1432" s="2">
        <v>350.0</v>
      </c>
      <c r="D1432" s="2">
        <v>338.0</v>
      </c>
      <c r="E1432" s="2">
        <v>928.0</v>
      </c>
    </row>
    <row r="1433" hidden="1">
      <c r="A1433" s="2" t="s">
        <v>1535</v>
      </c>
      <c r="B1433" s="2">
        <v>2066.0</v>
      </c>
      <c r="C1433" s="2">
        <v>2289.0</v>
      </c>
      <c r="D1433" s="2">
        <v>2436.0</v>
      </c>
      <c r="E1433" s="2">
        <v>6791.0</v>
      </c>
      <c r="F1433" s="2" t="s">
        <v>36</v>
      </c>
      <c r="G1433" s="15" t="str">
        <f t="shared" ref="G1433:G1437" si="253">LEFT(A1433, 3)</f>
        <v>MEM</v>
      </c>
      <c r="H1433" s="15" t="str">
        <f t="shared" ref="H1433:H1437" si="254">RiGHT(A1433, 3)</f>
        <v>ORF</v>
      </c>
      <c r="I1433" s="15" t="str">
        <f>vlookup(G1433, 'Airport Codes'!$B$2:$D122631, 3, 0)</f>
        <v>Memphis, TN</v>
      </c>
      <c r="J1433" s="15" t="str">
        <f>vlookup(H1433, 'Airport Codes'!$B$2:$D122631, 3, 0)</f>
        <v>Norfolk, VA</v>
      </c>
      <c r="K1433" s="21"/>
    </row>
    <row r="1434" hidden="1">
      <c r="A1434" s="2" t="s">
        <v>1536</v>
      </c>
      <c r="B1434" s="2">
        <v>1920.0</v>
      </c>
      <c r="C1434" s="2">
        <v>2128.0</v>
      </c>
      <c r="D1434" s="2">
        <v>2711.0</v>
      </c>
      <c r="E1434" s="2">
        <v>6759.0</v>
      </c>
      <c r="F1434" s="2" t="s">
        <v>36</v>
      </c>
      <c r="G1434" s="15" t="str">
        <f t="shared" si="253"/>
        <v>COS</v>
      </c>
      <c r="H1434" s="15" t="str">
        <f t="shared" si="254"/>
        <v>SLC</v>
      </c>
      <c r="I1434" s="15" t="str">
        <f>vlookup(G1434, 'Airport Codes'!$B$2:$D122631, 3, 0)</f>
        <v>Colorado Springs, CO</v>
      </c>
      <c r="J1434" s="15" t="str">
        <f>vlookup(H1434, 'Airport Codes'!$B$2:$D122631, 3, 0)</f>
        <v>Salt Lake City, UT</v>
      </c>
      <c r="K1434" s="21"/>
    </row>
    <row r="1435" hidden="1">
      <c r="A1435" s="2" t="s">
        <v>1537</v>
      </c>
      <c r="B1435" s="2">
        <v>1948.0</v>
      </c>
      <c r="C1435" s="2">
        <v>2177.0</v>
      </c>
      <c r="D1435" s="2">
        <v>2600.0</v>
      </c>
      <c r="E1435" s="2">
        <v>6725.0</v>
      </c>
      <c r="F1435" s="2" t="s">
        <v>36</v>
      </c>
      <c r="G1435" s="15" t="str">
        <f t="shared" si="253"/>
        <v>ATL</v>
      </c>
      <c r="H1435" s="15" t="str">
        <f t="shared" si="254"/>
        <v>AVP</v>
      </c>
      <c r="I1435" s="15" t="str">
        <f>vlookup(G1435, 'Airport Codes'!$B$2:$D122631, 3, 0)</f>
        <v>Atlanta, GA</v>
      </c>
      <c r="J1435" s="15" t="str">
        <f>vlookup(H1435, 'Airport Codes'!$B$2:$D122631, 3, 0)</f>
        <v>Wilkes-Barre, PA</v>
      </c>
      <c r="K1435" s="21"/>
    </row>
    <row r="1436" hidden="1">
      <c r="A1436" s="2" t="s">
        <v>1538</v>
      </c>
      <c r="B1436" s="2">
        <v>1678.0</v>
      </c>
      <c r="C1436" s="2">
        <v>1988.0</v>
      </c>
      <c r="D1436" s="2">
        <v>3032.0</v>
      </c>
      <c r="E1436" s="2">
        <v>6698.0</v>
      </c>
      <c r="F1436" s="2" t="s">
        <v>36</v>
      </c>
      <c r="G1436" s="15" t="str">
        <f t="shared" si="253"/>
        <v>ORD</v>
      </c>
      <c r="H1436" s="15" t="str">
        <f t="shared" si="254"/>
        <v>ROA</v>
      </c>
      <c r="I1436" s="15" t="str">
        <f>vlookup(G1436, 'Airport Codes'!$B$2:$D122631, 3, 0)</f>
        <v>Chicago, IL</v>
      </c>
      <c r="J1436" s="15" t="str">
        <f>vlookup(H1436, 'Airport Codes'!$B$2:$D122631, 3, 0)</f>
        <v>Roanoke, VA</v>
      </c>
      <c r="K1436" s="21"/>
    </row>
    <row r="1437" hidden="1">
      <c r="A1437" s="2" t="s">
        <v>1539</v>
      </c>
      <c r="B1437" s="2">
        <v>1436.0</v>
      </c>
      <c r="C1437" s="2">
        <v>2246.0</v>
      </c>
      <c r="D1437" s="2">
        <v>3007.0</v>
      </c>
      <c r="E1437" s="2">
        <v>6689.0</v>
      </c>
      <c r="F1437" s="2" t="s">
        <v>36</v>
      </c>
      <c r="G1437" s="15" t="str">
        <f t="shared" si="253"/>
        <v>DCA</v>
      </c>
      <c r="H1437" s="15" t="str">
        <f t="shared" si="254"/>
        <v>MGM</v>
      </c>
      <c r="I1437" s="15" t="str">
        <f>vlookup(G1437, 'Airport Codes'!$B$2:$D122631, 3, 0)</f>
        <v>Washington, DC</v>
      </c>
      <c r="J1437" s="15" t="str">
        <f>vlookup(H1437, 'Airport Codes'!$B$2:$D122631, 3, 0)</f>
        <v>Montgomery, AL</v>
      </c>
      <c r="K1437" s="21"/>
    </row>
    <row r="1438" hidden="1">
      <c r="A1438" s="2" t="s">
        <v>1540</v>
      </c>
      <c r="C1438" s="2">
        <v>3050.0</v>
      </c>
      <c r="D1438" s="2">
        <v>2825.0</v>
      </c>
      <c r="E1438" s="2">
        <v>5875.0</v>
      </c>
    </row>
    <row r="1439" hidden="1">
      <c r="A1439" s="2" t="s">
        <v>1541</v>
      </c>
      <c r="B1439" s="2">
        <v>159.0</v>
      </c>
      <c r="C1439" s="2">
        <v>194.0</v>
      </c>
      <c r="D1439" s="2">
        <v>159.0</v>
      </c>
      <c r="E1439" s="2">
        <v>512.0</v>
      </c>
    </row>
    <row r="1440" hidden="1">
      <c r="A1440" s="2" t="s">
        <v>1542</v>
      </c>
      <c r="B1440" s="2">
        <v>2174.0</v>
      </c>
      <c r="C1440" s="2">
        <v>2223.0</v>
      </c>
      <c r="D1440" s="2">
        <v>2236.0</v>
      </c>
      <c r="E1440" s="2">
        <v>6633.0</v>
      </c>
      <c r="F1440" s="2" t="s">
        <v>36</v>
      </c>
      <c r="G1440" s="15" t="str">
        <f>LEFT(A1440, 3)</f>
        <v>RNO</v>
      </c>
      <c r="H1440" s="15" t="str">
        <f>RiGHT(A1440, 3)</f>
        <v>TUS</v>
      </c>
      <c r="I1440" s="15" t="str">
        <f>vlookup(G1440, 'Airport Codes'!$B$2:$D122631, 3, 0)</f>
        <v>Reno, NV</v>
      </c>
      <c r="J1440" s="15" t="str">
        <f>vlookup(H1440, 'Airport Codes'!$B$2:$D122631, 3, 0)</f>
        <v>Tucson, AZ</v>
      </c>
      <c r="K1440" s="21"/>
    </row>
    <row r="1441" hidden="1">
      <c r="A1441" s="2" t="s">
        <v>1543</v>
      </c>
      <c r="B1441" s="2">
        <v>13802.0</v>
      </c>
      <c r="C1441" s="2">
        <v>11440.0</v>
      </c>
      <c r="D1441" s="2">
        <v>11541.0</v>
      </c>
      <c r="E1441" s="2">
        <v>36783.0</v>
      </c>
    </row>
    <row r="1442" hidden="1">
      <c r="A1442" s="2" t="s">
        <v>1544</v>
      </c>
      <c r="B1442" s="2">
        <v>19.0</v>
      </c>
      <c r="C1442" s="2">
        <v>40.0</v>
      </c>
      <c r="D1442" s="2">
        <v>37.0</v>
      </c>
      <c r="E1442" s="2">
        <v>96.0</v>
      </c>
    </row>
    <row r="1443" hidden="1">
      <c r="A1443" s="2" t="s">
        <v>1545</v>
      </c>
      <c r="C1443" s="2">
        <v>67.0</v>
      </c>
      <c r="D1443" s="2">
        <v>170.0</v>
      </c>
      <c r="E1443" s="2">
        <v>237.0</v>
      </c>
    </row>
    <row r="1444" hidden="1">
      <c r="A1444" s="2" t="s">
        <v>1546</v>
      </c>
      <c r="B1444" s="2">
        <v>62.0</v>
      </c>
      <c r="C1444" s="2">
        <v>49.0</v>
      </c>
      <c r="D1444" s="2">
        <v>20.0</v>
      </c>
      <c r="E1444" s="2">
        <v>131.0</v>
      </c>
    </row>
    <row r="1445" hidden="1">
      <c r="A1445" s="2" t="s">
        <v>1547</v>
      </c>
      <c r="B1445" s="2">
        <v>1992.0</v>
      </c>
      <c r="C1445" s="2">
        <v>2192.0</v>
      </c>
      <c r="D1445" s="2">
        <v>2433.0</v>
      </c>
      <c r="E1445" s="2">
        <v>6617.0</v>
      </c>
      <c r="F1445" s="2" t="s">
        <v>36</v>
      </c>
      <c r="G1445" s="15" t="str">
        <f t="shared" ref="G1445:G1449" si="255">LEFT(A1445, 3)</f>
        <v>ORF</v>
      </c>
      <c r="H1445" s="15" t="str">
        <f t="shared" ref="H1445:H1449" si="256">RiGHT(A1445, 3)</f>
        <v>PIT</v>
      </c>
      <c r="I1445" s="15" t="str">
        <f>vlookup(G1445, 'Airport Codes'!$B$2:$D122631, 3, 0)</f>
        <v>Norfolk, VA</v>
      </c>
      <c r="J1445" s="15" t="str">
        <f>vlookup(H1445, 'Airport Codes'!$B$2:$D122631, 3, 0)</f>
        <v>Pittsburgh, PA</v>
      </c>
      <c r="K1445" s="21"/>
    </row>
    <row r="1446" hidden="1">
      <c r="A1446" s="2" t="s">
        <v>1548</v>
      </c>
      <c r="B1446" s="2">
        <v>2141.0</v>
      </c>
      <c r="C1446" s="2">
        <v>2195.0</v>
      </c>
      <c r="D1446" s="2">
        <v>2227.0</v>
      </c>
      <c r="E1446" s="2">
        <v>6563.0</v>
      </c>
      <c r="F1446" s="2" t="s">
        <v>36</v>
      </c>
      <c r="G1446" s="15" t="str">
        <f t="shared" si="255"/>
        <v>CLT</v>
      </c>
      <c r="H1446" s="15" t="str">
        <f t="shared" si="256"/>
        <v>JAN</v>
      </c>
      <c r="I1446" s="15" t="str">
        <f>vlookup(G1446, 'Airport Codes'!$B$2:$D122631, 3, 0)</f>
        <v>Charlotte, NC</v>
      </c>
      <c r="J1446" s="15" t="str">
        <f>vlookup(H1446, 'Airport Codes'!$B$2:$D122631, 3, 0)</f>
        <v>Jackson, MS</v>
      </c>
      <c r="K1446" s="21"/>
    </row>
    <row r="1447" hidden="1">
      <c r="A1447" s="2" t="s">
        <v>1549</v>
      </c>
      <c r="B1447" s="2">
        <v>1497.0</v>
      </c>
      <c r="C1447" s="2">
        <v>2320.0</v>
      </c>
      <c r="D1447" s="2">
        <v>2711.0</v>
      </c>
      <c r="E1447" s="2">
        <v>6528.0</v>
      </c>
      <c r="F1447" s="2" t="s">
        <v>36</v>
      </c>
      <c r="G1447" s="15" t="str">
        <f t="shared" si="255"/>
        <v>IAD</v>
      </c>
      <c r="H1447" s="15" t="str">
        <f t="shared" si="256"/>
        <v>PWM</v>
      </c>
      <c r="I1447" s="15" t="str">
        <f>vlookup(G1447, 'Airport Codes'!$B$2:$D122631, 3, 0)</f>
        <v>Washington, DC</v>
      </c>
      <c r="J1447" s="15" t="str">
        <f>vlookup(H1447, 'Airport Codes'!$B$2:$D122631, 3, 0)</f>
        <v>Portland, OR</v>
      </c>
      <c r="K1447" s="21"/>
    </row>
    <row r="1448" hidden="1">
      <c r="A1448" s="2" t="s">
        <v>1550</v>
      </c>
      <c r="B1448" s="2">
        <v>1971.0</v>
      </c>
      <c r="C1448" s="2">
        <v>2081.0</v>
      </c>
      <c r="D1448" s="2">
        <v>2366.0</v>
      </c>
      <c r="E1448" s="2">
        <v>6418.0</v>
      </c>
      <c r="F1448" s="2" t="s">
        <v>36</v>
      </c>
      <c r="G1448" s="15" t="str">
        <f t="shared" si="255"/>
        <v>BOS</v>
      </c>
      <c r="H1448" s="15" t="str">
        <f t="shared" si="256"/>
        <v>CAE</v>
      </c>
      <c r="I1448" s="15" t="str">
        <f>vlookup(G1448, 'Airport Codes'!$B$2:$D122631, 3, 0)</f>
        <v>Boston, MA</v>
      </c>
      <c r="J1448" s="15" t="str">
        <f>vlookup(H1448, 'Airport Codes'!$B$2:$D122631, 3, 0)</f>
        <v>Columbia, SC</v>
      </c>
      <c r="K1448" s="21"/>
    </row>
    <row r="1449" hidden="1">
      <c r="A1449" s="2" t="s">
        <v>1551</v>
      </c>
      <c r="B1449" s="2">
        <v>2026.0</v>
      </c>
      <c r="C1449" s="2">
        <v>2099.0</v>
      </c>
      <c r="D1449" s="2">
        <v>2245.0</v>
      </c>
      <c r="E1449" s="2">
        <v>6370.0</v>
      </c>
      <c r="F1449" s="2" t="s">
        <v>36</v>
      </c>
      <c r="G1449" s="15" t="str">
        <f t="shared" si="255"/>
        <v>MSN</v>
      </c>
      <c r="H1449" s="15" t="str">
        <f t="shared" si="256"/>
        <v>RDU</v>
      </c>
      <c r="I1449" s="15" t="str">
        <f>vlookup(G1449, 'Airport Codes'!$B$2:$D122631, 3, 0)</f>
        <v>Madison, WI</v>
      </c>
      <c r="J1449" s="15" t="str">
        <f>vlookup(H1449, 'Airport Codes'!$B$2:$D122631, 3, 0)</f>
        <v>Raleigh, NC</v>
      </c>
      <c r="K1449" s="21"/>
    </row>
    <row r="1450" hidden="1">
      <c r="A1450" s="2" t="s">
        <v>1552</v>
      </c>
      <c r="B1450" s="2">
        <v>286.0</v>
      </c>
      <c r="C1450" s="2">
        <v>203.0</v>
      </c>
      <c r="D1450" s="2">
        <v>188.0</v>
      </c>
      <c r="E1450" s="2">
        <v>677.0</v>
      </c>
    </row>
    <row r="1451" hidden="1">
      <c r="A1451" s="2" t="s">
        <v>1553</v>
      </c>
      <c r="B1451" s="2">
        <v>2029.0</v>
      </c>
      <c r="C1451" s="2">
        <v>2166.0</v>
      </c>
      <c r="D1451" s="2">
        <v>2168.0</v>
      </c>
      <c r="E1451" s="2">
        <v>6363.0</v>
      </c>
      <c r="F1451" s="2" t="s">
        <v>36</v>
      </c>
      <c r="G1451" s="15" t="str">
        <f t="shared" ref="G1451:G1452" si="257">LEFT(A1451, 3)</f>
        <v>DTW</v>
      </c>
      <c r="H1451" s="15" t="str">
        <f t="shared" ref="H1451:H1452" si="258">RiGHT(A1451, 3)</f>
        <v>LEX</v>
      </c>
      <c r="I1451" s="15" t="str">
        <f>vlookup(G1451, 'Airport Codes'!$B$2:$D122631, 3, 0)</f>
        <v>Detroit, MI</v>
      </c>
      <c r="J1451" s="15" t="str">
        <f>vlookup(H1451, 'Airport Codes'!$B$2:$D122631, 3, 0)</f>
        <v>Lexington Barbeque Festival, NC</v>
      </c>
      <c r="K1451" s="21"/>
    </row>
    <row r="1452" hidden="1">
      <c r="A1452" s="2" t="s">
        <v>1554</v>
      </c>
      <c r="B1452" s="2">
        <v>1723.0</v>
      </c>
      <c r="C1452" s="2">
        <v>2218.0</v>
      </c>
      <c r="D1452" s="2">
        <v>2402.0</v>
      </c>
      <c r="E1452" s="2">
        <v>6343.0</v>
      </c>
      <c r="F1452" s="2" t="s">
        <v>36</v>
      </c>
      <c r="G1452" s="15" t="str">
        <f t="shared" si="257"/>
        <v>CHS</v>
      </c>
      <c r="H1452" s="15" t="str">
        <f t="shared" si="258"/>
        <v>MCO</v>
      </c>
      <c r="I1452" s="15" t="str">
        <f>vlookup(G1452, 'Airport Codes'!$B$2:$D122631, 3, 0)</f>
        <v>Charleston, WV</v>
      </c>
      <c r="J1452" s="15" t="str">
        <f>vlookup(H1452, 'Airport Codes'!$B$2:$D122631, 3, 0)</f>
        <v>Orlando, FL</v>
      </c>
      <c r="K1452" s="21"/>
    </row>
    <row r="1453" hidden="1">
      <c r="A1453" s="2" t="s">
        <v>1555</v>
      </c>
      <c r="B1453" s="2">
        <v>405.0</v>
      </c>
      <c r="C1453" s="2">
        <v>298.0</v>
      </c>
      <c r="D1453" s="2">
        <v>298.0</v>
      </c>
      <c r="E1453" s="2">
        <v>1001.0</v>
      </c>
    </row>
    <row r="1454" hidden="1">
      <c r="A1454" s="2" t="s">
        <v>1556</v>
      </c>
      <c r="C1454" s="2">
        <v>98.0</v>
      </c>
      <c r="E1454" s="2">
        <v>98.0</v>
      </c>
    </row>
    <row r="1455" hidden="1">
      <c r="A1455" s="2" t="s">
        <v>1557</v>
      </c>
      <c r="D1455" s="2">
        <v>45.0</v>
      </c>
      <c r="E1455" s="2">
        <v>45.0</v>
      </c>
    </row>
    <row r="1456" hidden="1">
      <c r="A1456" s="2" t="s">
        <v>1558</v>
      </c>
      <c r="B1456" s="2">
        <v>313.0</v>
      </c>
      <c r="C1456" s="2">
        <v>438.0</v>
      </c>
      <c r="D1456" s="2">
        <v>435.0</v>
      </c>
      <c r="E1456" s="2">
        <v>1186.0</v>
      </c>
    </row>
    <row r="1457" hidden="1">
      <c r="A1457" s="2" t="s">
        <v>1559</v>
      </c>
      <c r="B1457" s="2">
        <v>392.0</v>
      </c>
      <c r="C1457" s="2">
        <v>340.0</v>
      </c>
      <c r="D1457" s="2">
        <v>533.0</v>
      </c>
      <c r="E1457" s="2">
        <v>1265.0</v>
      </c>
    </row>
    <row r="1458" hidden="1">
      <c r="A1458" s="2" t="s">
        <v>1560</v>
      </c>
      <c r="B1458" s="2">
        <v>1193.0</v>
      </c>
      <c r="C1458" s="2">
        <v>1703.0</v>
      </c>
      <c r="D1458" s="2">
        <v>3347.0</v>
      </c>
      <c r="E1458" s="2">
        <v>6243.0</v>
      </c>
      <c r="F1458" s="2" t="s">
        <v>36</v>
      </c>
      <c r="G1458" s="15" t="str">
        <f t="shared" ref="G1458:G1460" si="259">LEFT(A1458, 3)</f>
        <v>ABE</v>
      </c>
      <c r="H1458" s="15" t="str">
        <f t="shared" ref="H1458:H1460" si="260">RiGHT(A1458, 3)</f>
        <v>ORD</v>
      </c>
      <c r="I1458" s="15" t="str">
        <f>vlookup(G1458, 'Airport Codes'!$B$2:$D122631, 3, 0)</f>
        <v>Allentown, PA</v>
      </c>
      <c r="J1458" s="15" t="str">
        <f>vlookup(H1458, 'Airport Codes'!$B$2:$D122631, 3, 0)</f>
        <v>Chicago, IL</v>
      </c>
      <c r="K1458" s="21"/>
    </row>
    <row r="1459" hidden="1">
      <c r="A1459" s="2" t="s">
        <v>1561</v>
      </c>
      <c r="B1459" s="2">
        <v>1396.0</v>
      </c>
      <c r="C1459" s="2">
        <v>1706.0</v>
      </c>
      <c r="D1459" s="2">
        <v>3136.0</v>
      </c>
      <c r="E1459" s="2">
        <v>6238.0</v>
      </c>
      <c r="F1459" s="2" t="s">
        <v>36</v>
      </c>
      <c r="G1459" s="15" t="str">
        <f t="shared" si="259"/>
        <v>GSP</v>
      </c>
      <c r="H1459" s="15" t="str">
        <f t="shared" si="260"/>
        <v>MIA</v>
      </c>
      <c r="I1459" s="15" t="str">
        <f>vlookup(G1459, 'Airport Codes'!$B$2:$D122631, 3, 0)</f>
        <v>Greenville, NC</v>
      </c>
      <c r="J1459" s="15" t="str">
        <f>vlookup(H1459, 'Airport Codes'!$B$2:$D122631, 3, 0)</f>
        <v>Miami, FL</v>
      </c>
      <c r="K1459" s="21"/>
    </row>
    <row r="1460" hidden="1">
      <c r="A1460" s="2" t="s">
        <v>1562</v>
      </c>
      <c r="B1460" s="2">
        <v>1859.0</v>
      </c>
      <c r="C1460" s="2">
        <v>2088.0</v>
      </c>
      <c r="D1460" s="2">
        <v>2228.0</v>
      </c>
      <c r="E1460" s="2">
        <v>6175.0</v>
      </c>
      <c r="F1460" s="2" t="s">
        <v>36</v>
      </c>
      <c r="G1460" s="15" t="str">
        <f t="shared" si="259"/>
        <v>GSP</v>
      </c>
      <c r="H1460" s="15" t="str">
        <f t="shared" si="260"/>
        <v>HOU</v>
      </c>
      <c r="I1460" s="15" t="str">
        <f>vlookup(G1460, 'Airport Codes'!$B$2:$D122631, 3, 0)</f>
        <v>Greenville, NC</v>
      </c>
      <c r="J1460" s="15" t="str">
        <f>vlookup(H1460, 'Airport Codes'!$B$2:$D122631, 3, 0)</f>
        <v>Houston, TX</v>
      </c>
      <c r="K1460" s="21"/>
    </row>
    <row r="1461" hidden="1">
      <c r="A1461" s="2" t="s">
        <v>1563</v>
      </c>
      <c r="D1461" s="2">
        <v>36.0</v>
      </c>
      <c r="E1461" s="2">
        <v>36.0</v>
      </c>
    </row>
    <row r="1462" hidden="1">
      <c r="A1462" s="2" t="s">
        <v>1564</v>
      </c>
      <c r="B1462" s="2">
        <v>1843.0</v>
      </c>
      <c r="C1462" s="2">
        <v>2119.0</v>
      </c>
      <c r="D1462" s="2">
        <v>2209.0</v>
      </c>
      <c r="E1462" s="2">
        <v>6171.0</v>
      </c>
      <c r="F1462" s="2" t="s">
        <v>36</v>
      </c>
      <c r="G1462" s="15" t="str">
        <f>LEFT(A1462, 3)</f>
        <v>CMH</v>
      </c>
      <c r="H1462" s="15" t="str">
        <f>RiGHT(A1462, 3)</f>
        <v>MEM</v>
      </c>
      <c r="I1462" s="15" t="str">
        <f>vlookup(G1462, 'Airport Codes'!$B$2:$D122631, 3, 0)</f>
        <v>Columbus, WI</v>
      </c>
      <c r="J1462" s="15" t="str">
        <f>vlookup(H1462, 'Airport Codes'!$B$2:$D122631, 3, 0)</f>
        <v>Memphis, TN</v>
      </c>
      <c r="K1462" s="21"/>
    </row>
    <row r="1463" hidden="1">
      <c r="A1463" s="2" t="s">
        <v>1565</v>
      </c>
      <c r="B1463" s="2">
        <v>23.0</v>
      </c>
      <c r="D1463" s="2">
        <v>91.0</v>
      </c>
      <c r="E1463" s="2">
        <v>114.0</v>
      </c>
    </row>
    <row r="1464" hidden="1">
      <c r="A1464" s="2" t="s">
        <v>1566</v>
      </c>
      <c r="B1464" s="2">
        <v>1919.0</v>
      </c>
      <c r="C1464" s="2">
        <v>1966.0</v>
      </c>
      <c r="D1464" s="2">
        <v>2265.0</v>
      </c>
      <c r="E1464" s="2">
        <v>6150.0</v>
      </c>
      <c r="F1464" s="2" t="s">
        <v>36</v>
      </c>
      <c r="G1464" s="15" t="str">
        <f t="shared" ref="G1464:G1465" si="261">LEFT(A1464, 3)</f>
        <v>PBI</v>
      </c>
      <c r="H1464" s="15" t="str">
        <f t="shared" ref="H1464:H1465" si="262">RiGHT(A1464, 3)</f>
        <v>SDF</v>
      </c>
      <c r="I1464" s="15" t="str">
        <f>vlookup(G1464, 'Airport Codes'!$B$2:$D122631, 3, 0)</f>
        <v>West Palm Beach, FL</v>
      </c>
      <c r="J1464" s="15" t="str">
        <f>vlookup(H1464, 'Airport Codes'!$B$2:$D122631, 3, 0)</f>
        <v>Louisville, KY</v>
      </c>
      <c r="K1464" s="21"/>
    </row>
    <row r="1465" hidden="1">
      <c r="A1465" s="2" t="s">
        <v>1567</v>
      </c>
      <c r="B1465" s="2">
        <v>1753.0</v>
      </c>
      <c r="C1465" s="2">
        <v>1933.0</v>
      </c>
      <c r="D1465" s="2">
        <v>2456.0</v>
      </c>
      <c r="E1465" s="2">
        <v>6142.0</v>
      </c>
      <c r="F1465" s="2" t="s">
        <v>36</v>
      </c>
      <c r="G1465" s="15" t="str">
        <f t="shared" si="261"/>
        <v>BHM</v>
      </c>
      <c r="H1465" s="15" t="str">
        <f t="shared" si="262"/>
        <v>JAX</v>
      </c>
      <c r="I1465" s="15" t="str">
        <f>vlookup(G1465, 'Airport Codes'!$B$2:$D122631, 3, 0)</f>
        <v>Birmingham, AL</v>
      </c>
      <c r="J1465" s="15" t="str">
        <f>vlookup(H1465, 'Airport Codes'!$B$2:$D122631, 3, 0)</f>
        <v>Jacksonville, FL</v>
      </c>
      <c r="K1465" s="21"/>
    </row>
    <row r="1466" hidden="1">
      <c r="A1466" s="2" t="s">
        <v>1568</v>
      </c>
      <c r="B1466" s="2">
        <v>951.0</v>
      </c>
      <c r="C1466" s="2">
        <v>1117.0</v>
      </c>
      <c r="D1466" s="2">
        <v>1030.0</v>
      </c>
      <c r="E1466" s="2">
        <v>3098.0</v>
      </c>
    </row>
    <row r="1467" hidden="1">
      <c r="A1467" s="2" t="s">
        <v>1569</v>
      </c>
      <c r="B1467" s="2">
        <v>505.0</v>
      </c>
      <c r="C1467" s="2">
        <v>534.0</v>
      </c>
      <c r="D1467" s="2">
        <v>374.0</v>
      </c>
      <c r="E1467" s="2">
        <v>1413.0</v>
      </c>
    </row>
    <row r="1468" hidden="1">
      <c r="A1468" s="2" t="s">
        <v>1570</v>
      </c>
      <c r="B1468" s="2">
        <v>5632.0</v>
      </c>
      <c r="C1468" s="2">
        <v>5874.0</v>
      </c>
      <c r="D1468" s="2">
        <v>5695.0</v>
      </c>
      <c r="E1468" s="2">
        <v>17201.0</v>
      </c>
    </row>
    <row r="1469" hidden="1">
      <c r="A1469" s="2" t="s">
        <v>1571</v>
      </c>
      <c r="B1469" s="2">
        <v>6284.0</v>
      </c>
      <c r="C1469" s="2">
        <v>8751.0</v>
      </c>
      <c r="D1469" s="2">
        <v>8629.0</v>
      </c>
      <c r="E1469" s="2">
        <v>23664.0</v>
      </c>
    </row>
    <row r="1470" hidden="1">
      <c r="A1470" s="2" t="s">
        <v>1572</v>
      </c>
      <c r="D1470" s="2">
        <v>40.0</v>
      </c>
      <c r="E1470" s="2">
        <v>40.0</v>
      </c>
    </row>
    <row r="1471" hidden="1">
      <c r="A1471" s="2" t="s">
        <v>1573</v>
      </c>
      <c r="B1471" s="2">
        <v>1698.0</v>
      </c>
      <c r="C1471" s="2">
        <v>1879.0</v>
      </c>
      <c r="D1471" s="2">
        <v>2529.0</v>
      </c>
      <c r="E1471" s="2">
        <v>6106.0</v>
      </c>
      <c r="F1471" s="2" t="s">
        <v>36</v>
      </c>
      <c r="G1471" s="15" t="str">
        <f t="shared" ref="G1471:G1473" si="263">LEFT(A1471, 3)</f>
        <v>CVG</v>
      </c>
      <c r="H1471" s="15" t="str">
        <f t="shared" ref="H1471:H1473" si="264">RiGHT(A1471, 3)</f>
        <v>ORF</v>
      </c>
      <c r="I1471" s="15" t="str">
        <f>vlookup(G1471, 'Airport Codes'!$B$2:$D122631, 3, 0)</f>
        <v>Cincinnati, OH</v>
      </c>
      <c r="J1471" s="15" t="str">
        <f>vlookup(H1471, 'Airport Codes'!$B$2:$D122631, 3, 0)</f>
        <v>Norfolk, VA</v>
      </c>
      <c r="K1471" s="21"/>
    </row>
    <row r="1472" hidden="1">
      <c r="A1472" s="2" t="s">
        <v>1574</v>
      </c>
      <c r="B1472" s="2">
        <v>1794.0</v>
      </c>
      <c r="C1472" s="2">
        <v>2049.0</v>
      </c>
      <c r="D1472" s="2">
        <v>2197.0</v>
      </c>
      <c r="E1472" s="2">
        <v>6040.0</v>
      </c>
      <c r="F1472" s="2" t="s">
        <v>36</v>
      </c>
      <c r="G1472" s="15" t="str">
        <f t="shared" si="263"/>
        <v>DTW</v>
      </c>
      <c r="H1472" s="15" t="str">
        <f t="shared" si="264"/>
        <v>ROC</v>
      </c>
      <c r="I1472" s="15" t="str">
        <f>vlookup(G1472, 'Airport Codes'!$B$2:$D122631, 3, 0)</f>
        <v>Detroit, MI</v>
      </c>
      <c r="J1472" s="15" t="str">
        <f>vlookup(H1472, 'Airport Codes'!$B$2:$D122631, 3, 0)</f>
        <v>Rochester, MN</v>
      </c>
      <c r="K1472" s="21"/>
    </row>
    <row r="1473" hidden="1">
      <c r="A1473" s="2" t="s">
        <v>1575</v>
      </c>
      <c r="B1473" s="2">
        <v>1757.0</v>
      </c>
      <c r="C1473" s="2">
        <v>2009.0</v>
      </c>
      <c r="D1473" s="2">
        <v>2238.0</v>
      </c>
      <c r="E1473" s="2">
        <v>6004.0</v>
      </c>
      <c r="F1473" s="2" t="s">
        <v>36</v>
      </c>
      <c r="G1473" s="15" t="str">
        <f t="shared" si="263"/>
        <v>GSP</v>
      </c>
      <c r="H1473" s="15" t="str">
        <f t="shared" si="264"/>
        <v>STL</v>
      </c>
      <c r="I1473" s="15" t="str">
        <f>vlookup(G1473, 'Airport Codes'!$B$2:$D122631, 3, 0)</f>
        <v>Greenville, NC</v>
      </c>
      <c r="J1473" s="15" t="str">
        <f>vlookup(H1473, 'Airport Codes'!$B$2:$D122631, 3, 0)</f>
        <v>St. Louis, MO</v>
      </c>
      <c r="K1473" s="21"/>
    </row>
    <row r="1474" hidden="1">
      <c r="A1474" s="2" t="s">
        <v>1576</v>
      </c>
      <c r="B1474" s="2">
        <v>142.0</v>
      </c>
      <c r="C1474" s="2">
        <v>87.0</v>
      </c>
      <c r="D1474" s="2">
        <v>100.0</v>
      </c>
      <c r="E1474" s="2">
        <v>329.0</v>
      </c>
    </row>
    <row r="1475" hidden="1">
      <c r="A1475" s="2" t="s">
        <v>1577</v>
      </c>
      <c r="B1475" s="2">
        <v>1891.0</v>
      </c>
      <c r="C1475" s="2">
        <v>1945.0</v>
      </c>
      <c r="D1475" s="2">
        <v>2159.0</v>
      </c>
      <c r="E1475" s="2">
        <v>5995.0</v>
      </c>
      <c r="F1475" s="2" t="s">
        <v>36</v>
      </c>
      <c r="G1475" s="15" t="str">
        <f t="shared" ref="G1475:G1476" si="265">LEFT(A1475, 3)</f>
        <v>AGS</v>
      </c>
      <c r="H1475" s="15" t="str">
        <f t="shared" ref="H1475:H1476" si="266">RiGHT(A1475, 3)</f>
        <v>DCA</v>
      </c>
      <c r="I1475" s="15" t="str">
        <f>vlookup(G1475, 'Airport Codes'!$B$2:$D122631, 3, 0)</f>
        <v>Augusta, ME</v>
      </c>
      <c r="J1475" s="15" t="str">
        <f>vlookup(H1475, 'Airport Codes'!$B$2:$D122631, 3, 0)</f>
        <v>Washington, DC</v>
      </c>
      <c r="K1475" s="21"/>
    </row>
    <row r="1476" hidden="1">
      <c r="A1476" s="2" t="s">
        <v>1578</v>
      </c>
      <c r="B1476" s="2">
        <v>1518.0</v>
      </c>
      <c r="C1476" s="2">
        <v>2210.0</v>
      </c>
      <c r="D1476" s="2">
        <v>2222.0</v>
      </c>
      <c r="E1476" s="2">
        <v>5950.0</v>
      </c>
      <c r="F1476" s="2" t="s">
        <v>36</v>
      </c>
      <c r="G1476" s="15" t="str">
        <f t="shared" si="265"/>
        <v>DEN</v>
      </c>
      <c r="H1476" s="15" t="str">
        <f t="shared" si="266"/>
        <v>SHV</v>
      </c>
      <c r="I1476" s="15" t="str">
        <f>vlookup(G1476, 'Airport Codes'!$B$2:$D122631, 3, 0)</f>
        <v>Denver, CO</v>
      </c>
      <c r="J1476" s="15" t="str">
        <f>vlookup(H1476, 'Airport Codes'!$B$2:$D122631, 3, 0)</f>
        <v>Shreveport, LA</v>
      </c>
      <c r="K1476" s="21"/>
    </row>
    <row r="1477" hidden="1">
      <c r="A1477" s="2" t="s">
        <v>1579</v>
      </c>
      <c r="B1477" s="2">
        <v>49884.0</v>
      </c>
      <c r="C1477" s="2">
        <v>48625.0</v>
      </c>
      <c r="D1477" s="2">
        <v>53093.0</v>
      </c>
      <c r="E1477" s="2">
        <v>151602.0</v>
      </c>
    </row>
    <row r="1478" hidden="1">
      <c r="A1478" s="2" t="s">
        <v>1580</v>
      </c>
      <c r="B1478" s="2">
        <v>305.0</v>
      </c>
      <c r="C1478" s="2">
        <v>290.0</v>
      </c>
      <c r="D1478" s="2">
        <v>276.0</v>
      </c>
      <c r="E1478" s="2">
        <v>871.0</v>
      </c>
    </row>
    <row r="1479" hidden="1">
      <c r="A1479" s="2" t="s">
        <v>1581</v>
      </c>
      <c r="B1479" s="2">
        <v>16591.0</v>
      </c>
      <c r="C1479" s="2">
        <v>14237.0</v>
      </c>
      <c r="D1479" s="2">
        <v>12948.0</v>
      </c>
      <c r="E1479" s="2">
        <v>43776.0</v>
      </c>
    </row>
    <row r="1480" hidden="1">
      <c r="A1480" s="2" t="s">
        <v>1582</v>
      </c>
      <c r="B1480" s="2">
        <v>2196.0</v>
      </c>
      <c r="C1480" s="2">
        <v>2527.0</v>
      </c>
      <c r="D1480" s="2">
        <v>2436.0</v>
      </c>
      <c r="E1480" s="2">
        <v>7159.0</v>
      </c>
    </row>
    <row r="1481" hidden="1">
      <c r="A1481" s="2" t="s">
        <v>1583</v>
      </c>
      <c r="B1481" s="2">
        <v>1714.0</v>
      </c>
      <c r="C1481" s="2">
        <v>1973.0</v>
      </c>
      <c r="D1481" s="2">
        <v>2220.0</v>
      </c>
      <c r="E1481" s="2">
        <v>5907.0</v>
      </c>
      <c r="F1481" s="2" t="s">
        <v>36</v>
      </c>
      <c r="G1481" s="15" t="str">
        <f>LEFT(A1481, 3)</f>
        <v>BUF</v>
      </c>
      <c r="H1481" s="15" t="str">
        <f>RiGHT(A1481, 3)</f>
        <v>DTW</v>
      </c>
      <c r="I1481" s="15" t="str">
        <f>vlookup(G1481, 'Airport Codes'!$B$2:$D122631, 3, 0)</f>
        <v>Buffalo, WY</v>
      </c>
      <c r="J1481" s="15" t="str">
        <f>vlookup(H1481, 'Airport Codes'!$B$2:$D122631, 3, 0)</f>
        <v>Detroit, MI</v>
      </c>
      <c r="K1481" s="21"/>
    </row>
    <row r="1482" hidden="1">
      <c r="A1482" s="2" t="s">
        <v>1584</v>
      </c>
      <c r="B1482" s="2">
        <v>1167.0</v>
      </c>
      <c r="C1482" s="2">
        <v>1204.0</v>
      </c>
      <c r="D1482" s="2">
        <v>926.0</v>
      </c>
      <c r="E1482" s="2">
        <v>3297.0</v>
      </c>
    </row>
    <row r="1483" hidden="1">
      <c r="A1483" s="2" t="s">
        <v>1585</v>
      </c>
      <c r="B1483" s="2">
        <v>4987.0</v>
      </c>
      <c r="C1483" s="2">
        <v>10050.0</v>
      </c>
      <c r="D1483" s="2">
        <v>8580.0</v>
      </c>
      <c r="E1483" s="2">
        <v>23617.0</v>
      </c>
    </row>
    <row r="1484" hidden="1">
      <c r="A1484" s="2" t="s">
        <v>1586</v>
      </c>
      <c r="B1484" s="2">
        <v>1732.0</v>
      </c>
      <c r="C1484" s="2">
        <v>1969.0</v>
      </c>
      <c r="D1484" s="2">
        <v>2176.0</v>
      </c>
      <c r="E1484" s="2">
        <v>5877.0</v>
      </c>
      <c r="F1484" s="2" t="s">
        <v>36</v>
      </c>
      <c r="G1484" s="15" t="str">
        <f>LEFT(A1484, 3)</f>
        <v>CHS</v>
      </c>
      <c r="H1484" s="15" t="str">
        <f>RiGHT(A1484, 3)</f>
        <v>MEM</v>
      </c>
      <c r="I1484" s="15" t="str">
        <f>vlookup(G1484, 'Airport Codes'!$B$2:$D122631, 3, 0)</f>
        <v>Charleston, WV</v>
      </c>
      <c r="J1484" s="15" t="str">
        <f>vlookup(H1484, 'Airport Codes'!$B$2:$D122631, 3, 0)</f>
        <v>Memphis, TN</v>
      </c>
      <c r="K1484" s="21"/>
    </row>
    <row r="1485" hidden="1">
      <c r="A1485" s="2" t="s">
        <v>1587</v>
      </c>
      <c r="B1485" s="2">
        <v>353.0</v>
      </c>
      <c r="C1485" s="2">
        <v>171.0</v>
      </c>
      <c r="E1485" s="2">
        <v>524.0</v>
      </c>
    </row>
    <row r="1486" hidden="1">
      <c r="A1486" s="2" t="s">
        <v>1588</v>
      </c>
      <c r="B1486" s="2">
        <v>1089.0</v>
      </c>
      <c r="C1486" s="2">
        <v>1087.0</v>
      </c>
      <c r="D1486" s="2">
        <v>1475.0</v>
      </c>
      <c r="E1486" s="2">
        <v>3651.0</v>
      </c>
    </row>
    <row r="1487" hidden="1">
      <c r="A1487" s="2" t="s">
        <v>1589</v>
      </c>
      <c r="B1487" s="2">
        <v>1757.0</v>
      </c>
      <c r="C1487" s="2">
        <v>2037.0</v>
      </c>
      <c r="D1487" s="2">
        <v>2079.0</v>
      </c>
      <c r="E1487" s="2">
        <v>5873.0</v>
      </c>
      <c r="F1487" s="2" t="s">
        <v>36</v>
      </c>
      <c r="G1487" s="15" t="str">
        <f>LEFT(A1487, 3)</f>
        <v>GSP</v>
      </c>
      <c r="H1487" s="15" t="str">
        <f>RiGHT(A1487, 3)</f>
        <v>IND</v>
      </c>
      <c r="I1487" s="15" t="str">
        <f>vlookup(G1487, 'Airport Codes'!$B$2:$D122631, 3, 0)</f>
        <v>Greenville, NC</v>
      </c>
      <c r="J1487" s="15" t="str">
        <f>vlookup(H1487, 'Airport Codes'!$B$2:$D122631, 3, 0)</f>
        <v>Indianapolis, IN</v>
      </c>
      <c r="K1487" s="21"/>
    </row>
    <row r="1488" hidden="1">
      <c r="A1488" s="2" t="s">
        <v>1590</v>
      </c>
      <c r="B1488" s="2">
        <v>361.0</v>
      </c>
      <c r="C1488" s="2">
        <v>314.0</v>
      </c>
      <c r="D1488" s="2">
        <v>305.0</v>
      </c>
      <c r="E1488" s="2">
        <v>980.0</v>
      </c>
    </row>
    <row r="1489" hidden="1">
      <c r="A1489" s="2" t="s">
        <v>1591</v>
      </c>
      <c r="B1489" s="2">
        <v>2031.0</v>
      </c>
      <c r="C1489" s="2">
        <v>2310.0</v>
      </c>
      <c r="D1489" s="2">
        <v>2219.0</v>
      </c>
      <c r="E1489" s="2">
        <v>6560.0</v>
      </c>
    </row>
    <row r="1490" hidden="1">
      <c r="A1490" s="2" t="s">
        <v>1592</v>
      </c>
      <c r="B1490" s="2">
        <v>31218.0</v>
      </c>
      <c r="C1490" s="2">
        <v>31114.0</v>
      </c>
      <c r="D1490" s="2">
        <v>30354.0</v>
      </c>
      <c r="E1490" s="2">
        <v>92686.0</v>
      </c>
    </row>
    <row r="1491" hidden="1">
      <c r="A1491" s="2" t="s">
        <v>1593</v>
      </c>
      <c r="B1491" s="2">
        <v>1847.0</v>
      </c>
      <c r="C1491" s="2">
        <v>1917.0</v>
      </c>
      <c r="D1491" s="2">
        <v>2082.0</v>
      </c>
      <c r="E1491" s="2">
        <v>5846.0</v>
      </c>
      <c r="F1491" s="2" t="s">
        <v>36</v>
      </c>
      <c r="G1491" s="15" t="str">
        <f>LEFT(A1491, 3)</f>
        <v>CLE</v>
      </c>
      <c r="H1491" s="15" t="str">
        <f>RiGHT(A1491, 3)</f>
        <v>GSP</v>
      </c>
      <c r="I1491" s="15" t="str">
        <f>vlookup(G1491, 'Airport Codes'!$B$2:$D122631, 3, 0)</f>
        <v>Cleveland, OH</v>
      </c>
      <c r="J1491" s="15" t="str">
        <f>vlookup(H1491, 'Airport Codes'!$B$2:$D122631, 3, 0)</f>
        <v>Greenville, NC</v>
      </c>
      <c r="K1491" s="21"/>
    </row>
    <row r="1492" hidden="1">
      <c r="A1492" s="2" t="s">
        <v>1594</v>
      </c>
      <c r="B1492" s="2">
        <v>109.0</v>
      </c>
      <c r="C1492" s="2">
        <v>135.0</v>
      </c>
      <c r="D1492" s="2">
        <v>82.0</v>
      </c>
      <c r="E1492" s="2">
        <v>326.0</v>
      </c>
    </row>
    <row r="1493" hidden="1">
      <c r="A1493" s="2" t="s">
        <v>1595</v>
      </c>
      <c r="B1493" s="2">
        <v>316.0</v>
      </c>
      <c r="C1493" s="2">
        <v>303.0</v>
      </c>
      <c r="D1493" s="2">
        <v>390.0</v>
      </c>
      <c r="E1493" s="2">
        <v>1009.0</v>
      </c>
    </row>
    <row r="1494" hidden="1">
      <c r="A1494" s="2" t="s">
        <v>1596</v>
      </c>
      <c r="B1494" s="2">
        <v>9589.0</v>
      </c>
      <c r="C1494" s="2">
        <v>9599.0</v>
      </c>
      <c r="D1494" s="2">
        <v>6598.0</v>
      </c>
      <c r="E1494" s="2">
        <v>25786.0</v>
      </c>
    </row>
    <row r="1495" hidden="1">
      <c r="A1495" s="2" t="s">
        <v>1597</v>
      </c>
      <c r="B1495" s="2">
        <v>1163.0</v>
      </c>
      <c r="C1495" s="2">
        <v>1414.0</v>
      </c>
      <c r="D1495" s="2">
        <v>3198.0</v>
      </c>
      <c r="E1495" s="2">
        <v>5775.0</v>
      </c>
      <c r="F1495" s="2" t="s">
        <v>36</v>
      </c>
      <c r="G1495" s="15" t="str">
        <f>LEFT(A1495, 3)</f>
        <v>BNA</v>
      </c>
      <c r="H1495" s="15" t="str">
        <f>RiGHT(A1495, 3)</f>
        <v>MDT</v>
      </c>
      <c r="I1495" s="15" t="str">
        <f>vlookup(G1495, 'Airport Codes'!$B$2:$D122631, 3, 0)</f>
        <v>Nashville, TN</v>
      </c>
      <c r="J1495" s="15" t="str">
        <f>vlookup(H1495, 'Airport Codes'!$B$2:$D122631, 3, 0)</f>
        <v>Harrisburg, PA</v>
      </c>
      <c r="K1495" s="21"/>
    </row>
    <row r="1496" hidden="1">
      <c r="A1496" s="2" t="s">
        <v>1598</v>
      </c>
      <c r="B1496" s="2">
        <v>2003.0</v>
      </c>
      <c r="C1496" s="2">
        <v>1982.0</v>
      </c>
      <c r="D1496" s="2">
        <v>1743.0</v>
      </c>
      <c r="E1496" s="2">
        <v>5728.0</v>
      </c>
    </row>
    <row r="1497" hidden="1">
      <c r="A1497" s="2" t="s">
        <v>1599</v>
      </c>
      <c r="B1497" s="2">
        <v>1836.0</v>
      </c>
      <c r="C1497" s="2">
        <v>1916.0</v>
      </c>
      <c r="D1497" s="2">
        <v>2015.0</v>
      </c>
      <c r="E1497" s="2">
        <v>5767.0</v>
      </c>
      <c r="F1497" s="2" t="s">
        <v>36</v>
      </c>
      <c r="G1497" s="15" t="str">
        <f t="shared" ref="G1497:G1499" si="267">LEFT(A1497, 3)</f>
        <v>EWR</v>
      </c>
      <c r="H1497" s="15" t="str">
        <f t="shared" ref="H1497:H1499" si="268">RiGHT(A1497, 3)</f>
        <v>ILM</v>
      </c>
      <c r="I1497" s="15" t="str">
        <f>vlookup(G1497, 'Airport Codes'!$B$2:$D122631, 3, 0)</f>
        <v>Newark, NJ</v>
      </c>
      <c r="J1497" s="15" t="str">
        <f>vlookup(H1497, 'Airport Codes'!$B$2:$D122631, 3, 0)</f>
        <v>Wilmington, DE</v>
      </c>
      <c r="K1497" s="21"/>
    </row>
    <row r="1498" hidden="1">
      <c r="A1498" s="2" t="s">
        <v>1600</v>
      </c>
      <c r="B1498" s="2">
        <v>1671.0</v>
      </c>
      <c r="C1498" s="2">
        <v>1923.0</v>
      </c>
      <c r="D1498" s="2">
        <v>2152.0</v>
      </c>
      <c r="E1498" s="2">
        <v>5746.0</v>
      </c>
      <c r="F1498" s="2" t="s">
        <v>36</v>
      </c>
      <c r="G1498" s="15" t="str">
        <f t="shared" si="267"/>
        <v>GSP</v>
      </c>
      <c r="H1498" s="15" t="str">
        <f t="shared" si="268"/>
        <v>PIT</v>
      </c>
      <c r="I1498" s="15" t="str">
        <f>vlookup(G1498, 'Airport Codes'!$B$2:$D122631, 3, 0)</f>
        <v>Greenville, NC</v>
      </c>
      <c r="J1498" s="15" t="str">
        <f>vlookup(H1498, 'Airport Codes'!$B$2:$D122631, 3, 0)</f>
        <v>Pittsburgh, PA</v>
      </c>
      <c r="K1498" s="21"/>
    </row>
    <row r="1499" hidden="1">
      <c r="A1499" s="2" t="s">
        <v>1601</v>
      </c>
      <c r="B1499" s="2">
        <v>1612.0</v>
      </c>
      <c r="C1499" s="2">
        <v>1957.0</v>
      </c>
      <c r="D1499" s="2">
        <v>2176.0</v>
      </c>
      <c r="E1499" s="2">
        <v>5745.0</v>
      </c>
      <c r="F1499" s="2" t="s">
        <v>36</v>
      </c>
      <c r="G1499" s="15" t="str">
        <f t="shared" si="267"/>
        <v>MFR</v>
      </c>
      <c r="H1499" s="15" t="str">
        <f t="shared" si="268"/>
        <v>SLC</v>
      </c>
      <c r="I1499" s="15" t="str">
        <f>vlookup(G1499, 'Airport Codes'!$B$2:$D122631, 3, 0)</f>
        <v>Medford, OR</v>
      </c>
      <c r="J1499" s="15" t="str">
        <f>vlookup(H1499, 'Airport Codes'!$B$2:$D122631, 3, 0)</f>
        <v>Salt Lake City, UT</v>
      </c>
      <c r="K1499" s="21"/>
    </row>
    <row r="1500" hidden="1">
      <c r="A1500" s="2" t="s">
        <v>1602</v>
      </c>
      <c r="B1500" s="2">
        <v>102.0</v>
      </c>
      <c r="C1500" s="2">
        <v>135.0</v>
      </c>
      <c r="D1500" s="2">
        <v>128.0</v>
      </c>
      <c r="E1500" s="2">
        <v>365.0</v>
      </c>
    </row>
    <row r="1501" hidden="1">
      <c r="A1501" s="2" t="s">
        <v>1603</v>
      </c>
      <c r="B1501" s="2">
        <v>351.0</v>
      </c>
      <c r="C1501" s="2">
        <v>277.0</v>
      </c>
      <c r="D1501" s="2">
        <v>282.0</v>
      </c>
      <c r="E1501" s="2">
        <v>910.0</v>
      </c>
    </row>
    <row r="1502" hidden="1">
      <c r="A1502" s="2" t="s">
        <v>1604</v>
      </c>
      <c r="B1502" s="2">
        <v>1750.0</v>
      </c>
      <c r="C1502" s="2">
        <v>1815.0</v>
      </c>
      <c r="D1502" s="2">
        <v>2163.0</v>
      </c>
      <c r="E1502" s="2">
        <v>5728.0</v>
      </c>
      <c r="F1502" s="2" t="s">
        <v>36</v>
      </c>
      <c r="G1502" s="15" t="str">
        <f>LEFT(A1502, 3)</f>
        <v>BTV</v>
      </c>
      <c r="H1502" s="15" t="str">
        <f>RiGHT(A1502, 3)</f>
        <v>DTW</v>
      </c>
      <c r="I1502" s="15" t="str">
        <f>vlookup(G1502, 'Airport Codes'!$B$2:$D122631, 3, 0)</f>
        <v>Burlington, NC</v>
      </c>
      <c r="J1502" s="15" t="str">
        <f>vlookup(H1502, 'Airport Codes'!$B$2:$D122631, 3, 0)</f>
        <v>Detroit, MI</v>
      </c>
      <c r="K1502" s="21"/>
    </row>
    <row r="1503" hidden="1">
      <c r="A1503" s="2" t="s">
        <v>1605</v>
      </c>
      <c r="C1503" s="2">
        <v>109.0</v>
      </c>
      <c r="D1503" s="2">
        <v>41.0</v>
      </c>
      <c r="E1503" s="2">
        <v>150.0</v>
      </c>
    </row>
    <row r="1504" hidden="1">
      <c r="A1504" s="2" t="s">
        <v>1606</v>
      </c>
      <c r="B1504" s="2">
        <v>1835.0</v>
      </c>
      <c r="C1504" s="2">
        <v>1934.0</v>
      </c>
      <c r="D1504" s="2">
        <v>1935.0</v>
      </c>
      <c r="E1504" s="2">
        <v>5704.0</v>
      </c>
      <c r="F1504" s="2" t="s">
        <v>36</v>
      </c>
      <c r="G1504" s="15" t="str">
        <f>LEFT(A1504, 3)</f>
        <v>ILM</v>
      </c>
      <c r="H1504" s="15" t="str">
        <f>RiGHT(A1504, 3)</f>
        <v>MCO</v>
      </c>
      <c r="I1504" s="15" t="str">
        <f>vlookup(G1504, 'Airport Codes'!$B$2:$D122631, 3, 0)</f>
        <v>Wilmington, DE</v>
      </c>
      <c r="J1504" s="15" t="str">
        <f>vlookup(H1504, 'Airport Codes'!$B$2:$D122631, 3, 0)</f>
        <v>Orlando, FL</v>
      </c>
      <c r="K1504" s="21"/>
    </row>
    <row r="1505" hidden="1">
      <c r="A1505" s="2" t="s">
        <v>1607</v>
      </c>
      <c r="B1505" s="2">
        <v>3317.0</v>
      </c>
      <c r="C1505" s="2">
        <v>2801.0</v>
      </c>
      <c r="D1505" s="2">
        <v>1518.0</v>
      </c>
      <c r="E1505" s="2">
        <v>7636.0</v>
      </c>
    </row>
    <row r="1506" hidden="1">
      <c r="A1506" s="2" t="s">
        <v>1608</v>
      </c>
      <c r="B1506" s="2">
        <v>1675.0</v>
      </c>
      <c r="C1506" s="2">
        <v>1942.0</v>
      </c>
      <c r="D1506" s="2">
        <v>2068.0</v>
      </c>
      <c r="E1506" s="2">
        <v>5685.0</v>
      </c>
      <c r="F1506" s="2" t="s">
        <v>36</v>
      </c>
      <c r="G1506" s="15" t="str">
        <f>LEFT(A1506, 3)</f>
        <v>MSY</v>
      </c>
      <c r="H1506" s="15" t="str">
        <f>RiGHT(A1506, 3)</f>
        <v>SAV</v>
      </c>
      <c r="I1506" s="15" t="str">
        <f>vlookup(G1506, 'Airport Codes'!$B$2:$D122631, 3, 0)</f>
        <v>New Orleans, LA</v>
      </c>
      <c r="J1506" s="15" t="str">
        <f>vlookup(H1506, 'Airport Codes'!$B$2:$D122631, 3, 0)</f>
        <v>Savannah, GA</v>
      </c>
      <c r="K1506" s="21"/>
    </row>
    <row r="1507" hidden="1">
      <c r="A1507" s="2" t="s">
        <v>1609</v>
      </c>
      <c r="C1507" s="2">
        <v>74.0</v>
      </c>
      <c r="E1507" s="2">
        <v>74.0</v>
      </c>
    </row>
    <row r="1508" hidden="1">
      <c r="A1508" s="2" t="s">
        <v>1610</v>
      </c>
      <c r="B1508" s="2">
        <v>1847.0</v>
      </c>
      <c r="C1508" s="2">
        <v>1876.0</v>
      </c>
      <c r="D1508" s="2">
        <v>1958.0</v>
      </c>
      <c r="E1508" s="2">
        <v>5681.0</v>
      </c>
      <c r="F1508" s="2" t="s">
        <v>36</v>
      </c>
      <c r="G1508" s="15" t="str">
        <f t="shared" ref="G1508:G1509" si="269">LEFT(A1508, 3)</f>
        <v>AGS</v>
      </c>
      <c r="H1508" s="15" t="str">
        <f t="shared" ref="H1508:H1509" si="270">RiGHT(A1508, 3)</f>
        <v>LGA</v>
      </c>
      <c r="I1508" s="15" t="str">
        <f>vlookup(G1508, 'Airport Codes'!$B$2:$D122631, 3, 0)</f>
        <v>Augusta, ME</v>
      </c>
      <c r="J1508" s="15" t="str">
        <f>vlookup(H1508, 'Airport Codes'!$B$2:$D122631, 3, 0)</f>
        <v>New York, NY</v>
      </c>
      <c r="K1508" s="21"/>
    </row>
    <row r="1509" hidden="1">
      <c r="A1509" s="2" t="s">
        <v>1611</v>
      </c>
      <c r="B1509" s="2">
        <v>1818.0</v>
      </c>
      <c r="C1509" s="2">
        <v>1930.0</v>
      </c>
      <c r="D1509" s="2">
        <v>1930.0</v>
      </c>
      <c r="E1509" s="2">
        <v>5678.0</v>
      </c>
      <c r="F1509" s="2" t="s">
        <v>36</v>
      </c>
      <c r="G1509" s="15" t="str">
        <f t="shared" si="269"/>
        <v>DEN</v>
      </c>
      <c r="H1509" s="15" t="str">
        <f t="shared" si="270"/>
        <v>SGF</v>
      </c>
      <c r="I1509" s="15" t="str">
        <f>vlookup(G1509, 'Airport Codes'!$B$2:$D122631, 3, 0)</f>
        <v>Denver, CO</v>
      </c>
      <c r="J1509" s="15" t="str">
        <f>vlookup(H1509, 'Airport Codes'!$B$2:$D122631, 3, 0)</f>
        <v>Eugene-Springfield, OR</v>
      </c>
      <c r="K1509" s="21"/>
    </row>
    <row r="1510" hidden="1">
      <c r="A1510" s="2" t="s">
        <v>1612</v>
      </c>
      <c r="B1510" s="2">
        <v>191.0</v>
      </c>
      <c r="C1510" s="2">
        <v>160.0</v>
      </c>
      <c r="D1510" s="2">
        <v>233.0</v>
      </c>
      <c r="E1510" s="2">
        <v>584.0</v>
      </c>
    </row>
    <row r="1511" hidden="1">
      <c r="A1511" s="2" t="s">
        <v>1613</v>
      </c>
      <c r="B1511" s="2">
        <v>407.0</v>
      </c>
      <c r="E1511" s="2">
        <v>407.0</v>
      </c>
    </row>
    <row r="1512" hidden="1">
      <c r="A1512" s="2" t="s">
        <v>1614</v>
      </c>
      <c r="B1512" s="2">
        <v>7684.0</v>
      </c>
      <c r="C1512" s="2">
        <v>8064.0</v>
      </c>
      <c r="D1512" s="2">
        <v>7942.0</v>
      </c>
      <c r="E1512" s="2">
        <v>23690.0</v>
      </c>
    </row>
    <row r="1513" hidden="1">
      <c r="A1513" s="2" t="s">
        <v>1615</v>
      </c>
      <c r="B1513" s="2">
        <v>250.0</v>
      </c>
      <c r="C1513" s="2">
        <v>229.0</v>
      </c>
      <c r="D1513" s="2">
        <v>741.0</v>
      </c>
      <c r="E1513" s="2">
        <v>1220.0</v>
      </c>
    </row>
    <row r="1514" hidden="1">
      <c r="A1514" s="2" t="s">
        <v>1616</v>
      </c>
      <c r="D1514" s="2">
        <v>88.0</v>
      </c>
      <c r="E1514" s="2">
        <v>88.0</v>
      </c>
    </row>
    <row r="1515" hidden="1">
      <c r="A1515" s="2" t="s">
        <v>1617</v>
      </c>
      <c r="B1515" s="2">
        <v>658.0</v>
      </c>
      <c r="C1515" s="2">
        <v>710.0</v>
      </c>
      <c r="D1515" s="2">
        <v>671.0</v>
      </c>
      <c r="E1515" s="2">
        <v>2039.0</v>
      </c>
    </row>
    <row r="1516" hidden="1">
      <c r="A1516" s="2" t="s">
        <v>1618</v>
      </c>
      <c r="B1516" s="2">
        <v>1773.0</v>
      </c>
      <c r="C1516" s="2">
        <v>1805.0</v>
      </c>
      <c r="D1516" s="2">
        <v>2082.0</v>
      </c>
      <c r="E1516" s="2">
        <v>5660.0</v>
      </c>
      <c r="F1516" s="2" t="s">
        <v>36</v>
      </c>
      <c r="G1516" s="15" t="str">
        <f t="shared" ref="G1516:G1521" si="271">LEFT(A1516, 3)</f>
        <v>ACK</v>
      </c>
      <c r="H1516" s="15" t="str">
        <f t="shared" ref="H1516:H1521" si="272">RiGHT(A1516, 3)</f>
        <v>DCA</v>
      </c>
      <c r="I1516" s="15" t="str">
        <f>vlookup(G1516, 'Airport Codes'!$B$2:$D122631, 3, 0)</f>
        <v>Nantucket, MA</v>
      </c>
      <c r="J1516" s="15" t="str">
        <f>vlookup(H1516, 'Airport Codes'!$B$2:$D122631, 3, 0)</f>
        <v>Washington, DC</v>
      </c>
      <c r="K1516" s="21"/>
    </row>
    <row r="1517" hidden="1">
      <c r="A1517" s="2" t="s">
        <v>1619</v>
      </c>
      <c r="B1517" s="2">
        <v>1520.0</v>
      </c>
      <c r="C1517" s="2">
        <v>1811.0</v>
      </c>
      <c r="D1517" s="2">
        <v>2232.0</v>
      </c>
      <c r="E1517" s="2">
        <v>5563.0</v>
      </c>
      <c r="F1517" s="2" t="s">
        <v>36</v>
      </c>
      <c r="G1517" s="15" t="str">
        <f t="shared" si="271"/>
        <v>BNA</v>
      </c>
      <c r="H1517" s="15" t="str">
        <f t="shared" si="272"/>
        <v>GSO</v>
      </c>
      <c r="I1517" s="15" t="str">
        <f>vlookup(G1517, 'Airport Codes'!$B$2:$D122631, 3, 0)</f>
        <v>Nashville, TN</v>
      </c>
      <c r="J1517" s="15" t="str">
        <f>vlookup(H1517, 'Airport Codes'!$B$2:$D122631, 3, 0)</f>
        <v>Greensboro, NC</v>
      </c>
      <c r="K1517" s="21"/>
    </row>
    <row r="1518" hidden="1">
      <c r="A1518" s="2" t="s">
        <v>1620</v>
      </c>
      <c r="B1518" s="2">
        <v>1675.0</v>
      </c>
      <c r="C1518" s="2">
        <v>1778.0</v>
      </c>
      <c r="D1518" s="2">
        <v>2099.0</v>
      </c>
      <c r="E1518" s="2">
        <v>5552.0</v>
      </c>
      <c r="F1518" s="2" t="s">
        <v>36</v>
      </c>
      <c r="G1518" s="15" t="str">
        <f t="shared" si="271"/>
        <v>HSV</v>
      </c>
      <c r="H1518" s="15" t="str">
        <f t="shared" si="272"/>
        <v>LGA</v>
      </c>
      <c r="I1518" s="15" t="str">
        <f>vlookup(G1518, 'Airport Codes'!$B$2:$D122631, 3, 0)</f>
        <v>Huntsville, AL</v>
      </c>
      <c r="J1518" s="15" t="str">
        <f>vlookup(H1518, 'Airport Codes'!$B$2:$D122631, 3, 0)</f>
        <v>New York, NY</v>
      </c>
      <c r="K1518" s="21"/>
    </row>
    <row r="1519" hidden="1">
      <c r="A1519" s="2" t="s">
        <v>1621</v>
      </c>
      <c r="B1519" s="2">
        <v>1605.0</v>
      </c>
      <c r="C1519" s="2">
        <v>1903.0</v>
      </c>
      <c r="D1519" s="2">
        <v>2032.0</v>
      </c>
      <c r="E1519" s="2">
        <v>5540.0</v>
      </c>
      <c r="F1519" s="2" t="s">
        <v>36</v>
      </c>
      <c r="G1519" s="15" t="str">
        <f t="shared" si="271"/>
        <v>CMH</v>
      </c>
      <c r="H1519" s="15" t="str">
        <f t="shared" si="272"/>
        <v>SAV</v>
      </c>
      <c r="I1519" s="15" t="str">
        <f>vlookup(G1519, 'Airport Codes'!$B$2:$D122631, 3, 0)</f>
        <v>Columbus, WI</v>
      </c>
      <c r="J1519" s="15" t="str">
        <f>vlookup(H1519, 'Airport Codes'!$B$2:$D122631, 3, 0)</f>
        <v>Savannah, GA</v>
      </c>
      <c r="K1519" s="21"/>
    </row>
    <row r="1520" hidden="1">
      <c r="A1520" s="2" t="s">
        <v>1622</v>
      </c>
      <c r="B1520" s="2">
        <v>1636.0</v>
      </c>
      <c r="C1520" s="2">
        <v>1811.0</v>
      </c>
      <c r="D1520" s="2">
        <v>2031.0</v>
      </c>
      <c r="E1520" s="2">
        <v>5478.0</v>
      </c>
      <c r="F1520" s="2" t="s">
        <v>36</v>
      </c>
      <c r="G1520" s="15" t="str">
        <f t="shared" si="271"/>
        <v>AVP</v>
      </c>
      <c r="H1520" s="15" t="str">
        <f t="shared" si="272"/>
        <v>CLT</v>
      </c>
      <c r="I1520" s="15" t="str">
        <f>vlookup(G1520, 'Airport Codes'!$B$2:$D122631, 3, 0)</f>
        <v>Wilkes-Barre, PA</v>
      </c>
      <c r="J1520" s="15" t="str">
        <f>vlookup(H1520, 'Airport Codes'!$B$2:$D122631, 3, 0)</f>
        <v>Charlotte, NC</v>
      </c>
      <c r="K1520" s="21"/>
    </row>
    <row r="1521" hidden="1">
      <c r="A1521" s="2" t="s">
        <v>1623</v>
      </c>
      <c r="B1521" s="2">
        <v>1068.0</v>
      </c>
      <c r="C1521" s="2">
        <v>2194.0</v>
      </c>
      <c r="D1521" s="2">
        <v>2215.0</v>
      </c>
      <c r="E1521" s="2">
        <v>5477.0</v>
      </c>
      <c r="F1521" s="2" t="s">
        <v>36</v>
      </c>
      <c r="G1521" s="15" t="str">
        <f t="shared" si="271"/>
        <v>IAH</v>
      </c>
      <c r="H1521" s="15" t="str">
        <f t="shared" si="272"/>
        <v>SGF</v>
      </c>
      <c r="I1521" s="15" t="str">
        <f>vlookup(G1521, 'Airport Codes'!$B$2:$D122631, 3, 0)</f>
        <v>Houston, TX</v>
      </c>
      <c r="J1521" s="15" t="str">
        <f>vlookup(H1521, 'Airport Codes'!$B$2:$D122631, 3, 0)</f>
        <v>Eugene-Springfield, OR</v>
      </c>
      <c r="K1521" s="21"/>
    </row>
    <row r="1522" hidden="1">
      <c r="A1522" s="2" t="s">
        <v>1624</v>
      </c>
      <c r="B1522" s="2">
        <v>300.0</v>
      </c>
      <c r="C1522" s="2">
        <v>249.0</v>
      </c>
      <c r="D1522" s="2">
        <v>493.0</v>
      </c>
      <c r="E1522" s="2">
        <v>1042.0</v>
      </c>
    </row>
    <row r="1523" hidden="1">
      <c r="A1523" s="2" t="s">
        <v>1625</v>
      </c>
      <c r="B1523" s="2">
        <v>1102.0</v>
      </c>
      <c r="C1523" s="2">
        <v>1012.0</v>
      </c>
      <c r="D1523" s="2">
        <v>441.0</v>
      </c>
      <c r="E1523" s="2">
        <v>2555.0</v>
      </c>
    </row>
    <row r="1524" hidden="1">
      <c r="A1524" s="2" t="s">
        <v>1626</v>
      </c>
      <c r="B1524" s="2">
        <v>555.0</v>
      </c>
      <c r="C1524" s="2">
        <v>507.0</v>
      </c>
      <c r="D1524" s="2">
        <v>563.0</v>
      </c>
      <c r="E1524" s="2">
        <v>1625.0</v>
      </c>
    </row>
    <row r="1525" hidden="1">
      <c r="A1525" s="2" t="s">
        <v>1627</v>
      </c>
      <c r="B1525" s="2">
        <v>1764.0</v>
      </c>
      <c r="C1525" s="2">
        <v>1774.0</v>
      </c>
      <c r="D1525" s="2">
        <v>1939.0</v>
      </c>
      <c r="E1525" s="2">
        <v>5477.0</v>
      </c>
      <c r="F1525" s="2" t="s">
        <v>36</v>
      </c>
      <c r="G1525" s="15" t="str">
        <f t="shared" ref="G1525:G1527" si="273">LEFT(A1525, 3)</f>
        <v>IND</v>
      </c>
      <c r="H1525" s="15" t="str">
        <f t="shared" ref="H1525:H1527" si="274">RiGHT(A1525, 3)</f>
        <v>MEM</v>
      </c>
      <c r="I1525" s="15" t="str">
        <f>vlookup(G1525, 'Airport Codes'!$B$2:$D122631, 3, 0)</f>
        <v>Indianapolis, IN</v>
      </c>
      <c r="J1525" s="15" t="str">
        <f>vlookup(H1525, 'Airport Codes'!$B$2:$D122631, 3, 0)</f>
        <v>Memphis, TN</v>
      </c>
      <c r="K1525" s="21"/>
    </row>
    <row r="1526" hidden="1">
      <c r="A1526" s="2" t="s">
        <v>1628</v>
      </c>
      <c r="B1526" s="2">
        <v>1780.0</v>
      </c>
      <c r="C1526" s="2">
        <v>1835.0</v>
      </c>
      <c r="D1526" s="2">
        <v>1844.0</v>
      </c>
      <c r="E1526" s="2">
        <v>5459.0</v>
      </c>
      <c r="F1526" s="2" t="s">
        <v>36</v>
      </c>
      <c r="G1526" s="15" t="str">
        <f t="shared" si="273"/>
        <v>CVG</v>
      </c>
      <c r="H1526" s="15" t="str">
        <f t="shared" si="274"/>
        <v>OMA</v>
      </c>
      <c r="I1526" s="15" t="str">
        <f>vlookup(G1526, 'Airport Codes'!$B$2:$D122631, 3, 0)</f>
        <v>Cincinnati, OH</v>
      </c>
      <c r="J1526" s="15" t="str">
        <f>vlookup(H1526, 'Airport Codes'!$B$2:$D122631, 3, 0)</f>
        <v>Omaha, NE</v>
      </c>
      <c r="K1526" s="21"/>
    </row>
    <row r="1527" hidden="1">
      <c r="A1527" s="2" t="s">
        <v>1629</v>
      </c>
      <c r="B1527" s="2">
        <v>1723.0</v>
      </c>
      <c r="C1527" s="2">
        <v>1799.0</v>
      </c>
      <c r="D1527" s="2">
        <v>1917.0</v>
      </c>
      <c r="E1527" s="2">
        <v>5439.0</v>
      </c>
      <c r="F1527" s="2" t="s">
        <v>36</v>
      </c>
      <c r="G1527" s="15" t="str">
        <f t="shared" si="273"/>
        <v>BNA</v>
      </c>
      <c r="H1527" s="15" t="str">
        <f t="shared" si="274"/>
        <v>ICT</v>
      </c>
      <c r="I1527" s="15" t="str">
        <f>vlookup(G1527, 'Airport Codes'!$B$2:$D122631, 3, 0)</f>
        <v>Nashville, TN</v>
      </c>
      <c r="J1527" s="15" t="str">
        <f>vlookup(H1527, 'Airport Codes'!$B$2:$D122631, 3, 0)</f>
        <v>Wichita, KS</v>
      </c>
      <c r="K1527" s="21"/>
    </row>
    <row r="1528" hidden="1">
      <c r="A1528" s="2" t="s">
        <v>1630</v>
      </c>
      <c r="B1528" s="2">
        <v>36.0</v>
      </c>
      <c r="C1528" s="2">
        <v>20.0</v>
      </c>
      <c r="E1528" s="2">
        <v>56.0</v>
      </c>
    </row>
    <row r="1529" hidden="1">
      <c r="A1529" s="2" t="s">
        <v>1631</v>
      </c>
      <c r="B1529" s="2">
        <v>1761.0</v>
      </c>
      <c r="C1529" s="2">
        <v>1811.0</v>
      </c>
      <c r="D1529" s="2">
        <v>1854.0</v>
      </c>
      <c r="E1529" s="2">
        <v>5426.0</v>
      </c>
      <c r="F1529" s="2" t="s">
        <v>36</v>
      </c>
      <c r="G1529" s="15" t="str">
        <f t="shared" ref="G1529:G1530" si="275">LEFT(A1529, 3)</f>
        <v>ALB</v>
      </c>
      <c r="H1529" s="15" t="str">
        <f t="shared" ref="H1529:H1530" si="276">RiGHT(A1529, 3)</f>
        <v>IND</v>
      </c>
      <c r="I1529" s="15" t="str">
        <f>vlookup(G1529, 'Airport Codes'!$B$2:$D122631, 3, 0)</f>
        <v>Albany, NY</v>
      </c>
      <c r="J1529" s="15" t="str">
        <f>vlookup(H1529, 'Airport Codes'!$B$2:$D122631, 3, 0)</f>
        <v>Indianapolis, IN</v>
      </c>
      <c r="K1529" s="21"/>
    </row>
    <row r="1530" hidden="1">
      <c r="A1530" s="2" t="s">
        <v>1632</v>
      </c>
      <c r="B1530" s="2">
        <v>1722.0</v>
      </c>
      <c r="C1530" s="2">
        <v>1818.0</v>
      </c>
      <c r="D1530" s="2">
        <v>1838.0</v>
      </c>
      <c r="E1530" s="2">
        <v>5378.0</v>
      </c>
      <c r="F1530" s="2" t="s">
        <v>36</v>
      </c>
      <c r="G1530" s="15" t="str">
        <f t="shared" si="275"/>
        <v>LGA</v>
      </c>
      <c r="H1530" s="15" t="str">
        <f t="shared" si="276"/>
        <v>TVC</v>
      </c>
      <c r="I1530" s="15" t="str">
        <f>vlookup(G1530, 'Airport Codes'!$B$2:$D122631, 3, 0)</f>
        <v>New York, NY</v>
      </c>
      <c r="J1530" s="15" t="str">
        <f>vlookup(H1530, 'Airport Codes'!$B$2:$D122631, 3, 0)</f>
        <v>Traverse City, MI</v>
      </c>
      <c r="K1530" s="21"/>
    </row>
    <row r="1531" hidden="1">
      <c r="A1531" s="2" t="s">
        <v>1633</v>
      </c>
      <c r="B1531" s="2">
        <v>639.0</v>
      </c>
      <c r="C1531" s="2">
        <v>609.0</v>
      </c>
      <c r="D1531" s="2">
        <v>895.0</v>
      </c>
      <c r="E1531" s="2">
        <v>2143.0</v>
      </c>
    </row>
    <row r="1532" hidden="1">
      <c r="A1532" s="2" t="s">
        <v>1634</v>
      </c>
      <c r="B1532" s="2">
        <v>3936.0</v>
      </c>
      <c r="C1532" s="2">
        <v>3898.0</v>
      </c>
      <c r="D1532" s="2">
        <v>4245.0</v>
      </c>
      <c r="E1532" s="2">
        <v>12079.0</v>
      </c>
    </row>
    <row r="1533" hidden="1">
      <c r="A1533" s="2" t="s">
        <v>1635</v>
      </c>
      <c r="B1533" s="2">
        <v>246.0</v>
      </c>
      <c r="C1533" s="2">
        <v>216.0</v>
      </c>
      <c r="D1533" s="2">
        <v>390.0</v>
      </c>
      <c r="E1533" s="2">
        <v>852.0</v>
      </c>
    </row>
    <row r="1534" hidden="1">
      <c r="A1534" s="2" t="s">
        <v>1636</v>
      </c>
      <c r="B1534" s="2">
        <v>1452.0</v>
      </c>
      <c r="C1534" s="2">
        <v>1609.0</v>
      </c>
      <c r="D1534" s="2">
        <v>2276.0</v>
      </c>
      <c r="E1534" s="2">
        <v>5337.0</v>
      </c>
      <c r="F1534" s="2" t="s">
        <v>36</v>
      </c>
      <c r="G1534" s="15" t="str">
        <f>LEFT(A1534, 3)</f>
        <v>GRR</v>
      </c>
      <c r="H1534" s="15" t="str">
        <f>RiGHT(A1534, 3)</f>
        <v>JAX</v>
      </c>
      <c r="I1534" s="15" t="str">
        <f>vlookup(G1534, 'Airport Codes'!$B$2:$D122631, 3, 0)</f>
        <v>Grand Rapids, MI</v>
      </c>
      <c r="J1534" s="15" t="str">
        <f>vlookup(H1534, 'Airport Codes'!$B$2:$D122631, 3, 0)</f>
        <v>Jacksonville, FL</v>
      </c>
      <c r="K1534" s="21"/>
    </row>
    <row r="1535" hidden="1">
      <c r="A1535" s="2" t="s">
        <v>1637</v>
      </c>
      <c r="B1535" s="2">
        <v>39.0</v>
      </c>
      <c r="C1535" s="2">
        <v>19.0</v>
      </c>
      <c r="D1535" s="2">
        <v>76.0</v>
      </c>
      <c r="E1535" s="2">
        <v>134.0</v>
      </c>
    </row>
    <row r="1536" hidden="1">
      <c r="A1536" s="2" t="s">
        <v>1638</v>
      </c>
      <c r="B1536" s="2">
        <v>2572.0</v>
      </c>
      <c r="C1536" s="2">
        <v>5862.0</v>
      </c>
      <c r="D1536" s="2">
        <v>5466.0</v>
      </c>
      <c r="E1536" s="2">
        <v>13900.0</v>
      </c>
    </row>
    <row r="1537" hidden="1">
      <c r="A1537" s="2" t="s">
        <v>1639</v>
      </c>
      <c r="B1537" s="2">
        <v>1711.0</v>
      </c>
      <c r="C1537" s="2">
        <v>1751.0</v>
      </c>
      <c r="D1537" s="2">
        <v>1870.0</v>
      </c>
      <c r="E1537" s="2">
        <v>5332.0</v>
      </c>
      <c r="F1537" s="2" t="s">
        <v>36</v>
      </c>
      <c r="G1537" s="15" t="str">
        <f>LEFT(A1537, 3)</f>
        <v>CLT</v>
      </c>
      <c r="H1537" s="15" t="str">
        <f>RiGHT(A1537, 3)</f>
        <v>HSV</v>
      </c>
      <c r="I1537" s="15" t="str">
        <f>vlookup(G1537, 'Airport Codes'!$B$2:$D122631, 3, 0)</f>
        <v>Charlotte, NC</v>
      </c>
      <c r="J1537" s="15" t="str">
        <f>vlookup(H1537, 'Airport Codes'!$B$2:$D122631, 3, 0)</f>
        <v>Huntsville, AL</v>
      </c>
      <c r="K1537" s="21"/>
    </row>
    <row r="1538" hidden="1">
      <c r="A1538" s="2" t="s">
        <v>1640</v>
      </c>
      <c r="B1538" s="2">
        <v>314.0</v>
      </c>
      <c r="C1538" s="2">
        <v>317.0</v>
      </c>
      <c r="D1538" s="2">
        <v>195.0</v>
      </c>
      <c r="E1538" s="2">
        <v>826.0</v>
      </c>
    </row>
    <row r="1539" hidden="1">
      <c r="A1539" s="2" t="s">
        <v>1641</v>
      </c>
      <c r="B1539" s="2">
        <v>1480.0</v>
      </c>
      <c r="C1539" s="2">
        <v>1894.0</v>
      </c>
      <c r="D1539" s="2">
        <v>1956.0</v>
      </c>
      <c r="E1539" s="2">
        <v>5330.0</v>
      </c>
      <c r="F1539" s="2" t="s">
        <v>36</v>
      </c>
      <c r="G1539" s="15" t="str">
        <f t="shared" ref="G1539:G1540" si="277">LEFT(A1539, 3)</f>
        <v>ATL</v>
      </c>
      <c r="H1539" s="15" t="str">
        <f t="shared" ref="H1539:H1540" si="278">RiGHT(A1539, 3)</f>
        <v>CAE</v>
      </c>
      <c r="I1539" s="15" t="str">
        <f>vlookup(G1539, 'Airport Codes'!$B$2:$D122631, 3, 0)</f>
        <v>Atlanta, GA</v>
      </c>
      <c r="J1539" s="15" t="str">
        <f>vlookup(H1539, 'Airport Codes'!$B$2:$D122631, 3, 0)</f>
        <v>Columbia, SC</v>
      </c>
      <c r="K1539" s="21"/>
    </row>
    <row r="1540" hidden="1">
      <c r="A1540" s="2" t="s">
        <v>1642</v>
      </c>
      <c r="B1540" s="2">
        <v>1402.0</v>
      </c>
      <c r="C1540" s="2">
        <v>1476.0</v>
      </c>
      <c r="D1540" s="2">
        <v>2438.0</v>
      </c>
      <c r="E1540" s="2">
        <v>5316.0</v>
      </c>
      <c r="F1540" s="2" t="s">
        <v>36</v>
      </c>
      <c r="G1540" s="15" t="str">
        <f t="shared" si="277"/>
        <v>AGS</v>
      </c>
      <c r="H1540" s="15" t="str">
        <f t="shared" si="278"/>
        <v>DFW</v>
      </c>
      <c r="I1540" s="15" t="str">
        <f>vlookup(G1540, 'Airport Codes'!$B$2:$D122631, 3, 0)</f>
        <v>Augusta, ME</v>
      </c>
      <c r="J1540" s="15" t="str">
        <f>vlookup(H1540, 'Airport Codes'!$B$2:$D122631, 3, 0)</f>
        <v>Dallas, TX</v>
      </c>
      <c r="K1540" s="21"/>
    </row>
    <row r="1541" hidden="1">
      <c r="A1541" s="2" t="s">
        <v>1643</v>
      </c>
      <c r="B1541" s="2">
        <v>21665.0</v>
      </c>
      <c r="C1541" s="2">
        <v>24231.0</v>
      </c>
      <c r="D1541" s="2">
        <v>23238.0</v>
      </c>
      <c r="E1541" s="2">
        <v>69134.0</v>
      </c>
    </row>
    <row r="1542" hidden="1">
      <c r="A1542" s="2" t="s">
        <v>1644</v>
      </c>
      <c r="B1542" s="2">
        <v>1535.0</v>
      </c>
      <c r="C1542" s="2">
        <v>1772.0</v>
      </c>
      <c r="D1542" s="2">
        <v>1986.0</v>
      </c>
      <c r="E1542" s="2">
        <v>5293.0</v>
      </c>
      <c r="F1542" s="2" t="s">
        <v>36</v>
      </c>
      <c r="G1542" s="15" t="str">
        <f>LEFT(A1542, 3)</f>
        <v>LIT</v>
      </c>
      <c r="H1542" s="15" t="str">
        <f>RiGHT(A1542, 3)</f>
        <v>MSY</v>
      </c>
      <c r="I1542" s="15" t="str">
        <f>vlookup(G1542, 'Airport Codes'!$B$2:$D122631, 3, 0)</f>
        <v>Little Rock, AR</v>
      </c>
      <c r="J1542" s="15" t="str">
        <f>vlookup(H1542, 'Airport Codes'!$B$2:$D122631, 3, 0)</f>
        <v>New Orleans, LA</v>
      </c>
      <c r="K1542" s="21"/>
    </row>
    <row r="1543" hidden="1">
      <c r="A1543" s="2" t="s">
        <v>1645</v>
      </c>
      <c r="B1543" s="2">
        <v>11182.0</v>
      </c>
      <c r="C1543" s="2">
        <v>11229.0</v>
      </c>
      <c r="D1543" s="2">
        <v>10965.0</v>
      </c>
      <c r="E1543" s="2">
        <v>33376.0</v>
      </c>
    </row>
    <row r="1544" hidden="1">
      <c r="A1544" s="2" t="s">
        <v>1646</v>
      </c>
      <c r="B1544" s="2">
        <v>40.0</v>
      </c>
      <c r="C1544" s="2">
        <v>60.0</v>
      </c>
      <c r="E1544" s="2">
        <v>100.0</v>
      </c>
    </row>
    <row r="1545" hidden="1">
      <c r="A1545" s="2" t="s">
        <v>1647</v>
      </c>
      <c r="B1545" s="2">
        <v>1555.0</v>
      </c>
      <c r="C1545" s="2">
        <v>1750.0</v>
      </c>
      <c r="D1545" s="2">
        <v>1977.0</v>
      </c>
      <c r="E1545" s="2">
        <v>5282.0</v>
      </c>
      <c r="F1545" s="2" t="s">
        <v>36</v>
      </c>
      <c r="G1545" s="15" t="str">
        <f t="shared" ref="G1545:G1546" si="279">LEFT(A1545, 3)</f>
        <v>LNK</v>
      </c>
      <c r="H1545" s="15" t="str">
        <f t="shared" ref="H1545:H1546" si="280">RiGHT(A1545, 3)</f>
        <v>MSP</v>
      </c>
      <c r="I1545" s="15" t="str">
        <f>vlookup(G1545, 'Airport Codes'!$B$2:$D122631, 3, 0)</f>
        <v>Lincoln, IL</v>
      </c>
      <c r="J1545" s="15" t="str">
        <f>vlookup(H1545, 'Airport Codes'!$B$2:$D122631, 3, 0)</f>
        <v>St. Paul-Minneapolis, MN</v>
      </c>
      <c r="K1545" s="21"/>
    </row>
    <row r="1546" hidden="1">
      <c r="A1546" s="2" t="s">
        <v>1648</v>
      </c>
      <c r="B1546" s="2">
        <v>1710.0</v>
      </c>
      <c r="C1546" s="2">
        <v>1759.0</v>
      </c>
      <c r="D1546" s="2">
        <v>1788.0</v>
      </c>
      <c r="E1546" s="2">
        <v>5257.0</v>
      </c>
      <c r="F1546" s="2" t="s">
        <v>36</v>
      </c>
      <c r="G1546" s="15" t="str">
        <f t="shared" si="279"/>
        <v>CLT</v>
      </c>
      <c r="H1546" s="15" t="str">
        <f t="shared" si="280"/>
        <v>SGF</v>
      </c>
      <c r="I1546" s="15" t="str">
        <f>vlookup(G1546, 'Airport Codes'!$B$2:$D122631, 3, 0)</f>
        <v>Charlotte, NC</v>
      </c>
      <c r="J1546" s="15" t="str">
        <f>vlookup(H1546, 'Airport Codes'!$B$2:$D122631, 3, 0)</f>
        <v>Eugene-Springfield, OR</v>
      </c>
      <c r="K1546" s="21"/>
    </row>
    <row r="1547" hidden="1">
      <c r="A1547" s="2" t="s">
        <v>1649</v>
      </c>
      <c r="B1547" s="2">
        <v>6208.0</v>
      </c>
      <c r="C1547" s="2">
        <v>6503.0</v>
      </c>
      <c r="D1547" s="2">
        <v>6440.0</v>
      </c>
      <c r="E1547" s="2">
        <v>19151.0</v>
      </c>
    </row>
    <row r="1548" hidden="1">
      <c r="A1548" s="2" t="s">
        <v>1650</v>
      </c>
      <c r="B1548" s="2">
        <v>1691.0</v>
      </c>
      <c r="C1548" s="2">
        <v>1764.0</v>
      </c>
      <c r="D1548" s="2">
        <v>1791.0</v>
      </c>
      <c r="E1548" s="2">
        <v>5246.0</v>
      </c>
      <c r="F1548" s="2" t="s">
        <v>36</v>
      </c>
      <c r="G1548" s="15" t="str">
        <f>LEFT(A1548, 3)</f>
        <v>BOS</v>
      </c>
      <c r="H1548" s="15" t="str">
        <f>RiGHT(A1548, 3)</f>
        <v>CHO</v>
      </c>
      <c r="I1548" s="15" t="str">
        <f>vlookup(G1548, 'Airport Codes'!$B$2:$D122631, 3, 0)</f>
        <v>Boston, MA</v>
      </c>
      <c r="J1548" s="15" t="str">
        <f>vlookup(H1548, 'Airport Codes'!$B$2:$D122631, 3, 0)</f>
        <v>Charlottesville, VA</v>
      </c>
      <c r="K1548" s="21"/>
    </row>
    <row r="1549" hidden="1">
      <c r="A1549" s="2" t="s">
        <v>1651</v>
      </c>
      <c r="B1549" s="2">
        <v>2072.0</v>
      </c>
      <c r="C1549" s="2">
        <v>2048.0</v>
      </c>
      <c r="D1549" s="2">
        <v>1881.0</v>
      </c>
      <c r="E1549" s="2">
        <v>6001.0</v>
      </c>
    </row>
    <row r="1550" hidden="1">
      <c r="A1550" s="2" t="s">
        <v>1652</v>
      </c>
      <c r="B1550" s="2">
        <v>300.0</v>
      </c>
      <c r="C1550" s="2">
        <v>284.0</v>
      </c>
      <c r="D1550" s="2">
        <v>446.0</v>
      </c>
      <c r="E1550" s="2">
        <v>1030.0</v>
      </c>
    </row>
    <row r="1551" hidden="1">
      <c r="A1551" s="2" t="s">
        <v>1653</v>
      </c>
      <c r="B1551" s="2">
        <v>952.0</v>
      </c>
      <c r="C1551" s="2">
        <v>1007.0</v>
      </c>
      <c r="D1551" s="2">
        <v>3284.0</v>
      </c>
      <c r="E1551" s="2">
        <v>5243.0</v>
      </c>
      <c r="F1551" s="2" t="s">
        <v>36</v>
      </c>
      <c r="G1551" s="15" t="str">
        <f>LEFT(A1551, 3)</f>
        <v>BNA</v>
      </c>
      <c r="H1551" s="15" t="str">
        <f>RiGHT(A1551, 3)</f>
        <v>SRQ</v>
      </c>
      <c r="I1551" s="15" t="str">
        <f>vlookup(G1551, 'Airport Codes'!$B$2:$D122631, 3, 0)</f>
        <v>Nashville, TN</v>
      </c>
      <c r="J1551" s="15" t="str">
        <f>vlookup(H1551, 'Airport Codes'!$B$2:$D122631, 3, 0)</f>
        <v>Sarasota, FL</v>
      </c>
      <c r="K1551" s="21"/>
    </row>
    <row r="1552" hidden="1">
      <c r="A1552" s="2" t="s">
        <v>1654</v>
      </c>
      <c r="B1552" s="2">
        <v>3126.0</v>
      </c>
      <c r="C1552" s="2">
        <v>3008.0</v>
      </c>
      <c r="D1552" s="2">
        <v>3006.0</v>
      </c>
      <c r="E1552" s="2">
        <v>9140.0</v>
      </c>
    </row>
    <row r="1553" hidden="1">
      <c r="A1553" s="2" t="s">
        <v>1655</v>
      </c>
      <c r="B1553" s="2">
        <v>1577.0</v>
      </c>
      <c r="C1553" s="2">
        <v>1798.0</v>
      </c>
      <c r="D1553" s="2">
        <v>1855.0</v>
      </c>
      <c r="E1553" s="2">
        <v>5230.0</v>
      </c>
      <c r="F1553" s="2" t="s">
        <v>36</v>
      </c>
      <c r="G1553" s="15" t="str">
        <f>LEFT(A1553, 3)</f>
        <v>MEM</v>
      </c>
      <c r="H1553" s="15" t="str">
        <f>RiGHT(A1553, 3)</f>
        <v>PBI</v>
      </c>
      <c r="I1553" s="15" t="str">
        <f>vlookup(G1553, 'Airport Codes'!$B$2:$D122631, 3, 0)</f>
        <v>Memphis, TN</v>
      </c>
      <c r="J1553" s="15" t="str">
        <f>vlookup(H1553, 'Airport Codes'!$B$2:$D122631, 3, 0)</f>
        <v>West Palm Beach, FL</v>
      </c>
      <c r="K1553" s="21"/>
    </row>
    <row r="1554" hidden="1">
      <c r="A1554" s="2" t="s">
        <v>1656</v>
      </c>
      <c r="B1554" s="2">
        <v>419.0</v>
      </c>
      <c r="C1554" s="2">
        <v>497.0</v>
      </c>
      <c r="D1554" s="2">
        <v>458.0</v>
      </c>
      <c r="E1554" s="2">
        <v>1374.0</v>
      </c>
    </row>
    <row r="1555" hidden="1">
      <c r="A1555" s="2" t="s">
        <v>1657</v>
      </c>
      <c r="B1555" s="2">
        <v>292.0</v>
      </c>
      <c r="C1555" s="2">
        <v>313.0</v>
      </c>
      <c r="D1555" s="2">
        <v>310.0</v>
      </c>
      <c r="E1555" s="2">
        <v>915.0</v>
      </c>
    </row>
    <row r="1556" hidden="1">
      <c r="A1556" s="2" t="s">
        <v>1658</v>
      </c>
      <c r="B1556" s="2">
        <v>10608.0</v>
      </c>
      <c r="C1556" s="2">
        <v>9402.0</v>
      </c>
      <c r="D1556" s="2">
        <v>9272.0</v>
      </c>
      <c r="E1556" s="2">
        <v>29282.0</v>
      </c>
    </row>
    <row r="1557" hidden="1">
      <c r="A1557" s="2" t="s">
        <v>1659</v>
      </c>
      <c r="B1557" s="2">
        <v>1649.0</v>
      </c>
      <c r="C1557" s="2">
        <v>1754.0</v>
      </c>
      <c r="D1557" s="2">
        <v>1773.0</v>
      </c>
      <c r="E1557" s="2">
        <v>5176.0</v>
      </c>
      <c r="F1557" s="2" t="s">
        <v>36</v>
      </c>
      <c r="G1557" s="15" t="str">
        <f>LEFT(A1557, 3)</f>
        <v>CLT</v>
      </c>
      <c r="H1557" s="15" t="str">
        <f>RiGHT(A1557, 3)</f>
        <v>DAB</v>
      </c>
      <c r="I1557" s="15" t="str">
        <f>vlookup(G1557, 'Airport Codes'!$B$2:$D122631, 3, 0)</f>
        <v>Charlotte, NC</v>
      </c>
      <c r="J1557" s="15" t="str">
        <f>vlookup(H1557, 'Airport Codes'!$B$2:$D122631, 3, 0)</f>
        <v>Daytona Beach, FL</v>
      </c>
      <c r="K1557" s="21"/>
    </row>
    <row r="1558" hidden="1">
      <c r="A1558" s="2" t="s">
        <v>1660</v>
      </c>
      <c r="B1558" s="2">
        <v>4059.0</v>
      </c>
      <c r="C1558" s="2">
        <v>4175.0</v>
      </c>
      <c r="D1558" s="2">
        <v>3836.0</v>
      </c>
      <c r="E1558" s="2">
        <v>12070.0</v>
      </c>
    </row>
    <row r="1559" hidden="1">
      <c r="A1559" s="2" t="s">
        <v>1661</v>
      </c>
      <c r="B1559" s="2">
        <v>1464.0</v>
      </c>
      <c r="C1559" s="2">
        <v>1717.0</v>
      </c>
      <c r="D1559" s="2">
        <v>1951.0</v>
      </c>
      <c r="E1559" s="2">
        <v>5132.0</v>
      </c>
      <c r="F1559" s="2" t="s">
        <v>36</v>
      </c>
      <c r="G1559" s="15" t="str">
        <f>LEFT(A1559, 3)</f>
        <v>MOT</v>
      </c>
      <c r="H1559" s="15" t="str">
        <f>RiGHT(A1559, 3)</f>
        <v>MSP</v>
      </c>
      <c r="I1559" s="15" t="str">
        <f>vlookup(G1559, 'Airport Codes'!$B$2:$D122631, 3, 0)</f>
        <v>Minot, ND</v>
      </c>
      <c r="J1559" s="15" t="str">
        <f>vlookup(H1559, 'Airport Codes'!$B$2:$D122631, 3, 0)</f>
        <v>St. Paul-Minneapolis, MN</v>
      </c>
      <c r="K1559" s="21"/>
    </row>
    <row r="1560" hidden="1">
      <c r="A1560" s="2" t="s">
        <v>1662</v>
      </c>
      <c r="B1560" s="2">
        <v>8504.0</v>
      </c>
      <c r="C1560" s="2">
        <v>8570.0</v>
      </c>
      <c r="D1560" s="2">
        <v>8077.0</v>
      </c>
      <c r="E1560" s="2">
        <v>25151.0</v>
      </c>
    </row>
    <row r="1561" hidden="1">
      <c r="A1561" s="2" t="s">
        <v>1663</v>
      </c>
      <c r="B1561" s="2">
        <v>792.0</v>
      </c>
      <c r="C1561" s="2">
        <v>780.0</v>
      </c>
      <c r="D1561" s="2">
        <v>535.0</v>
      </c>
      <c r="E1561" s="2">
        <v>2107.0</v>
      </c>
    </row>
    <row r="1562" hidden="1">
      <c r="A1562" s="2" t="s">
        <v>1664</v>
      </c>
      <c r="B1562" s="2">
        <v>4003.0</v>
      </c>
      <c r="C1562" s="2">
        <v>3936.0</v>
      </c>
      <c r="D1562" s="2">
        <v>4007.0</v>
      </c>
      <c r="E1562" s="2">
        <v>11946.0</v>
      </c>
    </row>
    <row r="1563" hidden="1">
      <c r="A1563" s="2" t="s">
        <v>1665</v>
      </c>
      <c r="B1563" s="2">
        <v>1514.0</v>
      </c>
      <c r="C1563" s="2">
        <v>1584.0</v>
      </c>
      <c r="D1563" s="2">
        <v>2013.0</v>
      </c>
      <c r="E1563" s="2">
        <v>5111.0</v>
      </c>
      <c r="F1563" s="2" t="s">
        <v>36</v>
      </c>
      <c r="G1563" s="15" t="str">
        <f>LEFT(A1563, 3)</f>
        <v>CVG</v>
      </c>
      <c r="H1563" s="15" t="str">
        <f>RiGHT(A1563, 3)</f>
        <v>RIC</v>
      </c>
      <c r="I1563" s="15" t="str">
        <f>vlookup(G1563, 'Airport Codes'!$B$2:$D122631, 3, 0)</f>
        <v>Cincinnati, OH</v>
      </c>
      <c r="J1563" s="15" t="str">
        <f>vlookup(H1563, 'Airport Codes'!$B$2:$D122631, 3, 0)</f>
        <v>Richmond, BC</v>
      </c>
      <c r="K1563" s="21"/>
    </row>
    <row r="1564" hidden="1">
      <c r="A1564" s="2" t="s">
        <v>1666</v>
      </c>
      <c r="B1564" s="2">
        <v>8256.0</v>
      </c>
      <c r="C1564" s="2">
        <v>7870.0</v>
      </c>
      <c r="D1564" s="2">
        <v>8991.0</v>
      </c>
      <c r="E1564" s="2">
        <v>25117.0</v>
      </c>
    </row>
    <row r="1565" hidden="1">
      <c r="A1565" s="2" t="s">
        <v>1667</v>
      </c>
      <c r="B1565" s="2">
        <v>622.0</v>
      </c>
      <c r="C1565" s="2">
        <v>455.0</v>
      </c>
      <c r="D1565" s="2">
        <v>561.0</v>
      </c>
      <c r="E1565" s="2">
        <v>1638.0</v>
      </c>
    </row>
    <row r="1566" hidden="1">
      <c r="A1566" s="2" t="s">
        <v>1668</v>
      </c>
      <c r="B1566" s="2">
        <v>258.0</v>
      </c>
      <c r="C1566" s="2">
        <v>240.0</v>
      </c>
      <c r="D1566" s="2">
        <v>274.0</v>
      </c>
      <c r="E1566" s="2">
        <v>772.0</v>
      </c>
    </row>
    <row r="1567" hidden="1">
      <c r="A1567" s="2" t="s">
        <v>1669</v>
      </c>
      <c r="B1567" s="2">
        <v>1917.0</v>
      </c>
      <c r="C1567" s="2">
        <v>1688.0</v>
      </c>
      <c r="D1567" s="2">
        <v>1184.0</v>
      </c>
      <c r="E1567" s="2">
        <v>4789.0</v>
      </c>
    </row>
    <row r="1568" hidden="1">
      <c r="A1568" s="2" t="s">
        <v>1670</v>
      </c>
      <c r="B1568" s="2">
        <v>2967.0</v>
      </c>
      <c r="C1568" s="2">
        <v>2878.0</v>
      </c>
      <c r="D1568" s="2">
        <v>2909.0</v>
      </c>
      <c r="E1568" s="2">
        <v>8754.0</v>
      </c>
    </row>
    <row r="1569" hidden="1">
      <c r="A1569" s="2" t="s">
        <v>1671</v>
      </c>
      <c r="B1569" s="2">
        <v>1375.0</v>
      </c>
      <c r="C1569" s="2">
        <v>1802.0</v>
      </c>
      <c r="D1569" s="2">
        <v>1895.0</v>
      </c>
      <c r="E1569" s="2">
        <v>5072.0</v>
      </c>
      <c r="F1569" s="2" t="s">
        <v>36</v>
      </c>
      <c r="G1569" s="15" t="str">
        <f t="shared" ref="G1569:G1571" si="281">LEFT(A1569, 3)</f>
        <v>CMH</v>
      </c>
      <c r="H1569" s="15" t="str">
        <f t="shared" ref="H1569:H1571" si="282">RiGHT(A1569, 3)</f>
        <v>DTW</v>
      </c>
      <c r="I1569" s="15" t="str">
        <f>vlookup(G1569, 'Airport Codes'!$B$2:$D122631, 3, 0)</f>
        <v>Columbus, WI</v>
      </c>
      <c r="J1569" s="15" t="str">
        <f>vlookup(H1569, 'Airport Codes'!$B$2:$D122631, 3, 0)</f>
        <v>Detroit, MI</v>
      </c>
      <c r="K1569" s="21"/>
    </row>
    <row r="1570" hidden="1">
      <c r="A1570" s="2" t="s">
        <v>1672</v>
      </c>
      <c r="B1570" s="2">
        <v>1027.0</v>
      </c>
      <c r="C1570" s="2">
        <v>1576.0</v>
      </c>
      <c r="D1570" s="2">
        <v>2445.0</v>
      </c>
      <c r="E1570" s="2">
        <v>5048.0</v>
      </c>
      <c r="F1570" s="2" t="s">
        <v>36</v>
      </c>
      <c r="G1570" s="15" t="str">
        <f t="shared" si="281"/>
        <v>EWR</v>
      </c>
      <c r="H1570" s="15" t="str">
        <f t="shared" si="282"/>
        <v>SYR</v>
      </c>
      <c r="I1570" s="15" t="str">
        <f>vlookup(G1570, 'Airport Codes'!$B$2:$D122631, 3, 0)</f>
        <v>Newark, NJ</v>
      </c>
      <c r="J1570" s="15" t="str">
        <f>vlookup(H1570, 'Airport Codes'!$B$2:$D122631, 3, 0)</f>
        <v>New York State Fair, NY</v>
      </c>
      <c r="K1570" s="21"/>
    </row>
    <row r="1571" hidden="1">
      <c r="A1571" s="2" t="s">
        <v>1673</v>
      </c>
      <c r="B1571" s="2">
        <v>1541.0</v>
      </c>
      <c r="C1571" s="2">
        <v>1748.0</v>
      </c>
      <c r="D1571" s="2">
        <v>1751.0</v>
      </c>
      <c r="E1571" s="2">
        <v>5040.0</v>
      </c>
      <c r="F1571" s="2" t="s">
        <v>36</v>
      </c>
      <c r="G1571" s="15" t="str">
        <f t="shared" si="281"/>
        <v>DCA</v>
      </c>
      <c r="H1571" s="15" t="str">
        <f t="shared" si="282"/>
        <v>GNV</v>
      </c>
      <c r="I1571" s="15" t="str">
        <f>vlookup(G1571, 'Airport Codes'!$B$2:$D122631, 3, 0)</f>
        <v>Washington, DC</v>
      </c>
      <c r="J1571" s="15" t="str">
        <f>vlookup(H1571, 'Airport Codes'!$B$2:$D122631, 3, 0)</f>
        <v>Gainesville, TX</v>
      </c>
      <c r="K1571" s="21"/>
    </row>
    <row r="1572" hidden="1">
      <c r="A1572" s="2" t="s">
        <v>1674</v>
      </c>
      <c r="B1572" s="2">
        <v>4778.0</v>
      </c>
      <c r="C1572" s="2">
        <v>4671.0</v>
      </c>
      <c r="D1572" s="2">
        <v>4366.0</v>
      </c>
      <c r="E1572" s="2">
        <v>13815.0</v>
      </c>
    </row>
    <row r="1573" hidden="1">
      <c r="A1573" s="2" t="s">
        <v>1675</v>
      </c>
      <c r="B1573" s="2">
        <v>46890.0</v>
      </c>
      <c r="C1573" s="2">
        <v>46813.0</v>
      </c>
      <c r="D1573" s="2">
        <v>44784.0</v>
      </c>
      <c r="E1573" s="2">
        <v>138487.0</v>
      </c>
    </row>
    <row r="1574" hidden="1">
      <c r="A1574" s="2" t="s">
        <v>1676</v>
      </c>
      <c r="B1574" s="2">
        <v>4021.0</v>
      </c>
      <c r="C1574" s="2">
        <v>4486.0</v>
      </c>
      <c r="D1574" s="2">
        <v>4459.0</v>
      </c>
      <c r="E1574" s="2">
        <v>12966.0</v>
      </c>
    </row>
    <row r="1575" hidden="1">
      <c r="A1575" s="2" t="s">
        <v>1677</v>
      </c>
      <c r="D1575" s="2">
        <v>18.0</v>
      </c>
      <c r="E1575" s="2">
        <v>18.0</v>
      </c>
    </row>
    <row r="1576" hidden="1">
      <c r="A1576" s="2" t="s">
        <v>1678</v>
      </c>
      <c r="B1576" s="2">
        <v>7945.0</v>
      </c>
      <c r="C1576" s="2">
        <v>8174.0</v>
      </c>
      <c r="D1576" s="2">
        <v>7022.0</v>
      </c>
      <c r="E1576" s="2">
        <v>23141.0</v>
      </c>
    </row>
    <row r="1577" hidden="1">
      <c r="A1577" s="2" t="s">
        <v>1679</v>
      </c>
      <c r="B1577" s="2">
        <v>413.0</v>
      </c>
      <c r="C1577" s="2">
        <v>441.0</v>
      </c>
      <c r="D1577" s="2">
        <v>201.0</v>
      </c>
      <c r="E1577" s="2">
        <v>1055.0</v>
      </c>
    </row>
    <row r="1578" hidden="1">
      <c r="A1578" s="2" t="s">
        <v>1680</v>
      </c>
      <c r="B1578" s="2">
        <v>1325.0</v>
      </c>
      <c r="C1578" s="2">
        <v>1135.0</v>
      </c>
      <c r="D1578" s="2">
        <v>1234.0</v>
      </c>
      <c r="E1578" s="2">
        <v>3694.0</v>
      </c>
    </row>
    <row r="1579" hidden="1">
      <c r="A1579" s="2" t="s">
        <v>1681</v>
      </c>
      <c r="B1579" s="2">
        <v>33744.0</v>
      </c>
      <c r="C1579" s="2">
        <v>33618.0</v>
      </c>
      <c r="D1579" s="2">
        <v>37885.0</v>
      </c>
      <c r="E1579" s="2">
        <v>105247.0</v>
      </c>
    </row>
    <row r="1580" hidden="1">
      <c r="A1580" s="2" t="s">
        <v>1682</v>
      </c>
      <c r="B1580" s="2">
        <v>1403.0</v>
      </c>
      <c r="C1580" s="2">
        <v>1296.0</v>
      </c>
      <c r="D1580" s="2">
        <v>1291.0</v>
      </c>
      <c r="E1580" s="2">
        <v>3990.0</v>
      </c>
    </row>
    <row r="1581" hidden="1">
      <c r="A1581" s="2" t="s">
        <v>1683</v>
      </c>
      <c r="B1581" s="2">
        <v>12215.0</v>
      </c>
      <c r="C1581" s="2">
        <v>12921.0</v>
      </c>
      <c r="D1581" s="2">
        <v>11872.0</v>
      </c>
      <c r="E1581" s="2">
        <v>37008.0</v>
      </c>
    </row>
    <row r="1582" hidden="1">
      <c r="A1582" s="2" t="s">
        <v>1684</v>
      </c>
      <c r="D1582" s="2">
        <v>40.0</v>
      </c>
      <c r="E1582" s="2">
        <v>40.0</v>
      </c>
    </row>
    <row r="1583" hidden="1">
      <c r="A1583" s="2" t="s">
        <v>1685</v>
      </c>
      <c r="B1583" s="2">
        <v>9856.0</v>
      </c>
      <c r="C1583" s="2">
        <v>14140.0</v>
      </c>
      <c r="D1583" s="2">
        <v>13669.0</v>
      </c>
      <c r="E1583" s="2">
        <v>37665.0</v>
      </c>
    </row>
    <row r="1584" hidden="1">
      <c r="A1584" s="2" t="s">
        <v>1686</v>
      </c>
      <c r="B1584" s="2">
        <v>1471.0</v>
      </c>
      <c r="C1584" s="2">
        <v>1591.0</v>
      </c>
      <c r="D1584" s="2">
        <v>1937.0</v>
      </c>
      <c r="E1584" s="2">
        <v>4999.0</v>
      </c>
      <c r="F1584" s="2" t="s">
        <v>36</v>
      </c>
      <c r="G1584" s="15" t="str">
        <f t="shared" ref="G1584:G1586" si="283">LEFT(A1584, 3)</f>
        <v>CHS</v>
      </c>
      <c r="H1584" s="15" t="str">
        <f t="shared" ref="H1584:H1586" si="284">RiGHT(A1584, 3)</f>
        <v>SDF</v>
      </c>
      <c r="I1584" s="15" t="str">
        <f>vlookup(G1584, 'Airport Codes'!$B$2:$D122631, 3, 0)</f>
        <v>Charleston, WV</v>
      </c>
      <c r="J1584" s="15" t="str">
        <f>vlookup(H1584, 'Airport Codes'!$B$2:$D122631, 3, 0)</f>
        <v>Louisville, KY</v>
      </c>
      <c r="K1584" s="21"/>
    </row>
    <row r="1585" hidden="1">
      <c r="A1585" s="2" t="s">
        <v>1687</v>
      </c>
      <c r="B1585" s="2">
        <v>1162.0</v>
      </c>
      <c r="C1585" s="2">
        <v>1203.0</v>
      </c>
      <c r="D1585" s="2">
        <v>2629.0</v>
      </c>
      <c r="E1585" s="2">
        <v>4994.0</v>
      </c>
      <c r="F1585" s="2" t="s">
        <v>36</v>
      </c>
      <c r="G1585" s="15" t="str">
        <f t="shared" si="283"/>
        <v>IAD</v>
      </c>
      <c r="H1585" s="15" t="str">
        <f t="shared" si="284"/>
        <v>SYR</v>
      </c>
      <c r="I1585" s="15" t="str">
        <f>vlookup(G1585, 'Airport Codes'!$B$2:$D122631, 3, 0)</f>
        <v>Washington, DC</v>
      </c>
      <c r="J1585" s="15" t="str">
        <f>vlookup(H1585, 'Airport Codes'!$B$2:$D122631, 3, 0)</f>
        <v>New York State Fair, NY</v>
      </c>
      <c r="K1585" s="21"/>
    </row>
    <row r="1586" hidden="1">
      <c r="A1586" s="2" t="s">
        <v>1688</v>
      </c>
      <c r="B1586" s="2">
        <v>1505.0</v>
      </c>
      <c r="C1586" s="2">
        <v>1607.0</v>
      </c>
      <c r="D1586" s="2">
        <v>1843.0</v>
      </c>
      <c r="E1586" s="2">
        <v>4955.0</v>
      </c>
      <c r="F1586" s="2" t="s">
        <v>36</v>
      </c>
      <c r="G1586" s="15" t="str">
        <f t="shared" si="283"/>
        <v>CMH</v>
      </c>
      <c r="H1586" s="15" t="str">
        <f t="shared" si="284"/>
        <v>SRQ</v>
      </c>
      <c r="I1586" s="15" t="str">
        <f>vlookup(G1586, 'Airport Codes'!$B$2:$D122631, 3, 0)</f>
        <v>Columbus, WI</v>
      </c>
      <c r="J1586" s="15" t="str">
        <f>vlookup(H1586, 'Airport Codes'!$B$2:$D122631, 3, 0)</f>
        <v>Sarasota, FL</v>
      </c>
      <c r="K1586" s="21"/>
    </row>
    <row r="1587" hidden="1">
      <c r="A1587" s="2" t="s">
        <v>1689</v>
      </c>
      <c r="B1587" s="2">
        <v>600.0</v>
      </c>
      <c r="C1587" s="2">
        <v>686.0</v>
      </c>
      <c r="D1587" s="2">
        <v>311.0</v>
      </c>
      <c r="E1587" s="2">
        <v>1597.0</v>
      </c>
    </row>
    <row r="1588" hidden="1">
      <c r="A1588" s="2" t="s">
        <v>1690</v>
      </c>
      <c r="B1588" s="2">
        <v>1344.0</v>
      </c>
      <c r="C1588" s="2">
        <v>1707.0</v>
      </c>
      <c r="D1588" s="2">
        <v>1902.0</v>
      </c>
      <c r="E1588" s="2">
        <v>4953.0</v>
      </c>
      <c r="F1588" s="2" t="s">
        <v>36</v>
      </c>
      <c r="G1588" s="15" t="str">
        <f>LEFT(A1588, 3)</f>
        <v>AUS</v>
      </c>
      <c r="H1588" s="15" t="str">
        <f>RiGHT(A1588, 3)</f>
        <v>XNA</v>
      </c>
      <c r="I1588" s="15" t="str">
        <f>vlookup(G1588, 'Airport Codes'!$B$2:$D122631, 3, 0)</f>
        <v>Austin, TX</v>
      </c>
      <c r="J1588" s="15" t="str">
        <f>vlookup(H1588, 'Airport Codes'!$B$2:$D122631, 3, 0)</f>
        <v>Fayetteville, NC</v>
      </c>
      <c r="K1588" s="21"/>
    </row>
    <row r="1589" hidden="1">
      <c r="A1589" s="2" t="s">
        <v>1691</v>
      </c>
      <c r="B1589" s="2">
        <v>297.0</v>
      </c>
      <c r="C1589" s="2">
        <v>391.0</v>
      </c>
      <c r="D1589" s="2">
        <v>378.0</v>
      </c>
      <c r="E1589" s="2">
        <v>1066.0</v>
      </c>
    </row>
    <row r="1590" hidden="1">
      <c r="A1590" s="2" t="s">
        <v>1692</v>
      </c>
      <c r="B1590" s="2">
        <v>7117.0</v>
      </c>
      <c r="C1590" s="2">
        <v>7681.0</v>
      </c>
      <c r="D1590" s="2">
        <v>7499.0</v>
      </c>
      <c r="E1590" s="2">
        <v>22297.0</v>
      </c>
    </row>
    <row r="1591" hidden="1">
      <c r="A1591" s="2" t="s">
        <v>1693</v>
      </c>
      <c r="B1591" s="2">
        <v>1117.0</v>
      </c>
      <c r="C1591" s="2">
        <v>1242.0</v>
      </c>
      <c r="D1591" s="2">
        <v>2574.0</v>
      </c>
      <c r="E1591" s="2">
        <v>4933.0</v>
      </c>
      <c r="F1591" s="2" t="s">
        <v>36</v>
      </c>
      <c r="G1591" s="15" t="str">
        <f t="shared" ref="G1591:G1592" si="285">LEFT(A1591, 3)</f>
        <v>HSV</v>
      </c>
      <c r="H1591" s="15" t="str">
        <f t="shared" ref="H1591:H1592" si="286">RiGHT(A1591, 3)</f>
        <v>IAD</v>
      </c>
      <c r="I1591" s="15" t="str">
        <f>vlookup(G1591, 'Airport Codes'!$B$2:$D122631, 3, 0)</f>
        <v>Huntsville, AL</v>
      </c>
      <c r="J1591" s="15" t="str">
        <f>vlookup(H1591, 'Airport Codes'!$B$2:$D122631, 3, 0)</f>
        <v>Washington, DC</v>
      </c>
      <c r="K1591" s="21"/>
    </row>
    <row r="1592" hidden="1">
      <c r="A1592" s="2" t="s">
        <v>1694</v>
      </c>
      <c r="B1592" s="2">
        <v>1528.0</v>
      </c>
      <c r="C1592" s="2">
        <v>1605.0</v>
      </c>
      <c r="D1592" s="2">
        <v>1797.0</v>
      </c>
      <c r="E1592" s="2">
        <v>4930.0</v>
      </c>
      <c r="F1592" s="2" t="s">
        <v>36</v>
      </c>
      <c r="G1592" s="15" t="str">
        <f t="shared" si="285"/>
        <v>CAE</v>
      </c>
      <c r="H1592" s="15" t="str">
        <f t="shared" si="286"/>
        <v>MCO</v>
      </c>
      <c r="I1592" s="15" t="str">
        <f>vlookup(G1592, 'Airport Codes'!$B$2:$D122631, 3, 0)</f>
        <v>Columbia, SC</v>
      </c>
      <c r="J1592" s="15" t="str">
        <f>vlookup(H1592, 'Airport Codes'!$B$2:$D122631, 3, 0)</f>
        <v>Orlando, FL</v>
      </c>
      <c r="K1592" s="21"/>
    </row>
    <row r="1593" hidden="1">
      <c r="A1593" s="2" t="s">
        <v>1695</v>
      </c>
      <c r="B1593" s="2">
        <v>741.0</v>
      </c>
      <c r="C1593" s="2">
        <v>784.0</v>
      </c>
      <c r="D1593" s="2">
        <v>304.0</v>
      </c>
      <c r="E1593" s="2">
        <v>1829.0</v>
      </c>
    </row>
    <row r="1594" hidden="1">
      <c r="A1594" s="2" t="s">
        <v>1696</v>
      </c>
      <c r="B1594" s="2">
        <v>5485.0</v>
      </c>
      <c r="C1594" s="2">
        <v>5453.0</v>
      </c>
      <c r="D1594" s="2">
        <v>6176.0</v>
      </c>
      <c r="E1594" s="2">
        <v>17114.0</v>
      </c>
    </row>
    <row r="1595" hidden="1">
      <c r="A1595" s="2" t="s">
        <v>1697</v>
      </c>
      <c r="B1595" s="2">
        <v>1298.0</v>
      </c>
      <c r="C1595" s="2">
        <v>1467.0</v>
      </c>
      <c r="D1595" s="2">
        <v>2146.0</v>
      </c>
      <c r="E1595" s="2">
        <v>4911.0</v>
      </c>
      <c r="F1595" s="2" t="s">
        <v>36</v>
      </c>
      <c r="G1595" s="15" t="str">
        <f>LEFT(A1595, 3)</f>
        <v>PVD</v>
      </c>
      <c r="H1595" s="15" t="str">
        <f>RiGHT(A1595, 3)</f>
        <v>SAV</v>
      </c>
      <c r="I1595" s="15" t="str">
        <f>vlookup(G1595, 'Airport Codes'!$B$2:$D122631, 3, 0)</f>
        <v>Providence, RI</v>
      </c>
      <c r="J1595" s="15" t="str">
        <f>vlookup(H1595, 'Airport Codes'!$B$2:$D122631, 3, 0)</f>
        <v>Savannah, GA</v>
      </c>
      <c r="K1595" s="21"/>
    </row>
    <row r="1596" hidden="1">
      <c r="A1596" s="2" t="s">
        <v>1698</v>
      </c>
      <c r="B1596" s="2">
        <v>821.0</v>
      </c>
      <c r="C1596" s="2">
        <v>1261.0</v>
      </c>
      <c r="D1596" s="2">
        <v>1233.0</v>
      </c>
      <c r="E1596" s="2">
        <v>3315.0</v>
      </c>
    </row>
    <row r="1597" hidden="1">
      <c r="A1597" s="2" t="s">
        <v>1699</v>
      </c>
      <c r="B1597" s="2">
        <v>2842.0</v>
      </c>
      <c r="C1597" s="2">
        <v>2789.0</v>
      </c>
      <c r="D1597" s="2">
        <v>3255.0</v>
      </c>
      <c r="E1597" s="2">
        <v>8886.0</v>
      </c>
    </row>
    <row r="1598" hidden="1">
      <c r="A1598" s="2" t="s">
        <v>1700</v>
      </c>
      <c r="B1598" s="2">
        <v>1494.0</v>
      </c>
      <c r="C1598" s="2">
        <v>1574.0</v>
      </c>
      <c r="D1598" s="2">
        <v>1842.0</v>
      </c>
      <c r="E1598" s="2">
        <v>4910.0</v>
      </c>
      <c r="F1598" s="2" t="s">
        <v>36</v>
      </c>
      <c r="G1598" s="15" t="str">
        <f t="shared" ref="G1598:G1599" si="287">LEFT(A1598, 3)</f>
        <v>CHS</v>
      </c>
      <c r="H1598" s="15" t="str">
        <f t="shared" ref="H1598:H1599" si="288">RiGHT(A1598, 3)</f>
        <v>ORF</v>
      </c>
      <c r="I1598" s="15" t="str">
        <f>vlookup(G1598, 'Airport Codes'!$B$2:$D122631, 3, 0)</f>
        <v>Charleston, WV</v>
      </c>
      <c r="J1598" s="15" t="str">
        <f>vlookup(H1598, 'Airport Codes'!$B$2:$D122631, 3, 0)</f>
        <v>Norfolk, VA</v>
      </c>
      <c r="K1598" s="21"/>
    </row>
    <row r="1599" hidden="1">
      <c r="A1599" s="2" t="s">
        <v>1701</v>
      </c>
      <c r="B1599" s="2">
        <v>853.0</v>
      </c>
      <c r="C1599" s="2">
        <v>1123.0</v>
      </c>
      <c r="D1599" s="2">
        <v>2913.0</v>
      </c>
      <c r="E1599" s="2">
        <v>4889.0</v>
      </c>
      <c r="F1599" s="2" t="s">
        <v>36</v>
      </c>
      <c r="G1599" s="15" t="str">
        <f t="shared" si="287"/>
        <v>RIC</v>
      </c>
      <c r="H1599" s="15" t="str">
        <f t="shared" si="288"/>
        <v>SRQ</v>
      </c>
      <c r="I1599" s="15" t="str">
        <f>vlookup(G1599, 'Airport Codes'!$B$2:$D122631, 3, 0)</f>
        <v>Richmond, BC</v>
      </c>
      <c r="J1599" s="15" t="str">
        <f>vlookup(H1599, 'Airport Codes'!$B$2:$D122631, 3, 0)</f>
        <v>Sarasota, FL</v>
      </c>
      <c r="K1599" s="21"/>
    </row>
    <row r="1600" hidden="1">
      <c r="A1600" s="2" t="s">
        <v>1702</v>
      </c>
      <c r="B1600" s="2">
        <v>843.0</v>
      </c>
      <c r="C1600" s="2">
        <v>1767.0</v>
      </c>
      <c r="D1600" s="2">
        <v>1633.0</v>
      </c>
      <c r="E1600" s="2">
        <v>4243.0</v>
      </c>
    </row>
    <row r="1601" hidden="1">
      <c r="A1601" s="2" t="s">
        <v>1703</v>
      </c>
      <c r="B1601" s="2">
        <v>1538.0</v>
      </c>
      <c r="C1601" s="2">
        <v>1544.0</v>
      </c>
      <c r="D1601" s="2">
        <v>1790.0</v>
      </c>
      <c r="E1601" s="2">
        <v>4872.0</v>
      </c>
      <c r="F1601" s="2" t="s">
        <v>36</v>
      </c>
      <c r="G1601" s="15" t="str">
        <f t="shared" ref="G1601:G1603" si="289">LEFT(A1601, 3)</f>
        <v>GNV</v>
      </c>
      <c r="H1601" s="15" t="str">
        <f t="shared" ref="H1601:H1603" si="290">RiGHT(A1601, 3)</f>
        <v>MIA</v>
      </c>
      <c r="I1601" s="15" t="str">
        <f>vlookup(G1601, 'Airport Codes'!$B$2:$D122631, 3, 0)</f>
        <v>Gainesville, TX</v>
      </c>
      <c r="J1601" s="15" t="str">
        <f>vlookup(H1601, 'Airport Codes'!$B$2:$D122631, 3, 0)</f>
        <v>Miami, FL</v>
      </c>
      <c r="K1601" s="21"/>
    </row>
    <row r="1602" hidden="1">
      <c r="A1602" s="2" t="s">
        <v>1704</v>
      </c>
      <c r="B1602" s="2">
        <v>1237.0</v>
      </c>
      <c r="C1602" s="2">
        <v>1441.0</v>
      </c>
      <c r="D1602" s="2">
        <v>2192.0</v>
      </c>
      <c r="E1602" s="2">
        <v>4870.0</v>
      </c>
      <c r="F1602" s="2" t="s">
        <v>36</v>
      </c>
      <c r="G1602" s="15" t="str">
        <f t="shared" si="289"/>
        <v>DTW</v>
      </c>
      <c r="H1602" s="15" t="str">
        <f t="shared" si="290"/>
        <v>HSV</v>
      </c>
      <c r="I1602" s="15" t="str">
        <f>vlookup(G1602, 'Airport Codes'!$B$2:$D122631, 3, 0)</f>
        <v>Detroit, MI</v>
      </c>
      <c r="J1602" s="15" t="str">
        <f>vlookup(H1602, 'Airport Codes'!$B$2:$D122631, 3, 0)</f>
        <v>Huntsville, AL</v>
      </c>
      <c r="K1602" s="21"/>
    </row>
    <row r="1603" hidden="1">
      <c r="A1603" s="2" t="s">
        <v>1705</v>
      </c>
      <c r="B1603" s="2">
        <v>1285.0</v>
      </c>
      <c r="C1603" s="2">
        <v>1462.0</v>
      </c>
      <c r="D1603" s="2">
        <v>2112.0</v>
      </c>
      <c r="E1603" s="2">
        <v>4859.0</v>
      </c>
      <c r="F1603" s="2" t="s">
        <v>36</v>
      </c>
      <c r="G1603" s="15" t="str">
        <f t="shared" si="289"/>
        <v>BNA</v>
      </c>
      <c r="H1603" s="15" t="str">
        <f t="shared" si="290"/>
        <v>XNA</v>
      </c>
      <c r="I1603" s="15" t="str">
        <f>vlookup(G1603, 'Airport Codes'!$B$2:$D122631, 3, 0)</f>
        <v>Nashville, TN</v>
      </c>
      <c r="J1603" s="15" t="str">
        <f>vlookup(H1603, 'Airport Codes'!$B$2:$D122631, 3, 0)</f>
        <v>Fayetteville, NC</v>
      </c>
      <c r="K1603" s="21"/>
    </row>
    <row r="1604" hidden="1">
      <c r="A1604" s="2" t="s">
        <v>1706</v>
      </c>
      <c r="B1604" s="2">
        <v>3420.0</v>
      </c>
      <c r="C1604" s="2">
        <v>3416.0</v>
      </c>
      <c r="D1604" s="2">
        <v>3309.0</v>
      </c>
      <c r="E1604" s="2">
        <v>10145.0</v>
      </c>
    </row>
    <row r="1605" hidden="1">
      <c r="A1605" s="2" t="s">
        <v>1707</v>
      </c>
      <c r="C1605" s="2">
        <v>97.0</v>
      </c>
      <c r="D1605" s="2">
        <v>87.0</v>
      </c>
      <c r="E1605" s="2">
        <v>184.0</v>
      </c>
    </row>
    <row r="1606" hidden="1">
      <c r="A1606" s="2" t="s">
        <v>1708</v>
      </c>
      <c r="C1606" s="2">
        <v>19.0</v>
      </c>
      <c r="D1606" s="2">
        <v>37.0</v>
      </c>
      <c r="E1606" s="2">
        <v>56.0</v>
      </c>
    </row>
    <row r="1607" hidden="1">
      <c r="A1607" s="2" t="s">
        <v>1709</v>
      </c>
      <c r="B1607" s="2">
        <v>1117.0</v>
      </c>
      <c r="C1607" s="2">
        <v>1091.0</v>
      </c>
      <c r="D1607" s="2">
        <v>1077.0</v>
      </c>
      <c r="E1607" s="2">
        <v>3285.0</v>
      </c>
    </row>
    <row r="1608" hidden="1">
      <c r="A1608" s="2" t="s">
        <v>1710</v>
      </c>
      <c r="B1608" s="2">
        <v>7372.0</v>
      </c>
      <c r="C1608" s="2">
        <v>8659.0</v>
      </c>
      <c r="D1608" s="2">
        <v>8640.0</v>
      </c>
      <c r="E1608" s="2">
        <v>24671.0</v>
      </c>
    </row>
    <row r="1609" hidden="1">
      <c r="A1609" s="2" t="s">
        <v>1711</v>
      </c>
      <c r="B1609" s="2">
        <v>21621.0</v>
      </c>
      <c r="C1609" s="2">
        <v>22099.0</v>
      </c>
      <c r="D1609" s="2">
        <v>21017.0</v>
      </c>
      <c r="E1609" s="2">
        <v>64737.0</v>
      </c>
    </row>
    <row r="1610" hidden="1">
      <c r="A1610" s="2" t="s">
        <v>1712</v>
      </c>
      <c r="B1610" s="2">
        <v>1428.0</v>
      </c>
      <c r="C1610" s="2">
        <v>1644.0</v>
      </c>
      <c r="D1610" s="2">
        <v>1776.0</v>
      </c>
      <c r="E1610" s="2">
        <v>4848.0</v>
      </c>
      <c r="F1610" s="2" t="s">
        <v>36</v>
      </c>
      <c r="G1610" s="15" t="str">
        <f t="shared" ref="G1610:G1611" si="291">LEFT(A1610, 3)</f>
        <v>PIT</v>
      </c>
      <c r="H1610" s="15" t="str">
        <f t="shared" ref="H1610:H1611" si="292">RiGHT(A1610, 3)</f>
        <v>PWM</v>
      </c>
      <c r="I1610" s="15" t="str">
        <f>vlookup(G1610, 'Airport Codes'!$B$2:$D122631, 3, 0)</f>
        <v>Pittsburgh, PA</v>
      </c>
      <c r="J1610" s="15" t="str">
        <f>vlookup(H1610, 'Airport Codes'!$B$2:$D122631, 3, 0)</f>
        <v>Portland, OR</v>
      </c>
      <c r="K1610" s="21"/>
    </row>
    <row r="1611" hidden="1">
      <c r="A1611" s="2" t="s">
        <v>1713</v>
      </c>
      <c r="B1611" s="2">
        <v>1440.0</v>
      </c>
      <c r="C1611" s="2">
        <v>1677.0</v>
      </c>
      <c r="D1611" s="2">
        <v>1719.0</v>
      </c>
      <c r="E1611" s="2">
        <v>4836.0</v>
      </c>
      <c r="F1611" s="2" t="s">
        <v>36</v>
      </c>
      <c r="G1611" s="15" t="str">
        <f t="shared" si="291"/>
        <v>ATL</v>
      </c>
      <c r="H1611" s="15" t="str">
        <f t="shared" si="292"/>
        <v>EVV</v>
      </c>
      <c r="I1611" s="15" t="str">
        <f>vlookup(G1611, 'Airport Codes'!$B$2:$D122631, 3, 0)</f>
        <v>Atlanta, GA</v>
      </c>
      <c r="J1611" s="15" t="str">
        <f>vlookup(H1611, 'Airport Codes'!$B$2:$D122631, 3, 0)</f>
        <v>Evansville, IN</v>
      </c>
      <c r="K1611" s="21"/>
    </row>
    <row r="1612" hidden="1">
      <c r="A1612" s="2" t="s">
        <v>1714</v>
      </c>
      <c r="D1612" s="2">
        <v>20.0</v>
      </c>
      <c r="E1612" s="2">
        <v>20.0</v>
      </c>
    </row>
    <row r="1613" hidden="1">
      <c r="A1613" s="2" t="s">
        <v>1715</v>
      </c>
      <c r="B1613" s="2">
        <v>1444.0</v>
      </c>
      <c r="C1613" s="2">
        <v>1587.0</v>
      </c>
      <c r="D1613" s="2">
        <v>1801.0</v>
      </c>
      <c r="E1613" s="2">
        <v>4832.0</v>
      </c>
      <c r="F1613" s="2" t="s">
        <v>36</v>
      </c>
      <c r="G1613" s="15" t="str">
        <f t="shared" ref="G1613:G1614" si="293">LEFT(A1613, 3)</f>
        <v>ATL</v>
      </c>
      <c r="H1613" s="15" t="str">
        <f t="shared" ref="H1613:H1614" si="294">RiGHT(A1613, 3)</f>
        <v>GSP</v>
      </c>
      <c r="I1613" s="15" t="str">
        <f>vlookup(G1613, 'Airport Codes'!$B$2:$D122631, 3, 0)</f>
        <v>Atlanta, GA</v>
      </c>
      <c r="J1613" s="15" t="str">
        <f>vlookup(H1613, 'Airport Codes'!$B$2:$D122631, 3, 0)</f>
        <v>Greenville, NC</v>
      </c>
      <c r="K1613" s="21"/>
    </row>
    <row r="1614" hidden="1">
      <c r="A1614" s="2" t="s">
        <v>1716</v>
      </c>
      <c r="B1614" s="2">
        <v>1105.0</v>
      </c>
      <c r="C1614" s="2">
        <v>1773.0</v>
      </c>
      <c r="D1614" s="2">
        <v>1944.0</v>
      </c>
      <c r="E1614" s="2">
        <v>4822.0</v>
      </c>
      <c r="F1614" s="2" t="s">
        <v>36</v>
      </c>
      <c r="G1614" s="15" t="str">
        <f t="shared" si="293"/>
        <v>BGR</v>
      </c>
      <c r="H1614" s="15" t="str">
        <f t="shared" si="294"/>
        <v>EWR</v>
      </c>
      <c r="I1614" s="15" t="str">
        <f>vlookup(G1614, 'Airport Codes'!$B$2:$D122631, 3, 0)</f>
        <v>Bangor, MI</v>
      </c>
      <c r="J1614" s="15" t="str">
        <f>vlookup(H1614, 'Airport Codes'!$B$2:$D122631, 3, 0)</f>
        <v>Newark, NJ</v>
      </c>
      <c r="K1614" s="21"/>
    </row>
    <row r="1615" hidden="1">
      <c r="A1615" s="2" t="s">
        <v>1717</v>
      </c>
      <c r="B1615" s="2">
        <v>340.0</v>
      </c>
      <c r="C1615" s="2">
        <v>333.0</v>
      </c>
      <c r="D1615" s="2">
        <v>448.0</v>
      </c>
      <c r="E1615" s="2">
        <v>1121.0</v>
      </c>
    </row>
    <row r="1616" hidden="1">
      <c r="A1616" s="2" t="s">
        <v>1718</v>
      </c>
      <c r="B1616" s="2">
        <v>359.0</v>
      </c>
      <c r="C1616" s="2">
        <v>307.0</v>
      </c>
      <c r="D1616" s="2">
        <v>327.0</v>
      </c>
      <c r="E1616" s="2">
        <v>993.0</v>
      </c>
    </row>
    <row r="1617" hidden="1">
      <c r="A1617" s="2" t="s">
        <v>1719</v>
      </c>
      <c r="B1617" s="2">
        <v>212.0</v>
      </c>
      <c r="C1617" s="2">
        <v>226.0</v>
      </c>
      <c r="D1617" s="2">
        <v>225.0</v>
      </c>
      <c r="E1617" s="2">
        <v>663.0</v>
      </c>
    </row>
    <row r="1618" hidden="1">
      <c r="A1618" s="2" t="s">
        <v>1720</v>
      </c>
      <c r="B1618" s="2">
        <v>54.0</v>
      </c>
      <c r="C1618" s="2">
        <v>39.0</v>
      </c>
      <c r="D1618" s="2">
        <v>18.0</v>
      </c>
      <c r="E1618" s="2">
        <v>111.0</v>
      </c>
    </row>
    <row r="1619" hidden="1">
      <c r="A1619" s="2" t="s">
        <v>1721</v>
      </c>
      <c r="B1619" s="2">
        <v>1475.0</v>
      </c>
      <c r="C1619" s="2">
        <v>1592.0</v>
      </c>
      <c r="D1619" s="2">
        <v>1754.0</v>
      </c>
      <c r="E1619" s="2">
        <v>4821.0</v>
      </c>
      <c r="F1619" s="2" t="s">
        <v>36</v>
      </c>
      <c r="G1619" s="15" t="str">
        <f t="shared" ref="G1619:G1622" si="295">LEFT(A1619, 3)</f>
        <v>GSO</v>
      </c>
      <c r="H1619" s="15" t="str">
        <f t="shared" ref="H1619:H1622" si="296">RiGHT(A1619, 3)</f>
        <v>MEM</v>
      </c>
      <c r="I1619" s="15" t="str">
        <f>vlookup(G1619, 'Airport Codes'!$B$2:$D122631, 3, 0)</f>
        <v>Greensboro, NC</v>
      </c>
      <c r="J1619" s="15" t="str">
        <f>vlookup(H1619, 'Airport Codes'!$B$2:$D122631, 3, 0)</f>
        <v>Memphis, TN</v>
      </c>
      <c r="K1619" s="21"/>
    </row>
    <row r="1620" hidden="1">
      <c r="A1620" s="2" t="s">
        <v>1722</v>
      </c>
      <c r="B1620" s="2">
        <v>1324.0</v>
      </c>
      <c r="C1620" s="2">
        <v>1443.0</v>
      </c>
      <c r="D1620" s="2">
        <v>2026.0</v>
      </c>
      <c r="E1620" s="2">
        <v>4793.0</v>
      </c>
      <c r="F1620" s="2" t="s">
        <v>36</v>
      </c>
      <c r="G1620" s="15" t="str">
        <f t="shared" si="295"/>
        <v>BNA</v>
      </c>
      <c r="H1620" s="15" t="str">
        <f t="shared" si="296"/>
        <v>GSP</v>
      </c>
      <c r="I1620" s="15" t="str">
        <f>vlookup(G1620, 'Airport Codes'!$B$2:$D122631, 3, 0)</f>
        <v>Nashville, TN</v>
      </c>
      <c r="J1620" s="15" t="str">
        <f>vlookup(H1620, 'Airport Codes'!$B$2:$D122631, 3, 0)</f>
        <v>Greenville, NC</v>
      </c>
      <c r="K1620" s="21"/>
    </row>
    <row r="1621" hidden="1">
      <c r="A1621" s="2" t="s">
        <v>1723</v>
      </c>
      <c r="B1621" s="2">
        <v>1351.0</v>
      </c>
      <c r="C1621" s="2">
        <v>1615.0</v>
      </c>
      <c r="D1621" s="2">
        <v>1822.0</v>
      </c>
      <c r="E1621" s="2">
        <v>4788.0</v>
      </c>
      <c r="F1621" s="2" t="s">
        <v>36</v>
      </c>
      <c r="G1621" s="15" t="str">
        <f t="shared" si="295"/>
        <v>CLT</v>
      </c>
      <c r="H1621" s="15" t="str">
        <f t="shared" si="296"/>
        <v>RDU</v>
      </c>
      <c r="I1621" s="15" t="str">
        <f>vlookup(G1621, 'Airport Codes'!$B$2:$D122631, 3, 0)</f>
        <v>Charlotte, NC</v>
      </c>
      <c r="J1621" s="15" t="str">
        <f>vlookup(H1621, 'Airport Codes'!$B$2:$D122631, 3, 0)</f>
        <v>Raleigh, NC</v>
      </c>
      <c r="K1621" s="21"/>
    </row>
    <row r="1622" hidden="1">
      <c r="A1622" s="2" t="s">
        <v>1724</v>
      </c>
      <c r="B1622" s="2">
        <v>1407.0</v>
      </c>
      <c r="C1622" s="2">
        <v>1685.0</v>
      </c>
      <c r="D1622" s="2">
        <v>1686.0</v>
      </c>
      <c r="E1622" s="2">
        <v>4778.0</v>
      </c>
      <c r="F1622" s="2" t="s">
        <v>36</v>
      </c>
      <c r="G1622" s="15" t="str">
        <f t="shared" si="295"/>
        <v>CMH</v>
      </c>
      <c r="H1622" s="15" t="str">
        <f t="shared" si="296"/>
        <v>PWM</v>
      </c>
      <c r="I1622" s="15" t="str">
        <f>vlookup(G1622, 'Airport Codes'!$B$2:$D122631, 3, 0)</f>
        <v>Columbus, WI</v>
      </c>
      <c r="J1622" s="15" t="str">
        <f>vlookup(H1622, 'Airport Codes'!$B$2:$D122631, 3, 0)</f>
        <v>Portland, OR</v>
      </c>
      <c r="K1622" s="21"/>
    </row>
    <row r="1623" hidden="1">
      <c r="A1623" s="2" t="s">
        <v>1725</v>
      </c>
      <c r="B1623" s="2">
        <v>1622.0</v>
      </c>
      <c r="C1623" s="2">
        <v>1476.0</v>
      </c>
      <c r="D1623" s="2">
        <v>1941.0</v>
      </c>
      <c r="E1623" s="2">
        <v>5039.0</v>
      </c>
    </row>
    <row r="1624" hidden="1">
      <c r="A1624" s="2" t="s">
        <v>1726</v>
      </c>
      <c r="D1624" s="2">
        <v>18.0</v>
      </c>
      <c r="E1624" s="2">
        <v>18.0</v>
      </c>
    </row>
    <row r="1625" hidden="1">
      <c r="A1625" s="2" t="s">
        <v>1727</v>
      </c>
      <c r="B1625" s="2">
        <v>1358.0</v>
      </c>
      <c r="C1625" s="2">
        <v>1526.0</v>
      </c>
      <c r="D1625" s="2">
        <v>1872.0</v>
      </c>
      <c r="E1625" s="2">
        <v>4756.0</v>
      </c>
      <c r="F1625" s="2" t="s">
        <v>36</v>
      </c>
      <c r="G1625" s="15" t="str">
        <f t="shared" ref="G1625:G1626" si="297">LEFT(A1625, 3)</f>
        <v>RIC</v>
      </c>
      <c r="H1625" s="15" t="str">
        <f t="shared" ref="H1625:H1626" si="298">RiGHT(A1625, 3)</f>
        <v>SDF</v>
      </c>
      <c r="I1625" s="15" t="str">
        <f>vlookup(G1625, 'Airport Codes'!$B$2:$D122631, 3, 0)</f>
        <v>Richmond, BC</v>
      </c>
      <c r="J1625" s="15" t="str">
        <f>vlookup(H1625, 'Airport Codes'!$B$2:$D122631, 3, 0)</f>
        <v>Louisville, KY</v>
      </c>
      <c r="K1625" s="21"/>
    </row>
    <row r="1626" hidden="1">
      <c r="A1626" s="2" t="s">
        <v>1728</v>
      </c>
      <c r="B1626" s="2">
        <v>1316.0</v>
      </c>
      <c r="C1626" s="2">
        <v>1578.0</v>
      </c>
      <c r="D1626" s="2">
        <v>1861.0</v>
      </c>
      <c r="E1626" s="2">
        <v>4755.0</v>
      </c>
      <c r="F1626" s="2" t="s">
        <v>36</v>
      </c>
      <c r="G1626" s="15" t="str">
        <f t="shared" si="297"/>
        <v>CAE</v>
      </c>
      <c r="H1626" s="15" t="str">
        <f t="shared" si="298"/>
        <v>TPA</v>
      </c>
      <c r="I1626" s="15" t="str">
        <f>vlookup(G1626, 'Airport Codes'!$B$2:$D122631, 3, 0)</f>
        <v>Columbia, SC</v>
      </c>
      <c r="J1626" s="15" t="str">
        <f>vlookup(H1626, 'Airport Codes'!$B$2:$D122631, 3, 0)</f>
        <v>Tampa, FL</v>
      </c>
      <c r="K1626" s="21"/>
    </row>
    <row r="1627" hidden="1">
      <c r="A1627" s="2" t="s">
        <v>1729</v>
      </c>
      <c r="B1627" s="2">
        <v>5046.0</v>
      </c>
      <c r="C1627" s="2">
        <v>4259.0</v>
      </c>
      <c r="D1627" s="2">
        <v>5791.0</v>
      </c>
      <c r="E1627" s="2">
        <v>15096.0</v>
      </c>
    </row>
    <row r="1628" hidden="1">
      <c r="A1628" s="2" t="s">
        <v>1730</v>
      </c>
      <c r="B1628" s="2">
        <v>882.0</v>
      </c>
      <c r="C1628" s="2">
        <v>450.0</v>
      </c>
      <c r="E1628" s="2">
        <v>1332.0</v>
      </c>
    </row>
    <row r="1629" hidden="1">
      <c r="A1629" s="2" t="s">
        <v>1731</v>
      </c>
      <c r="B1629" s="2">
        <v>1032.0</v>
      </c>
      <c r="C1629" s="2">
        <v>955.0</v>
      </c>
      <c r="D1629" s="2">
        <v>1007.0</v>
      </c>
      <c r="E1629" s="2">
        <v>2994.0</v>
      </c>
    </row>
    <row r="1630" hidden="1">
      <c r="A1630" s="2" t="s">
        <v>1732</v>
      </c>
      <c r="B1630" s="2">
        <v>66.0</v>
      </c>
      <c r="C1630" s="2">
        <v>19.0</v>
      </c>
      <c r="D1630" s="2">
        <v>62.0</v>
      </c>
      <c r="E1630" s="2">
        <v>147.0</v>
      </c>
    </row>
    <row r="1631" hidden="1">
      <c r="A1631" s="2" t="s">
        <v>1733</v>
      </c>
      <c r="B1631" s="2">
        <v>135.0</v>
      </c>
      <c r="C1631" s="2">
        <v>81.0</v>
      </c>
      <c r="D1631" s="2">
        <v>126.0</v>
      </c>
      <c r="E1631" s="2">
        <v>342.0</v>
      </c>
    </row>
    <row r="1632" hidden="1">
      <c r="A1632" s="2" t="s">
        <v>1734</v>
      </c>
      <c r="B1632" s="2">
        <v>512.0</v>
      </c>
      <c r="C1632" s="2">
        <v>617.0</v>
      </c>
      <c r="D1632" s="2">
        <v>567.0</v>
      </c>
      <c r="E1632" s="2">
        <v>1696.0</v>
      </c>
    </row>
    <row r="1633" hidden="1">
      <c r="A1633" s="2" t="s">
        <v>1735</v>
      </c>
      <c r="B1633" s="2">
        <v>1396.0</v>
      </c>
      <c r="C1633" s="2">
        <v>1660.0</v>
      </c>
      <c r="D1633" s="2">
        <v>1689.0</v>
      </c>
      <c r="E1633" s="2">
        <v>4745.0</v>
      </c>
      <c r="F1633" s="2" t="s">
        <v>36</v>
      </c>
      <c r="G1633" s="15" t="str">
        <f t="shared" ref="G1633:G1635" si="299">LEFT(A1633, 3)</f>
        <v>ATL</v>
      </c>
      <c r="H1633" s="15" t="str">
        <f t="shared" ref="H1633:H1635" si="300">RiGHT(A1633, 3)</f>
        <v>RST</v>
      </c>
      <c r="I1633" s="15" t="str">
        <f>vlookup(G1633, 'Airport Codes'!$B$2:$D122631, 3, 0)</f>
        <v>Atlanta, GA</v>
      </c>
      <c r="J1633" s="15" t="str">
        <f>vlookup(H1633, 'Airport Codes'!$B$2:$D122631, 3, 0)</f>
        <v>Rochester, MN</v>
      </c>
      <c r="K1633" s="21"/>
    </row>
    <row r="1634" hidden="1">
      <c r="A1634" s="2" t="s">
        <v>1736</v>
      </c>
      <c r="B1634" s="2">
        <v>1299.0</v>
      </c>
      <c r="C1634" s="2">
        <v>1656.0</v>
      </c>
      <c r="D1634" s="2">
        <v>1781.0</v>
      </c>
      <c r="E1634" s="2">
        <v>4736.0</v>
      </c>
      <c r="F1634" s="2" t="s">
        <v>36</v>
      </c>
      <c r="G1634" s="15" t="str">
        <f t="shared" si="299"/>
        <v>GSO</v>
      </c>
      <c r="H1634" s="15" t="str">
        <f t="shared" si="300"/>
        <v>IND</v>
      </c>
      <c r="I1634" s="15" t="str">
        <f>vlookup(G1634, 'Airport Codes'!$B$2:$D122631, 3, 0)</f>
        <v>Greensboro, NC</v>
      </c>
      <c r="J1634" s="15" t="str">
        <f>vlookup(H1634, 'Airport Codes'!$B$2:$D122631, 3, 0)</f>
        <v>Indianapolis, IN</v>
      </c>
      <c r="K1634" s="21"/>
    </row>
    <row r="1635" hidden="1">
      <c r="A1635" s="2" t="s">
        <v>1737</v>
      </c>
      <c r="B1635" s="2">
        <v>1449.0</v>
      </c>
      <c r="C1635" s="2">
        <v>1608.0</v>
      </c>
      <c r="D1635" s="2">
        <v>1673.0</v>
      </c>
      <c r="E1635" s="2">
        <v>4730.0</v>
      </c>
      <c r="F1635" s="2" t="s">
        <v>36</v>
      </c>
      <c r="G1635" s="15" t="str">
        <f t="shared" si="299"/>
        <v>ATL</v>
      </c>
      <c r="H1635" s="15" t="str">
        <f t="shared" si="300"/>
        <v>MLU</v>
      </c>
      <c r="I1635" s="15" t="str">
        <f>vlookup(G1635, 'Airport Codes'!$B$2:$D122631, 3, 0)</f>
        <v>Atlanta, GA</v>
      </c>
      <c r="J1635" s="15" t="str">
        <f>vlookup(H1635, 'Airport Codes'!$B$2:$D122631, 3, 0)</f>
        <v>Monroe - Eastbound, WA</v>
      </c>
      <c r="K1635" s="21"/>
    </row>
    <row r="1636" hidden="1">
      <c r="A1636" s="2" t="s">
        <v>1738</v>
      </c>
      <c r="B1636" s="2">
        <v>1061.0</v>
      </c>
      <c r="C1636" s="2">
        <v>958.0</v>
      </c>
      <c r="D1636" s="2">
        <v>1043.0</v>
      </c>
      <c r="E1636" s="2">
        <v>3062.0</v>
      </c>
    </row>
    <row r="1637" hidden="1">
      <c r="A1637" s="2" t="s">
        <v>1739</v>
      </c>
      <c r="B1637" s="2">
        <v>283.0</v>
      </c>
      <c r="C1637" s="2">
        <v>270.0</v>
      </c>
      <c r="D1637" s="2">
        <v>359.0</v>
      </c>
      <c r="E1637" s="2">
        <v>912.0</v>
      </c>
    </row>
    <row r="1638" hidden="1">
      <c r="A1638" s="2" t="s">
        <v>1740</v>
      </c>
      <c r="B1638" s="2">
        <v>856.0</v>
      </c>
      <c r="C1638" s="2">
        <v>1114.0</v>
      </c>
      <c r="D1638" s="2">
        <v>2741.0</v>
      </c>
      <c r="E1638" s="2">
        <v>4711.0</v>
      </c>
      <c r="F1638" s="2" t="s">
        <v>36</v>
      </c>
      <c r="G1638" s="15" t="str">
        <f t="shared" ref="G1638:G1639" si="301">LEFT(A1638, 3)</f>
        <v>IAD</v>
      </c>
      <c r="H1638" s="15" t="str">
        <f t="shared" ref="H1638:H1639" si="302">RiGHT(A1638, 3)</f>
        <v>SDF</v>
      </c>
      <c r="I1638" s="15" t="str">
        <f>vlookup(G1638, 'Airport Codes'!$B$2:$D122631, 3, 0)</f>
        <v>Washington, DC</v>
      </c>
      <c r="J1638" s="15" t="str">
        <f>vlookup(H1638, 'Airport Codes'!$B$2:$D122631, 3, 0)</f>
        <v>Louisville, KY</v>
      </c>
      <c r="K1638" s="21"/>
    </row>
    <row r="1639" hidden="1">
      <c r="A1639" s="2" t="s">
        <v>1741</v>
      </c>
      <c r="B1639" s="2">
        <v>1420.0</v>
      </c>
      <c r="C1639" s="2">
        <v>1530.0</v>
      </c>
      <c r="D1639" s="2">
        <v>1726.0</v>
      </c>
      <c r="E1639" s="2">
        <v>4676.0</v>
      </c>
      <c r="F1639" s="2" t="s">
        <v>36</v>
      </c>
      <c r="G1639" s="15" t="str">
        <f t="shared" si="301"/>
        <v>ILM</v>
      </c>
      <c r="H1639" s="15" t="str">
        <f t="shared" si="302"/>
        <v>TPA</v>
      </c>
      <c r="I1639" s="15" t="str">
        <f>vlookup(G1639, 'Airport Codes'!$B$2:$D122631, 3, 0)</f>
        <v>Wilmington, DE</v>
      </c>
      <c r="J1639" s="15" t="str">
        <f>vlookup(H1639, 'Airport Codes'!$B$2:$D122631, 3, 0)</f>
        <v>Tampa, FL</v>
      </c>
      <c r="K1639" s="21"/>
    </row>
    <row r="1640" hidden="1">
      <c r="A1640" s="2" t="s">
        <v>1742</v>
      </c>
      <c r="C1640" s="2">
        <v>56.0</v>
      </c>
      <c r="D1640" s="2">
        <v>40.0</v>
      </c>
      <c r="E1640" s="2">
        <v>96.0</v>
      </c>
    </row>
    <row r="1641" hidden="1">
      <c r="A1641" s="2" t="s">
        <v>1743</v>
      </c>
      <c r="B1641" s="2">
        <v>5397.0</v>
      </c>
      <c r="C1641" s="2">
        <v>5454.0</v>
      </c>
      <c r="D1641" s="2">
        <v>5216.0</v>
      </c>
      <c r="E1641" s="2">
        <v>16067.0</v>
      </c>
    </row>
    <row r="1642" hidden="1">
      <c r="A1642" s="2" t="s">
        <v>1744</v>
      </c>
      <c r="B1642" s="2">
        <v>42978.0</v>
      </c>
      <c r="C1642" s="2">
        <v>49549.0</v>
      </c>
      <c r="D1642" s="2">
        <v>48704.0</v>
      </c>
      <c r="E1642" s="2">
        <v>141231.0</v>
      </c>
    </row>
    <row r="1643" hidden="1">
      <c r="A1643" s="2" t="s">
        <v>1745</v>
      </c>
      <c r="B1643" s="2">
        <v>418.0</v>
      </c>
      <c r="C1643" s="2">
        <v>401.0</v>
      </c>
      <c r="D1643" s="2">
        <v>500.0</v>
      </c>
      <c r="E1643" s="2">
        <v>1319.0</v>
      </c>
    </row>
    <row r="1644" hidden="1">
      <c r="A1644" s="2" t="s">
        <v>1746</v>
      </c>
      <c r="B1644" s="2">
        <v>19912.0</v>
      </c>
      <c r="C1644" s="2">
        <v>19370.0</v>
      </c>
      <c r="D1644" s="2">
        <v>18637.0</v>
      </c>
      <c r="E1644" s="2">
        <v>57919.0</v>
      </c>
    </row>
    <row r="1645" hidden="1">
      <c r="A1645" s="2" t="s">
        <v>1747</v>
      </c>
      <c r="B1645" s="2">
        <v>1419.0</v>
      </c>
      <c r="C1645" s="2">
        <v>1604.0</v>
      </c>
      <c r="D1645" s="2">
        <v>1651.0</v>
      </c>
      <c r="E1645" s="2">
        <v>4674.0</v>
      </c>
      <c r="F1645" s="2" t="s">
        <v>36</v>
      </c>
      <c r="G1645" s="15" t="str">
        <f>LEFT(A1645, 3)</f>
        <v>DTW</v>
      </c>
      <c r="H1645" s="15" t="str">
        <f>RiGHT(A1645, 3)</f>
        <v>EVV</v>
      </c>
      <c r="I1645" s="15" t="str">
        <f>vlookup(G1645, 'Airport Codes'!$B$2:$D122631, 3, 0)</f>
        <v>Detroit, MI</v>
      </c>
      <c r="J1645" s="15" t="str">
        <f>vlookup(H1645, 'Airport Codes'!$B$2:$D122631, 3, 0)</f>
        <v>Evansville, IN</v>
      </c>
      <c r="K1645" s="21"/>
    </row>
    <row r="1646" hidden="1">
      <c r="A1646" s="2" t="s">
        <v>1748</v>
      </c>
      <c r="B1646" s="2">
        <v>241.0</v>
      </c>
      <c r="C1646" s="2">
        <v>209.0</v>
      </c>
      <c r="D1646" s="2">
        <v>295.0</v>
      </c>
      <c r="E1646" s="2">
        <v>745.0</v>
      </c>
    </row>
    <row r="1647" hidden="1">
      <c r="A1647" s="2" t="s">
        <v>1749</v>
      </c>
      <c r="B1647" s="2">
        <v>1401.0</v>
      </c>
      <c r="C1647" s="2">
        <v>1282.0</v>
      </c>
      <c r="D1647" s="2">
        <v>1219.0</v>
      </c>
      <c r="E1647" s="2">
        <v>3902.0</v>
      </c>
    </row>
    <row r="1648" hidden="1">
      <c r="A1648" s="2" t="s">
        <v>1750</v>
      </c>
      <c r="B1648" s="2">
        <v>1873.0</v>
      </c>
      <c r="C1648" s="2">
        <v>1590.0</v>
      </c>
      <c r="D1648" s="2">
        <v>1981.0</v>
      </c>
      <c r="E1648" s="2">
        <v>5444.0</v>
      </c>
    </row>
    <row r="1649" hidden="1">
      <c r="A1649" s="2" t="s">
        <v>1751</v>
      </c>
      <c r="B1649" s="2">
        <v>295.0</v>
      </c>
      <c r="C1649" s="2">
        <v>249.0</v>
      </c>
      <c r="D1649" s="2">
        <v>239.0</v>
      </c>
      <c r="E1649" s="2">
        <v>783.0</v>
      </c>
    </row>
    <row r="1650" hidden="1">
      <c r="A1650" s="2" t="s">
        <v>1752</v>
      </c>
      <c r="B1650" s="2">
        <v>117.0</v>
      </c>
      <c r="C1650" s="2">
        <v>63.0</v>
      </c>
      <c r="D1650" s="2">
        <v>137.0</v>
      </c>
      <c r="E1650" s="2">
        <v>317.0</v>
      </c>
    </row>
    <row r="1651" hidden="1">
      <c r="A1651" s="2" t="s">
        <v>1753</v>
      </c>
      <c r="B1651" s="2">
        <v>316.0</v>
      </c>
      <c r="C1651" s="2">
        <v>303.0</v>
      </c>
      <c r="D1651" s="2">
        <v>374.0</v>
      </c>
      <c r="E1651" s="2">
        <v>993.0</v>
      </c>
    </row>
    <row r="1652" hidden="1">
      <c r="A1652" s="2" t="s">
        <v>1754</v>
      </c>
      <c r="B1652" s="2">
        <v>1271.0</v>
      </c>
      <c r="C1652" s="2">
        <v>1564.0</v>
      </c>
      <c r="D1652" s="2">
        <v>1832.0</v>
      </c>
      <c r="E1652" s="2">
        <v>4667.0</v>
      </c>
      <c r="F1652" s="2" t="s">
        <v>36</v>
      </c>
      <c r="G1652" s="15" t="str">
        <f>LEFT(A1652, 3)</f>
        <v>RDM</v>
      </c>
      <c r="H1652" s="15" t="str">
        <f>RiGHT(A1652, 3)</f>
        <v>SLC</v>
      </c>
      <c r="I1652" s="15" t="str">
        <f>vlookup(G1652, 'Airport Codes'!$B$2:$D122631, 3, 0)</f>
        <v>Redmond, OR</v>
      </c>
      <c r="J1652" s="15" t="str">
        <f>vlookup(H1652, 'Airport Codes'!$B$2:$D122631, 3, 0)</f>
        <v>Salt Lake City, UT</v>
      </c>
      <c r="K1652" s="21"/>
    </row>
    <row r="1653" hidden="1">
      <c r="A1653" s="2" t="s">
        <v>1755</v>
      </c>
      <c r="B1653" s="2">
        <v>11573.0</v>
      </c>
      <c r="C1653" s="2">
        <v>12429.0</v>
      </c>
      <c r="D1653" s="2">
        <v>11958.0</v>
      </c>
      <c r="E1653" s="2">
        <v>35960.0</v>
      </c>
    </row>
    <row r="1654" hidden="1">
      <c r="A1654" s="2" t="s">
        <v>1756</v>
      </c>
      <c r="B1654" s="2">
        <v>5530.0</v>
      </c>
      <c r="C1654" s="2">
        <v>8611.0</v>
      </c>
      <c r="D1654" s="2">
        <v>7567.0</v>
      </c>
      <c r="E1654" s="2">
        <v>21708.0</v>
      </c>
    </row>
    <row r="1655" hidden="1">
      <c r="A1655" s="2" t="s">
        <v>1757</v>
      </c>
      <c r="B1655" s="2">
        <v>1484.0</v>
      </c>
      <c r="C1655" s="2">
        <v>1553.0</v>
      </c>
      <c r="D1655" s="2">
        <v>1620.0</v>
      </c>
      <c r="E1655" s="2">
        <v>4657.0</v>
      </c>
      <c r="F1655" s="2" t="s">
        <v>36</v>
      </c>
      <c r="G1655" s="15" t="str">
        <f>LEFT(A1655, 3)</f>
        <v>BUF</v>
      </c>
      <c r="H1655" s="15" t="str">
        <f>RiGHT(A1655, 3)</f>
        <v>ORF</v>
      </c>
      <c r="I1655" s="15" t="str">
        <f>vlookup(G1655, 'Airport Codes'!$B$2:$D122631, 3, 0)</f>
        <v>Buffalo, WY</v>
      </c>
      <c r="J1655" s="15" t="str">
        <f>vlookup(H1655, 'Airport Codes'!$B$2:$D122631, 3, 0)</f>
        <v>Norfolk, VA</v>
      </c>
      <c r="K1655" s="21"/>
    </row>
    <row r="1656" hidden="1">
      <c r="A1656" s="2" t="s">
        <v>1758</v>
      </c>
      <c r="B1656" s="2">
        <v>2363.0</v>
      </c>
      <c r="C1656" s="2">
        <v>2456.0</v>
      </c>
      <c r="D1656" s="2">
        <v>2392.0</v>
      </c>
      <c r="E1656" s="2">
        <v>7211.0</v>
      </c>
    </row>
    <row r="1657" hidden="1">
      <c r="A1657" s="2" t="s">
        <v>1759</v>
      </c>
      <c r="B1657" s="2">
        <v>24413.0</v>
      </c>
      <c r="C1657" s="2">
        <v>23813.0</v>
      </c>
      <c r="D1657" s="2">
        <v>26457.0</v>
      </c>
      <c r="E1657" s="2">
        <v>74683.0</v>
      </c>
    </row>
    <row r="1658" hidden="1">
      <c r="A1658" s="2" t="s">
        <v>1760</v>
      </c>
      <c r="B1658" s="2">
        <v>1818.0</v>
      </c>
      <c r="C1658" s="2">
        <v>2015.0</v>
      </c>
      <c r="D1658" s="2">
        <v>2014.0</v>
      </c>
      <c r="E1658" s="2">
        <v>5847.0</v>
      </c>
    </row>
    <row r="1659" hidden="1">
      <c r="A1659" s="2" t="s">
        <v>1761</v>
      </c>
      <c r="B1659" s="2">
        <v>42.0</v>
      </c>
      <c r="C1659" s="2">
        <v>115.0</v>
      </c>
      <c r="D1659" s="2">
        <v>36.0</v>
      </c>
      <c r="E1659" s="2">
        <v>193.0</v>
      </c>
    </row>
    <row r="1660" hidden="1">
      <c r="A1660" s="2" t="s">
        <v>1762</v>
      </c>
      <c r="B1660" s="2">
        <v>284.0</v>
      </c>
      <c r="C1660" s="2">
        <v>252.0</v>
      </c>
      <c r="D1660" s="2">
        <v>303.0</v>
      </c>
      <c r="E1660" s="2">
        <v>839.0</v>
      </c>
    </row>
    <row r="1661" hidden="1">
      <c r="A1661" s="2" t="s">
        <v>1763</v>
      </c>
      <c r="B1661" s="2">
        <v>1411.0</v>
      </c>
      <c r="C1661" s="2">
        <v>1576.0</v>
      </c>
      <c r="D1661" s="2">
        <v>1669.0</v>
      </c>
      <c r="E1661" s="2">
        <v>4656.0</v>
      </c>
      <c r="F1661" s="2" t="s">
        <v>36</v>
      </c>
      <c r="G1661" s="15" t="str">
        <f>LEFT(A1661, 3)</f>
        <v>MKE</v>
      </c>
      <c r="H1661" s="15" t="str">
        <f>RiGHT(A1661, 3)</f>
        <v>SAV</v>
      </c>
      <c r="I1661" s="15" t="str">
        <f>vlookup(G1661, 'Airport Codes'!$B$2:$D122631, 3, 0)</f>
        <v>Milwaukee Airport-Trains, WI</v>
      </c>
      <c r="J1661" s="15" t="str">
        <f>vlookup(H1661, 'Airport Codes'!$B$2:$D122631, 3, 0)</f>
        <v>Savannah, GA</v>
      </c>
      <c r="K1661" s="21"/>
    </row>
    <row r="1662" hidden="1">
      <c r="A1662" s="2" t="s">
        <v>1764</v>
      </c>
      <c r="B1662" s="2">
        <v>79.0</v>
      </c>
      <c r="C1662" s="2">
        <v>18.0</v>
      </c>
      <c r="D1662" s="2">
        <v>56.0</v>
      </c>
      <c r="E1662" s="2">
        <v>153.0</v>
      </c>
    </row>
    <row r="1663" hidden="1">
      <c r="A1663" s="2" t="s">
        <v>1765</v>
      </c>
      <c r="B1663" s="2">
        <v>2226.0</v>
      </c>
      <c r="C1663" s="2">
        <v>2213.0</v>
      </c>
      <c r="D1663" s="2">
        <v>2176.0</v>
      </c>
      <c r="E1663" s="2">
        <v>6615.0</v>
      </c>
    </row>
    <row r="1664" hidden="1">
      <c r="A1664" s="2" t="s">
        <v>1766</v>
      </c>
      <c r="B1664" s="2">
        <v>1221.0</v>
      </c>
      <c r="C1664" s="2">
        <v>1486.0</v>
      </c>
      <c r="D1664" s="2">
        <v>1933.0</v>
      </c>
      <c r="E1664" s="2">
        <v>4640.0</v>
      </c>
      <c r="F1664" s="2" t="s">
        <v>36</v>
      </c>
      <c r="G1664" s="15" t="str">
        <f t="shared" ref="G1664:G1665" si="303">LEFT(A1664, 3)</f>
        <v>BNA</v>
      </c>
      <c r="H1664" s="15" t="str">
        <f t="shared" ref="H1664:H1665" si="304">RiGHT(A1664, 3)</f>
        <v>ILM</v>
      </c>
      <c r="I1664" s="15" t="str">
        <f>vlookup(G1664, 'Airport Codes'!$B$2:$D122631, 3, 0)</f>
        <v>Nashville, TN</v>
      </c>
      <c r="J1664" s="15" t="str">
        <f>vlookup(H1664, 'Airport Codes'!$B$2:$D122631, 3, 0)</f>
        <v>Wilmington, DE</v>
      </c>
      <c r="K1664" s="21"/>
    </row>
    <row r="1665" hidden="1">
      <c r="A1665" s="2" t="s">
        <v>1767</v>
      </c>
      <c r="B1665" s="2">
        <v>1153.0</v>
      </c>
      <c r="C1665" s="2">
        <v>1572.0</v>
      </c>
      <c r="D1665" s="2">
        <v>1909.0</v>
      </c>
      <c r="E1665" s="2">
        <v>4634.0</v>
      </c>
      <c r="F1665" s="2" t="s">
        <v>36</v>
      </c>
      <c r="G1665" s="15" t="str">
        <f t="shared" si="303"/>
        <v>BFL</v>
      </c>
      <c r="H1665" s="15" t="str">
        <f t="shared" si="304"/>
        <v>DEN</v>
      </c>
      <c r="I1665" s="15" t="str">
        <f>vlookup(G1665, 'Airport Codes'!$B$2:$D122631, 3, 0)</f>
        <v>Bakersfield, CA</v>
      </c>
      <c r="J1665" s="15" t="str">
        <f>vlookup(H1665, 'Airport Codes'!$B$2:$D122631, 3, 0)</f>
        <v>Denver, CO</v>
      </c>
      <c r="K1665" s="21"/>
    </row>
    <row r="1666" hidden="1">
      <c r="A1666" s="2" t="s">
        <v>1768</v>
      </c>
      <c r="B1666" s="2">
        <v>1448.0</v>
      </c>
      <c r="C1666" s="2">
        <v>1402.0</v>
      </c>
      <c r="D1666" s="2">
        <v>1433.0</v>
      </c>
      <c r="E1666" s="2">
        <v>4283.0</v>
      </c>
    </row>
    <row r="1667" hidden="1">
      <c r="A1667" s="2" t="s">
        <v>1769</v>
      </c>
      <c r="B1667" s="2">
        <v>1293.0</v>
      </c>
      <c r="C1667" s="2">
        <v>1657.0</v>
      </c>
      <c r="D1667" s="2">
        <v>1682.0</v>
      </c>
      <c r="E1667" s="2">
        <v>4632.0</v>
      </c>
      <c r="F1667" s="2" t="s">
        <v>36</v>
      </c>
      <c r="G1667" s="15" t="str">
        <f>LEFT(A1667, 3)</f>
        <v>IND</v>
      </c>
      <c r="H1667" s="15" t="str">
        <f>RiGHT(A1667, 3)</f>
        <v>PIT</v>
      </c>
      <c r="I1667" s="15" t="str">
        <f>vlookup(G1667, 'Airport Codes'!$B$2:$D122631, 3, 0)</f>
        <v>Indianapolis, IN</v>
      </c>
      <c r="J1667" s="15" t="str">
        <f>vlookup(H1667, 'Airport Codes'!$B$2:$D122631, 3, 0)</f>
        <v>Pittsburgh, PA</v>
      </c>
      <c r="K1667" s="21"/>
    </row>
    <row r="1668" hidden="1">
      <c r="A1668" s="2" t="s">
        <v>1770</v>
      </c>
      <c r="B1668" s="2">
        <v>545.0</v>
      </c>
      <c r="C1668" s="2">
        <v>540.0</v>
      </c>
      <c r="D1668" s="2">
        <v>552.0</v>
      </c>
      <c r="E1668" s="2">
        <v>1637.0</v>
      </c>
    </row>
    <row r="1669" hidden="1">
      <c r="A1669" s="2" t="s">
        <v>1771</v>
      </c>
      <c r="B1669" s="2">
        <v>332.0</v>
      </c>
      <c r="C1669" s="2">
        <v>295.0</v>
      </c>
      <c r="D1669" s="2">
        <v>283.0</v>
      </c>
      <c r="E1669" s="2">
        <v>910.0</v>
      </c>
    </row>
    <row r="1670" hidden="1">
      <c r="A1670" s="2" t="s">
        <v>1772</v>
      </c>
      <c r="B1670" s="2">
        <v>841.0</v>
      </c>
      <c r="C1670" s="2">
        <v>1246.0</v>
      </c>
      <c r="D1670" s="2">
        <v>2515.0</v>
      </c>
      <c r="E1670" s="2">
        <v>4602.0</v>
      </c>
      <c r="F1670" s="2" t="s">
        <v>36</v>
      </c>
      <c r="G1670" s="15" t="str">
        <f t="shared" ref="G1670:G1671" si="305">LEFT(A1670, 3)</f>
        <v>GRR</v>
      </c>
      <c r="H1670" s="15" t="str">
        <f t="shared" ref="H1670:H1671" si="306">RiGHT(A1670, 3)</f>
        <v>SAV</v>
      </c>
      <c r="I1670" s="15" t="str">
        <f>vlookup(G1670, 'Airport Codes'!$B$2:$D122631, 3, 0)</f>
        <v>Grand Rapids, MI</v>
      </c>
      <c r="J1670" s="15" t="str">
        <f>vlookup(H1670, 'Airport Codes'!$B$2:$D122631, 3, 0)</f>
        <v>Savannah, GA</v>
      </c>
      <c r="K1670" s="21"/>
    </row>
    <row r="1671" hidden="1">
      <c r="A1671" s="2" t="s">
        <v>1773</v>
      </c>
      <c r="B1671" s="2">
        <v>976.0</v>
      </c>
      <c r="C1671" s="2">
        <v>1169.0</v>
      </c>
      <c r="D1671" s="2">
        <v>2451.0</v>
      </c>
      <c r="E1671" s="2">
        <v>4596.0</v>
      </c>
      <c r="F1671" s="2" t="s">
        <v>36</v>
      </c>
      <c r="G1671" s="15" t="str">
        <f t="shared" si="305"/>
        <v>IAD</v>
      </c>
      <c r="H1671" s="15" t="str">
        <f t="shared" si="306"/>
        <v>ROC</v>
      </c>
      <c r="I1671" s="15" t="str">
        <f>vlookup(G1671, 'Airport Codes'!$B$2:$D122631, 3, 0)</f>
        <v>Washington, DC</v>
      </c>
      <c r="J1671" s="15" t="str">
        <f>vlookup(H1671, 'Airport Codes'!$B$2:$D122631, 3, 0)</f>
        <v>Rochester, MN</v>
      </c>
      <c r="K1671" s="21"/>
    </row>
    <row r="1672" hidden="1">
      <c r="A1672" s="2" t="s">
        <v>1774</v>
      </c>
      <c r="C1672" s="2">
        <v>18.0</v>
      </c>
      <c r="E1672" s="2">
        <v>18.0</v>
      </c>
    </row>
    <row r="1673" hidden="1">
      <c r="A1673" s="2" t="s">
        <v>1775</v>
      </c>
      <c r="B1673" s="2">
        <v>43.0</v>
      </c>
      <c r="C1673" s="2">
        <v>103.0</v>
      </c>
      <c r="D1673" s="2">
        <v>87.0</v>
      </c>
      <c r="E1673" s="2">
        <v>233.0</v>
      </c>
    </row>
    <row r="1674" hidden="1">
      <c r="A1674" s="2" t="s">
        <v>1776</v>
      </c>
      <c r="B1674" s="2">
        <v>1413.0</v>
      </c>
      <c r="C1674" s="2">
        <v>1540.0</v>
      </c>
      <c r="D1674" s="2">
        <v>1625.0</v>
      </c>
      <c r="E1674" s="2">
        <v>4578.0</v>
      </c>
      <c r="F1674" s="2" t="s">
        <v>36</v>
      </c>
      <c r="G1674" s="15" t="str">
        <f t="shared" ref="G1674:G1675" si="307">LEFT(A1674, 3)</f>
        <v>CLT</v>
      </c>
      <c r="H1674" s="15" t="str">
        <f t="shared" ref="H1674:H1675" si="308">RiGHT(A1674, 3)</f>
        <v>SAV</v>
      </c>
      <c r="I1674" s="15" t="str">
        <f>vlookup(G1674, 'Airport Codes'!$B$2:$D122631, 3, 0)</f>
        <v>Charlotte, NC</v>
      </c>
      <c r="J1674" s="15" t="str">
        <f>vlookup(H1674, 'Airport Codes'!$B$2:$D122631, 3, 0)</f>
        <v>Savannah, GA</v>
      </c>
      <c r="K1674" s="21"/>
    </row>
    <row r="1675" hidden="1">
      <c r="A1675" s="2" t="s">
        <v>1777</v>
      </c>
      <c r="B1675" s="2">
        <v>1341.0</v>
      </c>
      <c r="C1675" s="2">
        <v>1459.0</v>
      </c>
      <c r="D1675" s="2">
        <v>1777.0</v>
      </c>
      <c r="E1675" s="2">
        <v>4577.0</v>
      </c>
      <c r="F1675" s="2" t="s">
        <v>36</v>
      </c>
      <c r="G1675" s="15" t="str">
        <f t="shared" si="307"/>
        <v>CMH</v>
      </c>
      <c r="H1675" s="15" t="str">
        <f t="shared" si="308"/>
        <v>MSN</v>
      </c>
      <c r="I1675" s="15" t="str">
        <f>vlookup(G1675, 'Airport Codes'!$B$2:$D122631, 3, 0)</f>
        <v>Columbus, WI</v>
      </c>
      <c r="J1675" s="15" t="str">
        <f>vlookup(H1675, 'Airport Codes'!$B$2:$D122631, 3, 0)</f>
        <v>Madison, WI</v>
      </c>
      <c r="K1675" s="21"/>
    </row>
    <row r="1676" hidden="1">
      <c r="A1676" s="2" t="s">
        <v>1778</v>
      </c>
      <c r="B1676" s="2">
        <v>7484.0</v>
      </c>
      <c r="C1676" s="2">
        <v>7275.0</v>
      </c>
      <c r="D1676" s="2">
        <v>7644.0</v>
      </c>
      <c r="E1676" s="2">
        <v>22403.0</v>
      </c>
    </row>
    <row r="1677" hidden="1">
      <c r="A1677" s="2" t="s">
        <v>1779</v>
      </c>
      <c r="B1677" s="2">
        <v>692.0</v>
      </c>
      <c r="C1677" s="2">
        <v>614.0</v>
      </c>
      <c r="D1677" s="2">
        <v>765.0</v>
      </c>
      <c r="E1677" s="2">
        <v>2071.0</v>
      </c>
    </row>
    <row r="1678" hidden="1">
      <c r="A1678" s="2" t="s">
        <v>1780</v>
      </c>
      <c r="B1678" s="2">
        <v>1493.0</v>
      </c>
      <c r="C1678" s="2">
        <v>1510.0</v>
      </c>
      <c r="D1678" s="2">
        <v>1541.0</v>
      </c>
      <c r="E1678" s="2">
        <v>4544.0</v>
      </c>
      <c r="F1678" s="2" t="s">
        <v>36</v>
      </c>
      <c r="G1678" s="15" t="str">
        <f t="shared" ref="G1678:G1679" si="309">LEFT(A1678, 3)</f>
        <v>ICT</v>
      </c>
      <c r="H1678" s="15" t="str">
        <f t="shared" ref="H1678:H1679" si="310">RiGHT(A1678, 3)</f>
        <v>SAT</v>
      </c>
      <c r="I1678" s="15" t="str">
        <f>vlookup(G1678, 'Airport Codes'!$B$2:$D122631, 3, 0)</f>
        <v>Wichita, KS</v>
      </c>
      <c r="J1678" s="15" t="str">
        <f>vlookup(H1678, 'Airport Codes'!$B$2:$D122631, 3, 0)</f>
        <v>San Antonio, TX</v>
      </c>
      <c r="K1678" s="21"/>
    </row>
    <row r="1679" hidden="1">
      <c r="A1679" s="2" t="s">
        <v>1781</v>
      </c>
      <c r="B1679" s="2">
        <v>1362.0</v>
      </c>
      <c r="C1679" s="2">
        <v>1551.0</v>
      </c>
      <c r="D1679" s="2">
        <v>1611.0</v>
      </c>
      <c r="E1679" s="2">
        <v>4524.0</v>
      </c>
      <c r="F1679" s="2" t="s">
        <v>36</v>
      </c>
      <c r="G1679" s="15" t="str">
        <f t="shared" si="309"/>
        <v>ORF</v>
      </c>
      <c r="H1679" s="15" t="str">
        <f t="shared" si="310"/>
        <v>PWM</v>
      </c>
      <c r="I1679" s="15" t="str">
        <f>vlookup(G1679, 'Airport Codes'!$B$2:$D122631, 3, 0)</f>
        <v>Norfolk, VA</v>
      </c>
      <c r="J1679" s="15" t="str">
        <f>vlookup(H1679, 'Airport Codes'!$B$2:$D122631, 3, 0)</f>
        <v>Portland, OR</v>
      </c>
      <c r="K1679" s="21"/>
    </row>
    <row r="1680" hidden="1">
      <c r="A1680" s="2" t="s">
        <v>1782</v>
      </c>
      <c r="D1680" s="2">
        <v>1055.0</v>
      </c>
      <c r="E1680" s="2">
        <v>1055.0</v>
      </c>
    </row>
    <row r="1681" hidden="1">
      <c r="A1681" s="2" t="s">
        <v>1783</v>
      </c>
      <c r="B1681" s="2">
        <v>910.0</v>
      </c>
      <c r="C1681" s="2">
        <v>1037.0</v>
      </c>
      <c r="D1681" s="2">
        <v>971.0</v>
      </c>
      <c r="E1681" s="2">
        <v>2918.0</v>
      </c>
    </row>
    <row r="1682" hidden="1">
      <c r="A1682" s="2" t="s">
        <v>1784</v>
      </c>
      <c r="B1682" s="2">
        <v>988.0</v>
      </c>
      <c r="C1682" s="2">
        <v>1604.0</v>
      </c>
      <c r="D1682" s="2">
        <v>1476.0</v>
      </c>
      <c r="E1682" s="2">
        <v>4068.0</v>
      </c>
    </row>
    <row r="1683" hidden="1">
      <c r="A1683" s="2" t="s">
        <v>1785</v>
      </c>
      <c r="B1683" s="2">
        <v>206.0</v>
      </c>
      <c r="C1683" s="2">
        <v>125.0</v>
      </c>
      <c r="D1683" s="2">
        <v>174.0</v>
      </c>
      <c r="E1683" s="2">
        <v>505.0</v>
      </c>
    </row>
    <row r="1684" hidden="1">
      <c r="A1684" s="2" t="s">
        <v>1786</v>
      </c>
      <c r="B1684" s="2">
        <v>353.0</v>
      </c>
      <c r="C1684" s="2">
        <v>325.0</v>
      </c>
      <c r="D1684" s="2">
        <v>370.0</v>
      </c>
      <c r="E1684" s="2">
        <v>1048.0</v>
      </c>
    </row>
    <row r="1685" hidden="1">
      <c r="A1685" s="2" t="s">
        <v>1787</v>
      </c>
      <c r="B1685" s="2">
        <v>57.0</v>
      </c>
      <c r="C1685" s="2">
        <v>18.0</v>
      </c>
      <c r="E1685" s="2">
        <v>75.0</v>
      </c>
    </row>
    <row r="1686" hidden="1">
      <c r="A1686" s="2" t="s">
        <v>1788</v>
      </c>
      <c r="C1686" s="2">
        <v>193.0</v>
      </c>
      <c r="D1686" s="2">
        <v>304.0</v>
      </c>
      <c r="E1686" s="2">
        <v>497.0</v>
      </c>
    </row>
    <row r="1687" hidden="1">
      <c r="A1687" s="2" t="s">
        <v>1789</v>
      </c>
      <c r="B1687" s="2">
        <v>19.0</v>
      </c>
      <c r="E1687" s="2">
        <v>19.0</v>
      </c>
    </row>
    <row r="1688" hidden="1">
      <c r="A1688" s="2" t="s">
        <v>1790</v>
      </c>
      <c r="B1688" s="2">
        <v>763.0</v>
      </c>
      <c r="C1688" s="2">
        <v>747.0</v>
      </c>
      <c r="D1688" s="2">
        <v>614.0</v>
      </c>
      <c r="E1688" s="2">
        <v>2124.0</v>
      </c>
    </row>
    <row r="1689" hidden="1">
      <c r="A1689" s="2" t="s">
        <v>1791</v>
      </c>
      <c r="B1689" s="2">
        <v>38.0</v>
      </c>
      <c r="C1689" s="2">
        <v>83.0</v>
      </c>
      <c r="D1689" s="2">
        <v>42.0</v>
      </c>
      <c r="E1689" s="2">
        <v>163.0</v>
      </c>
    </row>
    <row r="1690" hidden="1">
      <c r="A1690" s="2" t="s">
        <v>1792</v>
      </c>
      <c r="B1690" s="2">
        <v>416.0</v>
      </c>
      <c r="C1690" s="2">
        <v>444.0</v>
      </c>
      <c r="D1690" s="2">
        <v>440.0</v>
      </c>
      <c r="E1690" s="2">
        <v>1300.0</v>
      </c>
    </row>
    <row r="1691" hidden="1">
      <c r="A1691" s="2" t="s">
        <v>1793</v>
      </c>
      <c r="B1691" s="2">
        <v>19.0</v>
      </c>
      <c r="E1691" s="2">
        <v>19.0</v>
      </c>
    </row>
    <row r="1692" hidden="1">
      <c r="A1692" s="2" t="s">
        <v>1794</v>
      </c>
      <c r="B1692" s="2">
        <v>1344.0</v>
      </c>
      <c r="C1692" s="2">
        <v>1554.0</v>
      </c>
      <c r="D1692" s="2">
        <v>1569.0</v>
      </c>
      <c r="E1692" s="2">
        <v>4467.0</v>
      </c>
      <c r="F1692" s="2" t="s">
        <v>36</v>
      </c>
      <c r="G1692" s="15" t="str">
        <f>LEFT(A1692, 3)</f>
        <v>CHS</v>
      </c>
      <c r="H1692" s="15" t="str">
        <f>RiGHT(A1692, 3)</f>
        <v>PWM</v>
      </c>
      <c r="I1692" s="15" t="str">
        <f>vlookup(G1692, 'Airport Codes'!$B$2:$D122631, 3, 0)</f>
        <v>Charleston, WV</v>
      </c>
      <c r="J1692" s="15" t="str">
        <f>vlookup(H1692, 'Airport Codes'!$B$2:$D122631, 3, 0)</f>
        <v>Portland, OR</v>
      </c>
      <c r="K1692" s="21"/>
    </row>
    <row r="1693" hidden="1">
      <c r="A1693" s="2" t="s">
        <v>1795</v>
      </c>
      <c r="B1693" s="2">
        <v>37.0</v>
      </c>
      <c r="E1693" s="2">
        <v>37.0</v>
      </c>
    </row>
    <row r="1694" hidden="1">
      <c r="A1694" s="2" t="s">
        <v>1796</v>
      </c>
      <c r="B1694" s="2">
        <v>1338.0</v>
      </c>
      <c r="C1694" s="2">
        <v>1374.0</v>
      </c>
      <c r="D1694" s="2">
        <v>1746.0</v>
      </c>
      <c r="E1694" s="2">
        <v>4458.0</v>
      </c>
      <c r="F1694" s="2" t="s">
        <v>36</v>
      </c>
      <c r="G1694" s="15" t="str">
        <f>LEFT(A1694, 3)</f>
        <v>GSO</v>
      </c>
      <c r="H1694" s="15" t="str">
        <f>RiGHT(A1694, 3)</f>
        <v>STL</v>
      </c>
      <c r="I1694" s="15" t="str">
        <f>vlookup(G1694, 'Airport Codes'!$B$2:$D122631, 3, 0)</f>
        <v>Greensboro, NC</v>
      </c>
      <c r="J1694" s="15" t="str">
        <f>vlookup(H1694, 'Airport Codes'!$B$2:$D122631, 3, 0)</f>
        <v>St. Louis, MO</v>
      </c>
      <c r="K1694" s="21"/>
    </row>
    <row r="1695" hidden="1">
      <c r="A1695" s="2" t="s">
        <v>1797</v>
      </c>
      <c r="B1695" s="2">
        <v>209.0</v>
      </c>
      <c r="C1695" s="2">
        <v>207.0</v>
      </c>
      <c r="D1695" s="2">
        <v>229.0</v>
      </c>
      <c r="E1695" s="2">
        <v>645.0</v>
      </c>
    </row>
    <row r="1696" hidden="1">
      <c r="A1696" s="2" t="s">
        <v>1798</v>
      </c>
      <c r="B1696" s="2">
        <v>320.0</v>
      </c>
      <c r="C1696" s="2">
        <v>317.0</v>
      </c>
      <c r="D1696" s="2">
        <v>254.0</v>
      </c>
      <c r="E1696" s="2">
        <v>891.0</v>
      </c>
    </row>
    <row r="1697" hidden="1">
      <c r="A1697" s="2" t="s">
        <v>1799</v>
      </c>
      <c r="B1697" s="2">
        <v>41.0</v>
      </c>
      <c r="C1697" s="2">
        <v>18.0</v>
      </c>
      <c r="D1697" s="2">
        <v>88.0</v>
      </c>
      <c r="E1697" s="2">
        <v>147.0</v>
      </c>
    </row>
    <row r="1698" hidden="1">
      <c r="A1698" s="2" t="s">
        <v>1800</v>
      </c>
      <c r="B1698" s="2">
        <v>41.0</v>
      </c>
      <c r="D1698" s="2">
        <v>18.0</v>
      </c>
      <c r="E1698" s="2">
        <v>59.0</v>
      </c>
    </row>
    <row r="1699" hidden="1">
      <c r="A1699" s="2" t="s">
        <v>1801</v>
      </c>
      <c r="B1699" s="2">
        <v>62.0</v>
      </c>
      <c r="C1699" s="2">
        <v>142.0</v>
      </c>
      <c r="D1699" s="2">
        <v>60.0</v>
      </c>
      <c r="E1699" s="2">
        <v>264.0</v>
      </c>
    </row>
    <row r="1700" hidden="1">
      <c r="A1700" s="2" t="s">
        <v>1802</v>
      </c>
      <c r="B1700" s="2">
        <v>74.0</v>
      </c>
      <c r="C1700" s="2">
        <v>156.0</v>
      </c>
      <c r="D1700" s="2">
        <v>138.0</v>
      </c>
      <c r="E1700" s="2">
        <v>368.0</v>
      </c>
    </row>
    <row r="1701" hidden="1">
      <c r="A1701" s="2" t="s">
        <v>1803</v>
      </c>
      <c r="B1701" s="2">
        <v>771.0</v>
      </c>
      <c r="C1701" s="2">
        <v>766.0</v>
      </c>
      <c r="D1701" s="2">
        <v>303.0</v>
      </c>
      <c r="E1701" s="2">
        <v>1840.0</v>
      </c>
    </row>
    <row r="1702" hidden="1">
      <c r="A1702" s="2" t="s">
        <v>1804</v>
      </c>
      <c r="D1702" s="2">
        <v>19.0</v>
      </c>
      <c r="E1702" s="2">
        <v>19.0</v>
      </c>
    </row>
    <row r="1703" hidden="1">
      <c r="A1703" s="2" t="s">
        <v>1805</v>
      </c>
      <c r="B1703" s="2">
        <v>1270.0</v>
      </c>
      <c r="C1703" s="2">
        <v>1573.0</v>
      </c>
      <c r="D1703" s="2">
        <v>1614.0</v>
      </c>
      <c r="E1703" s="2">
        <v>4457.0</v>
      </c>
      <c r="F1703" s="2" t="s">
        <v>36</v>
      </c>
      <c r="G1703" s="15" t="str">
        <f>LEFT(A1703, 3)</f>
        <v>FAR</v>
      </c>
      <c r="H1703" s="15" t="str">
        <f>RiGHT(A1703, 3)</f>
        <v>MSP</v>
      </c>
      <c r="I1703" s="15" t="str">
        <f>vlookup(G1703, 'Airport Codes'!$B$2:$D122631, 3, 0)</f>
        <v>Fargo, ND</v>
      </c>
      <c r="J1703" s="15" t="str">
        <f>vlookup(H1703, 'Airport Codes'!$B$2:$D122631, 3, 0)</f>
        <v>St. Paul-Minneapolis, MN</v>
      </c>
      <c r="K1703" s="21"/>
    </row>
    <row r="1704" hidden="1">
      <c r="A1704" s="2" t="s">
        <v>1806</v>
      </c>
      <c r="B1704" s="2">
        <v>9142.0</v>
      </c>
      <c r="C1704" s="2">
        <v>10937.0</v>
      </c>
      <c r="D1704" s="2">
        <v>10260.0</v>
      </c>
      <c r="E1704" s="2">
        <v>30339.0</v>
      </c>
    </row>
    <row r="1705" hidden="1">
      <c r="A1705" s="2" t="s">
        <v>1807</v>
      </c>
      <c r="B1705" s="2">
        <v>212.0</v>
      </c>
      <c r="C1705" s="2">
        <v>166.0</v>
      </c>
      <c r="D1705" s="2">
        <v>370.0</v>
      </c>
      <c r="E1705" s="2">
        <v>748.0</v>
      </c>
    </row>
    <row r="1706" hidden="1">
      <c r="A1706" s="2" t="s">
        <v>1808</v>
      </c>
      <c r="B1706" s="2">
        <v>155.0</v>
      </c>
      <c r="C1706" s="2">
        <v>82.0</v>
      </c>
      <c r="D1706" s="2">
        <v>215.0</v>
      </c>
      <c r="E1706" s="2">
        <v>452.0</v>
      </c>
    </row>
    <row r="1707" hidden="1">
      <c r="A1707" s="2" t="s">
        <v>1809</v>
      </c>
      <c r="B1707" s="2">
        <v>318.0</v>
      </c>
      <c r="C1707" s="2">
        <v>167.0</v>
      </c>
      <c r="D1707" s="2">
        <v>122.0</v>
      </c>
      <c r="E1707" s="2">
        <v>607.0</v>
      </c>
    </row>
    <row r="1708" hidden="1">
      <c r="A1708" s="2" t="s">
        <v>1810</v>
      </c>
      <c r="B1708" s="2">
        <v>1294.0</v>
      </c>
      <c r="C1708" s="2">
        <v>1481.0</v>
      </c>
      <c r="D1708" s="2">
        <v>1669.0</v>
      </c>
      <c r="E1708" s="2">
        <v>4444.0</v>
      </c>
      <c r="F1708" s="2" t="s">
        <v>36</v>
      </c>
      <c r="G1708" s="15" t="str">
        <f t="shared" ref="G1708:G1709" si="311">LEFT(A1708, 3)</f>
        <v>ATW</v>
      </c>
      <c r="H1708" s="15" t="str">
        <f t="shared" ref="H1708:H1709" si="312">RiGHT(A1708, 3)</f>
        <v>DTW</v>
      </c>
      <c r="I1708" s="15" t="str">
        <f>vlookup(G1708, 'Airport Codes'!$B$2:$D122631, 3, 0)</f>
        <v>Appleton, WI</v>
      </c>
      <c r="J1708" s="15" t="str">
        <f>vlookup(H1708, 'Airport Codes'!$B$2:$D122631, 3, 0)</f>
        <v>Detroit, MI</v>
      </c>
      <c r="K1708" s="21"/>
    </row>
    <row r="1709" hidden="1">
      <c r="A1709" s="2" t="s">
        <v>1811</v>
      </c>
      <c r="B1709" s="2">
        <v>1059.0</v>
      </c>
      <c r="C1709" s="2">
        <v>1206.0</v>
      </c>
      <c r="D1709" s="2">
        <v>2146.0</v>
      </c>
      <c r="E1709" s="2">
        <v>4411.0</v>
      </c>
      <c r="F1709" s="2" t="s">
        <v>36</v>
      </c>
      <c r="G1709" s="15" t="str">
        <f t="shared" si="311"/>
        <v>ALB</v>
      </c>
      <c r="H1709" s="15" t="str">
        <f t="shared" si="312"/>
        <v>SAV</v>
      </c>
      <c r="I1709" s="15" t="str">
        <f>vlookup(G1709, 'Airport Codes'!$B$2:$D122631, 3, 0)</f>
        <v>Albany, NY</v>
      </c>
      <c r="J1709" s="15" t="str">
        <f>vlookup(H1709, 'Airport Codes'!$B$2:$D122631, 3, 0)</f>
        <v>Savannah, GA</v>
      </c>
      <c r="K1709" s="21"/>
    </row>
    <row r="1710" hidden="1">
      <c r="A1710" s="2" t="s">
        <v>1812</v>
      </c>
      <c r="B1710" s="2">
        <v>43.0</v>
      </c>
      <c r="C1710" s="2">
        <v>123.0</v>
      </c>
      <c r="D1710" s="2">
        <v>116.0</v>
      </c>
      <c r="E1710" s="2">
        <v>282.0</v>
      </c>
    </row>
    <row r="1711" hidden="1">
      <c r="A1711" s="2" t="s">
        <v>1813</v>
      </c>
      <c r="B1711" s="2">
        <v>1307.0</v>
      </c>
      <c r="C1711" s="2">
        <v>1470.0</v>
      </c>
      <c r="D1711" s="2">
        <v>1620.0</v>
      </c>
      <c r="E1711" s="2">
        <v>4397.0</v>
      </c>
      <c r="F1711" s="2" t="s">
        <v>36</v>
      </c>
      <c r="G1711" s="15" t="str">
        <f t="shared" ref="G1711:G1713" si="313">LEFT(A1711, 3)</f>
        <v>GSP</v>
      </c>
      <c r="H1711" s="15" t="str">
        <f t="shared" ref="H1711:H1713" si="314">RiGHT(A1711, 3)</f>
        <v>PBI</v>
      </c>
      <c r="I1711" s="15" t="str">
        <f>vlookup(G1711, 'Airport Codes'!$B$2:$D122631, 3, 0)</f>
        <v>Greenville, NC</v>
      </c>
      <c r="J1711" s="15" t="str">
        <f>vlookup(H1711, 'Airport Codes'!$B$2:$D122631, 3, 0)</f>
        <v>West Palm Beach, FL</v>
      </c>
      <c r="K1711" s="21"/>
    </row>
    <row r="1712" hidden="1">
      <c r="A1712" s="2" t="s">
        <v>1814</v>
      </c>
      <c r="B1712" s="2">
        <v>1442.0</v>
      </c>
      <c r="C1712" s="2">
        <v>1449.0</v>
      </c>
      <c r="D1712" s="2">
        <v>1482.0</v>
      </c>
      <c r="E1712" s="2">
        <v>4373.0</v>
      </c>
      <c r="F1712" s="2" t="s">
        <v>36</v>
      </c>
      <c r="G1712" s="15" t="str">
        <f t="shared" si="313"/>
        <v>BUF</v>
      </c>
      <c r="H1712" s="15" t="str">
        <f t="shared" si="314"/>
        <v>IND</v>
      </c>
      <c r="I1712" s="15" t="str">
        <f>vlookup(G1712, 'Airport Codes'!$B$2:$D122631, 3, 0)</f>
        <v>Buffalo, WY</v>
      </c>
      <c r="J1712" s="15" t="str">
        <f>vlookup(H1712, 'Airport Codes'!$B$2:$D122631, 3, 0)</f>
        <v>Indianapolis, IN</v>
      </c>
      <c r="K1712" s="21"/>
    </row>
    <row r="1713" hidden="1">
      <c r="A1713" s="2" t="s">
        <v>1815</v>
      </c>
      <c r="B1713" s="2">
        <v>1250.0</v>
      </c>
      <c r="C1713" s="2">
        <v>1440.0</v>
      </c>
      <c r="D1713" s="2">
        <v>1679.0</v>
      </c>
      <c r="E1713" s="2">
        <v>4369.0</v>
      </c>
      <c r="F1713" s="2" t="s">
        <v>36</v>
      </c>
      <c r="G1713" s="15" t="str">
        <f t="shared" si="313"/>
        <v>HSV</v>
      </c>
      <c r="H1713" s="15" t="str">
        <f t="shared" si="314"/>
        <v>TPA</v>
      </c>
      <c r="I1713" s="15" t="str">
        <f>vlookup(G1713, 'Airport Codes'!$B$2:$D122631, 3, 0)</f>
        <v>Huntsville, AL</v>
      </c>
      <c r="J1713" s="15" t="str">
        <f>vlookup(H1713, 'Airport Codes'!$B$2:$D122631, 3, 0)</f>
        <v>Tampa, FL</v>
      </c>
      <c r="K1713" s="21"/>
    </row>
    <row r="1714" hidden="1">
      <c r="A1714" s="2" t="s">
        <v>1816</v>
      </c>
      <c r="B1714" s="2">
        <v>6556.0</v>
      </c>
      <c r="C1714" s="2">
        <v>5884.0</v>
      </c>
      <c r="D1714" s="2">
        <v>5093.0</v>
      </c>
      <c r="E1714" s="2">
        <v>17533.0</v>
      </c>
    </row>
    <row r="1715" hidden="1">
      <c r="A1715" s="2" t="s">
        <v>1817</v>
      </c>
      <c r="B1715" s="2">
        <v>113.0</v>
      </c>
      <c r="C1715" s="2">
        <v>208.0</v>
      </c>
      <c r="D1715" s="2">
        <v>204.0</v>
      </c>
      <c r="E1715" s="2">
        <v>525.0</v>
      </c>
    </row>
    <row r="1716" hidden="1">
      <c r="A1716" s="2" t="s">
        <v>1818</v>
      </c>
      <c r="B1716" s="2">
        <v>537.0</v>
      </c>
      <c r="C1716" s="2">
        <v>411.0</v>
      </c>
      <c r="D1716" s="2">
        <v>469.0</v>
      </c>
      <c r="E1716" s="2">
        <v>1417.0</v>
      </c>
    </row>
    <row r="1717" hidden="1">
      <c r="A1717" s="2" t="s">
        <v>1819</v>
      </c>
      <c r="B1717" s="2">
        <v>841.0</v>
      </c>
      <c r="C1717" s="2">
        <v>805.0</v>
      </c>
      <c r="D1717" s="2">
        <v>755.0</v>
      </c>
      <c r="E1717" s="2">
        <v>2401.0</v>
      </c>
    </row>
    <row r="1718" hidden="1">
      <c r="A1718" s="2" t="s">
        <v>1820</v>
      </c>
      <c r="B1718" s="2">
        <v>45.0</v>
      </c>
      <c r="E1718" s="2">
        <v>45.0</v>
      </c>
    </row>
    <row r="1719" hidden="1">
      <c r="A1719" s="2" t="s">
        <v>1821</v>
      </c>
      <c r="D1719" s="2">
        <v>295.0</v>
      </c>
      <c r="E1719" s="2">
        <v>295.0</v>
      </c>
    </row>
    <row r="1720" hidden="1">
      <c r="A1720" s="2" t="s">
        <v>1822</v>
      </c>
      <c r="B1720" s="2">
        <v>1263.0</v>
      </c>
      <c r="C1720" s="2">
        <v>1519.0</v>
      </c>
      <c r="D1720" s="2">
        <v>1548.0</v>
      </c>
      <c r="E1720" s="2">
        <v>4330.0</v>
      </c>
      <c r="F1720" s="2" t="s">
        <v>36</v>
      </c>
      <c r="G1720" s="15" t="str">
        <f>LEFT(A1720, 3)</f>
        <v>ATL</v>
      </c>
      <c r="H1720" s="15" t="str">
        <f>RiGHT(A1720, 3)</f>
        <v>BQK</v>
      </c>
      <c r="I1720" s="15" t="str">
        <f>vlookup(G1720, 'Airport Codes'!$B$2:$D122631, 3, 0)</f>
        <v>Atlanta, GA</v>
      </c>
      <c r="J1720" s="15" t="str">
        <f>vlookup(H1720, 'Airport Codes'!$B$2:$D122631, 3, 0)</f>
        <v>Brunswick, ME</v>
      </c>
      <c r="K1720" s="21"/>
    </row>
    <row r="1721" hidden="1">
      <c r="A1721" s="2" t="s">
        <v>1823</v>
      </c>
      <c r="D1721" s="2">
        <v>22.0</v>
      </c>
      <c r="E1721" s="2">
        <v>22.0</v>
      </c>
    </row>
    <row r="1722" hidden="1">
      <c r="A1722" s="2" t="s">
        <v>1824</v>
      </c>
      <c r="B1722" s="2">
        <v>678.0</v>
      </c>
      <c r="C1722" s="2">
        <v>775.0</v>
      </c>
      <c r="D1722" s="2">
        <v>750.0</v>
      </c>
      <c r="E1722" s="2">
        <v>2203.0</v>
      </c>
    </row>
    <row r="1723" hidden="1">
      <c r="A1723" s="2" t="s">
        <v>1825</v>
      </c>
      <c r="B1723" s="2">
        <v>1377.0</v>
      </c>
      <c r="C1723" s="2">
        <v>1462.0</v>
      </c>
      <c r="D1723" s="2">
        <v>1473.0</v>
      </c>
      <c r="E1723" s="2">
        <v>4312.0</v>
      </c>
      <c r="F1723" s="2" t="s">
        <v>36</v>
      </c>
      <c r="G1723" s="15" t="str">
        <f t="shared" ref="G1723:G1724" si="315">LEFT(A1723, 3)</f>
        <v>ALB</v>
      </c>
      <c r="H1723" s="15" t="str">
        <f t="shared" ref="H1723:H1724" si="316">RiGHT(A1723, 3)</f>
        <v>CVG</v>
      </c>
      <c r="I1723" s="15" t="str">
        <f>vlookup(G1723, 'Airport Codes'!$B$2:$D122631, 3, 0)</f>
        <v>Albany, NY</v>
      </c>
      <c r="J1723" s="15" t="str">
        <f>vlookup(H1723, 'Airport Codes'!$B$2:$D122631, 3, 0)</f>
        <v>Cincinnati, OH</v>
      </c>
      <c r="K1723" s="21"/>
    </row>
    <row r="1724" hidden="1">
      <c r="A1724" s="2" t="s">
        <v>1826</v>
      </c>
      <c r="B1724" s="2">
        <v>1371.0</v>
      </c>
      <c r="C1724" s="2">
        <v>1405.0</v>
      </c>
      <c r="D1724" s="2">
        <v>1523.0</v>
      </c>
      <c r="E1724" s="2">
        <v>4299.0</v>
      </c>
      <c r="F1724" s="2" t="s">
        <v>36</v>
      </c>
      <c r="G1724" s="15" t="str">
        <f t="shared" si="315"/>
        <v>DTW</v>
      </c>
      <c r="H1724" s="15" t="str">
        <f t="shared" si="316"/>
        <v>GRB</v>
      </c>
      <c r="I1724" s="15" t="str">
        <f>vlookup(G1724, 'Airport Codes'!$B$2:$D122631, 3, 0)</f>
        <v>Detroit, MI</v>
      </c>
      <c r="J1724" s="15" t="str">
        <f>vlookup(H1724, 'Airport Codes'!$B$2:$D122631, 3, 0)</f>
        <v>Green Bay, WI</v>
      </c>
      <c r="K1724" s="21"/>
    </row>
    <row r="1725" hidden="1">
      <c r="A1725" s="2" t="s">
        <v>1827</v>
      </c>
      <c r="B1725" s="2">
        <v>6020.0</v>
      </c>
      <c r="C1725" s="2">
        <v>8254.0</v>
      </c>
      <c r="D1725" s="2">
        <v>4410.0</v>
      </c>
      <c r="E1725" s="2">
        <v>18684.0</v>
      </c>
    </row>
    <row r="1726" hidden="1">
      <c r="A1726" s="2" t="s">
        <v>1828</v>
      </c>
      <c r="B1726" s="2">
        <v>1265.0</v>
      </c>
      <c r="C1726" s="2">
        <v>1281.0</v>
      </c>
      <c r="D1726" s="2">
        <v>1752.0</v>
      </c>
      <c r="E1726" s="2">
        <v>4298.0</v>
      </c>
      <c r="F1726" s="2" t="s">
        <v>36</v>
      </c>
      <c r="G1726" s="15" t="str">
        <f t="shared" ref="G1726:G1727" si="317">LEFT(A1726, 3)</f>
        <v>BWI</v>
      </c>
      <c r="H1726" s="15" t="str">
        <f t="shared" ref="H1726:H1727" si="318">RiGHT(A1726, 3)</f>
        <v>JAN</v>
      </c>
      <c r="I1726" s="15" t="str">
        <f>vlookup(G1726, 'Airport Codes'!$B$2:$D122631, 3, 0)</f>
        <v>Baltimore, MD</v>
      </c>
      <c r="J1726" s="15" t="str">
        <f>vlookup(H1726, 'Airport Codes'!$B$2:$D122631, 3, 0)</f>
        <v>Jackson, MS</v>
      </c>
      <c r="K1726" s="21"/>
    </row>
    <row r="1727" hidden="1">
      <c r="A1727" s="2" t="s">
        <v>1829</v>
      </c>
      <c r="B1727" s="2">
        <v>1227.0</v>
      </c>
      <c r="C1727" s="2">
        <v>1470.0</v>
      </c>
      <c r="D1727" s="2">
        <v>1571.0</v>
      </c>
      <c r="E1727" s="2">
        <v>4268.0</v>
      </c>
      <c r="F1727" s="2" t="s">
        <v>36</v>
      </c>
      <c r="G1727" s="15" t="str">
        <f t="shared" si="317"/>
        <v>AEX</v>
      </c>
      <c r="H1727" s="15" t="str">
        <f t="shared" si="318"/>
        <v>ATL</v>
      </c>
      <c r="I1727" s="15" t="str">
        <f>vlookup(G1727, 'Airport Codes'!$B$2:$D122631, 3, 0)</f>
        <v>Alexandria, VA</v>
      </c>
      <c r="J1727" s="15" t="str">
        <f>vlookup(H1727, 'Airport Codes'!$B$2:$D122631, 3, 0)</f>
        <v>Atlanta, GA</v>
      </c>
      <c r="K1727" s="21"/>
    </row>
    <row r="1728" hidden="1">
      <c r="A1728" s="2" t="s">
        <v>1830</v>
      </c>
      <c r="B1728" s="2">
        <v>189.0</v>
      </c>
      <c r="C1728" s="2">
        <v>259.0</v>
      </c>
      <c r="D1728" s="2">
        <v>220.0</v>
      </c>
      <c r="E1728" s="2">
        <v>668.0</v>
      </c>
    </row>
    <row r="1729" hidden="1">
      <c r="A1729" s="2" t="s">
        <v>1831</v>
      </c>
      <c r="D1729" s="2">
        <v>125.0</v>
      </c>
      <c r="E1729" s="2">
        <v>125.0</v>
      </c>
    </row>
    <row r="1730" hidden="1">
      <c r="A1730" s="2" t="s">
        <v>1832</v>
      </c>
      <c r="B1730" s="2">
        <v>1131.0</v>
      </c>
      <c r="C1730" s="2">
        <v>1470.0</v>
      </c>
      <c r="D1730" s="2">
        <v>1664.0</v>
      </c>
      <c r="E1730" s="2">
        <v>4265.0</v>
      </c>
      <c r="F1730" s="2" t="s">
        <v>36</v>
      </c>
      <c r="G1730" s="15" t="str">
        <f>LEFT(A1730, 3)</f>
        <v>BNA</v>
      </c>
      <c r="H1730" s="15" t="str">
        <f>RiGHT(A1730, 3)</f>
        <v>CAE</v>
      </c>
      <c r="I1730" s="15" t="str">
        <f>vlookup(G1730, 'Airport Codes'!$B$2:$D122631, 3, 0)</f>
        <v>Nashville, TN</v>
      </c>
      <c r="J1730" s="15" t="str">
        <f>vlookup(H1730, 'Airport Codes'!$B$2:$D122631, 3, 0)</f>
        <v>Columbia, SC</v>
      </c>
      <c r="K1730" s="21"/>
    </row>
    <row r="1731" hidden="1">
      <c r="A1731" s="2" t="s">
        <v>1833</v>
      </c>
      <c r="B1731" s="2">
        <v>4276.0</v>
      </c>
      <c r="C1731" s="2">
        <v>4609.0</v>
      </c>
      <c r="E1731" s="2">
        <v>8885.0</v>
      </c>
    </row>
    <row r="1732" hidden="1">
      <c r="A1732" s="2" t="s">
        <v>1834</v>
      </c>
      <c r="B1732" s="2">
        <v>1235.0</v>
      </c>
      <c r="C1732" s="2">
        <v>1451.0</v>
      </c>
      <c r="D1732" s="2">
        <v>1519.0</v>
      </c>
      <c r="E1732" s="2">
        <v>4205.0</v>
      </c>
      <c r="F1732" s="2" t="s">
        <v>36</v>
      </c>
      <c r="G1732" s="15" t="str">
        <f>LEFT(A1732, 3)</f>
        <v>BHM</v>
      </c>
      <c r="H1732" s="15" t="str">
        <f>RiGHT(A1732, 3)</f>
        <v>PBI</v>
      </c>
      <c r="I1732" s="15" t="str">
        <f>vlookup(G1732, 'Airport Codes'!$B$2:$D122631, 3, 0)</f>
        <v>Birmingham, AL</v>
      </c>
      <c r="J1732" s="15" t="str">
        <f>vlookup(H1732, 'Airport Codes'!$B$2:$D122631, 3, 0)</f>
        <v>West Palm Beach, FL</v>
      </c>
      <c r="K1732" s="21"/>
    </row>
    <row r="1733" hidden="1">
      <c r="A1733" s="2" t="s">
        <v>1835</v>
      </c>
      <c r="B1733" s="2">
        <v>401.0</v>
      </c>
      <c r="C1733" s="2">
        <v>466.0</v>
      </c>
      <c r="D1733" s="2">
        <v>260.0</v>
      </c>
      <c r="E1733" s="2">
        <v>1127.0</v>
      </c>
    </row>
    <row r="1734" hidden="1">
      <c r="A1734" s="2" t="s">
        <v>1836</v>
      </c>
      <c r="B1734" s="2">
        <v>42.0</v>
      </c>
      <c r="E1734" s="2">
        <v>42.0</v>
      </c>
    </row>
    <row r="1735" hidden="1">
      <c r="A1735" s="2" t="s">
        <v>1837</v>
      </c>
      <c r="B1735" s="2">
        <v>193.0</v>
      </c>
      <c r="C1735" s="2">
        <v>354.0</v>
      </c>
      <c r="D1735" s="2">
        <v>295.0</v>
      </c>
      <c r="E1735" s="2">
        <v>842.0</v>
      </c>
    </row>
    <row r="1736" hidden="1">
      <c r="A1736" s="2" t="s">
        <v>1838</v>
      </c>
      <c r="B1736" s="2">
        <v>1285.0</v>
      </c>
      <c r="C1736" s="2">
        <v>1436.0</v>
      </c>
      <c r="D1736" s="2">
        <v>1467.0</v>
      </c>
      <c r="E1736" s="2">
        <v>4188.0</v>
      </c>
      <c r="F1736" s="2" t="s">
        <v>36</v>
      </c>
      <c r="G1736" s="15" t="str">
        <f t="shared" ref="G1736:G1737" si="319">LEFT(A1736, 3)</f>
        <v>DAB</v>
      </c>
      <c r="H1736" s="15" t="str">
        <f t="shared" ref="H1736:H1737" si="320">RiGHT(A1736, 3)</f>
        <v>PIT</v>
      </c>
      <c r="I1736" s="15" t="str">
        <f>vlookup(G1736, 'Airport Codes'!$B$2:$D122631, 3, 0)</f>
        <v>Daytona Beach, FL</v>
      </c>
      <c r="J1736" s="15" t="str">
        <f>vlookup(H1736, 'Airport Codes'!$B$2:$D122631, 3, 0)</f>
        <v>Pittsburgh, PA</v>
      </c>
      <c r="K1736" s="21"/>
    </row>
    <row r="1737" hidden="1">
      <c r="A1737" s="2" t="s">
        <v>1839</v>
      </c>
      <c r="B1737" s="2">
        <v>1168.0</v>
      </c>
      <c r="C1737" s="2">
        <v>1287.0</v>
      </c>
      <c r="D1737" s="2">
        <v>1673.0</v>
      </c>
      <c r="E1737" s="2">
        <v>4128.0</v>
      </c>
      <c r="F1737" s="2" t="s">
        <v>36</v>
      </c>
      <c r="G1737" s="15" t="str">
        <f t="shared" si="319"/>
        <v>CAE</v>
      </c>
      <c r="H1737" s="15" t="str">
        <f t="shared" si="320"/>
        <v>DTW</v>
      </c>
      <c r="I1737" s="15" t="str">
        <f>vlookup(G1737, 'Airport Codes'!$B$2:$D122631, 3, 0)</f>
        <v>Columbia, SC</v>
      </c>
      <c r="J1737" s="15" t="str">
        <f>vlookup(H1737, 'Airport Codes'!$B$2:$D122631, 3, 0)</f>
        <v>Detroit, MI</v>
      </c>
      <c r="K1737" s="21"/>
    </row>
    <row r="1738" hidden="1">
      <c r="A1738" s="2" t="s">
        <v>1840</v>
      </c>
      <c r="B1738" s="2">
        <v>429.0</v>
      </c>
      <c r="C1738" s="2">
        <v>566.0</v>
      </c>
      <c r="D1738" s="2">
        <v>545.0</v>
      </c>
      <c r="E1738" s="2">
        <v>1540.0</v>
      </c>
    </row>
    <row r="1739" hidden="1">
      <c r="A1739" s="2" t="s">
        <v>1841</v>
      </c>
      <c r="B1739" s="2">
        <v>105.0</v>
      </c>
      <c r="C1739" s="2">
        <v>270.0</v>
      </c>
      <c r="D1739" s="2">
        <v>179.0</v>
      </c>
      <c r="E1739" s="2">
        <v>554.0</v>
      </c>
    </row>
    <row r="1740" hidden="1">
      <c r="A1740" s="2" t="s">
        <v>1842</v>
      </c>
      <c r="B1740" s="2">
        <v>1272.0</v>
      </c>
      <c r="C1740" s="2">
        <v>1414.0</v>
      </c>
      <c r="D1740" s="2">
        <v>1432.0</v>
      </c>
      <c r="E1740" s="2">
        <v>4118.0</v>
      </c>
      <c r="F1740" s="2" t="s">
        <v>36</v>
      </c>
      <c r="G1740" s="15" t="str">
        <f>LEFT(A1740, 3)</f>
        <v>BHM</v>
      </c>
      <c r="H1740" s="15" t="str">
        <f>RiGHT(A1740, 3)</f>
        <v>RIC</v>
      </c>
      <c r="I1740" s="15" t="str">
        <f>vlookup(G1740, 'Airport Codes'!$B$2:$D122631, 3, 0)</f>
        <v>Birmingham, AL</v>
      </c>
      <c r="J1740" s="15" t="str">
        <f>vlookup(H1740, 'Airport Codes'!$B$2:$D122631, 3, 0)</f>
        <v>Richmond, BC</v>
      </c>
      <c r="K1740" s="21"/>
    </row>
    <row r="1741" hidden="1">
      <c r="A1741" s="2" t="s">
        <v>1843</v>
      </c>
      <c r="B1741" s="2">
        <v>549.0</v>
      </c>
      <c r="C1741" s="2">
        <v>1321.0</v>
      </c>
      <c r="D1741" s="2">
        <v>1231.0</v>
      </c>
      <c r="E1741" s="2">
        <v>3101.0</v>
      </c>
    </row>
    <row r="1742" hidden="1">
      <c r="A1742" s="2" t="s">
        <v>1844</v>
      </c>
      <c r="B1742" s="2">
        <v>1023.0</v>
      </c>
      <c r="C1742" s="2">
        <v>1341.0</v>
      </c>
      <c r="D1742" s="2">
        <v>1726.0</v>
      </c>
      <c r="E1742" s="2">
        <v>4090.0</v>
      </c>
      <c r="F1742" s="2" t="s">
        <v>36</v>
      </c>
      <c r="G1742" s="15" t="str">
        <f t="shared" ref="G1742:G1743" si="321">LEFT(A1742, 3)</f>
        <v>GSP</v>
      </c>
      <c r="H1742" s="15" t="str">
        <f t="shared" ref="H1742:H1743" si="322">RiGHT(A1742, 3)</f>
        <v>RSW</v>
      </c>
      <c r="I1742" s="15" t="str">
        <f>vlookup(G1742, 'Airport Codes'!$B$2:$D122631, 3, 0)</f>
        <v>Greenville, NC</v>
      </c>
      <c r="J1742" s="15" t="str">
        <f>vlookup(H1742, 'Airport Codes'!$B$2:$D122631, 3, 0)</f>
        <v>Fort Myers, FL</v>
      </c>
      <c r="K1742" s="21"/>
    </row>
    <row r="1743" hidden="1">
      <c r="A1743" s="2" t="s">
        <v>1845</v>
      </c>
      <c r="B1743" s="2">
        <v>1260.0</v>
      </c>
      <c r="C1743" s="2">
        <v>1385.0</v>
      </c>
      <c r="D1743" s="2">
        <v>1413.0</v>
      </c>
      <c r="E1743" s="2">
        <v>4058.0</v>
      </c>
      <c r="F1743" s="2" t="s">
        <v>36</v>
      </c>
      <c r="G1743" s="15" t="str">
        <f t="shared" si="321"/>
        <v>FLL</v>
      </c>
      <c r="H1743" s="15" t="str">
        <f t="shared" si="322"/>
        <v>ILM</v>
      </c>
      <c r="I1743" s="15" t="str">
        <f>vlookup(G1743, 'Airport Codes'!$B$2:$D122631, 3, 0)</f>
        <v>Fort Lauderdale, FL</v>
      </c>
      <c r="J1743" s="15" t="str">
        <f>vlookup(H1743, 'Airport Codes'!$B$2:$D122631, 3, 0)</f>
        <v>Wilmington, DE</v>
      </c>
      <c r="K1743" s="21"/>
    </row>
    <row r="1744" hidden="1">
      <c r="A1744" s="2" t="s">
        <v>1846</v>
      </c>
      <c r="C1744" s="2">
        <v>76.0</v>
      </c>
      <c r="D1744" s="2">
        <v>58.0</v>
      </c>
      <c r="E1744" s="2">
        <v>134.0</v>
      </c>
    </row>
    <row r="1745" hidden="1">
      <c r="A1745" s="2" t="s">
        <v>1847</v>
      </c>
      <c r="C1745" s="2">
        <v>54.0</v>
      </c>
      <c r="D1745" s="2">
        <v>21.0</v>
      </c>
      <c r="E1745" s="2">
        <v>75.0</v>
      </c>
    </row>
    <row r="1746" hidden="1">
      <c r="A1746" s="2" t="s">
        <v>1848</v>
      </c>
      <c r="B1746" s="2">
        <v>1199.0</v>
      </c>
      <c r="C1746" s="2">
        <v>1399.0</v>
      </c>
      <c r="D1746" s="2">
        <v>1436.0</v>
      </c>
      <c r="E1746" s="2">
        <v>4034.0</v>
      </c>
      <c r="F1746" s="2" t="s">
        <v>36</v>
      </c>
      <c r="G1746" s="15" t="str">
        <f>LEFT(A1746, 3)</f>
        <v>CHS</v>
      </c>
      <c r="H1746" s="15" t="str">
        <f>RiGHT(A1746, 3)</f>
        <v>PBI</v>
      </c>
      <c r="I1746" s="15" t="str">
        <f>vlookup(G1746, 'Airport Codes'!$B$2:$D122631, 3, 0)</f>
        <v>Charleston, WV</v>
      </c>
      <c r="J1746" s="15" t="str">
        <f>vlookup(H1746, 'Airport Codes'!$B$2:$D122631, 3, 0)</f>
        <v>West Palm Beach, FL</v>
      </c>
      <c r="K1746" s="21"/>
    </row>
    <row r="1747" hidden="1">
      <c r="A1747" s="2" t="s">
        <v>1849</v>
      </c>
      <c r="B1747" s="2">
        <v>36.0</v>
      </c>
      <c r="D1747" s="2">
        <v>18.0</v>
      </c>
      <c r="E1747" s="2">
        <v>54.0</v>
      </c>
    </row>
    <row r="1748" hidden="1">
      <c r="A1748" s="2" t="s">
        <v>1850</v>
      </c>
      <c r="B1748" s="2">
        <v>1250.0</v>
      </c>
      <c r="C1748" s="2">
        <v>1321.0</v>
      </c>
      <c r="D1748" s="2">
        <v>1459.0</v>
      </c>
      <c r="E1748" s="2">
        <v>4030.0</v>
      </c>
      <c r="F1748" s="2" t="s">
        <v>36</v>
      </c>
      <c r="G1748" s="15" t="str">
        <f>LEFT(A1748, 3)</f>
        <v>JAN</v>
      </c>
      <c r="H1748" s="15" t="str">
        <f>RiGHT(A1748, 3)</f>
        <v>RDU</v>
      </c>
      <c r="I1748" s="15" t="str">
        <f>vlookup(G1748, 'Airport Codes'!$B$2:$D122631, 3, 0)</f>
        <v>Jackson, MS</v>
      </c>
      <c r="J1748" s="15" t="str">
        <f>vlookup(H1748, 'Airport Codes'!$B$2:$D122631, 3, 0)</f>
        <v>Raleigh, NC</v>
      </c>
      <c r="K1748" s="21"/>
    </row>
    <row r="1749" hidden="1">
      <c r="A1749" s="2" t="s">
        <v>1851</v>
      </c>
      <c r="B1749" s="2">
        <v>176.0</v>
      </c>
      <c r="C1749" s="2">
        <v>239.0</v>
      </c>
      <c r="D1749" s="2">
        <v>232.0</v>
      </c>
      <c r="E1749" s="2">
        <v>647.0</v>
      </c>
    </row>
    <row r="1750" hidden="1">
      <c r="A1750" s="2" t="s">
        <v>1852</v>
      </c>
      <c r="B1750" s="2">
        <v>1132.0</v>
      </c>
      <c r="C1750" s="2">
        <v>1309.0</v>
      </c>
      <c r="D1750" s="2">
        <v>1579.0</v>
      </c>
      <c r="E1750" s="2">
        <v>4020.0</v>
      </c>
      <c r="F1750" s="2" t="s">
        <v>36</v>
      </c>
      <c r="G1750" s="15" t="str">
        <f t="shared" ref="G1750:G1751" si="323">LEFT(A1750, 3)</f>
        <v>CLE</v>
      </c>
      <c r="H1750" s="15" t="str">
        <f t="shared" ref="H1750:H1751" si="324">RiGHT(A1750, 3)</f>
        <v>RIC</v>
      </c>
      <c r="I1750" s="15" t="str">
        <f>vlookup(G1750, 'Airport Codes'!$B$2:$D122631, 3, 0)</f>
        <v>Cleveland, OH</v>
      </c>
      <c r="J1750" s="15" t="str">
        <f>vlookup(H1750, 'Airport Codes'!$B$2:$D122631, 3, 0)</f>
        <v>Richmond, BC</v>
      </c>
      <c r="K1750" s="21"/>
    </row>
    <row r="1751" hidden="1">
      <c r="A1751" s="2" t="s">
        <v>1853</v>
      </c>
      <c r="B1751" s="2">
        <v>1171.0</v>
      </c>
      <c r="C1751" s="2">
        <v>1301.0</v>
      </c>
      <c r="D1751" s="2">
        <v>1548.0</v>
      </c>
      <c r="E1751" s="2">
        <v>4020.0</v>
      </c>
      <c r="F1751" s="2" t="s">
        <v>36</v>
      </c>
      <c r="G1751" s="15" t="str">
        <f t="shared" si="323"/>
        <v>CRW</v>
      </c>
      <c r="H1751" s="15" t="str">
        <f t="shared" si="324"/>
        <v>MCO</v>
      </c>
      <c r="I1751" s="15" t="str">
        <f>vlookup(G1751, 'Airport Codes'!$B$2:$D122631, 3, 0)</f>
        <v>Charleston, WV</v>
      </c>
      <c r="J1751" s="15" t="str">
        <f>vlookup(H1751, 'Airport Codes'!$B$2:$D122631, 3, 0)</f>
        <v>Orlando, FL</v>
      </c>
      <c r="K1751" s="21"/>
    </row>
    <row r="1752" hidden="1">
      <c r="A1752" s="2" t="s">
        <v>1854</v>
      </c>
      <c r="D1752" s="2">
        <v>43.0</v>
      </c>
      <c r="E1752" s="2">
        <v>43.0</v>
      </c>
    </row>
    <row r="1753" hidden="1">
      <c r="A1753" s="2" t="s">
        <v>1855</v>
      </c>
      <c r="B1753" s="2">
        <v>241.0</v>
      </c>
      <c r="C1753" s="2">
        <v>228.0</v>
      </c>
      <c r="D1753" s="2">
        <v>297.0</v>
      </c>
      <c r="E1753" s="2">
        <v>766.0</v>
      </c>
    </row>
    <row r="1754" hidden="1">
      <c r="A1754" s="2" t="s">
        <v>1856</v>
      </c>
      <c r="C1754" s="2">
        <v>38.0</v>
      </c>
      <c r="E1754" s="2">
        <v>38.0</v>
      </c>
    </row>
    <row r="1755" hidden="1">
      <c r="A1755" s="2" t="s">
        <v>1857</v>
      </c>
      <c r="B1755" s="2">
        <v>1096.0</v>
      </c>
      <c r="C1755" s="2">
        <v>1324.0</v>
      </c>
      <c r="D1755" s="2">
        <v>1564.0</v>
      </c>
      <c r="E1755" s="2">
        <v>3984.0</v>
      </c>
      <c r="F1755" s="2" t="s">
        <v>36</v>
      </c>
      <c r="G1755" s="15" t="str">
        <f>LEFT(A1755, 3)</f>
        <v>MCO</v>
      </c>
      <c r="H1755" s="15" t="str">
        <f>RiGHT(A1755, 3)</f>
        <v>ROA</v>
      </c>
      <c r="I1755" s="15" t="str">
        <f>vlookup(G1755, 'Airport Codes'!$B$2:$D122631, 3, 0)</f>
        <v>Orlando, FL</v>
      </c>
      <c r="J1755" s="15" t="str">
        <f>vlookup(H1755, 'Airport Codes'!$B$2:$D122631, 3, 0)</f>
        <v>Roanoke, VA</v>
      </c>
      <c r="K1755" s="21"/>
    </row>
    <row r="1756" hidden="1">
      <c r="A1756" s="2" t="s">
        <v>1858</v>
      </c>
      <c r="B1756" s="2">
        <v>659.0</v>
      </c>
      <c r="C1756" s="2">
        <v>545.0</v>
      </c>
      <c r="D1756" s="2">
        <v>594.0</v>
      </c>
      <c r="E1756" s="2">
        <v>1798.0</v>
      </c>
    </row>
    <row r="1757" hidden="1">
      <c r="A1757" s="2" t="s">
        <v>1859</v>
      </c>
      <c r="B1757" s="2">
        <v>18.0</v>
      </c>
      <c r="E1757" s="2">
        <v>18.0</v>
      </c>
    </row>
    <row r="1758" hidden="1">
      <c r="A1758" s="2" t="s">
        <v>1860</v>
      </c>
      <c r="B1758" s="2">
        <v>145.0</v>
      </c>
      <c r="C1758" s="2">
        <v>177.0</v>
      </c>
      <c r="D1758" s="2">
        <v>118.0</v>
      </c>
      <c r="E1758" s="2">
        <v>440.0</v>
      </c>
    </row>
    <row r="1759" hidden="1">
      <c r="A1759" s="2" t="s">
        <v>1861</v>
      </c>
      <c r="B1759" s="2">
        <v>2785.0</v>
      </c>
      <c r="C1759" s="2">
        <v>928.0</v>
      </c>
      <c r="D1759" s="2">
        <v>941.0</v>
      </c>
      <c r="E1759" s="2">
        <v>4654.0</v>
      </c>
    </row>
    <row r="1760" hidden="1">
      <c r="A1760" s="2" t="s">
        <v>1862</v>
      </c>
      <c r="B1760" s="2">
        <v>1265.0</v>
      </c>
      <c r="C1760" s="2">
        <v>1299.0</v>
      </c>
      <c r="D1760" s="2">
        <v>1400.0</v>
      </c>
      <c r="E1760" s="2">
        <v>3964.0</v>
      </c>
      <c r="F1760" s="2" t="s">
        <v>36</v>
      </c>
      <c r="G1760" s="15" t="str">
        <f>LEFT(A1760, 3)</f>
        <v>CHO</v>
      </c>
      <c r="H1760" s="15" t="str">
        <f>RiGHT(A1760, 3)</f>
        <v>MCO</v>
      </c>
      <c r="I1760" s="15" t="str">
        <f>vlookup(G1760, 'Airport Codes'!$B$2:$D122631, 3, 0)</f>
        <v>Charlottesville, VA</v>
      </c>
      <c r="J1760" s="15" t="str">
        <f>vlookup(H1760, 'Airport Codes'!$B$2:$D122631, 3, 0)</f>
        <v>Orlando, FL</v>
      </c>
      <c r="K1760" s="21"/>
    </row>
    <row r="1761" hidden="1">
      <c r="A1761" s="2" t="s">
        <v>1863</v>
      </c>
      <c r="D1761" s="2">
        <v>197.0</v>
      </c>
      <c r="E1761" s="2">
        <v>197.0</v>
      </c>
    </row>
    <row r="1762" hidden="1">
      <c r="A1762" s="2" t="s">
        <v>1864</v>
      </c>
      <c r="B1762" s="2">
        <v>50.0</v>
      </c>
      <c r="D1762" s="2">
        <v>122.0</v>
      </c>
      <c r="E1762" s="2">
        <v>172.0</v>
      </c>
    </row>
    <row r="1763" hidden="1">
      <c r="A1763" s="2" t="s">
        <v>1865</v>
      </c>
      <c r="B1763" s="2">
        <v>668.0</v>
      </c>
      <c r="C1763" s="2">
        <v>757.0</v>
      </c>
      <c r="D1763" s="2">
        <v>2535.0</v>
      </c>
      <c r="E1763" s="2">
        <v>3960.0</v>
      </c>
      <c r="F1763" s="2" t="s">
        <v>36</v>
      </c>
      <c r="G1763" s="15" t="str">
        <f>LEFT(A1763, 3)</f>
        <v>ABE</v>
      </c>
      <c r="H1763" s="15" t="str">
        <f>RiGHT(A1763, 3)</f>
        <v>BNA</v>
      </c>
      <c r="I1763" s="15" t="str">
        <f>vlookup(G1763, 'Airport Codes'!$B$2:$D122631, 3, 0)</f>
        <v>Allentown, PA</v>
      </c>
      <c r="J1763" s="15" t="str">
        <f>vlookup(H1763, 'Airport Codes'!$B$2:$D122631, 3, 0)</f>
        <v>Nashville, TN</v>
      </c>
      <c r="K1763" s="21"/>
    </row>
    <row r="1764" hidden="1">
      <c r="A1764" s="2" t="s">
        <v>1866</v>
      </c>
      <c r="B1764" s="2">
        <v>120.0</v>
      </c>
      <c r="C1764" s="2">
        <v>61.0</v>
      </c>
      <c r="D1764" s="2">
        <v>18.0</v>
      </c>
      <c r="E1764" s="2">
        <v>199.0</v>
      </c>
    </row>
    <row r="1765" hidden="1">
      <c r="A1765" s="2" t="s">
        <v>1867</v>
      </c>
      <c r="B1765" s="2">
        <v>98.0</v>
      </c>
      <c r="C1765" s="2">
        <v>58.0</v>
      </c>
      <c r="D1765" s="2">
        <v>80.0</v>
      </c>
      <c r="E1765" s="2">
        <v>236.0</v>
      </c>
    </row>
    <row r="1766" hidden="1">
      <c r="A1766" s="2" t="s">
        <v>1868</v>
      </c>
      <c r="B1766" s="2">
        <v>742.0</v>
      </c>
      <c r="C1766" s="2">
        <v>640.0</v>
      </c>
      <c r="D1766" s="2">
        <v>807.0</v>
      </c>
      <c r="E1766" s="2">
        <v>2189.0</v>
      </c>
    </row>
    <row r="1767" hidden="1">
      <c r="A1767" s="2" t="s">
        <v>1869</v>
      </c>
      <c r="B1767" s="2">
        <v>105.0</v>
      </c>
      <c r="C1767" s="2">
        <v>97.0</v>
      </c>
      <c r="D1767" s="2">
        <v>176.0</v>
      </c>
      <c r="E1767" s="2">
        <v>378.0</v>
      </c>
    </row>
    <row r="1768" hidden="1">
      <c r="A1768" s="2" t="s">
        <v>1870</v>
      </c>
      <c r="B1768" s="2">
        <v>36.0</v>
      </c>
      <c r="D1768" s="2">
        <v>39.0</v>
      </c>
      <c r="E1768" s="2">
        <v>75.0</v>
      </c>
    </row>
    <row r="1769" hidden="1">
      <c r="A1769" s="2" t="s">
        <v>1871</v>
      </c>
      <c r="B1769" s="2">
        <v>954.0</v>
      </c>
      <c r="C1769" s="2">
        <v>1154.0</v>
      </c>
      <c r="D1769" s="2">
        <v>1138.0</v>
      </c>
      <c r="E1769" s="2">
        <v>3246.0</v>
      </c>
    </row>
    <row r="1770" hidden="1">
      <c r="A1770" s="2" t="s">
        <v>1872</v>
      </c>
      <c r="B1770" s="2">
        <v>771.0</v>
      </c>
      <c r="C1770" s="2">
        <v>882.0</v>
      </c>
      <c r="D1770" s="2">
        <v>2306.0</v>
      </c>
      <c r="E1770" s="2">
        <v>3959.0</v>
      </c>
      <c r="F1770" s="2" t="s">
        <v>36</v>
      </c>
      <c r="G1770" s="15" t="str">
        <f>LEFT(A1770, 3)</f>
        <v>SBA</v>
      </c>
      <c r="H1770" s="15" t="str">
        <f>RiGHT(A1770, 3)</f>
        <v>SLC</v>
      </c>
      <c r="I1770" s="15" t="str">
        <f>vlookup(G1770, 'Airport Codes'!$B$2:$D122631, 3, 0)</f>
        <v>Santa Barbara, CA</v>
      </c>
      <c r="J1770" s="15" t="str">
        <f>vlookup(H1770, 'Airport Codes'!$B$2:$D122631, 3, 0)</f>
        <v>Salt Lake City, UT</v>
      </c>
      <c r="K1770" s="21"/>
    </row>
    <row r="1771" hidden="1">
      <c r="A1771" s="2" t="s">
        <v>1873</v>
      </c>
      <c r="B1771" s="2">
        <v>157.0</v>
      </c>
      <c r="C1771" s="2">
        <v>120.0</v>
      </c>
      <c r="D1771" s="2">
        <v>199.0</v>
      </c>
      <c r="E1771" s="2">
        <v>476.0</v>
      </c>
    </row>
    <row r="1772" hidden="1">
      <c r="A1772" s="2" t="s">
        <v>1874</v>
      </c>
      <c r="B1772" s="2">
        <v>46.0</v>
      </c>
      <c r="C1772" s="2">
        <v>20.0</v>
      </c>
      <c r="D1772" s="2">
        <v>177.0</v>
      </c>
      <c r="E1772" s="2">
        <v>243.0</v>
      </c>
    </row>
    <row r="1773" hidden="1">
      <c r="A1773" s="2" t="s">
        <v>1875</v>
      </c>
      <c r="B1773" s="2">
        <v>1453.0</v>
      </c>
      <c r="C1773" s="2">
        <v>1435.0</v>
      </c>
      <c r="D1773" s="2">
        <v>1293.0</v>
      </c>
      <c r="E1773" s="2">
        <v>4181.0</v>
      </c>
    </row>
    <row r="1774" hidden="1">
      <c r="A1774" s="2" t="s">
        <v>1876</v>
      </c>
      <c r="B1774" s="2">
        <v>26.0</v>
      </c>
      <c r="C1774" s="2">
        <v>49.0</v>
      </c>
      <c r="E1774" s="2">
        <v>75.0</v>
      </c>
    </row>
    <row r="1775" hidden="1">
      <c r="A1775" s="2" t="s">
        <v>1877</v>
      </c>
      <c r="B1775" s="2">
        <v>521.0</v>
      </c>
      <c r="C1775" s="2">
        <v>1578.0</v>
      </c>
      <c r="D1775" s="2">
        <v>1826.0</v>
      </c>
      <c r="E1775" s="2">
        <v>3925.0</v>
      </c>
      <c r="F1775" s="2" t="s">
        <v>36</v>
      </c>
      <c r="G1775" s="15" t="str">
        <f t="shared" ref="G1775:G1776" si="325">LEFT(A1775, 3)</f>
        <v>CLT</v>
      </c>
      <c r="H1775" s="15" t="str">
        <f t="shared" ref="H1775:H1776" si="326">RiGHT(A1775, 3)</f>
        <v>SBN</v>
      </c>
      <c r="I1775" s="15" t="str">
        <f>vlookup(G1775, 'Airport Codes'!$B$2:$D122631, 3, 0)</f>
        <v>Charlotte, NC</v>
      </c>
      <c r="J1775" s="15" t="str">
        <f>vlookup(H1775, 'Airport Codes'!$B$2:$D122631, 3, 0)</f>
        <v>South Bend, IN</v>
      </c>
      <c r="K1775" s="21"/>
    </row>
    <row r="1776" hidden="1">
      <c r="A1776" s="2" t="s">
        <v>1878</v>
      </c>
      <c r="B1776" s="2">
        <v>1041.0</v>
      </c>
      <c r="C1776" s="2">
        <v>1416.0</v>
      </c>
      <c r="D1776" s="2">
        <v>1449.0</v>
      </c>
      <c r="E1776" s="2">
        <v>3906.0</v>
      </c>
      <c r="F1776" s="2" t="s">
        <v>36</v>
      </c>
      <c r="G1776" s="15" t="str">
        <f t="shared" si="325"/>
        <v>ATL</v>
      </c>
      <c r="H1776" s="15" t="str">
        <f t="shared" si="326"/>
        <v>HSV</v>
      </c>
      <c r="I1776" s="15" t="str">
        <f>vlookup(G1776, 'Airport Codes'!$B$2:$D122631, 3, 0)</f>
        <v>Atlanta, GA</v>
      </c>
      <c r="J1776" s="15" t="str">
        <f>vlookup(H1776, 'Airport Codes'!$B$2:$D122631, 3, 0)</f>
        <v>Huntsville, AL</v>
      </c>
      <c r="K1776" s="21"/>
    </row>
    <row r="1777" hidden="1">
      <c r="A1777" s="2" t="s">
        <v>1879</v>
      </c>
      <c r="D1777" s="2">
        <v>42.0</v>
      </c>
      <c r="E1777" s="2">
        <v>42.0</v>
      </c>
    </row>
    <row r="1778" hidden="1">
      <c r="A1778" s="2" t="s">
        <v>1880</v>
      </c>
      <c r="C1778" s="2">
        <v>24.0</v>
      </c>
      <c r="E1778" s="2">
        <v>24.0</v>
      </c>
    </row>
    <row r="1779" hidden="1">
      <c r="A1779" s="2" t="s">
        <v>1881</v>
      </c>
      <c r="C1779" s="2">
        <v>19.0</v>
      </c>
      <c r="E1779" s="2">
        <v>19.0</v>
      </c>
    </row>
    <row r="1780" hidden="1">
      <c r="A1780" s="2" t="s">
        <v>1882</v>
      </c>
      <c r="C1780" s="2">
        <v>193.0</v>
      </c>
      <c r="E1780" s="2">
        <v>193.0</v>
      </c>
    </row>
    <row r="1781" hidden="1">
      <c r="A1781" s="2" t="s">
        <v>1883</v>
      </c>
      <c r="B1781" s="2">
        <v>138.0</v>
      </c>
      <c r="C1781" s="2">
        <v>111.0</v>
      </c>
      <c r="D1781" s="2">
        <v>106.0</v>
      </c>
      <c r="E1781" s="2">
        <v>355.0</v>
      </c>
    </row>
    <row r="1782" hidden="1">
      <c r="A1782" s="2" t="s">
        <v>1884</v>
      </c>
      <c r="B1782" s="2">
        <v>1234.0</v>
      </c>
      <c r="C1782" s="2">
        <v>1266.0</v>
      </c>
      <c r="D1782" s="2">
        <v>1406.0</v>
      </c>
      <c r="E1782" s="2">
        <v>3906.0</v>
      </c>
      <c r="F1782" s="2" t="s">
        <v>36</v>
      </c>
      <c r="G1782" s="15" t="str">
        <f>LEFT(A1782, 3)</f>
        <v>CAE</v>
      </c>
      <c r="H1782" s="15" t="str">
        <f>RiGHT(A1782, 3)</f>
        <v>STL</v>
      </c>
      <c r="I1782" s="15" t="str">
        <f>vlookup(G1782, 'Airport Codes'!$B$2:$D122631, 3, 0)</f>
        <v>Columbia, SC</v>
      </c>
      <c r="J1782" s="15" t="str">
        <f>vlookup(H1782, 'Airport Codes'!$B$2:$D122631, 3, 0)</f>
        <v>St. Louis, MO</v>
      </c>
      <c r="K1782" s="21"/>
    </row>
    <row r="1783" hidden="1">
      <c r="A1783" s="2" t="s">
        <v>1885</v>
      </c>
      <c r="B1783" s="2">
        <v>128.0</v>
      </c>
      <c r="C1783" s="2">
        <v>125.0</v>
      </c>
      <c r="D1783" s="2">
        <v>229.0</v>
      </c>
      <c r="E1783" s="2">
        <v>482.0</v>
      </c>
    </row>
    <row r="1784" hidden="1">
      <c r="A1784" s="2" t="s">
        <v>1886</v>
      </c>
      <c r="C1784" s="2">
        <v>37.0</v>
      </c>
      <c r="E1784" s="2">
        <v>37.0</v>
      </c>
    </row>
    <row r="1785" hidden="1">
      <c r="A1785" s="2" t="s">
        <v>1887</v>
      </c>
      <c r="B1785" s="2">
        <v>1241.0</v>
      </c>
      <c r="C1785" s="2">
        <v>1278.0</v>
      </c>
      <c r="D1785" s="2">
        <v>1354.0</v>
      </c>
      <c r="E1785" s="2">
        <v>3873.0</v>
      </c>
      <c r="F1785" s="2" t="s">
        <v>36</v>
      </c>
      <c r="G1785" s="15" t="str">
        <f t="shared" ref="G1785:G1788" si="327">LEFT(A1785, 3)</f>
        <v>CLT</v>
      </c>
      <c r="H1785" s="15" t="str">
        <f t="shared" ref="H1785:H1788" si="328">RiGHT(A1785, 3)</f>
        <v>GNV</v>
      </c>
      <c r="I1785" s="15" t="str">
        <f>vlookup(G1785, 'Airport Codes'!$B$2:$D122631, 3, 0)</f>
        <v>Charlotte, NC</v>
      </c>
      <c r="J1785" s="15" t="str">
        <f>vlookup(H1785, 'Airport Codes'!$B$2:$D122631, 3, 0)</f>
        <v>Gainesville, TX</v>
      </c>
      <c r="K1785" s="21"/>
    </row>
    <row r="1786" hidden="1">
      <c r="A1786" s="2" t="s">
        <v>1888</v>
      </c>
      <c r="B1786" s="2">
        <v>1172.0</v>
      </c>
      <c r="C1786" s="2">
        <v>1304.0</v>
      </c>
      <c r="D1786" s="2">
        <v>1382.0</v>
      </c>
      <c r="E1786" s="2">
        <v>3858.0</v>
      </c>
      <c r="F1786" s="2" t="s">
        <v>36</v>
      </c>
      <c r="G1786" s="15" t="str">
        <f t="shared" si="327"/>
        <v>DFW</v>
      </c>
      <c r="H1786" s="15" t="str">
        <f t="shared" si="328"/>
        <v>SHV</v>
      </c>
      <c r="I1786" s="15" t="str">
        <f>vlookup(G1786, 'Airport Codes'!$B$2:$D122631, 3, 0)</f>
        <v>Dallas, TX</v>
      </c>
      <c r="J1786" s="15" t="str">
        <f>vlookup(H1786, 'Airport Codes'!$B$2:$D122631, 3, 0)</f>
        <v>Shreveport, LA</v>
      </c>
      <c r="K1786" s="21"/>
    </row>
    <row r="1787" hidden="1">
      <c r="A1787" s="2" t="s">
        <v>1889</v>
      </c>
      <c r="B1787" s="2">
        <v>1146.0</v>
      </c>
      <c r="C1787" s="2">
        <v>1300.0</v>
      </c>
      <c r="D1787" s="2">
        <v>1396.0</v>
      </c>
      <c r="E1787" s="2">
        <v>3842.0</v>
      </c>
      <c r="F1787" s="2" t="s">
        <v>36</v>
      </c>
      <c r="G1787" s="15" t="str">
        <f t="shared" si="327"/>
        <v>LGA</v>
      </c>
      <c r="H1787" s="15" t="str">
        <f t="shared" si="328"/>
        <v>MLI</v>
      </c>
      <c r="I1787" s="15" t="str">
        <f>vlookup(G1787, 'Airport Codes'!$B$2:$D122631, 3, 0)</f>
        <v>New York, NY</v>
      </c>
      <c r="J1787" s="15" t="str">
        <f>vlookup(H1787, 'Airport Codes'!$B$2:$D122631, 3, 0)</f>
        <v>Moline, IL</v>
      </c>
      <c r="K1787" s="21"/>
    </row>
    <row r="1788" hidden="1">
      <c r="A1788" s="2" t="s">
        <v>1890</v>
      </c>
      <c r="B1788" s="2">
        <v>1013.0</v>
      </c>
      <c r="C1788" s="2">
        <v>1295.0</v>
      </c>
      <c r="D1788" s="2">
        <v>1524.0</v>
      </c>
      <c r="E1788" s="2">
        <v>3832.0</v>
      </c>
      <c r="F1788" s="2" t="s">
        <v>36</v>
      </c>
      <c r="G1788" s="15" t="str">
        <f t="shared" si="327"/>
        <v>GSO</v>
      </c>
      <c r="H1788" s="15" t="str">
        <f t="shared" si="328"/>
        <v>JAX</v>
      </c>
      <c r="I1788" s="15" t="str">
        <f>vlookup(G1788, 'Airport Codes'!$B$2:$D122631, 3, 0)</f>
        <v>Greensboro, NC</v>
      </c>
      <c r="J1788" s="15" t="str">
        <f>vlookup(H1788, 'Airport Codes'!$B$2:$D122631, 3, 0)</f>
        <v>Jacksonville, FL</v>
      </c>
      <c r="K1788" s="21"/>
    </row>
    <row r="1789" hidden="1">
      <c r="A1789" s="2" t="s">
        <v>1891</v>
      </c>
      <c r="C1789" s="2">
        <v>36.0</v>
      </c>
      <c r="E1789" s="2">
        <v>36.0</v>
      </c>
    </row>
    <row r="1790" hidden="1">
      <c r="A1790" s="2" t="s">
        <v>1892</v>
      </c>
      <c r="B1790" s="2">
        <v>541.0</v>
      </c>
      <c r="C1790" s="2">
        <v>479.0</v>
      </c>
      <c r="D1790" s="2">
        <v>609.0</v>
      </c>
      <c r="E1790" s="2">
        <v>1629.0</v>
      </c>
    </row>
    <row r="1791" hidden="1">
      <c r="A1791" s="2" t="s">
        <v>1893</v>
      </c>
      <c r="B1791" s="2">
        <v>1089.0</v>
      </c>
      <c r="C1791" s="2">
        <v>1334.0</v>
      </c>
      <c r="D1791" s="2">
        <v>1395.0</v>
      </c>
      <c r="E1791" s="2">
        <v>3818.0</v>
      </c>
      <c r="F1791" s="2" t="s">
        <v>36</v>
      </c>
      <c r="G1791" s="15" t="str">
        <f>LEFT(A1791, 3)</f>
        <v>FAT</v>
      </c>
      <c r="H1791" s="15" t="str">
        <f>RiGHT(A1791, 3)</f>
        <v>GEG</v>
      </c>
      <c r="I1791" s="15" t="str">
        <f>vlookup(G1791, 'Airport Codes'!$B$2:$D122631, 3, 0)</f>
        <v>Fresno, CA</v>
      </c>
      <c r="J1791" s="15" t="str">
        <f>vlookup(H1791, 'Airport Codes'!$B$2:$D122631, 3, 0)</f>
        <v>Spokane, WA</v>
      </c>
      <c r="K1791" s="21"/>
    </row>
    <row r="1792" hidden="1">
      <c r="A1792" s="2" t="s">
        <v>1894</v>
      </c>
      <c r="C1792" s="2">
        <v>19.0</v>
      </c>
      <c r="E1792" s="2">
        <v>19.0</v>
      </c>
    </row>
    <row r="1793" hidden="1">
      <c r="A1793" s="2" t="s">
        <v>1895</v>
      </c>
      <c r="B1793" s="2">
        <v>528.0</v>
      </c>
      <c r="C1793" s="2">
        <v>599.0</v>
      </c>
      <c r="D1793" s="2">
        <v>590.0</v>
      </c>
      <c r="E1793" s="2">
        <v>1717.0</v>
      </c>
    </row>
    <row r="1794" hidden="1">
      <c r="A1794" s="2" t="s">
        <v>1896</v>
      </c>
      <c r="B1794" s="2">
        <v>1071.0</v>
      </c>
      <c r="C1794" s="2">
        <v>1287.0</v>
      </c>
      <c r="D1794" s="2">
        <v>1445.0</v>
      </c>
      <c r="E1794" s="2">
        <v>3803.0</v>
      </c>
      <c r="F1794" s="2" t="s">
        <v>36</v>
      </c>
      <c r="G1794" s="15" t="str">
        <f t="shared" ref="G1794:G1796" si="329">LEFT(A1794, 3)</f>
        <v>ATL</v>
      </c>
      <c r="H1794" s="15" t="str">
        <f t="shared" ref="H1794:H1796" si="330">RiGHT(A1794, 3)</f>
        <v>OAJ</v>
      </c>
      <c r="I1794" s="15" t="str">
        <f>vlookup(G1794, 'Airport Codes'!$B$2:$D122631, 3, 0)</f>
        <v>Atlanta, GA</v>
      </c>
      <c r="J1794" s="15" t="str">
        <f>vlookup(H1794, 'Airport Codes'!$B$2:$D122631, 3, 0)</f>
        <v>Jacksonville, FL</v>
      </c>
      <c r="K1794" s="21"/>
    </row>
    <row r="1795" hidden="1">
      <c r="A1795" s="2" t="s">
        <v>1897</v>
      </c>
      <c r="B1795" s="2">
        <v>1025.0</v>
      </c>
      <c r="C1795" s="2">
        <v>1288.0</v>
      </c>
      <c r="D1795" s="2">
        <v>1478.0</v>
      </c>
      <c r="E1795" s="2">
        <v>3791.0</v>
      </c>
      <c r="F1795" s="2" t="s">
        <v>36</v>
      </c>
      <c r="G1795" s="15" t="str">
        <f t="shared" si="329"/>
        <v>LWS</v>
      </c>
      <c r="H1795" s="15" t="str">
        <f t="shared" si="330"/>
        <v>SLC</v>
      </c>
      <c r="I1795" s="15" t="str">
        <f>vlookup(G1795, 'Airport Codes'!$B$2:$D122631, 3, 0)</f>
        <v>Lewiston, ID</v>
      </c>
      <c r="J1795" s="15" t="str">
        <f>vlookup(H1795, 'Airport Codes'!$B$2:$D122631, 3, 0)</f>
        <v>Salt Lake City, UT</v>
      </c>
      <c r="K1795" s="21"/>
    </row>
    <row r="1796" hidden="1">
      <c r="A1796" s="2" t="s">
        <v>1898</v>
      </c>
      <c r="B1796" s="2">
        <v>1176.0</v>
      </c>
      <c r="C1796" s="2">
        <v>1210.0</v>
      </c>
      <c r="D1796" s="2">
        <v>1395.0</v>
      </c>
      <c r="E1796" s="2">
        <v>3781.0</v>
      </c>
      <c r="F1796" s="2" t="s">
        <v>36</v>
      </c>
      <c r="G1796" s="15" t="str">
        <f t="shared" si="329"/>
        <v>JAX</v>
      </c>
      <c r="H1796" s="15" t="str">
        <f t="shared" si="330"/>
        <v>LIT</v>
      </c>
      <c r="I1796" s="15" t="str">
        <f>vlookup(G1796, 'Airport Codes'!$B$2:$D122631, 3, 0)</f>
        <v>Jacksonville, FL</v>
      </c>
      <c r="J1796" s="15" t="str">
        <f>vlookup(H1796, 'Airport Codes'!$B$2:$D122631, 3, 0)</f>
        <v>Little Rock, AR</v>
      </c>
      <c r="K1796" s="21"/>
    </row>
    <row r="1797" hidden="1">
      <c r="A1797" s="2" t="s">
        <v>1899</v>
      </c>
      <c r="B1797" s="2">
        <v>919.0</v>
      </c>
      <c r="C1797" s="2">
        <v>1166.0</v>
      </c>
      <c r="D1797" s="2">
        <v>1098.0</v>
      </c>
      <c r="E1797" s="2">
        <v>3183.0</v>
      </c>
    </row>
    <row r="1798" hidden="1">
      <c r="A1798" s="2" t="s">
        <v>1900</v>
      </c>
      <c r="B1798" s="2">
        <v>82.0</v>
      </c>
      <c r="C1798" s="2">
        <v>139.0</v>
      </c>
      <c r="D1798" s="2">
        <v>101.0</v>
      </c>
      <c r="E1798" s="2">
        <v>322.0</v>
      </c>
    </row>
    <row r="1799" hidden="1">
      <c r="A1799" s="2" t="s">
        <v>1901</v>
      </c>
      <c r="B1799" s="2">
        <v>1150.0</v>
      </c>
      <c r="C1799" s="2">
        <v>1203.0</v>
      </c>
      <c r="D1799" s="2">
        <v>1423.0</v>
      </c>
      <c r="E1799" s="2">
        <v>3776.0</v>
      </c>
      <c r="F1799" s="2" t="s">
        <v>36</v>
      </c>
      <c r="G1799" s="15" t="str">
        <f>LEFT(A1799, 3)</f>
        <v>MEM</v>
      </c>
      <c r="H1799" s="15" t="str">
        <f>RiGHT(A1799, 3)</f>
        <v>SAV</v>
      </c>
      <c r="I1799" s="15" t="str">
        <f>vlookup(G1799, 'Airport Codes'!$B$2:$D122631, 3, 0)</f>
        <v>Memphis, TN</v>
      </c>
      <c r="J1799" s="15" t="str">
        <f>vlookup(H1799, 'Airport Codes'!$B$2:$D122631, 3, 0)</f>
        <v>Savannah, GA</v>
      </c>
      <c r="K1799" s="21"/>
    </row>
    <row r="1800" hidden="1">
      <c r="A1800" s="2" t="s">
        <v>1902</v>
      </c>
      <c r="B1800" s="2">
        <v>78.0</v>
      </c>
      <c r="C1800" s="2">
        <v>95.0</v>
      </c>
      <c r="D1800" s="2">
        <v>88.0</v>
      </c>
      <c r="E1800" s="2">
        <v>261.0</v>
      </c>
    </row>
    <row r="1801" hidden="1">
      <c r="A1801" s="2" t="s">
        <v>1903</v>
      </c>
      <c r="B1801" s="2">
        <v>300.0</v>
      </c>
      <c r="C1801" s="2">
        <v>289.0</v>
      </c>
      <c r="D1801" s="2">
        <v>398.0</v>
      </c>
      <c r="E1801" s="2">
        <v>987.0</v>
      </c>
    </row>
    <row r="1802" hidden="1">
      <c r="A1802" s="2" t="s">
        <v>1904</v>
      </c>
      <c r="B1802" s="2">
        <v>135.0</v>
      </c>
      <c r="C1802" s="2">
        <v>100.0</v>
      </c>
      <c r="D1802" s="2">
        <v>220.0</v>
      </c>
      <c r="E1802" s="2">
        <v>455.0</v>
      </c>
    </row>
    <row r="1803" hidden="1">
      <c r="A1803" s="2" t="s">
        <v>1905</v>
      </c>
      <c r="C1803" s="2">
        <v>46.0</v>
      </c>
      <c r="D1803" s="2">
        <v>18.0</v>
      </c>
      <c r="E1803" s="2">
        <v>64.0</v>
      </c>
    </row>
    <row r="1804" hidden="1">
      <c r="A1804" s="2" t="s">
        <v>1906</v>
      </c>
      <c r="B1804" s="2">
        <v>156.0</v>
      </c>
      <c r="C1804" s="2">
        <v>19.0</v>
      </c>
      <c r="D1804" s="2">
        <v>167.0</v>
      </c>
      <c r="E1804" s="2">
        <v>342.0</v>
      </c>
    </row>
    <row r="1805" hidden="1">
      <c r="A1805" s="2" t="s">
        <v>1907</v>
      </c>
      <c r="B1805" s="2">
        <v>1093.0</v>
      </c>
      <c r="C1805" s="2">
        <v>1254.0</v>
      </c>
      <c r="D1805" s="2">
        <v>1425.0</v>
      </c>
      <c r="E1805" s="2">
        <v>3772.0</v>
      </c>
      <c r="F1805" s="2" t="s">
        <v>36</v>
      </c>
      <c r="G1805" s="15" t="str">
        <f t="shared" ref="G1805:G1806" si="331">LEFT(A1805, 3)</f>
        <v>BOS</v>
      </c>
      <c r="H1805" s="15" t="str">
        <f t="shared" ref="H1805:H1806" si="332">RiGHT(A1805, 3)</f>
        <v>ROA</v>
      </c>
      <c r="I1805" s="15" t="str">
        <f>vlookup(G1805, 'Airport Codes'!$B$2:$D122631, 3, 0)</f>
        <v>Boston, MA</v>
      </c>
      <c r="J1805" s="15" t="str">
        <f>vlookup(H1805, 'Airport Codes'!$B$2:$D122631, 3, 0)</f>
        <v>Roanoke, VA</v>
      </c>
      <c r="K1805" s="21"/>
    </row>
    <row r="1806" hidden="1">
      <c r="A1806" s="2" t="s">
        <v>1908</v>
      </c>
      <c r="B1806" s="2">
        <v>1164.0</v>
      </c>
      <c r="C1806" s="2">
        <v>1238.0</v>
      </c>
      <c r="D1806" s="2">
        <v>1366.0</v>
      </c>
      <c r="E1806" s="2">
        <v>3768.0</v>
      </c>
      <c r="F1806" s="2" t="s">
        <v>36</v>
      </c>
      <c r="G1806" s="15" t="str">
        <f t="shared" si="331"/>
        <v>ATL</v>
      </c>
      <c r="H1806" s="15" t="str">
        <f t="shared" si="332"/>
        <v>BHM</v>
      </c>
      <c r="I1806" s="15" t="str">
        <f>vlookup(G1806, 'Airport Codes'!$B$2:$D122631, 3, 0)</f>
        <v>Atlanta, GA</v>
      </c>
      <c r="J1806" s="15" t="str">
        <f>vlookup(H1806, 'Airport Codes'!$B$2:$D122631, 3, 0)</f>
        <v>Birmingham, AL</v>
      </c>
      <c r="K1806" s="21"/>
    </row>
    <row r="1807" hidden="1">
      <c r="A1807" s="2" t="s">
        <v>1909</v>
      </c>
      <c r="B1807" s="2">
        <v>190.0</v>
      </c>
      <c r="C1807" s="2">
        <v>321.0</v>
      </c>
      <c r="D1807" s="2">
        <v>301.0</v>
      </c>
      <c r="E1807" s="2">
        <v>812.0</v>
      </c>
    </row>
    <row r="1808" hidden="1">
      <c r="A1808" s="2" t="s">
        <v>1910</v>
      </c>
      <c r="B1808" s="2">
        <v>1183.0</v>
      </c>
      <c r="C1808" s="2">
        <v>1221.0</v>
      </c>
      <c r="D1808" s="2">
        <v>1356.0</v>
      </c>
      <c r="E1808" s="2">
        <v>3760.0</v>
      </c>
      <c r="F1808" s="2" t="s">
        <v>36</v>
      </c>
      <c r="G1808" s="15" t="str">
        <f>LEFT(A1808, 3)</f>
        <v>CVG</v>
      </c>
      <c r="H1808" s="15" t="str">
        <f>RiGHT(A1808, 3)</f>
        <v>PWM</v>
      </c>
      <c r="I1808" s="15" t="str">
        <f>vlookup(G1808, 'Airport Codes'!$B$2:$D122631, 3, 0)</f>
        <v>Cincinnati, OH</v>
      </c>
      <c r="J1808" s="15" t="str">
        <f>vlookup(H1808, 'Airport Codes'!$B$2:$D122631, 3, 0)</f>
        <v>Portland, OR</v>
      </c>
      <c r="K1808" s="21"/>
    </row>
    <row r="1809" hidden="1">
      <c r="A1809" s="2" t="s">
        <v>1911</v>
      </c>
      <c r="B1809" s="2">
        <v>85.0</v>
      </c>
      <c r="C1809" s="2">
        <v>148.0</v>
      </c>
      <c r="D1809" s="2">
        <v>105.0</v>
      </c>
      <c r="E1809" s="2">
        <v>338.0</v>
      </c>
    </row>
    <row r="1810" hidden="1">
      <c r="A1810" s="2" t="s">
        <v>1912</v>
      </c>
      <c r="B1810" s="2">
        <v>1003.0</v>
      </c>
      <c r="C1810" s="2">
        <v>1336.0</v>
      </c>
      <c r="D1810" s="2">
        <v>1411.0</v>
      </c>
      <c r="E1810" s="2">
        <v>3750.0</v>
      </c>
      <c r="F1810" s="2" t="s">
        <v>36</v>
      </c>
      <c r="G1810" s="15" t="str">
        <f t="shared" ref="G1810:G1811" si="333">LEFT(A1810, 3)</f>
        <v>CLE</v>
      </c>
      <c r="H1810" s="15" t="str">
        <f t="shared" ref="H1810:H1811" si="334">RiGHT(A1810, 3)</f>
        <v>PWM</v>
      </c>
      <c r="I1810" s="15" t="str">
        <f>vlookup(G1810, 'Airport Codes'!$B$2:$D122631, 3, 0)</f>
        <v>Cleveland, OH</v>
      </c>
      <c r="J1810" s="15" t="str">
        <f>vlookup(H1810, 'Airport Codes'!$B$2:$D122631, 3, 0)</f>
        <v>Portland, OR</v>
      </c>
      <c r="K1810" s="21"/>
    </row>
    <row r="1811" hidden="1">
      <c r="A1811" s="2" t="s">
        <v>1913</v>
      </c>
      <c r="B1811" s="2">
        <v>1130.0</v>
      </c>
      <c r="C1811" s="2">
        <v>1243.0</v>
      </c>
      <c r="D1811" s="2">
        <v>1372.0</v>
      </c>
      <c r="E1811" s="2">
        <v>3745.0</v>
      </c>
      <c r="F1811" s="2" t="s">
        <v>36</v>
      </c>
      <c r="G1811" s="15" t="str">
        <f t="shared" si="333"/>
        <v>BHM</v>
      </c>
      <c r="H1811" s="15" t="str">
        <f t="shared" si="334"/>
        <v>OKC</v>
      </c>
      <c r="I1811" s="15" t="str">
        <f>vlookup(G1811, 'Airport Codes'!$B$2:$D122631, 3, 0)</f>
        <v>Birmingham, AL</v>
      </c>
      <c r="J1811" s="15" t="str">
        <f>vlookup(H1811, 'Airport Codes'!$B$2:$D122631, 3, 0)</f>
        <v>Oklahoma City, OK</v>
      </c>
      <c r="K1811" s="21"/>
    </row>
    <row r="1812" hidden="1">
      <c r="A1812" s="2" t="s">
        <v>1914</v>
      </c>
      <c r="C1812" s="2">
        <v>36.0</v>
      </c>
      <c r="E1812" s="2">
        <v>36.0</v>
      </c>
    </row>
    <row r="1813" hidden="1">
      <c r="A1813" s="2" t="s">
        <v>1915</v>
      </c>
      <c r="B1813" s="2">
        <v>70.0</v>
      </c>
      <c r="D1813" s="2">
        <v>20.0</v>
      </c>
      <c r="E1813" s="2">
        <v>90.0</v>
      </c>
    </row>
    <row r="1814" hidden="1">
      <c r="A1814" s="2" t="s">
        <v>1916</v>
      </c>
      <c r="B1814" s="2">
        <v>39.0</v>
      </c>
      <c r="D1814" s="2">
        <v>89.0</v>
      </c>
      <c r="E1814" s="2">
        <v>128.0</v>
      </c>
    </row>
    <row r="1815" hidden="1">
      <c r="A1815" s="2" t="s">
        <v>1917</v>
      </c>
      <c r="B1815" s="2">
        <v>36.0</v>
      </c>
      <c r="C1815" s="2">
        <v>38.0</v>
      </c>
      <c r="D1815" s="2">
        <v>19.0</v>
      </c>
      <c r="E1815" s="2">
        <v>93.0</v>
      </c>
    </row>
    <row r="1816" hidden="1">
      <c r="A1816" s="2" t="s">
        <v>1918</v>
      </c>
      <c r="B1816" s="2">
        <v>237.0</v>
      </c>
      <c r="C1816" s="2">
        <v>159.0</v>
      </c>
      <c r="D1816" s="2">
        <v>232.0</v>
      </c>
      <c r="E1816" s="2">
        <v>628.0</v>
      </c>
    </row>
    <row r="1817" hidden="1">
      <c r="A1817" s="2" t="s">
        <v>1919</v>
      </c>
      <c r="B1817" s="2">
        <v>18.0</v>
      </c>
      <c r="C1817" s="2">
        <v>126.0</v>
      </c>
      <c r="D1817" s="2">
        <v>19.0</v>
      </c>
      <c r="E1817" s="2">
        <v>163.0</v>
      </c>
    </row>
    <row r="1818" hidden="1">
      <c r="A1818" s="2" t="s">
        <v>1920</v>
      </c>
      <c r="B1818" s="2">
        <v>50.0</v>
      </c>
      <c r="C1818" s="2">
        <v>120.0</v>
      </c>
      <c r="D1818" s="2">
        <v>79.0</v>
      </c>
      <c r="E1818" s="2">
        <v>249.0</v>
      </c>
    </row>
    <row r="1819" hidden="1">
      <c r="A1819" s="2" t="s">
        <v>1921</v>
      </c>
      <c r="D1819" s="2">
        <v>19.0</v>
      </c>
      <c r="E1819" s="2">
        <v>19.0</v>
      </c>
    </row>
    <row r="1820" hidden="1">
      <c r="A1820" s="2" t="s">
        <v>1922</v>
      </c>
      <c r="B1820" s="2">
        <v>20.0</v>
      </c>
      <c r="C1820" s="2">
        <v>87.0</v>
      </c>
      <c r="D1820" s="2">
        <v>46.0</v>
      </c>
      <c r="E1820" s="2">
        <v>153.0</v>
      </c>
    </row>
    <row r="1821" hidden="1">
      <c r="A1821" s="2" t="s">
        <v>1923</v>
      </c>
      <c r="B1821" s="2">
        <v>1113.0</v>
      </c>
      <c r="C1821" s="2">
        <v>1228.0</v>
      </c>
      <c r="D1821" s="2">
        <v>1403.0</v>
      </c>
      <c r="E1821" s="2">
        <v>3744.0</v>
      </c>
      <c r="F1821" s="2" t="s">
        <v>36</v>
      </c>
      <c r="G1821" s="15" t="str">
        <f>LEFT(A1821, 3)</f>
        <v>CHS</v>
      </c>
      <c r="H1821" s="15" t="str">
        <f>RiGHT(A1821, 3)</f>
        <v>CLT</v>
      </c>
      <c r="I1821" s="15" t="str">
        <f>vlookup(G1821, 'Airport Codes'!$B$2:$D122631, 3, 0)</f>
        <v>Charleston, WV</v>
      </c>
      <c r="J1821" s="15" t="str">
        <f>vlookup(H1821, 'Airport Codes'!$B$2:$D122631, 3, 0)</f>
        <v>Charlotte, NC</v>
      </c>
      <c r="K1821" s="21"/>
    </row>
    <row r="1822" hidden="1">
      <c r="A1822" s="2" t="s">
        <v>1924</v>
      </c>
      <c r="C1822" s="2">
        <v>39.0</v>
      </c>
      <c r="D1822" s="2">
        <v>39.0</v>
      </c>
      <c r="E1822" s="2">
        <v>78.0</v>
      </c>
    </row>
    <row r="1823" hidden="1">
      <c r="A1823" s="2" t="s">
        <v>1925</v>
      </c>
      <c r="B1823" s="2">
        <v>109.0</v>
      </c>
      <c r="C1823" s="2">
        <v>43.0</v>
      </c>
      <c r="D1823" s="2">
        <v>63.0</v>
      </c>
      <c r="E1823" s="2">
        <v>215.0</v>
      </c>
    </row>
    <row r="1824" hidden="1">
      <c r="A1824" s="2" t="s">
        <v>1926</v>
      </c>
      <c r="C1824" s="2">
        <v>18.0</v>
      </c>
      <c r="E1824" s="2">
        <v>18.0</v>
      </c>
    </row>
    <row r="1825" hidden="1">
      <c r="A1825" s="2" t="s">
        <v>1927</v>
      </c>
      <c r="B1825" s="2">
        <v>1129.0</v>
      </c>
      <c r="C1825" s="2">
        <v>1266.0</v>
      </c>
      <c r="D1825" s="2">
        <v>1344.0</v>
      </c>
      <c r="E1825" s="2">
        <v>3739.0</v>
      </c>
      <c r="F1825" s="2" t="s">
        <v>36</v>
      </c>
      <c r="G1825" s="15" t="str">
        <f>LEFT(A1825, 3)</f>
        <v>CHS</v>
      </c>
      <c r="H1825" s="15" t="str">
        <f>RiGHT(A1825, 3)</f>
        <v>SYR</v>
      </c>
      <c r="I1825" s="15" t="str">
        <f>vlookup(G1825, 'Airport Codes'!$B$2:$D122631, 3, 0)</f>
        <v>Charleston, WV</v>
      </c>
      <c r="J1825" s="15" t="str">
        <f>vlookup(H1825, 'Airport Codes'!$B$2:$D122631, 3, 0)</f>
        <v>New York State Fair, NY</v>
      </c>
      <c r="K1825" s="21"/>
    </row>
    <row r="1826" hidden="1">
      <c r="A1826" s="2" t="s">
        <v>1928</v>
      </c>
      <c r="B1826" s="2">
        <v>65.0</v>
      </c>
      <c r="C1826" s="2">
        <v>207.0</v>
      </c>
      <c r="D1826" s="2">
        <v>153.0</v>
      </c>
      <c r="E1826" s="2">
        <v>425.0</v>
      </c>
    </row>
    <row r="1827" hidden="1">
      <c r="A1827" s="2" t="s">
        <v>1929</v>
      </c>
      <c r="B1827" s="2">
        <v>1072.0</v>
      </c>
      <c r="C1827" s="2">
        <v>1298.0</v>
      </c>
      <c r="D1827" s="2">
        <v>1354.0</v>
      </c>
      <c r="E1827" s="2">
        <v>3724.0</v>
      </c>
      <c r="F1827" s="2" t="s">
        <v>36</v>
      </c>
      <c r="G1827" s="15" t="str">
        <f>LEFT(A1827, 3)</f>
        <v>MSP</v>
      </c>
      <c r="H1827" s="15" t="str">
        <f>RiGHT(A1827, 3)</f>
        <v>TVC</v>
      </c>
      <c r="I1827" s="15" t="str">
        <f>vlookup(G1827, 'Airport Codes'!$B$2:$D122631, 3, 0)</f>
        <v>St. Paul-Minneapolis, MN</v>
      </c>
      <c r="J1827" s="15" t="str">
        <f>vlookup(H1827, 'Airport Codes'!$B$2:$D122631, 3, 0)</f>
        <v>Traverse City, MI</v>
      </c>
      <c r="K1827" s="21"/>
    </row>
    <row r="1828" hidden="1">
      <c r="A1828" s="2" t="s">
        <v>1930</v>
      </c>
      <c r="B1828" s="2">
        <v>69.0</v>
      </c>
      <c r="C1828" s="2">
        <v>87.0</v>
      </c>
      <c r="D1828" s="2">
        <v>38.0</v>
      </c>
      <c r="E1828" s="2">
        <v>194.0</v>
      </c>
    </row>
    <row r="1829" hidden="1">
      <c r="A1829" s="2" t="s">
        <v>1931</v>
      </c>
      <c r="B1829" s="2">
        <v>969.0</v>
      </c>
      <c r="C1829" s="2">
        <v>1085.0</v>
      </c>
      <c r="D1829" s="2">
        <v>1660.0</v>
      </c>
      <c r="E1829" s="2">
        <v>3714.0</v>
      </c>
      <c r="F1829" s="2" t="s">
        <v>36</v>
      </c>
      <c r="G1829" s="15" t="str">
        <f>LEFT(A1829, 3)</f>
        <v>CAE</v>
      </c>
      <c r="H1829" s="15" t="str">
        <f>RiGHT(A1829, 3)</f>
        <v>EWR</v>
      </c>
      <c r="I1829" s="15" t="str">
        <f>vlookup(G1829, 'Airport Codes'!$B$2:$D122631, 3, 0)</f>
        <v>Columbia, SC</v>
      </c>
      <c r="J1829" s="15" t="str">
        <f>vlookup(H1829, 'Airport Codes'!$B$2:$D122631, 3, 0)</f>
        <v>Newark, NJ</v>
      </c>
      <c r="K1829" s="21"/>
    </row>
    <row r="1830" hidden="1">
      <c r="A1830" s="2" t="s">
        <v>1932</v>
      </c>
      <c r="B1830" s="2">
        <v>24.0</v>
      </c>
      <c r="C1830" s="2">
        <v>42.0</v>
      </c>
      <c r="D1830" s="2">
        <v>19.0</v>
      </c>
      <c r="E1830" s="2">
        <v>85.0</v>
      </c>
    </row>
    <row r="1831" hidden="1">
      <c r="A1831" s="2" t="s">
        <v>1933</v>
      </c>
      <c r="B1831" s="2">
        <v>83.0</v>
      </c>
      <c r="C1831" s="2">
        <v>84.0</v>
      </c>
      <c r="D1831" s="2">
        <v>83.0</v>
      </c>
      <c r="E1831" s="2">
        <v>250.0</v>
      </c>
    </row>
    <row r="1832" hidden="1">
      <c r="A1832" s="2" t="s">
        <v>1934</v>
      </c>
      <c r="B1832" s="2">
        <v>725.0</v>
      </c>
      <c r="C1832" s="2">
        <v>737.0</v>
      </c>
      <c r="D1832" s="2">
        <v>700.0</v>
      </c>
      <c r="E1832" s="2">
        <v>2162.0</v>
      </c>
    </row>
    <row r="1833" hidden="1">
      <c r="A1833" s="2" t="s">
        <v>1935</v>
      </c>
      <c r="B1833" s="2">
        <v>832.0</v>
      </c>
      <c r="C1833" s="2">
        <v>1064.0</v>
      </c>
      <c r="D1833" s="2">
        <v>1806.0</v>
      </c>
      <c r="E1833" s="2">
        <v>3702.0</v>
      </c>
      <c r="F1833" s="2" t="s">
        <v>36</v>
      </c>
      <c r="G1833" s="15" t="str">
        <f t="shared" ref="G1833:G1834" si="335">LEFT(A1833, 3)</f>
        <v>DCA</v>
      </c>
      <c r="H1833" s="15" t="str">
        <f t="shared" ref="H1833:H1834" si="336">RiGHT(A1833, 3)</f>
        <v>ILM</v>
      </c>
      <c r="I1833" s="15" t="str">
        <f>vlookup(G1833, 'Airport Codes'!$B$2:$D122631, 3, 0)</f>
        <v>Washington, DC</v>
      </c>
      <c r="J1833" s="15" t="str">
        <f>vlookup(H1833, 'Airport Codes'!$B$2:$D122631, 3, 0)</f>
        <v>Wilmington, DE</v>
      </c>
      <c r="K1833" s="21"/>
    </row>
    <row r="1834" hidden="1">
      <c r="A1834" s="2" t="s">
        <v>1936</v>
      </c>
      <c r="B1834" s="2">
        <v>833.0</v>
      </c>
      <c r="C1834" s="2">
        <v>1202.0</v>
      </c>
      <c r="D1834" s="2">
        <v>1657.0</v>
      </c>
      <c r="E1834" s="2">
        <v>3692.0</v>
      </c>
      <c r="F1834" s="2" t="s">
        <v>36</v>
      </c>
      <c r="G1834" s="15" t="str">
        <f t="shared" si="335"/>
        <v>LGA</v>
      </c>
      <c r="H1834" s="15" t="str">
        <f t="shared" si="336"/>
        <v>SBN</v>
      </c>
      <c r="I1834" s="15" t="str">
        <f>vlookup(G1834, 'Airport Codes'!$B$2:$D122631, 3, 0)</f>
        <v>New York, NY</v>
      </c>
      <c r="J1834" s="15" t="str">
        <f>vlookup(H1834, 'Airport Codes'!$B$2:$D122631, 3, 0)</f>
        <v>South Bend, IN</v>
      </c>
      <c r="K1834" s="21"/>
    </row>
    <row r="1835" hidden="1">
      <c r="A1835" s="2" t="s">
        <v>1937</v>
      </c>
      <c r="B1835" s="2">
        <v>63.0</v>
      </c>
      <c r="C1835" s="2">
        <v>50.0</v>
      </c>
      <c r="D1835" s="2">
        <v>168.0</v>
      </c>
      <c r="E1835" s="2">
        <v>281.0</v>
      </c>
    </row>
    <row r="1836" hidden="1">
      <c r="A1836" s="2" t="s">
        <v>1938</v>
      </c>
      <c r="B1836" s="2">
        <v>2247.0</v>
      </c>
      <c r="C1836" s="2">
        <v>2839.0</v>
      </c>
      <c r="D1836" s="2">
        <v>2705.0</v>
      </c>
      <c r="E1836" s="2">
        <v>7791.0</v>
      </c>
    </row>
    <row r="1837" hidden="1">
      <c r="A1837" s="2" t="s">
        <v>1939</v>
      </c>
      <c r="B1837" s="2">
        <v>41.0</v>
      </c>
      <c r="C1837" s="2">
        <v>39.0</v>
      </c>
      <c r="D1837" s="2">
        <v>125.0</v>
      </c>
      <c r="E1837" s="2">
        <v>205.0</v>
      </c>
    </row>
    <row r="1838" hidden="1">
      <c r="A1838" s="2" t="s">
        <v>1940</v>
      </c>
      <c r="B1838" s="2">
        <v>909.0</v>
      </c>
      <c r="C1838" s="2">
        <v>1384.0</v>
      </c>
      <c r="D1838" s="2">
        <v>1388.0</v>
      </c>
      <c r="E1838" s="2">
        <v>3681.0</v>
      </c>
      <c r="F1838" s="2" t="s">
        <v>36</v>
      </c>
      <c r="G1838" s="15" t="str">
        <f>LEFT(A1838, 3)</f>
        <v>IAH</v>
      </c>
      <c r="H1838" s="15" t="str">
        <f>RiGHT(A1838, 3)</f>
        <v>SHV</v>
      </c>
      <c r="I1838" s="15" t="str">
        <f>vlookup(G1838, 'Airport Codes'!$B$2:$D122631, 3, 0)</f>
        <v>Houston, TX</v>
      </c>
      <c r="J1838" s="15" t="str">
        <f>vlookup(H1838, 'Airport Codes'!$B$2:$D122631, 3, 0)</f>
        <v>Shreveport, LA</v>
      </c>
      <c r="K1838" s="21"/>
    </row>
    <row r="1839" hidden="1">
      <c r="A1839" s="2" t="s">
        <v>1941</v>
      </c>
      <c r="B1839" s="2">
        <v>21079.0</v>
      </c>
      <c r="C1839" s="2">
        <v>23602.0</v>
      </c>
      <c r="D1839" s="2">
        <v>22425.0</v>
      </c>
      <c r="E1839" s="2">
        <v>67106.0</v>
      </c>
    </row>
    <row r="1840" hidden="1">
      <c r="A1840" s="2" t="s">
        <v>1942</v>
      </c>
      <c r="B1840" s="2">
        <v>1127.0</v>
      </c>
      <c r="C1840" s="2">
        <v>1208.0</v>
      </c>
      <c r="D1840" s="2">
        <v>1343.0</v>
      </c>
      <c r="E1840" s="2">
        <v>3678.0</v>
      </c>
      <c r="F1840" s="2" t="s">
        <v>36</v>
      </c>
      <c r="G1840" s="15" t="str">
        <f>LEFT(A1840, 3)</f>
        <v>HSV</v>
      </c>
      <c r="H1840" s="15" t="str">
        <f>RiGHT(A1840, 3)</f>
        <v>SAT</v>
      </c>
      <c r="I1840" s="15" t="str">
        <f>vlookup(G1840, 'Airport Codes'!$B$2:$D122631, 3, 0)</f>
        <v>Huntsville, AL</v>
      </c>
      <c r="J1840" s="15" t="str">
        <f>vlookup(H1840, 'Airport Codes'!$B$2:$D122631, 3, 0)</f>
        <v>San Antonio, TX</v>
      </c>
      <c r="K1840" s="21"/>
    </row>
    <row r="1841" hidden="1">
      <c r="A1841" s="2" t="s">
        <v>1943</v>
      </c>
      <c r="B1841" s="2">
        <v>176.0</v>
      </c>
      <c r="C1841" s="2">
        <v>163.0</v>
      </c>
      <c r="D1841" s="2">
        <v>258.0</v>
      </c>
      <c r="E1841" s="2">
        <v>597.0</v>
      </c>
    </row>
    <row r="1842" hidden="1">
      <c r="A1842" s="2" t="s">
        <v>1944</v>
      </c>
      <c r="B1842" s="2">
        <v>22519.0</v>
      </c>
      <c r="C1842" s="2">
        <v>11717.0</v>
      </c>
      <c r="D1842" s="2">
        <v>24414.0</v>
      </c>
      <c r="E1842" s="2">
        <v>58650.0</v>
      </c>
    </row>
    <row r="1843" hidden="1">
      <c r="A1843" s="2" t="s">
        <v>1945</v>
      </c>
      <c r="C1843" s="2">
        <v>18.0</v>
      </c>
      <c r="D1843" s="2">
        <v>62.0</v>
      </c>
      <c r="E1843" s="2">
        <v>80.0</v>
      </c>
    </row>
    <row r="1844" hidden="1">
      <c r="A1844" s="2" t="s">
        <v>1946</v>
      </c>
      <c r="B1844" s="2">
        <v>304.0</v>
      </c>
      <c r="C1844" s="2">
        <v>279.0</v>
      </c>
      <c r="D1844" s="2">
        <v>431.0</v>
      </c>
      <c r="E1844" s="2">
        <v>1014.0</v>
      </c>
    </row>
    <row r="1845" hidden="1">
      <c r="A1845" s="2" t="s">
        <v>1947</v>
      </c>
      <c r="B1845" s="2">
        <v>458.0</v>
      </c>
      <c r="C1845" s="2">
        <v>393.0</v>
      </c>
      <c r="D1845" s="2">
        <v>504.0</v>
      </c>
      <c r="E1845" s="2">
        <v>1355.0</v>
      </c>
    </row>
    <row r="1846" hidden="1">
      <c r="A1846" s="2" t="s">
        <v>1948</v>
      </c>
      <c r="C1846" s="2">
        <v>61.0</v>
      </c>
      <c r="D1846" s="2">
        <v>194.0</v>
      </c>
      <c r="E1846" s="2">
        <v>255.0</v>
      </c>
    </row>
    <row r="1847" hidden="1">
      <c r="A1847" s="2" t="s">
        <v>1949</v>
      </c>
      <c r="B1847" s="2">
        <v>739.0</v>
      </c>
      <c r="C1847" s="2">
        <v>679.0</v>
      </c>
      <c r="D1847" s="2">
        <v>888.0</v>
      </c>
      <c r="E1847" s="2">
        <v>2306.0</v>
      </c>
    </row>
    <row r="1848" hidden="1">
      <c r="A1848" s="2" t="s">
        <v>1950</v>
      </c>
      <c r="B1848" s="2">
        <v>960.0</v>
      </c>
      <c r="C1848" s="2">
        <v>1275.0</v>
      </c>
      <c r="D1848" s="2">
        <v>1437.0</v>
      </c>
      <c r="E1848" s="2">
        <v>3672.0</v>
      </c>
      <c r="F1848" s="2" t="s">
        <v>36</v>
      </c>
      <c r="G1848" s="15" t="str">
        <f t="shared" ref="G1848:G1849" si="337">LEFT(A1848, 3)</f>
        <v>IAH</v>
      </c>
      <c r="H1848" s="15" t="str">
        <f t="shared" ref="H1848:H1849" si="338">RiGHT(A1848, 3)</f>
        <v>LFT</v>
      </c>
      <c r="I1848" s="15" t="str">
        <f>vlookup(G1848, 'Airport Codes'!$B$2:$D122631, 3, 0)</f>
        <v>Houston, TX</v>
      </c>
      <c r="J1848" s="15" t="str">
        <f>vlookup(H1848, 'Airport Codes'!$B$2:$D122631, 3, 0)</f>
        <v>Lafayette, IN</v>
      </c>
      <c r="K1848" s="21"/>
    </row>
    <row r="1849" hidden="1">
      <c r="A1849" s="2" t="s">
        <v>1951</v>
      </c>
      <c r="B1849" s="2">
        <v>1070.0</v>
      </c>
      <c r="C1849" s="2">
        <v>1219.0</v>
      </c>
      <c r="D1849" s="2">
        <v>1380.0</v>
      </c>
      <c r="E1849" s="2">
        <v>3669.0</v>
      </c>
      <c r="F1849" s="2" t="s">
        <v>36</v>
      </c>
      <c r="G1849" s="15" t="str">
        <f t="shared" si="337"/>
        <v>DAB</v>
      </c>
      <c r="H1849" s="15" t="str">
        <f t="shared" si="338"/>
        <v>DCA</v>
      </c>
      <c r="I1849" s="15" t="str">
        <f>vlookup(G1849, 'Airport Codes'!$B$2:$D122631, 3, 0)</f>
        <v>Daytona Beach, FL</v>
      </c>
      <c r="J1849" s="15" t="str">
        <f>vlookup(H1849, 'Airport Codes'!$B$2:$D122631, 3, 0)</f>
        <v>Washington, DC</v>
      </c>
      <c r="K1849" s="21"/>
    </row>
    <row r="1850" hidden="1">
      <c r="A1850" s="2" t="s">
        <v>1952</v>
      </c>
      <c r="B1850" s="2">
        <v>236.0</v>
      </c>
      <c r="C1850" s="2">
        <v>217.0</v>
      </c>
      <c r="D1850" s="2">
        <v>307.0</v>
      </c>
      <c r="E1850" s="2">
        <v>760.0</v>
      </c>
    </row>
    <row r="1851" hidden="1">
      <c r="A1851" s="2" t="s">
        <v>1953</v>
      </c>
      <c r="C1851" s="2">
        <v>41.0</v>
      </c>
      <c r="D1851" s="2">
        <v>86.0</v>
      </c>
      <c r="E1851" s="2">
        <v>127.0</v>
      </c>
    </row>
    <row r="1852" hidden="1">
      <c r="A1852" s="2" t="s">
        <v>1954</v>
      </c>
      <c r="B1852" s="2">
        <v>4055.0</v>
      </c>
      <c r="C1852" s="2">
        <v>5639.0</v>
      </c>
      <c r="D1852" s="2">
        <v>5076.0</v>
      </c>
      <c r="E1852" s="2">
        <v>14770.0</v>
      </c>
    </row>
    <row r="1853" hidden="1">
      <c r="A1853" s="2" t="s">
        <v>1955</v>
      </c>
      <c r="B1853" s="2">
        <v>13396.0</v>
      </c>
      <c r="C1853" s="2">
        <v>12575.0</v>
      </c>
      <c r="D1853" s="2">
        <v>13457.0</v>
      </c>
      <c r="E1853" s="2">
        <v>39428.0</v>
      </c>
    </row>
    <row r="1854" hidden="1">
      <c r="A1854" s="2" t="s">
        <v>1956</v>
      </c>
      <c r="B1854" s="2">
        <v>1143.0</v>
      </c>
      <c r="C1854" s="2">
        <v>1176.0</v>
      </c>
      <c r="D1854" s="2">
        <v>1342.0</v>
      </c>
      <c r="E1854" s="2">
        <v>3661.0</v>
      </c>
      <c r="F1854" s="2" t="s">
        <v>36</v>
      </c>
      <c r="G1854" s="15" t="str">
        <f t="shared" ref="G1854:G1856" si="339">LEFT(A1854, 3)</f>
        <v>IND</v>
      </c>
      <c r="H1854" s="15" t="str">
        <f t="shared" ref="H1854:H1856" si="340">RiGHT(A1854, 3)</f>
        <v>SYR</v>
      </c>
      <c r="I1854" s="15" t="str">
        <f>vlookup(G1854, 'Airport Codes'!$B$2:$D122631, 3, 0)</f>
        <v>Indianapolis, IN</v>
      </c>
      <c r="J1854" s="15" t="str">
        <f>vlookup(H1854, 'Airport Codes'!$B$2:$D122631, 3, 0)</f>
        <v>New York State Fair, NY</v>
      </c>
      <c r="K1854" s="21"/>
    </row>
    <row r="1855" hidden="1">
      <c r="A1855" s="2" t="s">
        <v>1957</v>
      </c>
      <c r="B1855" s="2">
        <v>1156.0</v>
      </c>
      <c r="C1855" s="2">
        <v>1208.0</v>
      </c>
      <c r="D1855" s="2">
        <v>1293.0</v>
      </c>
      <c r="E1855" s="2">
        <v>3657.0</v>
      </c>
      <c r="F1855" s="2" t="s">
        <v>36</v>
      </c>
      <c r="G1855" s="15" t="str">
        <f t="shared" si="339"/>
        <v>ACK</v>
      </c>
      <c r="H1855" s="15" t="str">
        <f t="shared" si="340"/>
        <v>BOS</v>
      </c>
      <c r="I1855" s="15" t="str">
        <f>vlookup(G1855, 'Airport Codes'!$B$2:$D122631, 3, 0)</f>
        <v>Nantucket, MA</v>
      </c>
      <c r="J1855" s="15" t="str">
        <f>vlookup(H1855, 'Airport Codes'!$B$2:$D122631, 3, 0)</f>
        <v>Boston, MA</v>
      </c>
      <c r="K1855" s="21"/>
    </row>
    <row r="1856" hidden="1">
      <c r="A1856" s="2" t="s">
        <v>1958</v>
      </c>
      <c r="B1856" s="2">
        <v>1141.0</v>
      </c>
      <c r="C1856" s="2">
        <v>1209.0</v>
      </c>
      <c r="D1856" s="2">
        <v>1307.0</v>
      </c>
      <c r="E1856" s="2">
        <v>3657.0</v>
      </c>
      <c r="F1856" s="2" t="s">
        <v>36</v>
      </c>
      <c r="G1856" s="15" t="str">
        <f t="shared" si="339"/>
        <v>CLT</v>
      </c>
      <c r="H1856" s="15" t="str">
        <f t="shared" si="340"/>
        <v>ILM</v>
      </c>
      <c r="I1856" s="15" t="str">
        <f>vlookup(G1856, 'Airport Codes'!$B$2:$D122631, 3, 0)</f>
        <v>Charlotte, NC</v>
      </c>
      <c r="J1856" s="15" t="str">
        <f>vlookup(H1856, 'Airport Codes'!$B$2:$D122631, 3, 0)</f>
        <v>Wilmington, DE</v>
      </c>
      <c r="K1856" s="21"/>
    </row>
    <row r="1857" hidden="1">
      <c r="A1857" s="2" t="s">
        <v>1959</v>
      </c>
      <c r="B1857" s="2">
        <v>5411.0</v>
      </c>
      <c r="C1857" s="2">
        <v>9424.0</v>
      </c>
      <c r="D1857" s="2">
        <v>8559.0</v>
      </c>
      <c r="E1857" s="2">
        <v>23394.0</v>
      </c>
    </row>
    <row r="1858" hidden="1">
      <c r="A1858" s="2" t="s">
        <v>1960</v>
      </c>
      <c r="B1858" s="2">
        <v>3518.0</v>
      </c>
      <c r="C1858" s="2">
        <v>3338.0</v>
      </c>
      <c r="D1858" s="2">
        <v>3560.0</v>
      </c>
      <c r="E1858" s="2">
        <v>10416.0</v>
      </c>
    </row>
    <row r="1859" hidden="1">
      <c r="A1859" s="2" t="s">
        <v>1961</v>
      </c>
      <c r="B1859" s="2">
        <v>121.0</v>
      </c>
      <c r="D1859" s="2">
        <v>206.0</v>
      </c>
      <c r="E1859" s="2">
        <v>327.0</v>
      </c>
    </row>
    <row r="1860" hidden="1">
      <c r="A1860" s="2" t="s">
        <v>1962</v>
      </c>
      <c r="B1860" s="2">
        <v>27741.0</v>
      </c>
      <c r="C1860" s="2">
        <v>31691.0</v>
      </c>
      <c r="D1860" s="2">
        <v>30522.0</v>
      </c>
      <c r="E1860" s="2">
        <v>89954.0</v>
      </c>
    </row>
    <row r="1861" hidden="1">
      <c r="A1861" s="2" t="s">
        <v>1963</v>
      </c>
      <c r="B1861" s="2">
        <v>979.0</v>
      </c>
      <c r="C1861" s="2">
        <v>1207.0</v>
      </c>
      <c r="D1861" s="2">
        <v>1465.0</v>
      </c>
      <c r="E1861" s="2">
        <v>3651.0</v>
      </c>
      <c r="F1861" s="2" t="s">
        <v>36</v>
      </c>
      <c r="G1861" s="15" t="str">
        <f>LEFT(A1861, 3)</f>
        <v>IAD</v>
      </c>
      <c r="H1861" s="15" t="str">
        <f>RiGHT(A1861, 3)</f>
        <v>ORF</v>
      </c>
      <c r="I1861" s="15" t="str">
        <f>vlookup(G1861, 'Airport Codes'!$B$2:$D122631, 3, 0)</f>
        <v>Washington, DC</v>
      </c>
      <c r="J1861" s="15" t="str">
        <f>vlookup(H1861, 'Airport Codes'!$B$2:$D122631, 3, 0)</f>
        <v>Norfolk, VA</v>
      </c>
      <c r="K1861" s="21"/>
    </row>
    <row r="1862" hidden="1">
      <c r="A1862" s="2" t="s">
        <v>1964</v>
      </c>
      <c r="B1862" s="2">
        <v>288.0</v>
      </c>
      <c r="C1862" s="2">
        <v>237.0</v>
      </c>
      <c r="D1862" s="2">
        <v>280.0</v>
      </c>
      <c r="E1862" s="2">
        <v>805.0</v>
      </c>
    </row>
    <row r="1863" hidden="1">
      <c r="A1863" s="2" t="s">
        <v>1965</v>
      </c>
      <c r="B1863" s="2">
        <v>1002.0</v>
      </c>
      <c r="C1863" s="2">
        <v>1249.0</v>
      </c>
      <c r="D1863" s="2">
        <v>1399.0</v>
      </c>
      <c r="E1863" s="2">
        <v>3650.0</v>
      </c>
      <c r="F1863" s="2" t="s">
        <v>36</v>
      </c>
      <c r="G1863" s="15" t="str">
        <f>LEFT(A1863, 3)</f>
        <v>LEX</v>
      </c>
      <c r="H1863" s="15" t="str">
        <f>RiGHT(A1863, 3)</f>
        <v>MSY</v>
      </c>
      <c r="I1863" s="15" t="str">
        <f>vlookup(G1863, 'Airport Codes'!$B$2:$D122631, 3, 0)</f>
        <v>Lexington Barbeque Festival, NC</v>
      </c>
      <c r="J1863" s="15" t="str">
        <f>vlookup(H1863, 'Airport Codes'!$B$2:$D122631, 3, 0)</f>
        <v>New Orleans, LA</v>
      </c>
      <c r="K1863" s="21"/>
    </row>
    <row r="1864" hidden="1">
      <c r="A1864" s="2" t="s">
        <v>1966</v>
      </c>
      <c r="D1864" s="2">
        <v>59.0</v>
      </c>
      <c r="E1864" s="2">
        <v>59.0</v>
      </c>
    </row>
    <row r="1865" hidden="1">
      <c r="A1865" s="2" t="s">
        <v>1967</v>
      </c>
      <c r="D1865" s="2">
        <v>36.0</v>
      </c>
      <c r="E1865" s="2">
        <v>36.0</v>
      </c>
    </row>
    <row r="1866" hidden="1">
      <c r="A1866" s="2" t="s">
        <v>1968</v>
      </c>
      <c r="B1866" s="2">
        <v>4107.0</v>
      </c>
      <c r="C1866" s="2">
        <v>5500.0</v>
      </c>
      <c r="D1866" s="2">
        <v>5455.0</v>
      </c>
      <c r="E1866" s="2">
        <v>15062.0</v>
      </c>
    </row>
    <row r="1867" hidden="1">
      <c r="A1867" s="2" t="s">
        <v>1969</v>
      </c>
      <c r="B1867" s="2">
        <v>1182.0</v>
      </c>
      <c r="C1867" s="2">
        <v>1216.0</v>
      </c>
      <c r="D1867" s="2">
        <v>1246.0</v>
      </c>
      <c r="E1867" s="2">
        <v>3644.0</v>
      </c>
      <c r="F1867" s="2" t="s">
        <v>36</v>
      </c>
      <c r="G1867" s="15" t="str">
        <f t="shared" ref="G1867:G1868" si="341">LEFT(A1867, 3)</f>
        <v>EUG</v>
      </c>
      <c r="H1867" s="15" t="str">
        <f t="shared" ref="H1867:H1868" si="342">RiGHT(A1867, 3)</f>
        <v>SMF</v>
      </c>
      <c r="I1867" s="15" t="str">
        <f>vlookup(G1867, 'Airport Codes'!$B$2:$D122631, 3, 0)</f>
        <v>Eugene, OR</v>
      </c>
      <c r="J1867" s="15" t="str">
        <f>vlookup(H1867, 'Airport Codes'!$B$2:$D122631, 3, 0)</f>
        <v>Sacramento, CA</v>
      </c>
      <c r="K1867" s="21"/>
    </row>
    <row r="1868" hidden="1">
      <c r="A1868" s="2" t="s">
        <v>1970</v>
      </c>
      <c r="B1868" s="2">
        <v>1107.0</v>
      </c>
      <c r="C1868" s="2">
        <v>1255.0</v>
      </c>
      <c r="D1868" s="2">
        <v>1279.0</v>
      </c>
      <c r="E1868" s="2">
        <v>3641.0</v>
      </c>
      <c r="F1868" s="2" t="s">
        <v>36</v>
      </c>
      <c r="G1868" s="15" t="str">
        <f t="shared" si="341"/>
        <v>AUS</v>
      </c>
      <c r="H1868" s="15" t="str">
        <f t="shared" si="342"/>
        <v>ICT</v>
      </c>
      <c r="I1868" s="15" t="str">
        <f>vlookup(G1868, 'Airport Codes'!$B$2:$D122631, 3, 0)</f>
        <v>Austin, TX</v>
      </c>
      <c r="J1868" s="15" t="str">
        <f>vlookup(H1868, 'Airport Codes'!$B$2:$D122631, 3, 0)</f>
        <v>Wichita, KS</v>
      </c>
      <c r="K1868" s="21"/>
    </row>
    <row r="1869" hidden="1">
      <c r="A1869" s="2" t="s">
        <v>1971</v>
      </c>
      <c r="B1869" s="2">
        <v>6399.0</v>
      </c>
      <c r="C1869" s="2">
        <v>9841.0</v>
      </c>
      <c r="D1869" s="2">
        <v>8865.0</v>
      </c>
      <c r="E1869" s="2">
        <v>25105.0</v>
      </c>
    </row>
    <row r="1870" hidden="1">
      <c r="A1870" s="2" t="s">
        <v>1972</v>
      </c>
      <c r="B1870" s="2">
        <v>2463.0</v>
      </c>
      <c r="C1870" s="2">
        <v>2067.0</v>
      </c>
      <c r="D1870" s="2">
        <v>2080.0</v>
      </c>
      <c r="E1870" s="2">
        <v>6610.0</v>
      </c>
    </row>
    <row r="1871" hidden="1">
      <c r="A1871" s="2" t="s">
        <v>1973</v>
      </c>
      <c r="B1871" s="2">
        <v>857.0</v>
      </c>
      <c r="C1871" s="2">
        <v>1279.0</v>
      </c>
      <c r="D1871" s="2">
        <v>1505.0</v>
      </c>
      <c r="E1871" s="2">
        <v>3641.0</v>
      </c>
      <c r="F1871" s="2" t="s">
        <v>36</v>
      </c>
      <c r="G1871" s="15" t="str">
        <f t="shared" ref="G1871:G1872" si="343">LEFT(A1871, 3)</f>
        <v>PDX</v>
      </c>
      <c r="H1871" s="15" t="str">
        <f t="shared" ref="H1871:H1872" si="344">RiGHT(A1871, 3)</f>
        <v>SBP</v>
      </c>
      <c r="I1871" s="15" t="str">
        <f>vlookup(G1871, 'Airport Codes'!$B$2:$D122631, 3, 0)</f>
        <v>Portland, OR</v>
      </c>
      <c r="J1871" s="15" t="str">
        <f>vlookup(H1871, 'Airport Codes'!$B$2:$D122631, 3, 0)</f>
        <v>San Luis Obispo, CA</v>
      </c>
      <c r="K1871" s="21"/>
    </row>
    <row r="1872" hidden="1">
      <c r="A1872" s="2" t="s">
        <v>1974</v>
      </c>
      <c r="B1872" s="2">
        <v>1099.0</v>
      </c>
      <c r="C1872" s="2">
        <v>1187.0</v>
      </c>
      <c r="D1872" s="2">
        <v>1339.0</v>
      </c>
      <c r="E1872" s="2">
        <v>3625.0</v>
      </c>
      <c r="F1872" s="2" t="s">
        <v>36</v>
      </c>
      <c r="G1872" s="15" t="str">
        <f t="shared" si="343"/>
        <v>ICT</v>
      </c>
      <c r="H1872" s="15" t="str">
        <f t="shared" si="344"/>
        <v>MSY</v>
      </c>
      <c r="I1872" s="15" t="str">
        <f>vlookup(G1872, 'Airport Codes'!$B$2:$D122631, 3, 0)</f>
        <v>Wichita, KS</v>
      </c>
      <c r="J1872" s="15" t="str">
        <f>vlookup(H1872, 'Airport Codes'!$B$2:$D122631, 3, 0)</f>
        <v>New Orleans, LA</v>
      </c>
      <c r="K1872" s="21"/>
    </row>
    <row r="1873" hidden="1">
      <c r="A1873" s="2" t="s">
        <v>1975</v>
      </c>
      <c r="D1873" s="2">
        <v>5057.0</v>
      </c>
      <c r="E1873" s="2">
        <v>5057.0</v>
      </c>
    </row>
    <row r="1874" hidden="1">
      <c r="A1874" s="2" t="s">
        <v>1976</v>
      </c>
      <c r="B1874" s="2">
        <v>1991.0</v>
      </c>
      <c r="C1874" s="2">
        <v>2177.0</v>
      </c>
      <c r="D1874" s="2">
        <v>1525.0</v>
      </c>
      <c r="E1874" s="2">
        <v>5693.0</v>
      </c>
    </row>
    <row r="1875" hidden="1">
      <c r="A1875" s="2" t="s">
        <v>1977</v>
      </c>
      <c r="B1875" s="2">
        <v>68.0</v>
      </c>
      <c r="C1875" s="2">
        <v>166.0</v>
      </c>
      <c r="D1875" s="2">
        <v>37.0</v>
      </c>
      <c r="E1875" s="2">
        <v>271.0</v>
      </c>
    </row>
    <row r="1876" hidden="1">
      <c r="A1876" s="2" t="s">
        <v>1978</v>
      </c>
      <c r="B1876" s="2">
        <v>46.0</v>
      </c>
      <c r="C1876" s="2">
        <v>64.0</v>
      </c>
      <c r="D1876" s="2">
        <v>19.0</v>
      </c>
      <c r="E1876" s="2">
        <v>129.0</v>
      </c>
    </row>
    <row r="1877" hidden="1">
      <c r="A1877" s="2" t="s">
        <v>1979</v>
      </c>
      <c r="B1877" s="2">
        <v>1150.0</v>
      </c>
      <c r="C1877" s="2">
        <v>1204.0</v>
      </c>
      <c r="D1877" s="2">
        <v>1250.0</v>
      </c>
      <c r="E1877" s="2">
        <v>3604.0</v>
      </c>
      <c r="F1877" s="2" t="s">
        <v>36</v>
      </c>
      <c r="G1877" s="15" t="str">
        <f t="shared" ref="G1877:G1878" si="345">LEFT(A1877, 3)</f>
        <v>JAN</v>
      </c>
      <c r="H1877" s="15" t="str">
        <f t="shared" ref="H1877:H1878" si="346">RiGHT(A1877, 3)</f>
        <v>TPA</v>
      </c>
      <c r="I1877" s="15" t="str">
        <f>vlookup(G1877, 'Airport Codes'!$B$2:$D122631, 3, 0)</f>
        <v>Jackson, MS</v>
      </c>
      <c r="J1877" s="15" t="str">
        <f>vlookup(H1877, 'Airport Codes'!$B$2:$D122631, 3, 0)</f>
        <v>Tampa, FL</v>
      </c>
      <c r="K1877" s="21"/>
    </row>
    <row r="1878" hidden="1">
      <c r="A1878" s="2" t="s">
        <v>1980</v>
      </c>
      <c r="B1878" s="2">
        <v>1055.0</v>
      </c>
      <c r="C1878" s="2">
        <v>1072.0</v>
      </c>
      <c r="D1878" s="2">
        <v>1468.0</v>
      </c>
      <c r="E1878" s="2">
        <v>3595.0</v>
      </c>
      <c r="F1878" s="2" t="s">
        <v>36</v>
      </c>
      <c r="G1878" s="15" t="str">
        <f t="shared" si="345"/>
        <v>PHX</v>
      </c>
      <c r="H1878" s="15" t="str">
        <f t="shared" si="346"/>
        <v>SAF</v>
      </c>
      <c r="I1878" s="15" t="str">
        <f>vlookup(G1878, 'Airport Codes'!$B$2:$D122631, 3, 0)</f>
        <v>Phoenix, AZ</v>
      </c>
      <c r="J1878" s="15" t="str">
        <f>vlookup(H1878, 'Airport Codes'!$B$2:$D122631, 3, 0)</f>
        <v>Santa Fe, NM</v>
      </c>
      <c r="K1878" s="21"/>
    </row>
    <row r="1879" hidden="1">
      <c r="A1879" s="2" t="s">
        <v>1981</v>
      </c>
      <c r="B1879" s="2">
        <v>12092.0</v>
      </c>
      <c r="C1879" s="2">
        <v>13185.0</v>
      </c>
      <c r="D1879" s="2">
        <v>13116.0</v>
      </c>
      <c r="E1879" s="2">
        <v>38393.0</v>
      </c>
    </row>
    <row r="1880" hidden="1">
      <c r="A1880" s="2" t="s">
        <v>1982</v>
      </c>
      <c r="B1880" s="2">
        <v>1046.0</v>
      </c>
      <c r="C1880" s="2">
        <v>1160.0</v>
      </c>
      <c r="D1880" s="2">
        <v>1383.0</v>
      </c>
      <c r="E1880" s="2">
        <v>3589.0</v>
      </c>
      <c r="F1880" s="2" t="s">
        <v>36</v>
      </c>
      <c r="G1880" s="15" t="str">
        <f>LEFT(A1880, 3)</f>
        <v>GSO</v>
      </c>
      <c r="H1880" s="15" t="str">
        <f>RiGHT(A1880, 3)</f>
        <v>RSW</v>
      </c>
      <c r="I1880" s="15" t="str">
        <f>vlookup(G1880, 'Airport Codes'!$B$2:$D122631, 3, 0)</f>
        <v>Greensboro, NC</v>
      </c>
      <c r="J1880" s="15" t="str">
        <f>vlookup(H1880, 'Airport Codes'!$B$2:$D122631, 3, 0)</f>
        <v>Fort Myers, FL</v>
      </c>
      <c r="K1880" s="21"/>
    </row>
    <row r="1881" hidden="1">
      <c r="A1881" s="2" t="s">
        <v>1983</v>
      </c>
      <c r="B1881" s="2">
        <v>208.0</v>
      </c>
      <c r="C1881" s="2">
        <v>251.0</v>
      </c>
      <c r="D1881" s="2">
        <v>215.0</v>
      </c>
      <c r="E1881" s="2">
        <v>674.0</v>
      </c>
    </row>
    <row r="1882" hidden="1">
      <c r="A1882" s="2" t="s">
        <v>1984</v>
      </c>
      <c r="B1882" s="2">
        <v>989.0</v>
      </c>
      <c r="C1882" s="2">
        <v>1253.0</v>
      </c>
      <c r="D1882" s="2">
        <v>1340.0</v>
      </c>
      <c r="E1882" s="2">
        <v>3582.0</v>
      </c>
      <c r="F1882" s="2" t="s">
        <v>36</v>
      </c>
      <c r="G1882" s="15" t="str">
        <f>LEFT(A1882, 3)</f>
        <v>BOI</v>
      </c>
      <c r="H1882" s="15" t="str">
        <f>RiGHT(A1882, 3)</f>
        <v>FAT</v>
      </c>
      <c r="I1882" s="15" t="str">
        <f>vlookup(G1882, 'Airport Codes'!$B$2:$D122631, 3, 0)</f>
        <v>Boise, ID</v>
      </c>
      <c r="J1882" s="15" t="str">
        <f>vlookup(H1882, 'Airport Codes'!$B$2:$D122631, 3, 0)</f>
        <v>Fresno, CA</v>
      </c>
      <c r="K1882" s="21"/>
    </row>
    <row r="1883" hidden="1">
      <c r="A1883" s="2" t="s">
        <v>1985</v>
      </c>
      <c r="B1883" s="2">
        <v>21781.0</v>
      </c>
      <c r="C1883" s="2">
        <v>24286.0</v>
      </c>
      <c r="D1883" s="2">
        <v>23602.0</v>
      </c>
      <c r="E1883" s="2">
        <v>69669.0</v>
      </c>
    </row>
    <row r="1884" hidden="1">
      <c r="A1884" s="2" t="s">
        <v>1986</v>
      </c>
      <c r="B1884" s="2">
        <v>1078.0</v>
      </c>
      <c r="C1884" s="2">
        <v>1124.0</v>
      </c>
      <c r="D1884" s="2">
        <v>1377.0</v>
      </c>
      <c r="E1884" s="2">
        <v>3579.0</v>
      </c>
      <c r="F1884" s="2" t="s">
        <v>36</v>
      </c>
      <c r="G1884" s="15" t="str">
        <f>LEFT(A1884, 3)</f>
        <v>MDT</v>
      </c>
      <c r="H1884" s="15" t="str">
        <f>RiGHT(A1884, 3)</f>
        <v>STL</v>
      </c>
      <c r="I1884" s="15" t="str">
        <f>vlookup(G1884, 'Airport Codes'!$B$2:$D122631, 3, 0)</f>
        <v>Harrisburg, PA</v>
      </c>
      <c r="J1884" s="15" t="str">
        <f>vlookup(H1884, 'Airport Codes'!$B$2:$D122631, 3, 0)</f>
        <v>St. Louis, MO</v>
      </c>
      <c r="K1884" s="21"/>
    </row>
    <row r="1885" hidden="1">
      <c r="A1885" s="2" t="s">
        <v>1987</v>
      </c>
      <c r="B1885" s="2">
        <v>1027.0</v>
      </c>
      <c r="E1885" s="2">
        <v>1027.0</v>
      </c>
    </row>
    <row r="1886" hidden="1">
      <c r="A1886" s="2" t="s">
        <v>1988</v>
      </c>
      <c r="B1886" s="2">
        <v>18.0</v>
      </c>
      <c r="D1886" s="2">
        <v>79.0</v>
      </c>
      <c r="E1886" s="2">
        <v>97.0</v>
      </c>
    </row>
    <row r="1887" hidden="1">
      <c r="A1887" s="2" t="s">
        <v>1989</v>
      </c>
      <c r="B1887" s="2">
        <v>435.0</v>
      </c>
      <c r="C1887" s="2">
        <v>322.0</v>
      </c>
      <c r="D1887" s="2">
        <v>399.0</v>
      </c>
      <c r="E1887" s="2">
        <v>1156.0</v>
      </c>
    </row>
    <row r="1888" hidden="1">
      <c r="A1888" s="2" t="s">
        <v>1990</v>
      </c>
      <c r="B1888" s="2">
        <v>1104.0</v>
      </c>
      <c r="C1888" s="2">
        <v>1167.0</v>
      </c>
      <c r="D1888" s="2">
        <v>1307.0</v>
      </c>
      <c r="E1888" s="2">
        <v>3578.0</v>
      </c>
      <c r="F1888" s="2" t="s">
        <v>36</v>
      </c>
      <c r="G1888" s="15" t="str">
        <f t="shared" ref="G1888:G1889" si="347">LEFT(A1888, 3)</f>
        <v>AGS</v>
      </c>
      <c r="H1888" s="15" t="str">
        <f t="shared" ref="H1888:H1889" si="348">RiGHT(A1888, 3)</f>
        <v>BOS</v>
      </c>
      <c r="I1888" s="15" t="str">
        <f>vlookup(G1888, 'Airport Codes'!$B$2:$D122631, 3, 0)</f>
        <v>Augusta, ME</v>
      </c>
      <c r="J1888" s="15" t="str">
        <f>vlookup(H1888, 'Airport Codes'!$B$2:$D122631, 3, 0)</f>
        <v>Boston, MA</v>
      </c>
      <c r="K1888" s="21"/>
    </row>
    <row r="1889" hidden="1">
      <c r="A1889" s="2" t="s">
        <v>1991</v>
      </c>
      <c r="B1889" s="2">
        <v>1003.0</v>
      </c>
      <c r="C1889" s="2">
        <v>1090.0</v>
      </c>
      <c r="D1889" s="2">
        <v>1472.0</v>
      </c>
      <c r="E1889" s="2">
        <v>3565.0</v>
      </c>
      <c r="F1889" s="2" t="s">
        <v>36</v>
      </c>
      <c r="G1889" s="15" t="str">
        <f t="shared" si="347"/>
        <v>IND</v>
      </c>
      <c r="H1889" s="15" t="str">
        <f t="shared" si="348"/>
        <v>MDT</v>
      </c>
      <c r="I1889" s="15" t="str">
        <f>vlookup(G1889, 'Airport Codes'!$B$2:$D122631, 3, 0)</f>
        <v>Indianapolis, IN</v>
      </c>
      <c r="J1889" s="15" t="str">
        <f>vlookup(H1889, 'Airport Codes'!$B$2:$D122631, 3, 0)</f>
        <v>Harrisburg, PA</v>
      </c>
      <c r="K1889" s="21"/>
    </row>
    <row r="1890" hidden="1">
      <c r="A1890" s="2" t="s">
        <v>1992</v>
      </c>
      <c r="B1890" s="2">
        <v>43.0</v>
      </c>
      <c r="E1890" s="2">
        <v>43.0</v>
      </c>
    </row>
    <row r="1891" hidden="1">
      <c r="A1891" s="2" t="s">
        <v>1993</v>
      </c>
      <c r="B1891" s="2">
        <v>2028.0</v>
      </c>
      <c r="C1891" s="2">
        <v>3543.0</v>
      </c>
      <c r="D1891" s="2">
        <v>2523.0</v>
      </c>
      <c r="E1891" s="2">
        <v>8094.0</v>
      </c>
    </row>
    <row r="1892" hidden="1">
      <c r="A1892" s="2" t="s">
        <v>1994</v>
      </c>
      <c r="B1892" s="2">
        <v>1022.0</v>
      </c>
      <c r="C1892" s="2">
        <v>1125.0</v>
      </c>
      <c r="D1892" s="2">
        <v>1414.0</v>
      </c>
      <c r="E1892" s="2">
        <v>3561.0</v>
      </c>
      <c r="F1892" s="2" t="s">
        <v>36</v>
      </c>
      <c r="G1892" s="15" t="str">
        <f>LEFT(A1892, 3)</f>
        <v>ILM</v>
      </c>
      <c r="H1892" s="15" t="str">
        <f>RiGHT(A1892, 3)</f>
        <v>PIT</v>
      </c>
      <c r="I1892" s="15" t="str">
        <f>vlookup(G1892, 'Airport Codes'!$B$2:$D122631, 3, 0)</f>
        <v>Wilmington, DE</v>
      </c>
      <c r="J1892" s="15" t="str">
        <f>vlookup(H1892, 'Airport Codes'!$B$2:$D122631, 3, 0)</f>
        <v>Pittsburgh, PA</v>
      </c>
      <c r="K1892" s="21"/>
    </row>
    <row r="1893" hidden="1">
      <c r="A1893" s="2" t="s">
        <v>1995</v>
      </c>
      <c r="B1893" s="2">
        <v>5453.0</v>
      </c>
      <c r="C1893" s="2">
        <v>10042.0</v>
      </c>
      <c r="D1893" s="2">
        <v>8780.0</v>
      </c>
      <c r="E1893" s="2">
        <v>24275.0</v>
      </c>
    </row>
    <row r="1894" hidden="1">
      <c r="A1894" s="2" t="s">
        <v>1996</v>
      </c>
      <c r="B1894" s="2">
        <v>1040.0</v>
      </c>
      <c r="C1894" s="2">
        <v>1199.0</v>
      </c>
      <c r="D1894" s="2">
        <v>1299.0</v>
      </c>
      <c r="E1894" s="2">
        <v>3538.0</v>
      </c>
      <c r="F1894" s="2" t="s">
        <v>36</v>
      </c>
      <c r="G1894" s="15" t="str">
        <f>LEFT(A1894, 3)</f>
        <v>ATL</v>
      </c>
      <c r="H1894" s="15" t="str">
        <f>RiGHT(A1894, 3)</f>
        <v>EWN</v>
      </c>
      <c r="I1894" s="15" t="str">
        <f>vlookup(G1894, 'Airport Codes'!$B$2:$D122631, 3, 0)</f>
        <v>Atlanta, GA</v>
      </c>
      <c r="J1894" s="15" t="str">
        <f>vlookup(H1894, 'Airport Codes'!$B$2:$D122631, 3, 0)</f>
        <v>New Bern, NC</v>
      </c>
      <c r="K1894" s="21"/>
    </row>
    <row r="1895" hidden="1">
      <c r="A1895" s="2" t="s">
        <v>1997</v>
      </c>
      <c r="B1895" s="2">
        <v>26.0</v>
      </c>
      <c r="C1895" s="2">
        <v>76.0</v>
      </c>
      <c r="D1895" s="2">
        <v>39.0</v>
      </c>
      <c r="E1895" s="2">
        <v>141.0</v>
      </c>
    </row>
    <row r="1896" hidden="1">
      <c r="A1896" s="2" t="s">
        <v>1998</v>
      </c>
      <c r="B1896" s="2">
        <v>770.0</v>
      </c>
      <c r="C1896" s="2">
        <v>858.0</v>
      </c>
      <c r="D1896" s="2">
        <v>753.0</v>
      </c>
      <c r="E1896" s="2">
        <v>2381.0</v>
      </c>
    </row>
    <row r="1897" hidden="1">
      <c r="A1897" s="2" t="s">
        <v>1999</v>
      </c>
      <c r="B1897" s="2">
        <v>274.0</v>
      </c>
      <c r="C1897" s="2">
        <v>232.0</v>
      </c>
      <c r="D1897" s="2">
        <v>200.0</v>
      </c>
      <c r="E1897" s="2">
        <v>706.0</v>
      </c>
    </row>
    <row r="1898" hidden="1">
      <c r="A1898" s="2" t="s">
        <v>2000</v>
      </c>
      <c r="B1898" s="2">
        <v>1031.0</v>
      </c>
      <c r="C1898" s="2">
        <v>1139.0</v>
      </c>
      <c r="D1898" s="2">
        <v>1366.0</v>
      </c>
      <c r="E1898" s="2">
        <v>3536.0</v>
      </c>
      <c r="F1898" s="2" t="s">
        <v>36</v>
      </c>
      <c r="G1898" s="15" t="str">
        <f t="shared" ref="G1898:G1899" si="349">LEFT(A1898, 3)</f>
        <v>IND</v>
      </c>
      <c r="H1898" s="15" t="str">
        <f t="shared" ref="H1898:H1899" si="350">RiGHT(A1898, 3)</f>
        <v>LIT</v>
      </c>
      <c r="I1898" s="15" t="str">
        <f>vlookup(G1898, 'Airport Codes'!$B$2:$D122631, 3, 0)</f>
        <v>Indianapolis, IN</v>
      </c>
      <c r="J1898" s="15" t="str">
        <f>vlookup(H1898, 'Airport Codes'!$B$2:$D122631, 3, 0)</f>
        <v>Little Rock, AR</v>
      </c>
      <c r="K1898" s="21"/>
    </row>
    <row r="1899" hidden="1">
      <c r="A1899" s="2" t="s">
        <v>2001</v>
      </c>
      <c r="B1899" s="2">
        <v>1106.0</v>
      </c>
      <c r="C1899" s="2">
        <v>1199.0</v>
      </c>
      <c r="D1899" s="2">
        <v>1227.0</v>
      </c>
      <c r="E1899" s="2">
        <v>3532.0</v>
      </c>
      <c r="F1899" s="2" t="s">
        <v>36</v>
      </c>
      <c r="G1899" s="15" t="str">
        <f t="shared" si="349"/>
        <v>MSN</v>
      </c>
      <c r="H1899" s="15" t="str">
        <f t="shared" si="350"/>
        <v>ORD</v>
      </c>
      <c r="I1899" s="15" t="str">
        <f>vlookup(G1899, 'Airport Codes'!$B$2:$D122631, 3, 0)</f>
        <v>Madison, WI</v>
      </c>
      <c r="J1899" s="15" t="str">
        <f>vlookup(H1899, 'Airport Codes'!$B$2:$D122631, 3, 0)</f>
        <v>Chicago, IL</v>
      </c>
      <c r="K1899" s="21"/>
    </row>
    <row r="1900" hidden="1">
      <c r="A1900" s="2" t="s">
        <v>2002</v>
      </c>
      <c r="C1900" s="2">
        <v>36.0</v>
      </c>
      <c r="D1900" s="2">
        <v>38.0</v>
      </c>
      <c r="E1900" s="2">
        <v>74.0</v>
      </c>
    </row>
    <row r="1901" hidden="1">
      <c r="A1901" s="2" t="s">
        <v>2003</v>
      </c>
      <c r="B1901" s="2">
        <v>1115.0</v>
      </c>
      <c r="C1901" s="2">
        <v>1160.0</v>
      </c>
      <c r="D1901" s="2">
        <v>1234.0</v>
      </c>
      <c r="E1901" s="2">
        <v>3509.0</v>
      </c>
      <c r="F1901" s="2" t="s">
        <v>36</v>
      </c>
      <c r="G1901" s="15" t="str">
        <f>LEFT(A1901, 3)</f>
        <v>BHM</v>
      </c>
      <c r="H1901" s="15" t="str">
        <f>RiGHT(A1901, 3)</f>
        <v>RSW</v>
      </c>
      <c r="I1901" s="15" t="str">
        <f>vlookup(G1901, 'Airport Codes'!$B$2:$D122631, 3, 0)</f>
        <v>Birmingham, AL</v>
      </c>
      <c r="J1901" s="15" t="str">
        <f>vlookup(H1901, 'Airport Codes'!$B$2:$D122631, 3, 0)</f>
        <v>Fort Myers, FL</v>
      </c>
      <c r="K1901" s="21"/>
    </row>
    <row r="1902" hidden="1">
      <c r="A1902" s="2" t="s">
        <v>2004</v>
      </c>
      <c r="B1902" s="2">
        <v>402.0</v>
      </c>
      <c r="C1902" s="2">
        <v>358.0</v>
      </c>
      <c r="D1902" s="2">
        <v>468.0</v>
      </c>
      <c r="E1902" s="2">
        <v>1228.0</v>
      </c>
    </row>
    <row r="1903" hidden="1">
      <c r="A1903" s="2" t="s">
        <v>2005</v>
      </c>
      <c r="B1903" s="2">
        <v>1052.0</v>
      </c>
      <c r="C1903" s="2">
        <v>1126.0</v>
      </c>
      <c r="D1903" s="2">
        <v>1317.0</v>
      </c>
      <c r="E1903" s="2">
        <v>3495.0</v>
      </c>
      <c r="F1903" s="2" t="s">
        <v>36</v>
      </c>
      <c r="G1903" s="15" t="str">
        <f t="shared" ref="G1903:G1904" si="351">LEFT(A1903, 3)</f>
        <v>DTW</v>
      </c>
      <c r="H1903" s="15" t="str">
        <f t="shared" ref="H1903:H1904" si="352">RiGHT(A1903, 3)</f>
        <v>ILM</v>
      </c>
      <c r="I1903" s="15" t="str">
        <f>vlookup(G1903, 'Airport Codes'!$B$2:$D122631, 3, 0)</f>
        <v>Detroit, MI</v>
      </c>
      <c r="J1903" s="15" t="str">
        <f>vlookup(H1903, 'Airport Codes'!$B$2:$D122631, 3, 0)</f>
        <v>Wilmington, DE</v>
      </c>
      <c r="K1903" s="21"/>
    </row>
    <row r="1904" hidden="1">
      <c r="A1904" s="2" t="s">
        <v>2006</v>
      </c>
      <c r="B1904" s="2">
        <v>1011.0</v>
      </c>
      <c r="C1904" s="2">
        <v>1187.0</v>
      </c>
      <c r="D1904" s="2">
        <v>1256.0</v>
      </c>
      <c r="E1904" s="2">
        <v>3454.0</v>
      </c>
      <c r="F1904" s="2" t="s">
        <v>36</v>
      </c>
      <c r="G1904" s="15" t="str">
        <f t="shared" si="351"/>
        <v>GEG</v>
      </c>
      <c r="H1904" s="15" t="str">
        <f t="shared" si="352"/>
        <v>MFR</v>
      </c>
      <c r="I1904" s="15" t="str">
        <f>vlookup(G1904, 'Airport Codes'!$B$2:$D122631, 3, 0)</f>
        <v>Spokane, WA</v>
      </c>
      <c r="J1904" s="15" t="str">
        <f>vlookup(H1904, 'Airport Codes'!$B$2:$D122631, 3, 0)</f>
        <v>Medford, OR</v>
      </c>
      <c r="K1904" s="21"/>
    </row>
    <row r="1905" hidden="1">
      <c r="A1905" s="2" t="s">
        <v>2007</v>
      </c>
      <c r="B1905" s="2">
        <v>2830.0</v>
      </c>
      <c r="C1905" s="2">
        <v>3556.0</v>
      </c>
      <c r="D1905" s="2">
        <v>3481.0</v>
      </c>
      <c r="E1905" s="2">
        <v>9867.0</v>
      </c>
    </row>
    <row r="1906" hidden="1">
      <c r="A1906" s="2" t="s">
        <v>2008</v>
      </c>
      <c r="B1906" s="2">
        <v>1068.0</v>
      </c>
      <c r="C1906" s="2">
        <v>1109.0</v>
      </c>
      <c r="D1906" s="2">
        <v>1262.0</v>
      </c>
      <c r="E1906" s="2">
        <v>3439.0</v>
      </c>
      <c r="F1906" s="2" t="s">
        <v>36</v>
      </c>
      <c r="G1906" s="15" t="str">
        <f t="shared" ref="G1906:G1907" si="353">LEFT(A1906, 3)</f>
        <v>CAE</v>
      </c>
      <c r="H1906" s="15" t="str">
        <f t="shared" ref="H1906:H1907" si="354">RiGHT(A1906, 3)</f>
        <v>MCI</v>
      </c>
      <c r="I1906" s="15" t="str">
        <f>vlookup(G1906, 'Airport Codes'!$B$2:$D122631, 3, 0)</f>
        <v>Columbia, SC</v>
      </c>
      <c r="J1906" s="15" t="str">
        <f>vlookup(H1906, 'Airport Codes'!$B$2:$D122631, 3, 0)</f>
        <v>Kansas City, MO</v>
      </c>
      <c r="K1906" s="21"/>
    </row>
    <row r="1907" hidden="1">
      <c r="A1907" s="2" t="s">
        <v>2009</v>
      </c>
      <c r="B1907" s="2">
        <v>1106.0</v>
      </c>
      <c r="C1907" s="2">
        <v>1137.0</v>
      </c>
      <c r="D1907" s="2">
        <v>1172.0</v>
      </c>
      <c r="E1907" s="2">
        <v>3415.0</v>
      </c>
      <c r="F1907" s="2" t="s">
        <v>36</v>
      </c>
      <c r="G1907" s="15" t="str">
        <f t="shared" si="353"/>
        <v>CVG</v>
      </c>
      <c r="H1907" s="15" t="str">
        <f t="shared" si="354"/>
        <v>MHT</v>
      </c>
      <c r="I1907" s="15" t="str">
        <f>vlookup(G1907, 'Airport Codes'!$B$2:$D122631, 3, 0)</f>
        <v>Cincinnati, OH</v>
      </c>
      <c r="J1907" s="15" t="str">
        <f>vlookup(H1907, 'Airport Codes'!$B$2:$D122631, 3, 0)</f>
        <v>Manchester, VT</v>
      </c>
      <c r="K1907" s="21"/>
    </row>
    <row r="1908" hidden="1">
      <c r="A1908" s="2" t="s">
        <v>2010</v>
      </c>
      <c r="B1908" s="2">
        <v>311.0</v>
      </c>
      <c r="C1908" s="2">
        <v>281.0</v>
      </c>
      <c r="D1908" s="2">
        <v>303.0</v>
      </c>
      <c r="E1908" s="2">
        <v>895.0</v>
      </c>
    </row>
    <row r="1909" hidden="1">
      <c r="A1909" s="2" t="s">
        <v>2011</v>
      </c>
      <c r="B1909" s="2">
        <v>1328.0</v>
      </c>
      <c r="C1909" s="2">
        <v>1550.0</v>
      </c>
      <c r="D1909" s="2">
        <v>1327.0</v>
      </c>
      <c r="E1909" s="2">
        <v>4205.0</v>
      </c>
    </row>
    <row r="1910" hidden="1">
      <c r="A1910" s="2" t="s">
        <v>2012</v>
      </c>
      <c r="B1910" s="2">
        <v>965.0</v>
      </c>
      <c r="C1910" s="2">
        <v>1164.0</v>
      </c>
      <c r="D1910" s="2">
        <v>1284.0</v>
      </c>
      <c r="E1910" s="2">
        <v>3413.0</v>
      </c>
      <c r="F1910" s="2" t="s">
        <v>36</v>
      </c>
      <c r="G1910" s="15" t="str">
        <f>LEFT(A1910, 3)</f>
        <v>MEM</v>
      </c>
      <c r="H1910" s="15" t="str">
        <f>RiGHT(A1910, 3)</f>
        <v>MSY</v>
      </c>
      <c r="I1910" s="15" t="str">
        <f>vlookup(G1910, 'Airport Codes'!$B$2:$D122631, 3, 0)</f>
        <v>Memphis, TN</v>
      </c>
      <c r="J1910" s="15" t="str">
        <f>vlookup(H1910, 'Airport Codes'!$B$2:$D122631, 3, 0)</f>
        <v>New Orleans, LA</v>
      </c>
      <c r="K1910" s="21"/>
    </row>
    <row r="1911" hidden="1">
      <c r="A1911" s="2" t="s">
        <v>2013</v>
      </c>
      <c r="B1911" s="2">
        <v>1855.0</v>
      </c>
      <c r="C1911" s="2">
        <v>1854.0</v>
      </c>
      <c r="D1911" s="2">
        <v>1725.0</v>
      </c>
      <c r="E1911" s="2">
        <v>5434.0</v>
      </c>
    </row>
    <row r="1912" hidden="1">
      <c r="A1912" s="2" t="s">
        <v>2014</v>
      </c>
      <c r="B1912" s="2">
        <v>38.0</v>
      </c>
      <c r="C1912" s="2">
        <v>18.0</v>
      </c>
      <c r="D1912" s="2">
        <v>84.0</v>
      </c>
      <c r="E1912" s="2">
        <v>140.0</v>
      </c>
    </row>
    <row r="1913" hidden="1">
      <c r="A1913" s="2" t="s">
        <v>2015</v>
      </c>
      <c r="C1913" s="2">
        <v>19.0</v>
      </c>
      <c r="E1913" s="2">
        <v>19.0</v>
      </c>
    </row>
    <row r="1914" hidden="1">
      <c r="A1914" s="2" t="s">
        <v>2016</v>
      </c>
      <c r="B1914" s="2">
        <v>362.0</v>
      </c>
      <c r="C1914" s="2">
        <v>415.0</v>
      </c>
      <c r="D1914" s="2">
        <v>376.0</v>
      </c>
      <c r="E1914" s="2">
        <v>1153.0</v>
      </c>
    </row>
    <row r="1915" hidden="1">
      <c r="A1915" s="2" t="s">
        <v>2017</v>
      </c>
      <c r="B1915" s="2">
        <v>291.0</v>
      </c>
      <c r="C1915" s="2">
        <v>259.0</v>
      </c>
      <c r="D1915" s="2">
        <v>306.0</v>
      </c>
      <c r="E1915" s="2">
        <v>856.0</v>
      </c>
    </row>
    <row r="1916" hidden="1">
      <c r="A1916" s="2" t="s">
        <v>2018</v>
      </c>
      <c r="B1916" s="2">
        <v>1001.0</v>
      </c>
      <c r="C1916" s="2">
        <v>1120.0</v>
      </c>
      <c r="D1916" s="2">
        <v>1279.0</v>
      </c>
      <c r="E1916" s="2">
        <v>3400.0</v>
      </c>
      <c r="F1916" s="2" t="s">
        <v>36</v>
      </c>
      <c r="G1916" s="15" t="str">
        <f t="shared" ref="G1916:G1917" si="355">LEFT(A1916, 3)</f>
        <v>CAE</v>
      </c>
      <c r="H1916" s="15" t="str">
        <f t="shared" ref="H1916:H1917" si="356">RiGHT(A1916, 3)</f>
        <v>MSY</v>
      </c>
      <c r="I1916" s="15" t="str">
        <f>vlookup(G1916, 'Airport Codes'!$B$2:$D122631, 3, 0)</f>
        <v>Columbia, SC</v>
      </c>
      <c r="J1916" s="15" t="str">
        <f>vlookup(H1916, 'Airport Codes'!$B$2:$D122631, 3, 0)</f>
        <v>New Orleans, LA</v>
      </c>
      <c r="K1916" s="21"/>
    </row>
    <row r="1917" hidden="1">
      <c r="A1917" s="2" t="s">
        <v>2019</v>
      </c>
      <c r="B1917" s="2">
        <v>903.0</v>
      </c>
      <c r="C1917" s="2">
        <v>1184.0</v>
      </c>
      <c r="D1917" s="2">
        <v>1293.0</v>
      </c>
      <c r="E1917" s="2">
        <v>3380.0</v>
      </c>
      <c r="F1917" s="2" t="s">
        <v>36</v>
      </c>
      <c r="G1917" s="15" t="str">
        <f t="shared" si="355"/>
        <v>MSN</v>
      </c>
      <c r="H1917" s="15" t="str">
        <f t="shared" si="356"/>
        <v>PIT</v>
      </c>
      <c r="I1917" s="15" t="str">
        <f>vlookup(G1917, 'Airport Codes'!$B$2:$D122631, 3, 0)</f>
        <v>Madison, WI</v>
      </c>
      <c r="J1917" s="15" t="str">
        <f>vlookup(H1917, 'Airport Codes'!$B$2:$D122631, 3, 0)</f>
        <v>Pittsburgh, PA</v>
      </c>
      <c r="K1917" s="21"/>
    </row>
    <row r="1918" hidden="1">
      <c r="A1918" s="2" t="s">
        <v>2020</v>
      </c>
      <c r="B1918" s="2">
        <v>114.0</v>
      </c>
      <c r="C1918" s="2">
        <v>56.0</v>
      </c>
      <c r="D1918" s="2">
        <v>141.0</v>
      </c>
      <c r="E1918" s="2">
        <v>311.0</v>
      </c>
    </row>
    <row r="1919" hidden="1">
      <c r="A1919" s="2" t="s">
        <v>2021</v>
      </c>
      <c r="B1919" s="2">
        <v>1166.0</v>
      </c>
      <c r="C1919" s="2">
        <v>1042.0</v>
      </c>
      <c r="D1919" s="2">
        <v>984.0</v>
      </c>
      <c r="E1919" s="2">
        <v>3192.0</v>
      </c>
    </row>
    <row r="1920" hidden="1">
      <c r="A1920" s="2" t="s">
        <v>2022</v>
      </c>
      <c r="B1920" s="2">
        <v>82.0</v>
      </c>
      <c r="D1920" s="2">
        <v>132.0</v>
      </c>
      <c r="E1920" s="2">
        <v>214.0</v>
      </c>
    </row>
    <row r="1921" hidden="1">
      <c r="A1921" s="2" t="s">
        <v>2023</v>
      </c>
      <c r="B1921" s="2">
        <v>7919.0</v>
      </c>
      <c r="C1921" s="2">
        <v>8071.0</v>
      </c>
      <c r="E1921" s="2">
        <v>15990.0</v>
      </c>
    </row>
    <row r="1922" hidden="1">
      <c r="A1922" s="2" t="s">
        <v>2024</v>
      </c>
      <c r="B1922" s="2">
        <v>1051.0</v>
      </c>
      <c r="C1922" s="2">
        <v>1102.0</v>
      </c>
      <c r="D1922" s="2">
        <v>1222.0</v>
      </c>
      <c r="E1922" s="2">
        <v>3375.0</v>
      </c>
      <c r="F1922" s="2" t="s">
        <v>36</v>
      </c>
      <c r="G1922" s="15" t="str">
        <f>LEFT(A1922, 3)</f>
        <v>ILM</v>
      </c>
      <c r="H1922" s="15" t="str">
        <f>RiGHT(A1922, 3)</f>
        <v>MSY</v>
      </c>
      <c r="I1922" s="15" t="str">
        <f>vlookup(G1922, 'Airport Codes'!$B$2:$D122631, 3, 0)</f>
        <v>Wilmington, DE</v>
      </c>
      <c r="J1922" s="15" t="str">
        <f>vlookup(H1922, 'Airport Codes'!$B$2:$D122631, 3, 0)</f>
        <v>New Orleans, LA</v>
      </c>
      <c r="K1922" s="21"/>
    </row>
    <row r="1923" hidden="1">
      <c r="A1923" s="2" t="s">
        <v>2025</v>
      </c>
      <c r="B1923" s="2">
        <v>176.0</v>
      </c>
      <c r="C1923" s="2">
        <v>163.0</v>
      </c>
      <c r="D1923" s="2">
        <v>230.0</v>
      </c>
      <c r="E1923" s="2">
        <v>569.0</v>
      </c>
    </row>
    <row r="1924" hidden="1">
      <c r="A1924" s="2" t="s">
        <v>2026</v>
      </c>
      <c r="B1924" s="2">
        <v>22.0</v>
      </c>
      <c r="C1924" s="2">
        <v>21.0</v>
      </c>
      <c r="E1924" s="2">
        <v>43.0</v>
      </c>
    </row>
    <row r="1925" hidden="1">
      <c r="A1925" s="2" t="s">
        <v>2027</v>
      </c>
      <c r="B1925" s="2">
        <v>332.0</v>
      </c>
      <c r="C1925" s="2">
        <v>236.0</v>
      </c>
      <c r="D1925" s="2">
        <v>245.0</v>
      </c>
      <c r="E1925" s="2">
        <v>813.0</v>
      </c>
    </row>
    <row r="1926" hidden="1">
      <c r="A1926" s="2" t="s">
        <v>2028</v>
      </c>
      <c r="B1926" s="2">
        <v>580.0</v>
      </c>
      <c r="C1926" s="2">
        <v>381.0</v>
      </c>
      <c r="D1926" s="2">
        <v>362.0</v>
      </c>
      <c r="E1926" s="2">
        <v>1323.0</v>
      </c>
    </row>
    <row r="1927" hidden="1">
      <c r="A1927" s="2" t="s">
        <v>2029</v>
      </c>
      <c r="B1927" s="2">
        <v>568.0</v>
      </c>
      <c r="C1927" s="2">
        <v>639.0</v>
      </c>
      <c r="D1927" s="2">
        <v>628.0</v>
      </c>
      <c r="E1927" s="2">
        <v>1835.0</v>
      </c>
    </row>
    <row r="1928" hidden="1">
      <c r="A1928" s="2" t="s">
        <v>2030</v>
      </c>
      <c r="C1928" s="2">
        <v>22.0</v>
      </c>
      <c r="E1928" s="2">
        <v>22.0</v>
      </c>
    </row>
    <row r="1929" hidden="1">
      <c r="A1929" s="2" t="s">
        <v>2031</v>
      </c>
      <c r="B1929" s="2">
        <v>917.0</v>
      </c>
      <c r="C1929" s="2">
        <v>1067.0</v>
      </c>
      <c r="D1929" s="2">
        <v>1378.0</v>
      </c>
      <c r="E1929" s="2">
        <v>3362.0</v>
      </c>
      <c r="F1929" s="2" t="s">
        <v>36</v>
      </c>
      <c r="G1929" s="15" t="str">
        <f>LEFT(A1929, 3)</f>
        <v>BOS</v>
      </c>
      <c r="H1929" s="15" t="str">
        <f>RiGHT(A1929, 3)</f>
        <v>SBN</v>
      </c>
      <c r="I1929" s="15" t="str">
        <f>vlookup(G1929, 'Airport Codes'!$B$2:$D122631, 3, 0)</f>
        <v>Boston, MA</v>
      </c>
      <c r="J1929" s="15" t="str">
        <f>vlookup(H1929, 'Airport Codes'!$B$2:$D122631, 3, 0)</f>
        <v>South Bend, IN</v>
      </c>
      <c r="K1929" s="21"/>
    </row>
    <row r="1930" hidden="1">
      <c r="A1930" s="2" t="s">
        <v>2032</v>
      </c>
      <c r="B1930" s="2">
        <v>1521.0</v>
      </c>
      <c r="C1930" s="2">
        <v>1527.0</v>
      </c>
      <c r="D1930" s="2">
        <v>693.0</v>
      </c>
      <c r="E1930" s="2">
        <v>3741.0</v>
      </c>
    </row>
    <row r="1931" hidden="1">
      <c r="A1931" s="2" t="s">
        <v>2033</v>
      </c>
      <c r="B1931" s="2">
        <v>863.0</v>
      </c>
      <c r="C1931" s="2">
        <v>1225.0</v>
      </c>
      <c r="D1931" s="2">
        <v>1269.0</v>
      </c>
      <c r="E1931" s="2">
        <v>3357.0</v>
      </c>
      <c r="F1931" s="2" t="s">
        <v>36</v>
      </c>
      <c r="G1931" s="15" t="str">
        <f>LEFT(A1931, 3)</f>
        <v>CHS</v>
      </c>
      <c r="H1931" s="15" t="str">
        <f>RiGHT(A1931, 3)</f>
        <v>RIC</v>
      </c>
      <c r="I1931" s="15" t="str">
        <f>vlookup(G1931, 'Airport Codes'!$B$2:$D122631, 3, 0)</f>
        <v>Charleston, WV</v>
      </c>
      <c r="J1931" s="15" t="str">
        <f>vlookup(H1931, 'Airport Codes'!$B$2:$D122631, 3, 0)</f>
        <v>Richmond, BC</v>
      </c>
      <c r="K1931" s="21"/>
    </row>
    <row r="1932" hidden="1">
      <c r="A1932" s="2" t="s">
        <v>2034</v>
      </c>
      <c r="B1932" s="2">
        <v>58.0</v>
      </c>
      <c r="C1932" s="2">
        <v>38.0</v>
      </c>
      <c r="D1932" s="2">
        <v>57.0</v>
      </c>
      <c r="E1932" s="2">
        <v>153.0</v>
      </c>
    </row>
    <row r="1933" hidden="1">
      <c r="A1933" s="2" t="s">
        <v>2035</v>
      </c>
      <c r="B1933" s="2">
        <v>1413.0</v>
      </c>
      <c r="C1933" s="2">
        <v>1281.0</v>
      </c>
      <c r="D1933" s="2">
        <v>1475.0</v>
      </c>
      <c r="E1933" s="2">
        <v>4169.0</v>
      </c>
    </row>
    <row r="1934" hidden="1">
      <c r="A1934" s="2" t="s">
        <v>2036</v>
      </c>
      <c r="C1934" s="2">
        <v>19.0</v>
      </c>
      <c r="E1934" s="2">
        <v>19.0</v>
      </c>
    </row>
    <row r="1935" hidden="1">
      <c r="A1935" s="2" t="s">
        <v>2037</v>
      </c>
      <c r="B1935" s="2">
        <v>980.0</v>
      </c>
      <c r="C1935" s="2">
        <v>1030.0</v>
      </c>
      <c r="D1935" s="2">
        <v>1347.0</v>
      </c>
      <c r="E1935" s="2">
        <v>3357.0</v>
      </c>
      <c r="F1935" s="2" t="s">
        <v>36</v>
      </c>
      <c r="G1935" s="15" t="str">
        <f t="shared" ref="G1935:G1936" si="357">LEFT(A1935, 3)</f>
        <v>DCA</v>
      </c>
      <c r="H1935" s="15" t="str">
        <f t="shared" ref="H1935:H1936" si="358">RiGHT(A1935, 3)</f>
        <v>MLI</v>
      </c>
      <c r="I1935" s="15" t="str">
        <f>vlookup(G1935, 'Airport Codes'!$B$2:$D122631, 3, 0)</f>
        <v>Washington, DC</v>
      </c>
      <c r="J1935" s="15" t="str">
        <f>vlookup(H1935, 'Airport Codes'!$B$2:$D122631, 3, 0)</f>
        <v>Moline, IL</v>
      </c>
      <c r="K1935" s="21"/>
    </row>
    <row r="1936" hidden="1">
      <c r="A1936" s="2" t="s">
        <v>2038</v>
      </c>
      <c r="B1936" s="2">
        <v>937.0</v>
      </c>
      <c r="C1936" s="2">
        <v>1050.0</v>
      </c>
      <c r="D1936" s="2">
        <v>1352.0</v>
      </c>
      <c r="E1936" s="2">
        <v>3339.0</v>
      </c>
      <c r="F1936" s="2" t="s">
        <v>36</v>
      </c>
      <c r="G1936" s="15" t="str">
        <f t="shared" si="357"/>
        <v>MSY</v>
      </c>
      <c r="H1936" s="15" t="str">
        <f t="shared" si="358"/>
        <v>XNA</v>
      </c>
      <c r="I1936" s="15" t="str">
        <f>vlookup(G1936, 'Airport Codes'!$B$2:$D122631, 3, 0)</f>
        <v>New Orleans, LA</v>
      </c>
      <c r="J1936" s="15" t="str">
        <f>vlookup(H1936, 'Airport Codes'!$B$2:$D122631, 3, 0)</f>
        <v>Fayetteville, NC</v>
      </c>
      <c r="K1936" s="21"/>
    </row>
    <row r="1937" hidden="1">
      <c r="A1937" s="2" t="s">
        <v>2039</v>
      </c>
      <c r="B1937" s="2">
        <v>645.0</v>
      </c>
      <c r="C1937" s="2">
        <v>611.0</v>
      </c>
      <c r="D1937" s="2">
        <v>627.0</v>
      </c>
      <c r="E1937" s="2">
        <v>1883.0</v>
      </c>
    </row>
    <row r="1938" hidden="1">
      <c r="A1938" s="2" t="s">
        <v>2040</v>
      </c>
      <c r="C1938" s="2">
        <v>18.0</v>
      </c>
      <c r="D1938" s="2">
        <v>118.0</v>
      </c>
      <c r="E1938" s="2">
        <v>136.0</v>
      </c>
    </row>
    <row r="1939" hidden="1">
      <c r="A1939" s="2" t="s">
        <v>2041</v>
      </c>
      <c r="C1939" s="2">
        <v>92.0</v>
      </c>
      <c r="E1939" s="2">
        <v>92.0</v>
      </c>
    </row>
    <row r="1940" hidden="1">
      <c r="A1940" s="2" t="s">
        <v>2042</v>
      </c>
      <c r="B1940" s="2">
        <v>766.0</v>
      </c>
      <c r="C1940" s="2">
        <v>747.0</v>
      </c>
      <c r="D1940" s="2">
        <v>710.0</v>
      </c>
      <c r="E1940" s="2">
        <v>2223.0</v>
      </c>
    </row>
    <row r="1941" hidden="1">
      <c r="A1941" s="2" t="s">
        <v>2043</v>
      </c>
      <c r="D1941" s="2">
        <v>139.0</v>
      </c>
      <c r="E1941" s="2">
        <v>139.0</v>
      </c>
    </row>
    <row r="1942" hidden="1">
      <c r="A1942" s="2" t="s">
        <v>2044</v>
      </c>
      <c r="C1942" s="2">
        <v>20.0</v>
      </c>
      <c r="D1942" s="2">
        <v>19.0</v>
      </c>
      <c r="E1942" s="2">
        <v>39.0</v>
      </c>
    </row>
    <row r="1943" hidden="1">
      <c r="A1943" s="2" t="s">
        <v>2045</v>
      </c>
      <c r="B1943" s="2">
        <v>626.0</v>
      </c>
      <c r="C1943" s="2">
        <v>810.0</v>
      </c>
      <c r="D1943" s="2">
        <v>750.0</v>
      </c>
      <c r="E1943" s="2">
        <v>2186.0</v>
      </c>
    </row>
    <row r="1944" hidden="1">
      <c r="A1944" s="2" t="s">
        <v>2046</v>
      </c>
      <c r="C1944" s="2">
        <v>18.0</v>
      </c>
      <c r="E1944" s="2">
        <v>18.0</v>
      </c>
    </row>
    <row r="1945" hidden="1">
      <c r="A1945" s="2" t="s">
        <v>2047</v>
      </c>
      <c r="B1945" s="2">
        <v>50332.0</v>
      </c>
      <c r="C1945" s="2">
        <v>47462.0</v>
      </c>
      <c r="D1945" s="2">
        <v>52100.0</v>
      </c>
      <c r="E1945" s="2">
        <v>149894.0</v>
      </c>
    </row>
    <row r="1946" hidden="1">
      <c r="A1946" s="2" t="s">
        <v>2048</v>
      </c>
      <c r="B1946" s="2">
        <v>15251.0</v>
      </c>
      <c r="C1946" s="2">
        <v>16483.0</v>
      </c>
      <c r="D1946" s="2">
        <v>16089.0</v>
      </c>
      <c r="E1946" s="2">
        <v>47823.0</v>
      </c>
    </row>
    <row r="1947" hidden="1">
      <c r="A1947" s="2" t="s">
        <v>2049</v>
      </c>
      <c r="B1947" s="2">
        <v>1480.0</v>
      </c>
      <c r="C1947" s="2">
        <v>1322.0</v>
      </c>
      <c r="D1947" s="2">
        <v>1203.0</v>
      </c>
      <c r="E1947" s="2">
        <v>4005.0</v>
      </c>
    </row>
    <row r="1948" hidden="1">
      <c r="A1948" s="2" t="s">
        <v>2050</v>
      </c>
      <c r="B1948" s="2">
        <v>60968.0</v>
      </c>
      <c r="C1948" s="2">
        <v>61135.0</v>
      </c>
      <c r="D1948" s="2">
        <v>56717.0</v>
      </c>
      <c r="E1948" s="2">
        <v>178820.0</v>
      </c>
    </row>
    <row r="1949" hidden="1">
      <c r="A1949" s="2" t="s">
        <v>2051</v>
      </c>
      <c r="C1949" s="2">
        <v>38.0</v>
      </c>
      <c r="E1949" s="2">
        <v>38.0</v>
      </c>
    </row>
    <row r="1950" hidden="1">
      <c r="A1950" s="2" t="s">
        <v>2052</v>
      </c>
      <c r="B1950" s="2">
        <v>7675.0</v>
      </c>
      <c r="C1950" s="2">
        <v>8084.0</v>
      </c>
      <c r="D1950" s="2">
        <v>7636.0</v>
      </c>
      <c r="E1950" s="2">
        <v>23395.0</v>
      </c>
    </row>
    <row r="1951" hidden="1">
      <c r="A1951" s="2" t="s">
        <v>2053</v>
      </c>
      <c r="D1951" s="2">
        <v>2643.0</v>
      </c>
      <c r="E1951" s="2">
        <v>2643.0</v>
      </c>
    </row>
    <row r="1952" hidden="1">
      <c r="A1952" s="2" t="s">
        <v>2054</v>
      </c>
      <c r="B1952" s="2">
        <v>5655.0</v>
      </c>
      <c r="C1952" s="2">
        <v>5711.0</v>
      </c>
      <c r="D1952" s="2">
        <v>5244.0</v>
      </c>
      <c r="E1952" s="2">
        <v>16610.0</v>
      </c>
    </row>
    <row r="1953" hidden="1">
      <c r="A1953" s="2" t="s">
        <v>2055</v>
      </c>
      <c r="B1953" s="2">
        <v>27765.0</v>
      </c>
      <c r="C1953" s="2">
        <v>28396.0</v>
      </c>
      <c r="D1953" s="2">
        <v>27987.0</v>
      </c>
      <c r="E1953" s="2">
        <v>84148.0</v>
      </c>
    </row>
    <row r="1954" hidden="1">
      <c r="A1954" s="2" t="s">
        <v>2056</v>
      </c>
      <c r="B1954" s="2">
        <v>49012.0</v>
      </c>
      <c r="C1954" s="2">
        <v>45365.0</v>
      </c>
      <c r="D1954" s="2">
        <v>44764.0</v>
      </c>
      <c r="E1954" s="2">
        <v>139141.0</v>
      </c>
    </row>
    <row r="1955" hidden="1">
      <c r="A1955" s="2" t="s">
        <v>2057</v>
      </c>
      <c r="B1955" s="2">
        <v>6924.0</v>
      </c>
      <c r="C1955" s="2">
        <v>5525.0</v>
      </c>
      <c r="D1955" s="2">
        <v>7869.0</v>
      </c>
      <c r="E1955" s="2">
        <v>20318.0</v>
      </c>
    </row>
    <row r="1956" hidden="1">
      <c r="A1956" s="2" t="s">
        <v>2058</v>
      </c>
      <c r="B1956" s="2">
        <v>7294.0</v>
      </c>
      <c r="D1956" s="2">
        <v>7005.0</v>
      </c>
      <c r="E1956" s="2">
        <v>14299.0</v>
      </c>
    </row>
    <row r="1957" hidden="1">
      <c r="A1957" s="2" t="s">
        <v>2059</v>
      </c>
      <c r="D1957" s="2">
        <v>6379.0</v>
      </c>
      <c r="E1957" s="2">
        <v>6379.0</v>
      </c>
    </row>
    <row r="1958" hidden="1">
      <c r="A1958" s="2" t="s">
        <v>2060</v>
      </c>
      <c r="B1958" s="2">
        <v>33905.0</v>
      </c>
      <c r="C1958" s="2">
        <v>33060.0</v>
      </c>
      <c r="D1958" s="2">
        <v>31152.0</v>
      </c>
      <c r="E1958" s="2">
        <v>98117.0</v>
      </c>
    </row>
    <row r="1959" hidden="1">
      <c r="A1959" s="2" t="s">
        <v>2061</v>
      </c>
      <c r="B1959" s="2">
        <v>4329.0</v>
      </c>
      <c r="C1959" s="2">
        <v>3932.0</v>
      </c>
      <c r="D1959" s="2">
        <v>2936.0</v>
      </c>
      <c r="E1959" s="2">
        <v>11197.0</v>
      </c>
    </row>
    <row r="1960" hidden="1">
      <c r="A1960" s="2" t="s">
        <v>2062</v>
      </c>
      <c r="B1960" s="2">
        <v>5799.0</v>
      </c>
      <c r="C1960" s="2">
        <v>6115.0</v>
      </c>
      <c r="D1960" s="2">
        <v>6047.0</v>
      </c>
      <c r="E1960" s="2">
        <v>17961.0</v>
      </c>
    </row>
    <row r="1961" hidden="1">
      <c r="A1961" s="2" t="s">
        <v>2063</v>
      </c>
      <c r="B1961" s="2">
        <v>39046.0</v>
      </c>
      <c r="C1961" s="2">
        <v>36473.0</v>
      </c>
      <c r="D1961" s="2">
        <v>36541.0</v>
      </c>
      <c r="E1961" s="2">
        <v>112060.0</v>
      </c>
    </row>
    <row r="1962" hidden="1">
      <c r="A1962" s="2" t="s">
        <v>2064</v>
      </c>
      <c r="B1962" s="2">
        <v>33571.0</v>
      </c>
      <c r="C1962" s="2">
        <v>33477.0</v>
      </c>
      <c r="D1962" s="2">
        <v>31490.0</v>
      </c>
      <c r="E1962" s="2">
        <v>98538.0</v>
      </c>
    </row>
    <row r="1963" hidden="1">
      <c r="A1963" s="2" t="s">
        <v>2065</v>
      </c>
      <c r="B1963" s="2">
        <v>333.0</v>
      </c>
      <c r="C1963" s="2">
        <v>304.0</v>
      </c>
      <c r="D1963" s="2">
        <v>290.0</v>
      </c>
      <c r="E1963" s="2">
        <v>927.0</v>
      </c>
    </row>
    <row r="1964" hidden="1">
      <c r="A1964" s="2" t="s">
        <v>2066</v>
      </c>
      <c r="D1964" s="2">
        <v>4758.0</v>
      </c>
      <c r="E1964" s="2">
        <v>4758.0</v>
      </c>
    </row>
    <row r="1965" hidden="1">
      <c r="A1965" s="2" t="s">
        <v>2067</v>
      </c>
      <c r="B1965" s="2">
        <v>846.0</v>
      </c>
      <c r="C1965" s="2">
        <v>1102.0</v>
      </c>
      <c r="D1965" s="2">
        <v>1378.0</v>
      </c>
      <c r="E1965" s="2">
        <v>3326.0</v>
      </c>
      <c r="F1965" s="2" t="s">
        <v>36</v>
      </c>
      <c r="G1965" s="15" t="str">
        <f t="shared" ref="G1965:G1966" si="359">LEFT(A1965, 3)</f>
        <v>JAC</v>
      </c>
      <c r="H1965" s="15" t="str">
        <f t="shared" ref="H1965:H1966" si="360">RiGHT(A1965, 3)</f>
        <v>SAN</v>
      </c>
      <c r="I1965" s="15" t="str">
        <f>vlookup(G1965, 'Airport Codes'!$B$2:$D122631, 3, 0)</f>
        <v>Jackson, MS</v>
      </c>
      <c r="J1965" s="15" t="str">
        <f>vlookup(H1965, 'Airport Codes'!$B$2:$D122631, 3, 0)</f>
        <v>San Diego, CA</v>
      </c>
      <c r="K1965" s="21"/>
    </row>
    <row r="1966" hidden="1">
      <c r="A1966" s="2" t="s">
        <v>2068</v>
      </c>
      <c r="B1966" s="2">
        <v>975.0</v>
      </c>
      <c r="C1966" s="2">
        <v>1146.0</v>
      </c>
      <c r="D1966" s="2">
        <v>1180.0</v>
      </c>
      <c r="E1966" s="2">
        <v>3301.0</v>
      </c>
      <c r="F1966" s="2" t="s">
        <v>36</v>
      </c>
      <c r="G1966" s="15" t="str">
        <f t="shared" si="359"/>
        <v>CLE</v>
      </c>
      <c r="H1966" s="15" t="str">
        <f t="shared" si="360"/>
        <v>LIT</v>
      </c>
      <c r="I1966" s="15" t="str">
        <f>vlookup(G1966, 'Airport Codes'!$B$2:$D122631, 3, 0)</f>
        <v>Cleveland, OH</v>
      </c>
      <c r="J1966" s="15" t="str">
        <f>vlookup(H1966, 'Airport Codes'!$B$2:$D122631, 3, 0)</f>
        <v>Little Rock, AR</v>
      </c>
      <c r="K1966" s="21"/>
    </row>
    <row r="1967" hidden="1">
      <c r="A1967" s="2" t="s">
        <v>2069</v>
      </c>
      <c r="B1967" s="2">
        <v>32220.0</v>
      </c>
      <c r="C1967" s="2">
        <v>31656.0</v>
      </c>
      <c r="D1967" s="2">
        <v>33665.0</v>
      </c>
      <c r="E1967" s="2">
        <v>97541.0</v>
      </c>
    </row>
    <row r="1968" hidden="1">
      <c r="A1968" s="2" t="s">
        <v>2070</v>
      </c>
      <c r="B1968" s="2">
        <v>57.0</v>
      </c>
      <c r="C1968" s="2">
        <v>39.0</v>
      </c>
      <c r="E1968" s="2">
        <v>96.0</v>
      </c>
    </row>
    <row r="1969" hidden="1">
      <c r="A1969" s="2" t="s">
        <v>2071</v>
      </c>
      <c r="B1969" s="2">
        <v>166.0</v>
      </c>
      <c r="C1969" s="2">
        <v>186.0</v>
      </c>
      <c r="D1969" s="2">
        <v>139.0</v>
      </c>
      <c r="E1969" s="2">
        <v>491.0</v>
      </c>
    </row>
    <row r="1970" hidden="1">
      <c r="A1970" s="2" t="s">
        <v>2072</v>
      </c>
      <c r="C1970" s="2">
        <v>18.0</v>
      </c>
      <c r="E1970" s="2">
        <v>18.0</v>
      </c>
    </row>
    <row r="1971" hidden="1">
      <c r="A1971" s="2" t="s">
        <v>2073</v>
      </c>
      <c r="B1971" s="2">
        <v>855.0</v>
      </c>
      <c r="C1971" s="2">
        <v>1076.0</v>
      </c>
      <c r="D1971" s="2">
        <v>1311.0</v>
      </c>
      <c r="E1971" s="2">
        <v>3242.0</v>
      </c>
      <c r="F1971" s="2" t="s">
        <v>36</v>
      </c>
      <c r="G1971" s="15" t="str">
        <f>LEFT(A1971, 3)</f>
        <v>CHS</v>
      </c>
      <c r="H1971" s="15" t="str">
        <f>RiGHT(A1971, 3)</f>
        <v>RSW</v>
      </c>
      <c r="I1971" s="15" t="str">
        <f>vlookup(G1971, 'Airport Codes'!$B$2:$D122631, 3, 0)</f>
        <v>Charleston, WV</v>
      </c>
      <c r="J1971" s="15" t="str">
        <f>vlookup(H1971, 'Airport Codes'!$B$2:$D122631, 3, 0)</f>
        <v>Fort Myers, FL</v>
      </c>
      <c r="K1971" s="21"/>
    </row>
    <row r="1972" hidden="1">
      <c r="A1972" s="2" t="s">
        <v>2074</v>
      </c>
      <c r="B1972" s="2">
        <v>186.0</v>
      </c>
      <c r="C1972" s="2">
        <v>181.0</v>
      </c>
      <c r="D1972" s="2">
        <v>109.0</v>
      </c>
      <c r="E1972" s="2">
        <v>476.0</v>
      </c>
    </row>
    <row r="1973" hidden="1">
      <c r="A1973" s="2" t="s">
        <v>2075</v>
      </c>
      <c r="B1973" s="2">
        <v>6739.0</v>
      </c>
      <c r="C1973" s="2">
        <v>7997.0</v>
      </c>
      <c r="D1973" s="2">
        <v>7455.0</v>
      </c>
      <c r="E1973" s="2">
        <v>22191.0</v>
      </c>
    </row>
    <row r="1974" hidden="1">
      <c r="A1974" s="2" t="s">
        <v>2076</v>
      </c>
      <c r="B1974" s="2">
        <v>814.0</v>
      </c>
      <c r="C1974" s="2">
        <v>1183.0</v>
      </c>
      <c r="D1974" s="2">
        <v>1216.0</v>
      </c>
      <c r="E1974" s="2">
        <v>3213.0</v>
      </c>
      <c r="F1974" s="2" t="s">
        <v>36</v>
      </c>
      <c r="G1974" s="15" t="str">
        <f>LEFT(A1974, 3)</f>
        <v>CAE</v>
      </c>
      <c r="H1974" s="15" t="str">
        <f>RiGHT(A1974, 3)</f>
        <v>FLL</v>
      </c>
      <c r="I1974" s="15" t="str">
        <f>vlookup(G1974, 'Airport Codes'!$B$2:$D122631, 3, 0)</f>
        <v>Columbia, SC</v>
      </c>
      <c r="J1974" s="15" t="str">
        <f>vlookup(H1974, 'Airport Codes'!$B$2:$D122631, 3, 0)</f>
        <v>Fort Lauderdale, FL</v>
      </c>
      <c r="K1974" s="21"/>
    </row>
    <row r="1975" hidden="1">
      <c r="A1975" s="2" t="s">
        <v>2077</v>
      </c>
      <c r="B1975" s="2">
        <v>52672.0</v>
      </c>
      <c r="C1975" s="2">
        <v>44595.0</v>
      </c>
      <c r="D1975" s="2">
        <v>46967.0</v>
      </c>
      <c r="E1975" s="2">
        <v>144234.0</v>
      </c>
    </row>
    <row r="1976" hidden="1">
      <c r="A1976" s="2" t="s">
        <v>2078</v>
      </c>
      <c r="B1976" s="2">
        <v>18.0</v>
      </c>
      <c r="D1976" s="2">
        <v>116.0</v>
      </c>
      <c r="E1976" s="2">
        <v>134.0</v>
      </c>
    </row>
    <row r="1977" hidden="1">
      <c r="A1977" s="2" t="s">
        <v>2079</v>
      </c>
      <c r="B1977" s="2">
        <v>481.0</v>
      </c>
      <c r="C1977" s="2">
        <v>284.0</v>
      </c>
      <c r="D1977" s="2">
        <v>305.0</v>
      </c>
      <c r="E1977" s="2">
        <v>1070.0</v>
      </c>
    </row>
    <row r="1978" hidden="1">
      <c r="A1978" s="2" t="s">
        <v>2080</v>
      </c>
      <c r="B1978" s="2">
        <v>906.0</v>
      </c>
      <c r="C1978" s="2">
        <v>1077.0</v>
      </c>
      <c r="D1978" s="2">
        <v>1224.0</v>
      </c>
      <c r="E1978" s="2">
        <v>3207.0</v>
      </c>
      <c r="F1978" s="2" t="s">
        <v>36</v>
      </c>
      <c r="G1978" s="15" t="str">
        <f>LEFT(A1978, 3)</f>
        <v>JAC</v>
      </c>
      <c r="H1978" s="15" t="str">
        <f>RiGHT(A1978, 3)</f>
        <v>SEA</v>
      </c>
      <c r="I1978" s="15" t="str">
        <f>vlookup(G1978, 'Airport Codes'!$B$2:$D122631, 3, 0)</f>
        <v>Jackson, MS</v>
      </c>
      <c r="J1978" s="15" t="str">
        <f>vlookup(H1978, 'Airport Codes'!$B$2:$D122631, 3, 0)</f>
        <v>Seattle, WA</v>
      </c>
      <c r="K1978" s="21"/>
    </row>
    <row r="1979" hidden="1">
      <c r="A1979" s="2" t="s">
        <v>2081</v>
      </c>
      <c r="B1979" s="2">
        <v>1014.0</v>
      </c>
      <c r="C1979" s="2">
        <v>992.0</v>
      </c>
      <c r="D1979" s="2">
        <v>1232.0</v>
      </c>
      <c r="E1979" s="2">
        <v>3238.0</v>
      </c>
    </row>
    <row r="1980" hidden="1">
      <c r="A1980" s="2" t="s">
        <v>2082</v>
      </c>
      <c r="B1980" s="2">
        <v>1026.0</v>
      </c>
      <c r="C1980" s="2">
        <v>1074.0</v>
      </c>
      <c r="D1980" s="2">
        <v>1106.0</v>
      </c>
      <c r="E1980" s="2">
        <v>3206.0</v>
      </c>
      <c r="F1980" s="2" t="s">
        <v>36</v>
      </c>
      <c r="G1980" s="15" t="str">
        <f>LEFT(A1980, 3)</f>
        <v>BOI</v>
      </c>
      <c r="H1980" s="15" t="str">
        <f>RiGHT(A1980, 3)</f>
        <v>EUG</v>
      </c>
      <c r="I1980" s="15" t="str">
        <f>vlookup(G1980, 'Airport Codes'!$B$2:$D122631, 3, 0)</f>
        <v>Boise, ID</v>
      </c>
      <c r="J1980" s="15" t="str">
        <f>vlookup(H1980, 'Airport Codes'!$B$2:$D122631, 3, 0)</f>
        <v>Eugene, OR</v>
      </c>
      <c r="K1980" s="21"/>
    </row>
    <row r="1981" hidden="1">
      <c r="A1981" s="2" t="s">
        <v>2083</v>
      </c>
      <c r="B1981" s="2">
        <v>3829.0</v>
      </c>
      <c r="C1981" s="2">
        <v>3447.0</v>
      </c>
      <c r="D1981" s="2">
        <v>3283.0</v>
      </c>
      <c r="E1981" s="2">
        <v>10559.0</v>
      </c>
    </row>
    <row r="1982" hidden="1">
      <c r="A1982" s="2" t="s">
        <v>2084</v>
      </c>
      <c r="B1982" s="2">
        <v>6434.0</v>
      </c>
      <c r="C1982" s="2">
        <v>6218.0</v>
      </c>
      <c r="D1982" s="2">
        <v>6494.0</v>
      </c>
      <c r="E1982" s="2">
        <v>19146.0</v>
      </c>
    </row>
    <row r="1983" hidden="1">
      <c r="A1983" s="2" t="s">
        <v>2085</v>
      </c>
      <c r="B1983" s="2">
        <v>947.0</v>
      </c>
      <c r="C1983" s="2">
        <v>1095.0</v>
      </c>
      <c r="D1983" s="2">
        <v>1145.0</v>
      </c>
      <c r="E1983" s="2">
        <v>3187.0</v>
      </c>
      <c r="F1983" s="2" t="s">
        <v>36</v>
      </c>
      <c r="G1983" s="15" t="str">
        <f t="shared" ref="G1983:G1984" si="361">LEFT(A1983, 3)</f>
        <v>AUS</v>
      </c>
      <c r="H1983" s="15" t="str">
        <f t="shared" ref="H1983:H1984" si="362">RiGHT(A1983, 3)</f>
        <v>JAN</v>
      </c>
      <c r="I1983" s="15" t="str">
        <f>vlookup(G1983, 'Airport Codes'!$B$2:$D122631, 3, 0)</f>
        <v>Austin, TX</v>
      </c>
      <c r="J1983" s="15" t="str">
        <f>vlookup(H1983, 'Airport Codes'!$B$2:$D122631, 3, 0)</f>
        <v>Jackson, MS</v>
      </c>
      <c r="K1983" s="21"/>
    </row>
    <row r="1984" hidden="1">
      <c r="A1984" s="2" t="s">
        <v>2086</v>
      </c>
      <c r="B1984" s="2">
        <v>948.0</v>
      </c>
      <c r="C1984" s="2">
        <v>957.0</v>
      </c>
      <c r="D1984" s="2">
        <v>1264.0</v>
      </c>
      <c r="E1984" s="2">
        <v>3169.0</v>
      </c>
      <c r="F1984" s="2" t="s">
        <v>36</v>
      </c>
      <c r="G1984" s="15" t="str">
        <f t="shared" si="361"/>
        <v>CAE</v>
      </c>
      <c r="H1984" s="15" t="str">
        <f t="shared" si="362"/>
        <v>PIT</v>
      </c>
      <c r="I1984" s="15" t="str">
        <f>vlookup(G1984, 'Airport Codes'!$B$2:$D122631, 3, 0)</f>
        <v>Columbia, SC</v>
      </c>
      <c r="J1984" s="15" t="str">
        <f>vlookup(H1984, 'Airport Codes'!$B$2:$D122631, 3, 0)</f>
        <v>Pittsburgh, PA</v>
      </c>
      <c r="K1984" s="21"/>
    </row>
    <row r="1985" hidden="1">
      <c r="A1985" s="2" t="s">
        <v>2087</v>
      </c>
      <c r="B1985" s="2">
        <v>43.0</v>
      </c>
      <c r="D1985" s="2">
        <v>40.0</v>
      </c>
      <c r="E1985" s="2">
        <v>83.0</v>
      </c>
    </row>
    <row r="1986" hidden="1">
      <c r="A1986" s="2" t="s">
        <v>2088</v>
      </c>
      <c r="C1986" s="2">
        <v>50.0</v>
      </c>
      <c r="E1986" s="2">
        <v>50.0</v>
      </c>
    </row>
    <row r="1987" hidden="1">
      <c r="A1987" s="2" t="s">
        <v>2089</v>
      </c>
      <c r="B1987" s="2">
        <v>921.0</v>
      </c>
      <c r="C1987" s="2">
        <v>1014.0</v>
      </c>
      <c r="D1987" s="2">
        <v>1216.0</v>
      </c>
      <c r="E1987" s="2">
        <v>3151.0</v>
      </c>
      <c r="F1987" s="2" t="s">
        <v>36</v>
      </c>
      <c r="G1987" s="15" t="str">
        <f>LEFT(A1987, 3)</f>
        <v>HSV</v>
      </c>
      <c r="H1987" s="15" t="str">
        <f>RiGHT(A1987, 3)</f>
        <v>RDU</v>
      </c>
      <c r="I1987" s="15" t="str">
        <f>vlookup(G1987, 'Airport Codes'!$B$2:$D122631, 3, 0)</f>
        <v>Huntsville, AL</v>
      </c>
      <c r="J1987" s="15" t="str">
        <f>vlookup(H1987, 'Airport Codes'!$B$2:$D122631, 3, 0)</f>
        <v>Raleigh, NC</v>
      </c>
      <c r="K1987" s="21"/>
    </row>
    <row r="1988" hidden="1">
      <c r="A1988" s="2" t="s">
        <v>2090</v>
      </c>
      <c r="B1988" s="2">
        <v>27631.0</v>
      </c>
      <c r="C1988" s="2">
        <v>20113.0</v>
      </c>
      <c r="D1988" s="2">
        <v>19510.0</v>
      </c>
      <c r="E1988" s="2">
        <v>67254.0</v>
      </c>
    </row>
    <row r="1989" hidden="1">
      <c r="A1989" s="2" t="s">
        <v>2091</v>
      </c>
      <c r="B1989" s="2">
        <v>231.0</v>
      </c>
      <c r="C1989" s="2">
        <v>340.0</v>
      </c>
      <c r="D1989" s="2">
        <v>18.0</v>
      </c>
      <c r="E1989" s="2">
        <v>589.0</v>
      </c>
    </row>
    <row r="1990" hidden="1">
      <c r="A1990" s="2" t="s">
        <v>2092</v>
      </c>
      <c r="B1990" s="2">
        <v>4784.0</v>
      </c>
      <c r="C1990" s="2">
        <v>4684.0</v>
      </c>
      <c r="D1990" s="2">
        <v>4483.0</v>
      </c>
      <c r="E1990" s="2">
        <v>13951.0</v>
      </c>
    </row>
    <row r="1991" hidden="1">
      <c r="A1991" s="2" t="s">
        <v>2093</v>
      </c>
      <c r="B1991" s="2">
        <v>24631.0</v>
      </c>
      <c r="C1991" s="2">
        <v>23574.0</v>
      </c>
      <c r="D1991" s="2">
        <v>22850.0</v>
      </c>
      <c r="E1991" s="2">
        <v>71055.0</v>
      </c>
    </row>
    <row r="1992" hidden="1">
      <c r="A1992" s="2" t="s">
        <v>2094</v>
      </c>
      <c r="B1992" s="2">
        <v>16241.0</v>
      </c>
      <c r="C1992" s="2">
        <v>19550.0</v>
      </c>
      <c r="D1992" s="2">
        <v>12982.0</v>
      </c>
      <c r="E1992" s="2">
        <v>48773.0</v>
      </c>
    </row>
    <row r="1993" hidden="1">
      <c r="A1993" s="2" t="s">
        <v>2095</v>
      </c>
      <c r="B1993" s="2">
        <v>2942.0</v>
      </c>
      <c r="C1993" s="2">
        <v>3513.0</v>
      </c>
      <c r="D1993" s="2">
        <v>3416.0</v>
      </c>
      <c r="E1993" s="2">
        <v>9871.0</v>
      </c>
    </row>
    <row r="1994" hidden="1">
      <c r="A1994" s="2" t="s">
        <v>2096</v>
      </c>
      <c r="B1994" s="2">
        <v>48040.0</v>
      </c>
      <c r="C1994" s="2">
        <v>43653.0</v>
      </c>
      <c r="D1994" s="2">
        <v>41768.0</v>
      </c>
      <c r="E1994" s="2">
        <v>133461.0</v>
      </c>
    </row>
    <row r="1995" hidden="1">
      <c r="A1995" s="2" t="s">
        <v>2097</v>
      </c>
      <c r="B1995" s="2">
        <v>749.0</v>
      </c>
      <c r="C1995" s="2">
        <v>1186.0</v>
      </c>
      <c r="D1995" s="2">
        <v>1214.0</v>
      </c>
      <c r="E1995" s="2">
        <v>3149.0</v>
      </c>
      <c r="F1995" s="2" t="s">
        <v>36</v>
      </c>
      <c r="G1995" s="15" t="str">
        <f>LEFT(A1995, 3)</f>
        <v>EWR</v>
      </c>
      <c r="H1995" s="15" t="str">
        <f>RiGHT(A1995, 3)</f>
        <v>PVD</v>
      </c>
      <c r="I1995" s="15" t="str">
        <f>vlookup(G1995, 'Airport Codes'!$B$2:$D122631, 3, 0)</f>
        <v>Newark, NJ</v>
      </c>
      <c r="J1995" s="15" t="str">
        <f>vlookup(H1995, 'Airport Codes'!$B$2:$D122631, 3, 0)</f>
        <v>Providence, RI</v>
      </c>
      <c r="K1995" s="21"/>
    </row>
    <row r="1996" hidden="1">
      <c r="A1996" s="2" t="s">
        <v>2098</v>
      </c>
      <c r="B1996" s="2">
        <v>576.0</v>
      </c>
      <c r="C1996" s="2">
        <v>559.0</v>
      </c>
      <c r="D1996" s="2">
        <v>558.0</v>
      </c>
      <c r="E1996" s="2">
        <v>1693.0</v>
      </c>
    </row>
    <row r="1997" hidden="1">
      <c r="A1997" s="2" t="s">
        <v>2099</v>
      </c>
      <c r="C1997" s="2">
        <v>12196.0</v>
      </c>
      <c r="D1997" s="2">
        <v>12189.0</v>
      </c>
      <c r="E1997" s="2">
        <v>24385.0</v>
      </c>
    </row>
    <row r="1998" hidden="1">
      <c r="A1998" s="2" t="s">
        <v>2100</v>
      </c>
      <c r="B1998" s="2">
        <v>606.0</v>
      </c>
      <c r="C1998" s="2">
        <v>885.0</v>
      </c>
      <c r="D1998" s="2">
        <v>1658.0</v>
      </c>
      <c r="E1998" s="2">
        <v>3149.0</v>
      </c>
      <c r="F1998" s="2" t="s">
        <v>36</v>
      </c>
      <c r="G1998" s="15" t="str">
        <f>LEFT(A1998, 3)</f>
        <v>GRR</v>
      </c>
      <c r="H1998" s="15" t="str">
        <f>RiGHT(A1998, 3)</f>
        <v>IAD</v>
      </c>
      <c r="I1998" s="15" t="str">
        <f>vlookup(G1998, 'Airport Codes'!$B$2:$D122631, 3, 0)</f>
        <v>Grand Rapids, MI</v>
      </c>
      <c r="J1998" s="15" t="str">
        <f>vlookup(H1998, 'Airport Codes'!$B$2:$D122631, 3, 0)</f>
        <v>Washington, DC</v>
      </c>
      <c r="K1998" s="21"/>
    </row>
    <row r="1999" hidden="1">
      <c r="A1999" s="2" t="s">
        <v>2101</v>
      </c>
      <c r="B1999" s="2">
        <v>37540.0</v>
      </c>
      <c r="C1999" s="2">
        <v>30406.0</v>
      </c>
      <c r="D1999" s="2">
        <v>27663.0</v>
      </c>
      <c r="E1999" s="2">
        <v>95609.0</v>
      </c>
    </row>
    <row r="2000" hidden="1">
      <c r="A2000" s="2" t="s">
        <v>2102</v>
      </c>
      <c r="B2000" s="2">
        <v>825.0</v>
      </c>
      <c r="C2000" s="2">
        <v>1156.0</v>
      </c>
      <c r="D2000" s="2">
        <v>1161.0</v>
      </c>
      <c r="E2000" s="2">
        <v>3142.0</v>
      </c>
      <c r="F2000" s="2" t="s">
        <v>36</v>
      </c>
      <c r="G2000" s="15" t="str">
        <f t="shared" ref="G2000:G2001" si="363">LEFT(A2000, 3)</f>
        <v>BOS</v>
      </c>
      <c r="H2000" s="15" t="str">
        <f t="shared" ref="H2000:H2001" si="364">RiGHT(A2000, 3)</f>
        <v>TVC</v>
      </c>
      <c r="I2000" s="15" t="str">
        <f>vlookup(G2000, 'Airport Codes'!$B$2:$D122631, 3, 0)</f>
        <v>Boston, MA</v>
      </c>
      <c r="J2000" s="15" t="str">
        <f>vlookup(H2000, 'Airport Codes'!$B$2:$D122631, 3, 0)</f>
        <v>Traverse City, MI</v>
      </c>
      <c r="K2000" s="21"/>
    </row>
    <row r="2001" hidden="1">
      <c r="A2001" s="2" t="s">
        <v>2103</v>
      </c>
      <c r="B2001" s="2">
        <v>980.0</v>
      </c>
      <c r="C2001" s="2">
        <v>1044.0</v>
      </c>
      <c r="D2001" s="2">
        <v>1107.0</v>
      </c>
      <c r="E2001" s="2">
        <v>3131.0</v>
      </c>
      <c r="F2001" s="2" t="s">
        <v>36</v>
      </c>
      <c r="G2001" s="15" t="str">
        <f t="shared" si="363"/>
        <v>AGS</v>
      </c>
      <c r="H2001" s="15" t="str">
        <f t="shared" si="364"/>
        <v>TPA</v>
      </c>
      <c r="I2001" s="15" t="str">
        <f>vlookup(G2001, 'Airport Codes'!$B$2:$D122631, 3, 0)</f>
        <v>Augusta, ME</v>
      </c>
      <c r="J2001" s="15" t="str">
        <f>vlookup(H2001, 'Airport Codes'!$B$2:$D122631, 3, 0)</f>
        <v>Tampa, FL</v>
      </c>
      <c r="K2001" s="21"/>
    </row>
    <row r="2002" hidden="1">
      <c r="A2002" s="2" t="s">
        <v>2104</v>
      </c>
      <c r="B2002" s="2">
        <v>7707.0</v>
      </c>
      <c r="C2002" s="2">
        <v>8722.0</v>
      </c>
      <c r="D2002" s="2">
        <v>8024.0</v>
      </c>
      <c r="E2002" s="2">
        <v>24453.0</v>
      </c>
    </row>
    <row r="2003" hidden="1">
      <c r="A2003" s="2" t="s">
        <v>2105</v>
      </c>
      <c r="B2003" s="2">
        <v>916.0</v>
      </c>
      <c r="C2003" s="2">
        <v>974.0</v>
      </c>
      <c r="D2003" s="2">
        <v>1241.0</v>
      </c>
      <c r="E2003" s="2">
        <v>3131.0</v>
      </c>
      <c r="F2003" s="2" t="s">
        <v>36</v>
      </c>
      <c r="G2003" s="15" t="str">
        <f>LEFT(A2003, 3)</f>
        <v>JAN</v>
      </c>
      <c r="H2003" s="15" t="str">
        <f>RiGHT(A2003, 3)</f>
        <v>SAT</v>
      </c>
      <c r="I2003" s="15" t="str">
        <f>vlookup(G2003, 'Airport Codes'!$B$2:$D122631, 3, 0)</f>
        <v>Jackson, MS</v>
      </c>
      <c r="J2003" s="15" t="str">
        <f>vlookup(H2003, 'Airport Codes'!$B$2:$D122631, 3, 0)</f>
        <v>San Antonio, TX</v>
      </c>
      <c r="K2003" s="21"/>
    </row>
    <row r="2004" hidden="1">
      <c r="A2004" s="2" t="s">
        <v>2106</v>
      </c>
      <c r="B2004" s="2">
        <v>16437.0</v>
      </c>
      <c r="C2004" s="2">
        <v>16886.0</v>
      </c>
      <c r="D2004" s="2">
        <v>15384.0</v>
      </c>
      <c r="E2004" s="2">
        <v>48707.0</v>
      </c>
    </row>
    <row r="2005" hidden="1">
      <c r="A2005" s="2" t="s">
        <v>2107</v>
      </c>
      <c r="B2005" s="2">
        <v>875.0</v>
      </c>
      <c r="C2005" s="2">
        <v>1071.0</v>
      </c>
      <c r="D2005" s="2">
        <v>1167.0</v>
      </c>
      <c r="E2005" s="2">
        <v>3113.0</v>
      </c>
      <c r="F2005" s="2" t="s">
        <v>36</v>
      </c>
      <c r="G2005" s="15" t="str">
        <f>LEFT(A2005, 3)</f>
        <v>ILM</v>
      </c>
      <c r="H2005" s="15" t="str">
        <f>RiGHT(A2005, 3)</f>
        <v>IND</v>
      </c>
      <c r="I2005" s="15" t="str">
        <f>vlookup(G2005, 'Airport Codes'!$B$2:$D122631, 3, 0)</f>
        <v>Wilmington, DE</v>
      </c>
      <c r="J2005" s="15" t="str">
        <f>vlookup(H2005, 'Airport Codes'!$B$2:$D122631, 3, 0)</f>
        <v>Indianapolis, IN</v>
      </c>
      <c r="K2005" s="21"/>
    </row>
    <row r="2006" hidden="1">
      <c r="A2006" s="2" t="s">
        <v>2108</v>
      </c>
      <c r="B2006" s="2">
        <v>1319.0</v>
      </c>
      <c r="C2006" s="2">
        <v>1201.0</v>
      </c>
      <c r="D2006" s="2">
        <v>1415.0</v>
      </c>
      <c r="E2006" s="2">
        <v>3935.0</v>
      </c>
    </row>
    <row r="2007" hidden="1">
      <c r="A2007" s="2" t="s">
        <v>2109</v>
      </c>
      <c r="B2007" s="2">
        <v>726.0</v>
      </c>
      <c r="C2007" s="2">
        <v>738.0</v>
      </c>
      <c r="D2007" s="2">
        <v>1643.0</v>
      </c>
      <c r="E2007" s="2">
        <v>3107.0</v>
      </c>
      <c r="F2007" s="2" t="s">
        <v>36</v>
      </c>
      <c r="G2007" s="15" t="str">
        <f>LEFT(A2007, 3)</f>
        <v>CRW</v>
      </c>
      <c r="H2007" s="15" t="str">
        <f>RiGHT(A2007, 3)</f>
        <v>ORD</v>
      </c>
      <c r="I2007" s="15" t="str">
        <f>vlookup(G2007, 'Airport Codes'!$B$2:$D122631, 3, 0)</f>
        <v>Charleston, WV</v>
      </c>
      <c r="J2007" s="15" t="str">
        <f>vlookup(H2007, 'Airport Codes'!$B$2:$D122631, 3, 0)</f>
        <v>Chicago, IL</v>
      </c>
      <c r="K2007" s="21"/>
    </row>
    <row r="2008" hidden="1">
      <c r="A2008" s="2" t="s">
        <v>2110</v>
      </c>
      <c r="B2008" s="2">
        <v>37529.0</v>
      </c>
      <c r="C2008" s="2">
        <v>33759.0</v>
      </c>
      <c r="D2008" s="2">
        <v>36748.0</v>
      </c>
      <c r="E2008" s="2">
        <v>108036.0</v>
      </c>
    </row>
    <row r="2009" hidden="1">
      <c r="A2009" s="2" t="s">
        <v>2111</v>
      </c>
      <c r="B2009" s="2">
        <v>299.0</v>
      </c>
      <c r="C2009" s="2">
        <v>243.0</v>
      </c>
      <c r="D2009" s="2">
        <v>147.0</v>
      </c>
      <c r="E2009" s="2">
        <v>689.0</v>
      </c>
    </row>
    <row r="2010" hidden="1">
      <c r="A2010" s="2" t="s">
        <v>2112</v>
      </c>
      <c r="B2010" s="2">
        <v>93073.0</v>
      </c>
      <c r="C2010" s="2">
        <v>84940.0</v>
      </c>
      <c r="D2010" s="2">
        <v>81243.0</v>
      </c>
      <c r="E2010" s="2">
        <v>259256.0</v>
      </c>
    </row>
    <row r="2011" hidden="1">
      <c r="A2011" s="2" t="s">
        <v>2113</v>
      </c>
      <c r="B2011" s="2">
        <v>2033.0</v>
      </c>
      <c r="C2011" s="2">
        <v>1928.0</v>
      </c>
      <c r="D2011" s="2">
        <v>2000.0</v>
      </c>
      <c r="E2011" s="2">
        <v>5961.0</v>
      </c>
    </row>
    <row r="2012" hidden="1">
      <c r="A2012" s="2" t="s">
        <v>2114</v>
      </c>
      <c r="B2012" s="2">
        <v>806.0</v>
      </c>
      <c r="C2012" s="2">
        <v>1000.0</v>
      </c>
      <c r="D2012" s="2">
        <v>1295.0</v>
      </c>
      <c r="E2012" s="2">
        <v>3101.0</v>
      </c>
      <c r="F2012" s="2" t="s">
        <v>36</v>
      </c>
      <c r="G2012" s="15" t="str">
        <f>LEFT(A2012, 3)</f>
        <v>AUS</v>
      </c>
      <c r="H2012" s="15" t="str">
        <f>RiGHT(A2012, 3)</f>
        <v>HSV</v>
      </c>
      <c r="I2012" s="15" t="str">
        <f>vlookup(G2012, 'Airport Codes'!$B$2:$D122631, 3, 0)</f>
        <v>Austin, TX</v>
      </c>
      <c r="J2012" s="15" t="str">
        <f>vlookup(H2012, 'Airport Codes'!$B$2:$D122631, 3, 0)</f>
        <v>Huntsville, AL</v>
      </c>
      <c r="K2012" s="21"/>
    </row>
    <row r="2013" hidden="1">
      <c r="A2013" s="2" t="s">
        <v>2115</v>
      </c>
      <c r="B2013" s="2">
        <v>21455.0</v>
      </c>
      <c r="C2013" s="2">
        <v>20580.0</v>
      </c>
      <c r="D2013" s="2">
        <v>21033.0</v>
      </c>
      <c r="E2013" s="2">
        <v>63068.0</v>
      </c>
    </row>
    <row r="2014" hidden="1">
      <c r="A2014" s="2" t="s">
        <v>2116</v>
      </c>
      <c r="B2014" s="2">
        <v>895.0</v>
      </c>
      <c r="C2014" s="2">
        <v>913.0</v>
      </c>
      <c r="D2014" s="2">
        <v>1289.0</v>
      </c>
      <c r="E2014" s="2">
        <v>3097.0</v>
      </c>
      <c r="F2014" s="2" t="s">
        <v>36</v>
      </c>
      <c r="G2014" s="15" t="str">
        <f>LEFT(A2014, 3)</f>
        <v>JAX</v>
      </c>
      <c r="H2014" s="15" t="str">
        <f>RiGHT(A2014, 3)</f>
        <v>MDT</v>
      </c>
      <c r="I2014" s="15" t="str">
        <f>vlookup(G2014, 'Airport Codes'!$B$2:$D122631, 3, 0)</f>
        <v>Jacksonville, FL</v>
      </c>
      <c r="J2014" s="15" t="str">
        <f>vlookup(H2014, 'Airport Codes'!$B$2:$D122631, 3, 0)</f>
        <v>Harrisburg, PA</v>
      </c>
      <c r="K2014" s="21"/>
    </row>
    <row r="2015" hidden="1">
      <c r="A2015" s="2" t="s">
        <v>2117</v>
      </c>
      <c r="B2015" s="2">
        <v>867.0</v>
      </c>
      <c r="C2015" s="2">
        <v>823.0</v>
      </c>
      <c r="D2015" s="2">
        <v>980.0</v>
      </c>
      <c r="E2015" s="2">
        <v>2670.0</v>
      </c>
    </row>
    <row r="2016" hidden="1">
      <c r="A2016" s="2" t="s">
        <v>2118</v>
      </c>
      <c r="B2016" s="2">
        <v>863.0</v>
      </c>
      <c r="C2016" s="2">
        <v>919.0</v>
      </c>
      <c r="D2016" s="2">
        <v>1291.0</v>
      </c>
      <c r="E2016" s="2">
        <v>3073.0</v>
      </c>
      <c r="F2016" s="2" t="s">
        <v>36</v>
      </c>
      <c r="G2016" s="15" t="str">
        <f>LEFT(A2016, 3)</f>
        <v>SDF</v>
      </c>
      <c r="H2016" s="15" t="str">
        <f>RiGHT(A2016, 3)</f>
        <v>SRQ</v>
      </c>
      <c r="I2016" s="15" t="str">
        <f>vlookup(G2016, 'Airport Codes'!$B$2:$D122631, 3, 0)</f>
        <v>Louisville, KY</v>
      </c>
      <c r="J2016" s="15" t="str">
        <f>vlookup(H2016, 'Airport Codes'!$B$2:$D122631, 3, 0)</f>
        <v>Sarasota, FL</v>
      </c>
      <c r="K2016" s="21"/>
    </row>
    <row r="2017" hidden="1">
      <c r="A2017" s="2" t="s">
        <v>2119</v>
      </c>
      <c r="B2017" s="2">
        <v>133.0</v>
      </c>
      <c r="C2017" s="2">
        <v>69.0</v>
      </c>
      <c r="D2017" s="2">
        <v>111.0</v>
      </c>
      <c r="E2017" s="2">
        <v>313.0</v>
      </c>
    </row>
    <row r="2018" hidden="1">
      <c r="A2018" s="2" t="s">
        <v>2120</v>
      </c>
      <c r="B2018" s="2">
        <v>23661.0</v>
      </c>
      <c r="C2018" s="2">
        <v>22641.0</v>
      </c>
      <c r="D2018" s="2">
        <v>25662.0</v>
      </c>
      <c r="E2018" s="2">
        <v>71964.0</v>
      </c>
    </row>
    <row r="2019" hidden="1">
      <c r="A2019" s="2" t="s">
        <v>2121</v>
      </c>
      <c r="B2019" s="2">
        <v>10647.0</v>
      </c>
      <c r="C2019" s="2">
        <v>9757.0</v>
      </c>
      <c r="D2019" s="2">
        <v>10550.0</v>
      </c>
      <c r="E2019" s="2">
        <v>30954.0</v>
      </c>
    </row>
    <row r="2020" hidden="1">
      <c r="A2020" s="2" t="s">
        <v>2122</v>
      </c>
      <c r="B2020" s="2">
        <v>20049.0</v>
      </c>
      <c r="C2020" s="2">
        <v>19559.0</v>
      </c>
      <c r="D2020" s="2">
        <v>22918.0</v>
      </c>
      <c r="E2020" s="2">
        <v>62526.0</v>
      </c>
    </row>
    <row r="2021" hidden="1">
      <c r="A2021" s="2" t="s">
        <v>2123</v>
      </c>
      <c r="B2021" s="2">
        <v>921.0</v>
      </c>
      <c r="C2021" s="2">
        <v>1035.0</v>
      </c>
      <c r="D2021" s="2">
        <v>1109.0</v>
      </c>
      <c r="E2021" s="2">
        <v>3065.0</v>
      </c>
      <c r="F2021" s="2" t="s">
        <v>36</v>
      </c>
      <c r="G2021" s="15" t="str">
        <f>LEFT(A2021, 3)</f>
        <v>CLE</v>
      </c>
      <c r="H2021" s="15" t="str">
        <f>RiGHT(A2021, 3)</f>
        <v>ILM</v>
      </c>
      <c r="I2021" s="15" t="str">
        <f>vlookup(G2021, 'Airport Codes'!$B$2:$D122631, 3, 0)</f>
        <v>Cleveland, OH</v>
      </c>
      <c r="J2021" s="15" t="str">
        <f>vlookup(H2021, 'Airport Codes'!$B$2:$D122631, 3, 0)</f>
        <v>Wilmington, DE</v>
      </c>
      <c r="K2021" s="21"/>
    </row>
    <row r="2022" hidden="1">
      <c r="A2022" s="2" t="s">
        <v>2124</v>
      </c>
      <c r="B2022" s="2">
        <v>573.0</v>
      </c>
      <c r="C2022" s="2">
        <v>844.0</v>
      </c>
      <c r="D2022" s="2">
        <v>804.0</v>
      </c>
      <c r="E2022" s="2">
        <v>2221.0</v>
      </c>
    </row>
    <row r="2023" hidden="1">
      <c r="A2023" s="2" t="s">
        <v>2125</v>
      </c>
      <c r="B2023" s="2">
        <v>17982.0</v>
      </c>
      <c r="C2023" s="2">
        <v>17137.0</v>
      </c>
      <c r="D2023" s="2">
        <v>17824.0</v>
      </c>
      <c r="E2023" s="2">
        <v>52943.0</v>
      </c>
    </row>
    <row r="2024" hidden="1">
      <c r="A2024" s="2" t="s">
        <v>2126</v>
      </c>
      <c r="B2024" s="2">
        <v>985.0</v>
      </c>
      <c r="C2024" s="2">
        <v>1002.0</v>
      </c>
      <c r="D2024" s="2">
        <v>1073.0</v>
      </c>
      <c r="E2024" s="2">
        <v>3060.0</v>
      </c>
      <c r="F2024" s="2" t="s">
        <v>36</v>
      </c>
      <c r="G2024" s="15" t="str">
        <f t="shared" ref="G2024:G2025" si="365">LEFT(A2024, 3)</f>
        <v>RDM</v>
      </c>
      <c r="H2024" s="15" t="str">
        <f t="shared" ref="H2024:H2025" si="366">RiGHT(A2024, 3)</f>
        <v>SJC</v>
      </c>
      <c r="I2024" s="15" t="str">
        <f>vlookup(G2024, 'Airport Codes'!$B$2:$D122631, 3, 0)</f>
        <v>Redmond, OR</v>
      </c>
      <c r="J2024" s="15" t="str">
        <f>vlookup(H2024, 'Airport Codes'!$B$2:$D122631, 3, 0)</f>
        <v>San Jose, CA</v>
      </c>
      <c r="K2024" s="21"/>
    </row>
    <row r="2025" hidden="1">
      <c r="A2025" s="2" t="s">
        <v>2127</v>
      </c>
      <c r="B2025" s="2">
        <v>902.0</v>
      </c>
      <c r="C2025" s="2">
        <v>1027.0</v>
      </c>
      <c r="D2025" s="2">
        <v>1126.0</v>
      </c>
      <c r="E2025" s="2">
        <v>3055.0</v>
      </c>
      <c r="F2025" s="2" t="s">
        <v>36</v>
      </c>
      <c r="G2025" s="15" t="str">
        <f t="shared" si="365"/>
        <v>CHO</v>
      </c>
      <c r="H2025" s="15" t="str">
        <f t="shared" si="366"/>
        <v>MSY</v>
      </c>
      <c r="I2025" s="15" t="str">
        <f>vlookup(G2025, 'Airport Codes'!$B$2:$D122631, 3, 0)</f>
        <v>Charlottesville, VA</v>
      </c>
      <c r="J2025" s="15" t="str">
        <f>vlookup(H2025, 'Airport Codes'!$B$2:$D122631, 3, 0)</f>
        <v>New Orleans, LA</v>
      </c>
      <c r="K2025" s="21"/>
    </row>
    <row r="2026" hidden="1">
      <c r="A2026" s="2" t="s">
        <v>2128</v>
      </c>
      <c r="B2026" s="2">
        <v>9577.0</v>
      </c>
      <c r="C2026" s="2">
        <v>9752.0</v>
      </c>
      <c r="D2026" s="2">
        <v>9459.0</v>
      </c>
      <c r="E2026" s="2">
        <v>28788.0</v>
      </c>
    </row>
    <row r="2027" hidden="1">
      <c r="A2027" s="2" t="s">
        <v>2129</v>
      </c>
      <c r="B2027" s="2">
        <v>400.0</v>
      </c>
      <c r="C2027" s="2">
        <v>397.0</v>
      </c>
      <c r="D2027" s="2">
        <v>423.0</v>
      </c>
      <c r="E2027" s="2">
        <v>1220.0</v>
      </c>
    </row>
    <row r="2028" hidden="1">
      <c r="A2028" s="2" t="s">
        <v>2130</v>
      </c>
      <c r="B2028" s="2">
        <v>442.0</v>
      </c>
      <c r="C2028" s="2">
        <v>499.0</v>
      </c>
      <c r="D2028" s="2">
        <v>2100.0</v>
      </c>
      <c r="E2028" s="2">
        <v>3041.0</v>
      </c>
      <c r="F2028" s="2" t="s">
        <v>36</v>
      </c>
      <c r="G2028" s="15" t="str">
        <f t="shared" ref="G2028:G2029" si="367">LEFT(A2028, 3)</f>
        <v>IAD</v>
      </c>
      <c r="H2028" s="15" t="str">
        <f t="shared" ref="H2028:H2029" si="368">RiGHT(A2028, 3)</f>
        <v>LEX</v>
      </c>
      <c r="I2028" s="15" t="str">
        <f>vlookup(G2028, 'Airport Codes'!$B$2:$D122631, 3, 0)</f>
        <v>Washington, DC</v>
      </c>
      <c r="J2028" s="15" t="str">
        <f>vlookup(H2028, 'Airport Codes'!$B$2:$D122631, 3, 0)</f>
        <v>Lexington Barbeque Festival, NC</v>
      </c>
      <c r="K2028" s="21"/>
    </row>
    <row r="2029" hidden="1">
      <c r="A2029" s="2" t="s">
        <v>2131</v>
      </c>
      <c r="B2029" s="2">
        <v>586.0</v>
      </c>
      <c r="C2029" s="2">
        <v>791.0</v>
      </c>
      <c r="D2029" s="2">
        <v>1658.0</v>
      </c>
      <c r="E2029" s="2">
        <v>3035.0</v>
      </c>
      <c r="F2029" s="2" t="s">
        <v>36</v>
      </c>
      <c r="G2029" s="15" t="str">
        <f t="shared" si="367"/>
        <v>LAX</v>
      </c>
      <c r="H2029" s="15" t="str">
        <f t="shared" si="368"/>
        <v>RDD</v>
      </c>
      <c r="I2029" s="15" t="str">
        <f>vlookup(G2029, 'Airport Codes'!$B$2:$D122631, 3, 0)</f>
        <v>Los Angeles, CA</v>
      </c>
      <c r="J2029" s="15" t="str">
        <f>vlookup(H2029, 'Airport Codes'!$B$2:$D122631, 3, 0)</f>
        <v>Redding, CA</v>
      </c>
      <c r="K2029" s="21"/>
    </row>
    <row r="2030" hidden="1">
      <c r="A2030" s="2" t="s">
        <v>2132</v>
      </c>
      <c r="B2030" s="2">
        <v>6440.0</v>
      </c>
      <c r="C2030" s="2">
        <v>5858.0</v>
      </c>
      <c r="D2030" s="2">
        <v>5269.0</v>
      </c>
      <c r="E2030" s="2">
        <v>17567.0</v>
      </c>
    </row>
    <row r="2031" hidden="1">
      <c r="A2031" s="2" t="s">
        <v>2133</v>
      </c>
      <c r="B2031" s="2">
        <v>916.0</v>
      </c>
      <c r="C2031" s="2">
        <v>986.0</v>
      </c>
      <c r="D2031" s="2">
        <v>1123.0</v>
      </c>
      <c r="E2031" s="2">
        <v>3025.0</v>
      </c>
      <c r="F2031" s="2" t="s">
        <v>36</v>
      </c>
      <c r="G2031" s="15" t="str">
        <f>LEFT(A2031, 3)</f>
        <v>BNA</v>
      </c>
      <c r="H2031" s="15" t="str">
        <f>RiGHT(A2031, 3)</f>
        <v>DAB</v>
      </c>
      <c r="I2031" s="15" t="str">
        <f>vlookup(G2031, 'Airport Codes'!$B$2:$D122631, 3, 0)</f>
        <v>Nashville, TN</v>
      </c>
      <c r="J2031" s="15" t="str">
        <f>vlookup(H2031, 'Airport Codes'!$B$2:$D122631, 3, 0)</f>
        <v>Daytona Beach, FL</v>
      </c>
      <c r="K2031" s="21"/>
    </row>
    <row r="2032" hidden="1">
      <c r="A2032" s="2" t="s">
        <v>2134</v>
      </c>
      <c r="B2032" s="2">
        <v>49806.0</v>
      </c>
      <c r="C2032" s="2">
        <v>49757.0</v>
      </c>
      <c r="D2032" s="2">
        <v>46435.0</v>
      </c>
      <c r="E2032" s="2">
        <v>145998.0</v>
      </c>
    </row>
    <row r="2033" hidden="1">
      <c r="A2033" s="2" t="s">
        <v>2135</v>
      </c>
      <c r="B2033" s="2">
        <v>845.0</v>
      </c>
      <c r="C2033" s="2">
        <v>1058.0</v>
      </c>
      <c r="D2033" s="2">
        <v>1121.0</v>
      </c>
      <c r="E2033" s="2">
        <v>3024.0</v>
      </c>
      <c r="F2033" s="2" t="s">
        <v>36</v>
      </c>
      <c r="G2033" s="15" t="str">
        <f>LEFT(A2033, 3)</f>
        <v>BUR</v>
      </c>
      <c r="H2033" s="15" t="str">
        <f>RiGHT(A2033, 3)</f>
        <v>TUS</v>
      </c>
      <c r="I2033" s="15" t="str">
        <f>vlookup(G2033, 'Airport Codes'!$B$2:$D122631, 3, 0)</f>
        <v>Burbank, CA</v>
      </c>
      <c r="J2033" s="15" t="str">
        <f>vlookup(H2033, 'Airport Codes'!$B$2:$D122631, 3, 0)</f>
        <v>Tucson, AZ</v>
      </c>
      <c r="K2033" s="21"/>
    </row>
    <row r="2034" hidden="1">
      <c r="A2034" s="2" t="s">
        <v>2136</v>
      </c>
      <c r="B2034" s="2">
        <v>99325.0</v>
      </c>
      <c r="C2034" s="2">
        <v>96343.0</v>
      </c>
      <c r="D2034" s="2">
        <v>98788.0</v>
      </c>
      <c r="E2034" s="2">
        <v>294456.0</v>
      </c>
    </row>
    <row r="2035" hidden="1">
      <c r="A2035" s="2" t="s">
        <v>2137</v>
      </c>
      <c r="B2035" s="2">
        <v>466.0</v>
      </c>
      <c r="D2035" s="2">
        <v>888.0</v>
      </c>
      <c r="E2035" s="2">
        <v>1354.0</v>
      </c>
    </row>
    <row r="2036" hidden="1">
      <c r="A2036" s="2" t="s">
        <v>2138</v>
      </c>
      <c r="B2036" s="2">
        <v>805.0</v>
      </c>
      <c r="C2036" s="2">
        <v>1053.0</v>
      </c>
      <c r="D2036" s="2">
        <v>1165.0</v>
      </c>
      <c r="E2036" s="2">
        <v>3023.0</v>
      </c>
      <c r="F2036" s="2" t="s">
        <v>36</v>
      </c>
      <c r="G2036" s="15" t="str">
        <f t="shared" ref="G2036:G2039" si="369">LEFT(A2036, 3)</f>
        <v>DCA</v>
      </c>
      <c r="H2036" s="15" t="str">
        <f t="shared" ref="H2036:H2039" si="370">RiGHT(A2036, 3)</f>
        <v>SBN</v>
      </c>
      <c r="I2036" s="15" t="str">
        <f>vlookup(G2036, 'Airport Codes'!$B$2:$D122631, 3, 0)</f>
        <v>Washington, DC</v>
      </c>
      <c r="J2036" s="15" t="str">
        <f>vlookup(H2036, 'Airport Codes'!$B$2:$D122631, 3, 0)</f>
        <v>South Bend, IN</v>
      </c>
      <c r="K2036" s="21"/>
    </row>
    <row r="2037" hidden="1">
      <c r="A2037" s="2" t="s">
        <v>2139</v>
      </c>
      <c r="B2037" s="2">
        <v>931.0</v>
      </c>
      <c r="C2037" s="2">
        <v>962.0</v>
      </c>
      <c r="D2037" s="2">
        <v>1112.0</v>
      </c>
      <c r="E2037" s="2">
        <v>3005.0</v>
      </c>
      <c r="F2037" s="2" t="s">
        <v>36</v>
      </c>
      <c r="G2037" s="15" t="str">
        <f t="shared" si="369"/>
        <v>BNA</v>
      </c>
      <c r="H2037" s="15" t="str">
        <f t="shared" si="370"/>
        <v>FAY</v>
      </c>
      <c r="I2037" s="15" t="str">
        <f>vlookup(G2037, 'Airport Codes'!$B$2:$D122631, 3, 0)</f>
        <v>Nashville, TN</v>
      </c>
      <c r="J2037" s="15" t="str">
        <f>vlookup(H2037, 'Airport Codes'!$B$2:$D122631, 3, 0)</f>
        <v>Fayetteville, NC</v>
      </c>
      <c r="K2037" s="21"/>
    </row>
    <row r="2038" hidden="1">
      <c r="A2038" s="2" t="s">
        <v>2140</v>
      </c>
      <c r="B2038" s="2">
        <v>948.0</v>
      </c>
      <c r="C2038" s="2">
        <v>948.0</v>
      </c>
      <c r="D2038" s="2">
        <v>1100.0</v>
      </c>
      <c r="E2038" s="2">
        <v>2996.0</v>
      </c>
      <c r="F2038" s="2" t="s">
        <v>36</v>
      </c>
      <c r="G2038" s="15" t="str">
        <f t="shared" si="369"/>
        <v>RDU</v>
      </c>
      <c r="H2038" s="15" t="str">
        <f t="shared" si="370"/>
        <v>SRQ</v>
      </c>
      <c r="I2038" s="15" t="str">
        <f>vlookup(G2038, 'Airport Codes'!$B$2:$D122631, 3, 0)</f>
        <v>Raleigh, NC</v>
      </c>
      <c r="J2038" s="15" t="str">
        <f>vlookup(H2038, 'Airport Codes'!$B$2:$D122631, 3, 0)</f>
        <v>Sarasota, FL</v>
      </c>
      <c r="K2038" s="21"/>
    </row>
    <row r="2039" hidden="1">
      <c r="A2039" s="2" t="s">
        <v>2141</v>
      </c>
      <c r="B2039" s="2">
        <v>874.0</v>
      </c>
      <c r="C2039" s="2">
        <v>1036.0</v>
      </c>
      <c r="D2039" s="2">
        <v>1078.0</v>
      </c>
      <c r="E2039" s="2">
        <v>2988.0</v>
      </c>
      <c r="F2039" s="2" t="s">
        <v>36</v>
      </c>
      <c r="G2039" s="15" t="str">
        <f t="shared" si="369"/>
        <v>GRR</v>
      </c>
      <c r="H2039" s="15" t="str">
        <f t="shared" si="370"/>
        <v>ORF</v>
      </c>
      <c r="I2039" s="15" t="str">
        <f>vlookup(G2039, 'Airport Codes'!$B$2:$D122631, 3, 0)</f>
        <v>Grand Rapids, MI</v>
      </c>
      <c r="J2039" s="15" t="str">
        <f>vlookup(H2039, 'Airport Codes'!$B$2:$D122631, 3, 0)</f>
        <v>Norfolk, VA</v>
      </c>
      <c r="K2039" s="21"/>
    </row>
    <row r="2040" hidden="1">
      <c r="A2040" s="2" t="s">
        <v>2142</v>
      </c>
      <c r="B2040" s="2">
        <v>576.0</v>
      </c>
      <c r="C2040" s="2">
        <v>525.0</v>
      </c>
      <c r="D2040" s="2">
        <v>1067.0</v>
      </c>
      <c r="E2040" s="2">
        <v>2168.0</v>
      </c>
    </row>
    <row r="2041" hidden="1">
      <c r="A2041" s="2" t="s">
        <v>2143</v>
      </c>
      <c r="B2041" s="2">
        <v>547.0</v>
      </c>
      <c r="C2041" s="2">
        <v>619.0</v>
      </c>
      <c r="D2041" s="2">
        <v>339.0</v>
      </c>
      <c r="E2041" s="2">
        <v>1505.0</v>
      </c>
    </row>
    <row r="2042" hidden="1">
      <c r="A2042" s="2" t="s">
        <v>2144</v>
      </c>
      <c r="B2042" s="2">
        <v>13246.0</v>
      </c>
      <c r="C2042" s="2">
        <v>15942.0</v>
      </c>
      <c r="D2042" s="2">
        <v>15104.0</v>
      </c>
      <c r="E2042" s="2">
        <v>44292.0</v>
      </c>
    </row>
    <row r="2043" hidden="1">
      <c r="A2043" s="2" t="s">
        <v>2145</v>
      </c>
      <c r="B2043" s="2">
        <v>456.0</v>
      </c>
      <c r="C2043" s="2">
        <v>407.0</v>
      </c>
      <c r="D2043" s="2">
        <v>398.0</v>
      </c>
      <c r="E2043" s="2">
        <v>1261.0</v>
      </c>
    </row>
    <row r="2044" hidden="1">
      <c r="A2044" s="2" t="s">
        <v>2146</v>
      </c>
      <c r="B2044" s="2">
        <v>587.0</v>
      </c>
      <c r="C2044" s="2">
        <v>843.0</v>
      </c>
      <c r="D2044" s="2">
        <v>1556.0</v>
      </c>
      <c r="E2044" s="2">
        <v>2986.0</v>
      </c>
      <c r="F2044" s="2" t="s">
        <v>36</v>
      </c>
      <c r="G2044" s="15" t="str">
        <f t="shared" ref="G2044:G2045" si="371">LEFT(A2044, 3)</f>
        <v>BOI</v>
      </c>
      <c r="H2044" s="15" t="str">
        <f t="shared" ref="H2044:H2045" si="372">RiGHT(A2044, 3)</f>
        <v>LGB</v>
      </c>
      <c r="I2044" s="15" t="str">
        <f>vlookup(G2044, 'Airport Codes'!$B$2:$D122631, 3, 0)</f>
        <v>Boise, ID</v>
      </c>
      <c r="J2044" s="15" t="str">
        <f>vlookup(H2044, 'Airport Codes'!$B$2:$D122631, 3, 0)</f>
        <v>Long Beach, CA</v>
      </c>
      <c r="K2044" s="21"/>
    </row>
    <row r="2045" hidden="1">
      <c r="A2045" s="2" t="s">
        <v>2147</v>
      </c>
      <c r="B2045" s="2">
        <v>836.0</v>
      </c>
      <c r="C2045" s="2">
        <v>981.0</v>
      </c>
      <c r="D2045" s="2">
        <v>1169.0</v>
      </c>
      <c r="E2045" s="2">
        <v>2986.0</v>
      </c>
      <c r="F2045" s="2" t="s">
        <v>36</v>
      </c>
      <c r="G2045" s="15" t="str">
        <f t="shared" si="371"/>
        <v>CLE</v>
      </c>
      <c r="H2045" s="15" t="str">
        <f t="shared" si="372"/>
        <v>DTW</v>
      </c>
      <c r="I2045" s="15" t="str">
        <f>vlookup(G2045, 'Airport Codes'!$B$2:$D122631, 3, 0)</f>
        <v>Cleveland, OH</v>
      </c>
      <c r="J2045" s="15" t="str">
        <f>vlookup(H2045, 'Airport Codes'!$B$2:$D122631, 3, 0)</f>
        <v>Detroit, MI</v>
      </c>
      <c r="K2045" s="21"/>
    </row>
    <row r="2046" hidden="1">
      <c r="A2046" s="2" t="s">
        <v>2148</v>
      </c>
      <c r="D2046" s="2">
        <v>1748.0</v>
      </c>
      <c r="E2046" s="2">
        <v>1748.0</v>
      </c>
    </row>
    <row r="2047" hidden="1">
      <c r="A2047" s="2" t="s">
        <v>2149</v>
      </c>
      <c r="B2047" s="2">
        <v>219.0</v>
      </c>
      <c r="C2047" s="2">
        <v>335.0</v>
      </c>
      <c r="D2047" s="2">
        <v>273.0</v>
      </c>
      <c r="E2047" s="2">
        <v>827.0</v>
      </c>
    </row>
    <row r="2048" hidden="1">
      <c r="A2048" s="2" t="s">
        <v>2150</v>
      </c>
      <c r="D2048" s="2">
        <v>223.0</v>
      </c>
      <c r="E2048" s="2">
        <v>223.0</v>
      </c>
    </row>
    <row r="2049" hidden="1">
      <c r="A2049" s="2" t="s">
        <v>2151</v>
      </c>
      <c r="B2049" s="2">
        <v>880.0</v>
      </c>
      <c r="C2049" s="2">
        <v>1036.0</v>
      </c>
      <c r="D2049" s="2">
        <v>1061.0</v>
      </c>
      <c r="E2049" s="2">
        <v>2977.0</v>
      </c>
      <c r="F2049" s="2" t="s">
        <v>36</v>
      </c>
      <c r="G2049" s="15" t="str">
        <f t="shared" ref="G2049:G2052" si="373">LEFT(A2049, 3)</f>
        <v>ILM</v>
      </c>
      <c r="H2049" s="15" t="str">
        <f t="shared" ref="H2049:H2052" si="374">RiGHT(A2049, 3)</f>
        <v>STL</v>
      </c>
      <c r="I2049" s="15" t="str">
        <f>vlookup(G2049, 'Airport Codes'!$B$2:$D122631, 3, 0)</f>
        <v>Wilmington, DE</v>
      </c>
      <c r="J2049" s="15" t="str">
        <f>vlookup(H2049, 'Airport Codes'!$B$2:$D122631, 3, 0)</f>
        <v>St. Louis, MO</v>
      </c>
      <c r="K2049" s="21"/>
    </row>
    <row r="2050" hidden="1">
      <c r="A2050" s="2" t="s">
        <v>2152</v>
      </c>
      <c r="B2050" s="2">
        <v>918.0</v>
      </c>
      <c r="C2050" s="2">
        <v>988.0</v>
      </c>
      <c r="D2050" s="2">
        <v>1056.0</v>
      </c>
      <c r="E2050" s="2">
        <v>2962.0</v>
      </c>
      <c r="F2050" s="2" t="s">
        <v>36</v>
      </c>
      <c r="G2050" s="15" t="str">
        <f t="shared" si="373"/>
        <v>BPT</v>
      </c>
      <c r="H2050" s="15" t="str">
        <f t="shared" si="374"/>
        <v>DFW</v>
      </c>
      <c r="I2050" s="15" t="str">
        <f>vlookup(G2050, 'Airport Codes'!$B$2:$D122631, 3, 0)</f>
        <v>Beaumont, TX</v>
      </c>
      <c r="J2050" s="15" t="str">
        <f>vlookup(H2050, 'Airport Codes'!$B$2:$D122631, 3, 0)</f>
        <v>Dallas, TX</v>
      </c>
      <c r="K2050" s="21"/>
    </row>
    <row r="2051" hidden="1">
      <c r="A2051" s="2" t="s">
        <v>2153</v>
      </c>
      <c r="B2051" s="2">
        <v>941.0</v>
      </c>
      <c r="C2051" s="2">
        <v>956.0</v>
      </c>
      <c r="D2051" s="2">
        <v>1061.0</v>
      </c>
      <c r="E2051" s="2">
        <v>2958.0</v>
      </c>
      <c r="F2051" s="2" t="s">
        <v>36</v>
      </c>
      <c r="G2051" s="15" t="str">
        <f t="shared" si="373"/>
        <v>IND</v>
      </c>
      <c r="H2051" s="15" t="str">
        <f t="shared" si="374"/>
        <v>MSN</v>
      </c>
      <c r="I2051" s="15" t="str">
        <f>vlookup(G2051, 'Airport Codes'!$B$2:$D122631, 3, 0)</f>
        <v>Indianapolis, IN</v>
      </c>
      <c r="J2051" s="15" t="str">
        <f>vlookup(H2051, 'Airport Codes'!$B$2:$D122631, 3, 0)</f>
        <v>Madison, WI</v>
      </c>
      <c r="K2051" s="21"/>
    </row>
    <row r="2052" hidden="1">
      <c r="A2052" s="2" t="s">
        <v>2154</v>
      </c>
      <c r="B2052" s="2">
        <v>909.0</v>
      </c>
      <c r="C2052" s="2">
        <v>1000.0</v>
      </c>
      <c r="D2052" s="2">
        <v>1038.0</v>
      </c>
      <c r="E2052" s="2">
        <v>2947.0</v>
      </c>
      <c r="F2052" s="2" t="s">
        <v>36</v>
      </c>
      <c r="G2052" s="15" t="str">
        <f t="shared" si="373"/>
        <v>GRR</v>
      </c>
      <c r="H2052" s="15" t="str">
        <f t="shared" si="374"/>
        <v>PVD</v>
      </c>
      <c r="I2052" s="15" t="str">
        <f>vlookup(G2052, 'Airport Codes'!$B$2:$D122631, 3, 0)</f>
        <v>Grand Rapids, MI</v>
      </c>
      <c r="J2052" s="15" t="str">
        <f>vlookup(H2052, 'Airport Codes'!$B$2:$D122631, 3, 0)</f>
        <v>Providence, RI</v>
      </c>
      <c r="K2052" s="21"/>
    </row>
    <row r="2053" hidden="1">
      <c r="A2053" s="2" t="s">
        <v>2155</v>
      </c>
      <c r="B2053" s="2">
        <v>1464.0</v>
      </c>
      <c r="C2053" s="2">
        <v>1166.0</v>
      </c>
      <c r="D2053" s="2">
        <v>342.0</v>
      </c>
      <c r="E2053" s="2">
        <v>2972.0</v>
      </c>
    </row>
    <row r="2054" hidden="1">
      <c r="A2054" s="2" t="s">
        <v>2156</v>
      </c>
      <c r="B2054" s="2">
        <v>303.0</v>
      </c>
      <c r="C2054" s="2">
        <v>272.0</v>
      </c>
      <c r="D2054" s="2">
        <v>113.0</v>
      </c>
      <c r="E2054" s="2">
        <v>688.0</v>
      </c>
    </row>
    <row r="2055" hidden="1">
      <c r="A2055" s="2" t="s">
        <v>2157</v>
      </c>
      <c r="B2055" s="2">
        <v>137010.0</v>
      </c>
      <c r="C2055" s="2">
        <v>130695.0</v>
      </c>
      <c r="D2055" s="2">
        <v>128021.0</v>
      </c>
      <c r="E2055" s="2">
        <v>395726.0</v>
      </c>
    </row>
    <row r="2056" hidden="1">
      <c r="A2056" s="2" t="s">
        <v>2158</v>
      </c>
      <c r="B2056" s="2">
        <v>166004.0</v>
      </c>
      <c r="C2056" s="2">
        <v>155857.0</v>
      </c>
      <c r="D2056" s="2">
        <v>145037.0</v>
      </c>
      <c r="E2056" s="2">
        <v>466898.0</v>
      </c>
    </row>
    <row r="2057" hidden="1">
      <c r="A2057" s="2" t="s">
        <v>2159</v>
      </c>
      <c r="B2057" s="2">
        <v>970.0</v>
      </c>
      <c r="C2057" s="2">
        <v>980.0</v>
      </c>
      <c r="D2057" s="2">
        <v>994.0</v>
      </c>
      <c r="E2057" s="2">
        <v>2944.0</v>
      </c>
      <c r="F2057" s="2" t="s">
        <v>36</v>
      </c>
      <c r="G2057" s="15" t="str">
        <f t="shared" ref="G2057:G2059" si="375">LEFT(A2057, 3)</f>
        <v>MSN</v>
      </c>
      <c r="H2057" s="15" t="str">
        <f t="shared" ref="H2057:H2059" si="376">RiGHT(A2057, 3)</f>
        <v>STL</v>
      </c>
      <c r="I2057" s="15" t="str">
        <f>vlookup(G2057, 'Airport Codes'!$B$2:$D122631, 3, 0)</f>
        <v>Madison, WI</v>
      </c>
      <c r="J2057" s="15" t="str">
        <f>vlookup(H2057, 'Airport Codes'!$B$2:$D122631, 3, 0)</f>
        <v>St. Louis, MO</v>
      </c>
      <c r="K2057" s="21"/>
    </row>
    <row r="2058" hidden="1">
      <c r="A2058" s="2" t="s">
        <v>2160</v>
      </c>
      <c r="B2058" s="2">
        <v>926.0</v>
      </c>
      <c r="C2058" s="2">
        <v>978.0</v>
      </c>
      <c r="D2058" s="2">
        <v>1020.0</v>
      </c>
      <c r="E2058" s="2">
        <v>2924.0</v>
      </c>
      <c r="F2058" s="2" t="s">
        <v>36</v>
      </c>
      <c r="G2058" s="15" t="str">
        <f t="shared" si="375"/>
        <v>BHM</v>
      </c>
      <c r="H2058" s="15" t="str">
        <f t="shared" si="376"/>
        <v>BUF</v>
      </c>
      <c r="I2058" s="15" t="str">
        <f>vlookup(G2058, 'Airport Codes'!$B$2:$D122631, 3, 0)</f>
        <v>Birmingham, AL</v>
      </c>
      <c r="J2058" s="15" t="str">
        <f>vlookup(H2058, 'Airport Codes'!$B$2:$D122631, 3, 0)</f>
        <v>Buffalo, WY</v>
      </c>
      <c r="K2058" s="21"/>
    </row>
    <row r="2059" hidden="1">
      <c r="A2059" s="2" t="s">
        <v>2161</v>
      </c>
      <c r="B2059" s="2">
        <v>863.0</v>
      </c>
      <c r="C2059" s="2">
        <v>1018.0</v>
      </c>
      <c r="D2059" s="2">
        <v>1031.0</v>
      </c>
      <c r="E2059" s="2">
        <v>2912.0</v>
      </c>
      <c r="F2059" s="2" t="s">
        <v>36</v>
      </c>
      <c r="G2059" s="15" t="str">
        <f t="shared" si="375"/>
        <v>BUF</v>
      </c>
      <c r="H2059" s="15" t="str">
        <f t="shared" si="376"/>
        <v>CVG</v>
      </c>
      <c r="I2059" s="15" t="str">
        <f>vlookup(G2059, 'Airport Codes'!$B$2:$D122631, 3, 0)</f>
        <v>Buffalo, WY</v>
      </c>
      <c r="J2059" s="15" t="str">
        <f>vlookup(H2059, 'Airport Codes'!$B$2:$D122631, 3, 0)</f>
        <v>Cincinnati, OH</v>
      </c>
      <c r="K2059" s="21"/>
    </row>
    <row r="2060" hidden="1">
      <c r="A2060" s="2" t="s">
        <v>2162</v>
      </c>
      <c r="B2060" s="2">
        <v>1142.0</v>
      </c>
      <c r="C2060" s="2">
        <v>962.0</v>
      </c>
      <c r="D2060" s="2">
        <v>1553.0</v>
      </c>
      <c r="E2060" s="2">
        <v>3657.0</v>
      </c>
    </row>
    <row r="2061" hidden="1">
      <c r="A2061" s="2" t="s">
        <v>2163</v>
      </c>
      <c r="B2061" s="2">
        <v>478.0</v>
      </c>
      <c r="C2061" s="2">
        <v>644.0</v>
      </c>
      <c r="D2061" s="2">
        <v>467.0</v>
      </c>
      <c r="E2061" s="2">
        <v>1589.0</v>
      </c>
    </row>
    <row r="2062" hidden="1">
      <c r="A2062" s="2" t="s">
        <v>2164</v>
      </c>
      <c r="B2062" s="2">
        <v>430.0</v>
      </c>
      <c r="C2062" s="2">
        <v>391.0</v>
      </c>
      <c r="D2062" s="2">
        <v>321.0</v>
      </c>
      <c r="E2062" s="2">
        <v>1142.0</v>
      </c>
    </row>
    <row r="2063" hidden="1">
      <c r="A2063" s="2" t="s">
        <v>2165</v>
      </c>
      <c r="B2063" s="2">
        <v>946.0</v>
      </c>
      <c r="C2063" s="2">
        <v>978.0</v>
      </c>
      <c r="D2063" s="2">
        <v>983.0</v>
      </c>
      <c r="E2063" s="2">
        <v>2907.0</v>
      </c>
      <c r="F2063" s="2" t="s">
        <v>36</v>
      </c>
      <c r="G2063" s="15" t="str">
        <f>LEFT(A2063, 3)</f>
        <v>DCA</v>
      </c>
      <c r="H2063" s="15" t="str">
        <f>RiGHT(A2063, 3)</f>
        <v>TVC</v>
      </c>
      <c r="I2063" s="15" t="str">
        <f>vlookup(G2063, 'Airport Codes'!$B$2:$D122631, 3, 0)</f>
        <v>Washington, DC</v>
      </c>
      <c r="J2063" s="15" t="str">
        <f>vlookup(H2063, 'Airport Codes'!$B$2:$D122631, 3, 0)</f>
        <v>Traverse City, MI</v>
      </c>
      <c r="K2063" s="21"/>
    </row>
    <row r="2064" hidden="1">
      <c r="A2064" s="2" t="s">
        <v>2166</v>
      </c>
      <c r="B2064" s="2">
        <v>60188.0</v>
      </c>
      <c r="C2064" s="2">
        <v>58923.0</v>
      </c>
      <c r="D2064" s="2">
        <v>58257.0</v>
      </c>
      <c r="E2064" s="2">
        <v>177368.0</v>
      </c>
    </row>
    <row r="2065" hidden="1">
      <c r="A2065" s="2" t="s">
        <v>2167</v>
      </c>
      <c r="D2065" s="2">
        <v>16049.0</v>
      </c>
      <c r="E2065" s="2">
        <v>16049.0</v>
      </c>
    </row>
    <row r="2066" hidden="1">
      <c r="A2066" s="2" t="s">
        <v>2168</v>
      </c>
      <c r="B2066" s="2">
        <v>37729.0</v>
      </c>
      <c r="C2066" s="2">
        <v>35601.0</v>
      </c>
      <c r="D2066" s="2">
        <v>35183.0</v>
      </c>
      <c r="E2066" s="2">
        <v>108513.0</v>
      </c>
    </row>
    <row r="2067" hidden="1">
      <c r="A2067" s="2" t="s">
        <v>2169</v>
      </c>
      <c r="B2067" s="2">
        <v>1006.0</v>
      </c>
      <c r="C2067" s="2">
        <v>1641.0</v>
      </c>
      <c r="D2067" s="2">
        <v>1563.0</v>
      </c>
      <c r="E2067" s="2">
        <v>4210.0</v>
      </c>
    </row>
    <row r="2068" hidden="1">
      <c r="A2068" s="2" t="s">
        <v>2170</v>
      </c>
      <c r="D2068" s="2">
        <v>211.0</v>
      </c>
      <c r="E2068" s="2">
        <v>211.0</v>
      </c>
    </row>
    <row r="2069" hidden="1">
      <c r="A2069" s="2" t="s">
        <v>2171</v>
      </c>
      <c r="B2069" s="2">
        <v>849.0</v>
      </c>
      <c r="C2069" s="2">
        <v>1181.0</v>
      </c>
      <c r="D2069" s="2">
        <v>920.0</v>
      </c>
      <c r="E2069" s="2">
        <v>2950.0</v>
      </c>
    </row>
    <row r="2070" hidden="1">
      <c r="A2070" s="2" t="s">
        <v>2172</v>
      </c>
      <c r="B2070" s="2">
        <v>813.0</v>
      </c>
      <c r="C2070" s="2">
        <v>892.0</v>
      </c>
      <c r="D2070" s="2">
        <v>1195.0</v>
      </c>
      <c r="E2070" s="2">
        <v>2900.0</v>
      </c>
      <c r="F2070" s="2" t="s">
        <v>36</v>
      </c>
      <c r="G2070" s="15" t="str">
        <f t="shared" ref="G2070:G2071" si="377">LEFT(A2070, 3)</f>
        <v>ATL</v>
      </c>
      <c r="H2070" s="15" t="str">
        <f t="shared" ref="H2070:H2071" si="378">RiGHT(A2070, 3)</f>
        <v>TVC</v>
      </c>
      <c r="I2070" s="15" t="str">
        <f>vlookup(G2070, 'Airport Codes'!$B$2:$D122631, 3, 0)</f>
        <v>Atlanta, GA</v>
      </c>
      <c r="J2070" s="15" t="str">
        <f>vlookup(H2070, 'Airport Codes'!$B$2:$D122631, 3, 0)</f>
        <v>Traverse City, MI</v>
      </c>
      <c r="K2070" s="21"/>
    </row>
    <row r="2071" hidden="1">
      <c r="A2071" s="2" t="s">
        <v>2173</v>
      </c>
      <c r="B2071" s="2">
        <v>946.0</v>
      </c>
      <c r="C2071" s="2">
        <v>970.0</v>
      </c>
      <c r="D2071" s="2">
        <v>979.0</v>
      </c>
      <c r="E2071" s="2">
        <v>2895.0</v>
      </c>
      <c r="F2071" s="2" t="s">
        <v>36</v>
      </c>
      <c r="G2071" s="15" t="str">
        <f t="shared" si="377"/>
        <v>BUR</v>
      </c>
      <c r="H2071" s="15" t="str">
        <f t="shared" si="378"/>
        <v>ELP</v>
      </c>
      <c r="I2071" s="15" t="str">
        <f>vlookup(G2071, 'Airport Codes'!$B$2:$D122631, 3, 0)</f>
        <v>Burbank, CA</v>
      </c>
      <c r="J2071" s="15" t="str">
        <f>vlookup(H2071, 'Airport Codes'!$B$2:$D122631, 3, 0)</f>
        <v>El Paso, TX</v>
      </c>
      <c r="K2071" s="21"/>
    </row>
    <row r="2072" hidden="1">
      <c r="A2072" s="2" t="s">
        <v>2174</v>
      </c>
      <c r="B2072" s="2">
        <v>14820.0</v>
      </c>
      <c r="C2072" s="2">
        <v>15623.0</v>
      </c>
      <c r="E2072" s="2">
        <v>30443.0</v>
      </c>
    </row>
    <row r="2073" hidden="1">
      <c r="A2073" s="2" t="s">
        <v>2175</v>
      </c>
      <c r="B2073" s="2">
        <v>21615.0</v>
      </c>
      <c r="C2073" s="2">
        <v>26180.0</v>
      </c>
      <c r="D2073" s="2">
        <v>26044.0</v>
      </c>
      <c r="E2073" s="2">
        <v>73839.0</v>
      </c>
    </row>
    <row r="2074" hidden="1">
      <c r="A2074" s="2" t="s">
        <v>2176</v>
      </c>
      <c r="B2074" s="2">
        <v>28512.0</v>
      </c>
      <c r="C2074" s="2">
        <v>28675.0</v>
      </c>
      <c r="D2074" s="2">
        <v>27971.0</v>
      </c>
      <c r="E2074" s="2">
        <v>85158.0</v>
      </c>
    </row>
    <row r="2075" hidden="1">
      <c r="A2075" s="2" t="s">
        <v>2177</v>
      </c>
      <c r="B2075" s="2">
        <v>436.0</v>
      </c>
      <c r="C2075" s="2">
        <v>668.0</v>
      </c>
      <c r="D2075" s="2">
        <v>1776.0</v>
      </c>
      <c r="E2075" s="2">
        <v>2880.0</v>
      </c>
      <c r="F2075" s="2" t="s">
        <v>36</v>
      </c>
      <c r="G2075" s="15" t="str">
        <f t="shared" ref="G2075:G2076" si="379">LEFT(A2075, 3)</f>
        <v>ACK</v>
      </c>
      <c r="H2075" s="15" t="str">
        <f t="shared" ref="H2075:H2076" si="380">RiGHT(A2075, 3)</f>
        <v>LGA</v>
      </c>
      <c r="I2075" s="15" t="str">
        <f>vlookup(G2075, 'Airport Codes'!$B$2:$D122631, 3, 0)</f>
        <v>Nantucket, MA</v>
      </c>
      <c r="J2075" s="15" t="str">
        <f>vlookup(H2075, 'Airport Codes'!$B$2:$D122631, 3, 0)</f>
        <v>New York, NY</v>
      </c>
      <c r="K2075" s="21"/>
    </row>
    <row r="2076" hidden="1">
      <c r="A2076" s="2" t="s">
        <v>2178</v>
      </c>
      <c r="B2076" s="2">
        <v>882.0</v>
      </c>
      <c r="C2076" s="2">
        <v>925.0</v>
      </c>
      <c r="D2076" s="2">
        <v>1073.0</v>
      </c>
      <c r="E2076" s="2">
        <v>2880.0</v>
      </c>
      <c r="F2076" s="2" t="s">
        <v>36</v>
      </c>
      <c r="G2076" s="15" t="str">
        <f t="shared" si="379"/>
        <v>AGS</v>
      </c>
      <c r="H2076" s="15" t="str">
        <f t="shared" si="380"/>
        <v>MCO</v>
      </c>
      <c r="I2076" s="15" t="str">
        <f>vlookup(G2076, 'Airport Codes'!$B$2:$D122631, 3, 0)</f>
        <v>Augusta, ME</v>
      </c>
      <c r="J2076" s="15" t="str">
        <f>vlookup(H2076, 'Airport Codes'!$B$2:$D122631, 3, 0)</f>
        <v>Orlando, FL</v>
      </c>
      <c r="K2076" s="21"/>
    </row>
    <row r="2077" hidden="1">
      <c r="A2077" s="2" t="s">
        <v>2179</v>
      </c>
      <c r="B2077" s="2">
        <v>152436.0</v>
      </c>
      <c r="C2077" s="2">
        <v>150752.0</v>
      </c>
      <c r="D2077" s="2">
        <v>152715.0</v>
      </c>
      <c r="E2077" s="2">
        <v>455903.0</v>
      </c>
    </row>
    <row r="2078" hidden="1">
      <c r="A2078" s="2" t="s">
        <v>2180</v>
      </c>
      <c r="C2078" s="2">
        <v>2418.0</v>
      </c>
      <c r="D2078" s="2">
        <v>2726.0</v>
      </c>
      <c r="E2078" s="2">
        <v>5144.0</v>
      </c>
    </row>
    <row r="2079" hidden="1">
      <c r="A2079" s="2" t="s">
        <v>2181</v>
      </c>
      <c r="B2079" s="2">
        <v>843.0</v>
      </c>
      <c r="C2079" s="2">
        <v>1006.0</v>
      </c>
      <c r="D2079" s="2">
        <v>1021.0</v>
      </c>
      <c r="E2079" s="2">
        <v>2870.0</v>
      </c>
      <c r="F2079" s="2" t="s">
        <v>36</v>
      </c>
      <c r="G2079" s="15" t="str">
        <f>LEFT(A2079, 3)</f>
        <v>CVG</v>
      </c>
      <c r="H2079" s="15" t="str">
        <f>RiGHT(A2079, 3)</f>
        <v>MSN</v>
      </c>
      <c r="I2079" s="15" t="str">
        <f>vlookup(G2079, 'Airport Codes'!$B$2:$D122631, 3, 0)</f>
        <v>Cincinnati, OH</v>
      </c>
      <c r="J2079" s="15" t="str">
        <f>vlookup(H2079, 'Airport Codes'!$B$2:$D122631, 3, 0)</f>
        <v>Madison, WI</v>
      </c>
      <c r="K2079" s="21"/>
    </row>
    <row r="2080" hidden="1">
      <c r="A2080" s="2" t="s">
        <v>2182</v>
      </c>
      <c r="C2080" s="2">
        <v>272.0</v>
      </c>
      <c r="D2080" s="2">
        <v>63.0</v>
      </c>
      <c r="E2080" s="2">
        <v>335.0</v>
      </c>
    </row>
    <row r="2081" hidden="1">
      <c r="A2081" s="2" t="s">
        <v>2183</v>
      </c>
      <c r="D2081" s="2">
        <v>1884.0</v>
      </c>
      <c r="E2081" s="2">
        <v>1884.0</v>
      </c>
    </row>
    <row r="2082" hidden="1">
      <c r="A2082" s="2" t="s">
        <v>2184</v>
      </c>
      <c r="B2082" s="2">
        <v>637.0</v>
      </c>
      <c r="C2082" s="2">
        <v>645.0</v>
      </c>
      <c r="D2082" s="2">
        <v>429.0</v>
      </c>
      <c r="E2082" s="2">
        <v>1711.0</v>
      </c>
    </row>
    <row r="2083" hidden="1">
      <c r="A2083" s="2" t="s">
        <v>2185</v>
      </c>
      <c r="B2083" s="2">
        <v>15710.0</v>
      </c>
      <c r="C2083" s="2">
        <v>18902.0</v>
      </c>
      <c r="D2083" s="2">
        <v>18833.0</v>
      </c>
      <c r="E2083" s="2">
        <v>53445.0</v>
      </c>
    </row>
    <row r="2084" hidden="1">
      <c r="A2084" s="2" t="s">
        <v>2186</v>
      </c>
      <c r="B2084" s="2">
        <v>871.0</v>
      </c>
      <c r="C2084" s="2">
        <v>919.0</v>
      </c>
      <c r="D2084" s="2">
        <v>1071.0</v>
      </c>
      <c r="E2084" s="2">
        <v>2861.0</v>
      </c>
      <c r="F2084" s="2" t="s">
        <v>36</v>
      </c>
      <c r="G2084" s="15" t="str">
        <f>LEFT(A2084, 3)</f>
        <v>ORF</v>
      </c>
      <c r="H2084" s="15" t="str">
        <f>RiGHT(A2084, 3)</f>
        <v>ROC</v>
      </c>
      <c r="I2084" s="15" t="str">
        <f>vlookup(G2084, 'Airport Codes'!$B$2:$D122631, 3, 0)</f>
        <v>Norfolk, VA</v>
      </c>
      <c r="J2084" s="15" t="str">
        <f>vlookup(H2084, 'Airport Codes'!$B$2:$D122631, 3, 0)</f>
        <v>Rochester, MN</v>
      </c>
      <c r="K2084" s="21"/>
    </row>
    <row r="2085" hidden="1">
      <c r="A2085" s="2" t="s">
        <v>2187</v>
      </c>
      <c r="C2085" s="2">
        <v>98.0</v>
      </c>
      <c r="D2085" s="2">
        <v>970.0</v>
      </c>
      <c r="E2085" s="2">
        <v>1068.0</v>
      </c>
    </row>
    <row r="2086" hidden="1">
      <c r="A2086" s="2" t="s">
        <v>2188</v>
      </c>
      <c r="B2086" s="2">
        <v>922.0</v>
      </c>
      <c r="C2086" s="2">
        <v>922.0</v>
      </c>
      <c r="D2086" s="2">
        <v>1008.0</v>
      </c>
      <c r="E2086" s="2">
        <v>2852.0</v>
      </c>
      <c r="F2086" s="2" t="s">
        <v>36</v>
      </c>
      <c r="G2086" s="15" t="str">
        <f>LEFT(A2086, 3)</f>
        <v>CVG</v>
      </c>
      <c r="H2086" s="15" t="str">
        <f>RiGHT(A2086, 3)</f>
        <v>GSO</v>
      </c>
      <c r="I2086" s="15" t="str">
        <f>vlookup(G2086, 'Airport Codes'!$B$2:$D122631, 3, 0)</f>
        <v>Cincinnati, OH</v>
      </c>
      <c r="J2086" s="15" t="str">
        <f>vlookup(H2086, 'Airport Codes'!$B$2:$D122631, 3, 0)</f>
        <v>Greensboro, NC</v>
      </c>
      <c r="K2086" s="21"/>
    </row>
    <row r="2087" hidden="1">
      <c r="A2087" s="2" t="s">
        <v>2189</v>
      </c>
      <c r="B2087" s="2">
        <v>34644.0</v>
      </c>
      <c r="C2087" s="2">
        <v>33584.0</v>
      </c>
      <c r="D2087" s="2">
        <v>39437.0</v>
      </c>
      <c r="E2087" s="2">
        <v>107665.0</v>
      </c>
    </row>
    <row r="2088" hidden="1">
      <c r="A2088" s="2" t="s">
        <v>2190</v>
      </c>
      <c r="B2088" s="2">
        <v>804.0</v>
      </c>
      <c r="C2088" s="2">
        <v>862.0</v>
      </c>
      <c r="D2088" s="2">
        <v>1186.0</v>
      </c>
      <c r="E2088" s="2">
        <v>2852.0</v>
      </c>
      <c r="F2088" s="2" t="s">
        <v>36</v>
      </c>
      <c r="G2088" s="15" t="str">
        <f>LEFT(A2088, 3)</f>
        <v>MSP</v>
      </c>
      <c r="H2088" s="15" t="str">
        <f>RiGHT(A2088, 3)</f>
        <v>PIA</v>
      </c>
      <c r="I2088" s="15" t="str">
        <f>vlookup(G2088, 'Airport Codes'!$B$2:$D122631, 3, 0)</f>
        <v>St. Paul-Minneapolis, MN</v>
      </c>
      <c r="J2088" s="15" t="str">
        <f>vlookup(H2088, 'Airport Codes'!$B$2:$D122631, 3, 0)</f>
        <v>Peoria, IL</v>
      </c>
      <c r="K2088" s="21"/>
    </row>
    <row r="2089" hidden="1">
      <c r="A2089" s="2" t="s">
        <v>2191</v>
      </c>
      <c r="D2089" s="2">
        <v>3652.0</v>
      </c>
      <c r="E2089" s="2">
        <v>3652.0</v>
      </c>
    </row>
    <row r="2090" hidden="1">
      <c r="A2090" s="2" t="s">
        <v>2192</v>
      </c>
      <c r="B2090" s="2">
        <v>57958.0</v>
      </c>
      <c r="E2090" s="2">
        <v>57958.0</v>
      </c>
    </row>
    <row r="2091" hidden="1">
      <c r="A2091" s="2" t="s">
        <v>2193</v>
      </c>
      <c r="B2091" s="2">
        <v>673.0</v>
      </c>
      <c r="C2091" s="2">
        <v>1062.0</v>
      </c>
      <c r="D2091" s="2">
        <v>1113.0</v>
      </c>
      <c r="E2091" s="2">
        <v>2848.0</v>
      </c>
      <c r="F2091" s="2" t="s">
        <v>36</v>
      </c>
      <c r="G2091" s="15" t="str">
        <f>LEFT(A2091, 3)</f>
        <v>BGR</v>
      </c>
      <c r="H2091" s="15" t="str">
        <f>RiGHT(A2091, 3)</f>
        <v>CLT</v>
      </c>
      <c r="I2091" s="15" t="str">
        <f>vlookup(G2091, 'Airport Codes'!$B$2:$D122631, 3, 0)</f>
        <v>Bangor, MI</v>
      </c>
      <c r="J2091" s="15" t="str">
        <f>vlookup(H2091, 'Airport Codes'!$B$2:$D122631, 3, 0)</f>
        <v>Charlotte, NC</v>
      </c>
      <c r="K2091" s="21"/>
    </row>
    <row r="2092" hidden="1">
      <c r="A2092" s="2" t="s">
        <v>2194</v>
      </c>
      <c r="B2092" s="2">
        <v>1709.0</v>
      </c>
      <c r="C2092" s="2">
        <v>2072.0</v>
      </c>
      <c r="D2092" s="2">
        <v>1093.0</v>
      </c>
      <c r="E2092" s="2">
        <v>4874.0</v>
      </c>
    </row>
    <row r="2093" hidden="1">
      <c r="A2093" s="2" t="s">
        <v>2195</v>
      </c>
      <c r="B2093" s="2">
        <v>797.0</v>
      </c>
      <c r="C2093" s="2">
        <v>899.0</v>
      </c>
      <c r="D2093" s="2">
        <v>1147.0</v>
      </c>
      <c r="E2093" s="2">
        <v>2843.0</v>
      </c>
      <c r="F2093" s="2" t="s">
        <v>36</v>
      </c>
      <c r="G2093" s="15" t="str">
        <f t="shared" ref="G2093:G2096" si="381">LEFT(A2093, 3)</f>
        <v>HSV</v>
      </c>
      <c r="H2093" s="15" t="str">
        <f t="shared" ref="H2093:H2096" si="382">RiGHT(A2093, 3)</f>
        <v>RIC</v>
      </c>
      <c r="I2093" s="15" t="str">
        <f>vlookup(G2093, 'Airport Codes'!$B$2:$D122631, 3, 0)</f>
        <v>Huntsville, AL</v>
      </c>
      <c r="J2093" s="15" t="str">
        <f>vlookup(H2093, 'Airport Codes'!$B$2:$D122631, 3, 0)</f>
        <v>Richmond, BC</v>
      </c>
      <c r="K2093" s="21"/>
    </row>
    <row r="2094" hidden="1">
      <c r="A2094" s="2" t="s">
        <v>2196</v>
      </c>
      <c r="B2094" s="2">
        <v>824.0</v>
      </c>
      <c r="C2094" s="2">
        <v>939.0</v>
      </c>
      <c r="D2094" s="2">
        <v>1074.0</v>
      </c>
      <c r="E2094" s="2">
        <v>2837.0</v>
      </c>
      <c r="F2094" s="2" t="s">
        <v>36</v>
      </c>
      <c r="G2094" s="15" t="str">
        <f t="shared" si="381"/>
        <v>FLL</v>
      </c>
      <c r="H2094" s="15" t="str">
        <f t="shared" si="382"/>
        <v>HSV</v>
      </c>
      <c r="I2094" s="15" t="str">
        <f>vlookup(G2094, 'Airport Codes'!$B$2:$D122631, 3, 0)</f>
        <v>Fort Lauderdale, FL</v>
      </c>
      <c r="J2094" s="15" t="str">
        <f>vlookup(H2094, 'Airport Codes'!$B$2:$D122631, 3, 0)</f>
        <v>Huntsville, AL</v>
      </c>
      <c r="K2094" s="21"/>
    </row>
    <row r="2095" hidden="1">
      <c r="A2095" s="2" t="s">
        <v>2197</v>
      </c>
      <c r="B2095" s="2">
        <v>839.0</v>
      </c>
      <c r="C2095" s="2">
        <v>903.0</v>
      </c>
      <c r="D2095" s="2">
        <v>1089.0</v>
      </c>
      <c r="E2095" s="2">
        <v>2831.0</v>
      </c>
      <c r="F2095" s="2" t="s">
        <v>36</v>
      </c>
      <c r="G2095" s="15" t="str">
        <f t="shared" si="381"/>
        <v>JAC</v>
      </c>
      <c r="H2095" s="15" t="str">
        <f t="shared" si="382"/>
        <v>PHX</v>
      </c>
      <c r="I2095" s="15" t="str">
        <f>vlookup(G2095, 'Airport Codes'!$B$2:$D122631, 3, 0)</f>
        <v>Jackson, MS</v>
      </c>
      <c r="J2095" s="15" t="str">
        <f>vlookup(H2095, 'Airport Codes'!$B$2:$D122631, 3, 0)</f>
        <v>Phoenix, AZ</v>
      </c>
      <c r="K2095" s="21"/>
    </row>
    <row r="2096" hidden="1">
      <c r="A2096" s="2" t="s">
        <v>2198</v>
      </c>
      <c r="B2096" s="2">
        <v>880.0</v>
      </c>
      <c r="C2096" s="2">
        <v>930.0</v>
      </c>
      <c r="D2096" s="2">
        <v>1016.0</v>
      </c>
      <c r="E2096" s="2">
        <v>2826.0</v>
      </c>
      <c r="F2096" s="2" t="s">
        <v>36</v>
      </c>
      <c r="G2096" s="15" t="str">
        <f t="shared" si="381"/>
        <v>BTV</v>
      </c>
      <c r="H2096" s="15" t="str">
        <f t="shared" si="382"/>
        <v>PIT</v>
      </c>
      <c r="I2096" s="15" t="str">
        <f>vlookup(G2096, 'Airport Codes'!$B$2:$D122631, 3, 0)</f>
        <v>Burlington, NC</v>
      </c>
      <c r="J2096" s="15" t="str">
        <f>vlookup(H2096, 'Airport Codes'!$B$2:$D122631, 3, 0)</f>
        <v>Pittsburgh, PA</v>
      </c>
      <c r="K2096" s="21"/>
    </row>
    <row r="2097" hidden="1">
      <c r="A2097" s="2" t="s">
        <v>2199</v>
      </c>
      <c r="B2097" s="2">
        <v>52124.0</v>
      </c>
      <c r="C2097" s="2">
        <v>52049.0</v>
      </c>
      <c r="D2097" s="2">
        <v>57383.0</v>
      </c>
      <c r="E2097" s="2">
        <v>161556.0</v>
      </c>
    </row>
    <row r="2098" hidden="1">
      <c r="A2098" s="2" t="s">
        <v>2200</v>
      </c>
      <c r="B2098" s="2">
        <v>832.0</v>
      </c>
      <c r="C2098" s="2">
        <v>900.0</v>
      </c>
      <c r="D2098" s="2">
        <v>1094.0</v>
      </c>
      <c r="E2098" s="2">
        <v>2826.0</v>
      </c>
      <c r="F2098" s="2" t="s">
        <v>36</v>
      </c>
      <c r="G2098" s="15" t="str">
        <f t="shared" ref="G2098:G2099" si="383">LEFT(A2098, 3)</f>
        <v>GSP</v>
      </c>
      <c r="H2098" s="15" t="str">
        <f t="shared" ref="H2098:H2099" si="384">RiGHT(A2098, 3)</f>
        <v>JAX</v>
      </c>
      <c r="I2098" s="15" t="str">
        <f>vlookup(G2098, 'Airport Codes'!$B$2:$D122631, 3, 0)</f>
        <v>Greenville, NC</v>
      </c>
      <c r="J2098" s="15" t="str">
        <f>vlookup(H2098, 'Airport Codes'!$B$2:$D122631, 3, 0)</f>
        <v>Jacksonville, FL</v>
      </c>
      <c r="K2098" s="21"/>
    </row>
    <row r="2099" hidden="1">
      <c r="A2099" s="2" t="s">
        <v>2201</v>
      </c>
      <c r="B2099" s="2">
        <v>835.0</v>
      </c>
      <c r="C2099" s="2">
        <v>927.0</v>
      </c>
      <c r="D2099" s="2">
        <v>1061.0</v>
      </c>
      <c r="E2099" s="2">
        <v>2823.0</v>
      </c>
      <c r="F2099" s="2" t="s">
        <v>36</v>
      </c>
      <c r="G2099" s="15" t="str">
        <f t="shared" si="383"/>
        <v>BHM</v>
      </c>
      <c r="H2099" s="15" t="str">
        <f t="shared" si="384"/>
        <v>GSO</v>
      </c>
      <c r="I2099" s="15" t="str">
        <f>vlookup(G2099, 'Airport Codes'!$B$2:$D122631, 3, 0)</f>
        <v>Birmingham, AL</v>
      </c>
      <c r="J2099" s="15" t="str">
        <f>vlookup(H2099, 'Airport Codes'!$B$2:$D122631, 3, 0)</f>
        <v>Greensboro, NC</v>
      </c>
      <c r="K2099" s="21"/>
    </row>
    <row r="2100" hidden="1">
      <c r="A2100" s="2" t="s">
        <v>2202</v>
      </c>
      <c r="B2100" s="2">
        <v>117.0</v>
      </c>
      <c r="C2100" s="2">
        <v>232.0</v>
      </c>
      <c r="D2100" s="2">
        <v>200.0</v>
      </c>
      <c r="E2100" s="2">
        <v>549.0</v>
      </c>
    </row>
    <row r="2101" hidden="1">
      <c r="A2101" s="2" t="s">
        <v>2203</v>
      </c>
      <c r="B2101" s="2">
        <v>869.0</v>
      </c>
      <c r="C2101" s="2">
        <v>944.0</v>
      </c>
      <c r="D2101" s="2">
        <v>1008.0</v>
      </c>
      <c r="E2101" s="2">
        <v>2821.0</v>
      </c>
      <c r="F2101" s="2" t="s">
        <v>36</v>
      </c>
      <c r="G2101" s="15" t="str">
        <f t="shared" ref="G2101:G2102" si="385">LEFT(A2101, 3)</f>
        <v>RIC</v>
      </c>
      <c r="H2101" s="15" t="str">
        <f t="shared" ref="H2101:H2102" si="386">RiGHT(A2101, 3)</f>
        <v>SAV</v>
      </c>
      <c r="I2101" s="15" t="str">
        <f>vlookup(G2101, 'Airport Codes'!$B$2:$D122631, 3, 0)</f>
        <v>Richmond, BC</v>
      </c>
      <c r="J2101" s="15" t="str">
        <f>vlookup(H2101, 'Airport Codes'!$B$2:$D122631, 3, 0)</f>
        <v>Savannah, GA</v>
      </c>
      <c r="K2101" s="21"/>
    </row>
    <row r="2102" hidden="1">
      <c r="A2102" s="2" t="s">
        <v>2204</v>
      </c>
      <c r="B2102" s="2">
        <v>862.0</v>
      </c>
      <c r="C2102" s="2">
        <v>879.0</v>
      </c>
      <c r="D2102" s="2">
        <v>1065.0</v>
      </c>
      <c r="E2102" s="2">
        <v>2806.0</v>
      </c>
      <c r="F2102" s="2" t="s">
        <v>36</v>
      </c>
      <c r="G2102" s="15" t="str">
        <f t="shared" si="385"/>
        <v>MEM</v>
      </c>
      <c r="H2102" s="15" t="str">
        <f t="shared" si="386"/>
        <v>OKC</v>
      </c>
      <c r="I2102" s="15" t="str">
        <f>vlookup(G2102, 'Airport Codes'!$B$2:$D122631, 3, 0)</f>
        <v>Memphis, TN</v>
      </c>
      <c r="J2102" s="15" t="str">
        <f>vlookup(H2102, 'Airport Codes'!$B$2:$D122631, 3, 0)</f>
        <v>Oklahoma City, OK</v>
      </c>
      <c r="K2102" s="21"/>
    </row>
    <row r="2103" hidden="1">
      <c r="A2103" s="2" t="s">
        <v>2205</v>
      </c>
      <c r="D2103" s="2">
        <v>301.0</v>
      </c>
      <c r="E2103" s="2">
        <v>301.0</v>
      </c>
    </row>
    <row r="2104" hidden="1">
      <c r="A2104" s="2" t="s">
        <v>2206</v>
      </c>
      <c r="B2104" s="2">
        <v>859.0</v>
      </c>
      <c r="C2104" s="2">
        <v>880.0</v>
      </c>
      <c r="D2104" s="2">
        <v>1064.0</v>
      </c>
      <c r="E2104" s="2">
        <v>2803.0</v>
      </c>
      <c r="F2104" s="2" t="s">
        <v>36</v>
      </c>
      <c r="G2104" s="15" t="str">
        <f t="shared" ref="G2104:G2106" si="387">LEFT(A2104, 3)</f>
        <v>CAE</v>
      </c>
      <c r="H2104" s="15" t="str">
        <f t="shared" ref="H2104:H2106" si="388">RiGHT(A2104, 3)</f>
        <v>CMH</v>
      </c>
      <c r="I2104" s="15" t="str">
        <f>vlookup(G2104, 'Airport Codes'!$B$2:$D122631, 3, 0)</f>
        <v>Columbia, SC</v>
      </c>
      <c r="J2104" s="15" t="str">
        <f>vlookup(H2104, 'Airport Codes'!$B$2:$D122631, 3, 0)</f>
        <v>Columbus, WI</v>
      </c>
      <c r="K2104" s="21"/>
    </row>
    <row r="2105" hidden="1">
      <c r="A2105" s="2" t="s">
        <v>2207</v>
      </c>
      <c r="B2105" s="2">
        <v>785.0</v>
      </c>
      <c r="C2105" s="2">
        <v>863.0</v>
      </c>
      <c r="D2105" s="2">
        <v>1154.0</v>
      </c>
      <c r="E2105" s="2">
        <v>2802.0</v>
      </c>
      <c r="F2105" s="2" t="s">
        <v>36</v>
      </c>
      <c r="G2105" s="15" t="str">
        <f t="shared" si="387"/>
        <v>CVG</v>
      </c>
      <c r="H2105" s="15" t="str">
        <f t="shared" si="388"/>
        <v>GSP</v>
      </c>
      <c r="I2105" s="15" t="str">
        <f>vlookup(G2105, 'Airport Codes'!$B$2:$D122631, 3, 0)</f>
        <v>Cincinnati, OH</v>
      </c>
      <c r="J2105" s="15" t="str">
        <f>vlookup(H2105, 'Airport Codes'!$B$2:$D122631, 3, 0)</f>
        <v>Greenville, NC</v>
      </c>
      <c r="K2105" s="21"/>
    </row>
    <row r="2106" hidden="1">
      <c r="A2106" s="2" t="s">
        <v>2208</v>
      </c>
      <c r="B2106" s="2">
        <v>787.0</v>
      </c>
      <c r="C2106" s="2">
        <v>881.0</v>
      </c>
      <c r="D2106" s="2">
        <v>1132.0</v>
      </c>
      <c r="E2106" s="2">
        <v>2800.0</v>
      </c>
      <c r="F2106" s="2" t="s">
        <v>36</v>
      </c>
      <c r="G2106" s="15" t="str">
        <f t="shared" si="387"/>
        <v>AUS</v>
      </c>
      <c r="H2106" s="15" t="str">
        <f t="shared" si="388"/>
        <v>BTR</v>
      </c>
      <c r="I2106" s="15" t="str">
        <f>vlookup(G2106, 'Airport Codes'!$B$2:$D122631, 3, 0)</f>
        <v>Austin, TX</v>
      </c>
      <c r="J2106" s="15" t="str">
        <f>vlookup(H2106, 'Airport Codes'!$B$2:$D122631, 3, 0)</f>
        <v>Baton Rouge, LA</v>
      </c>
      <c r="K2106" s="21"/>
    </row>
    <row r="2107" hidden="1">
      <c r="A2107" s="2" t="s">
        <v>2209</v>
      </c>
      <c r="B2107" s="2">
        <v>199.0</v>
      </c>
      <c r="C2107" s="2">
        <v>149.0</v>
      </c>
      <c r="D2107" s="2">
        <v>179.0</v>
      </c>
      <c r="E2107" s="2">
        <v>527.0</v>
      </c>
    </row>
    <row r="2108" hidden="1">
      <c r="A2108" s="2" t="s">
        <v>2210</v>
      </c>
      <c r="B2108" s="2">
        <v>684.0</v>
      </c>
      <c r="C2108" s="2">
        <v>681.0</v>
      </c>
      <c r="D2108" s="2">
        <v>625.0</v>
      </c>
      <c r="E2108" s="2">
        <v>1990.0</v>
      </c>
    </row>
    <row r="2109" hidden="1">
      <c r="A2109" s="2" t="s">
        <v>2211</v>
      </c>
      <c r="B2109" s="2">
        <v>830.0</v>
      </c>
      <c r="C2109" s="2">
        <v>937.0</v>
      </c>
      <c r="D2109" s="2">
        <v>1024.0</v>
      </c>
      <c r="E2109" s="2">
        <v>2791.0</v>
      </c>
      <c r="F2109" s="2" t="s">
        <v>36</v>
      </c>
      <c r="G2109" s="15" t="str">
        <f t="shared" ref="G2109:G2110" si="389">LEFT(A2109, 3)</f>
        <v>AVP</v>
      </c>
      <c r="H2109" s="15" t="str">
        <f t="shared" ref="H2109:H2110" si="390">RiGHT(A2109, 3)</f>
        <v>BNA</v>
      </c>
      <c r="I2109" s="15" t="str">
        <f>vlookup(G2109, 'Airport Codes'!$B$2:$D122631, 3, 0)</f>
        <v>Wilkes-Barre, PA</v>
      </c>
      <c r="J2109" s="15" t="str">
        <f>vlookup(H2109, 'Airport Codes'!$B$2:$D122631, 3, 0)</f>
        <v>Nashville, TN</v>
      </c>
      <c r="K2109" s="21"/>
    </row>
    <row r="2110" hidden="1">
      <c r="A2110" s="2" t="s">
        <v>2212</v>
      </c>
      <c r="B2110" s="2">
        <v>818.0</v>
      </c>
      <c r="C2110" s="2">
        <v>905.0</v>
      </c>
      <c r="D2110" s="2">
        <v>1049.0</v>
      </c>
      <c r="E2110" s="2">
        <v>2772.0</v>
      </c>
      <c r="F2110" s="2" t="s">
        <v>36</v>
      </c>
      <c r="G2110" s="15" t="str">
        <f t="shared" si="389"/>
        <v>CLE</v>
      </c>
      <c r="H2110" s="15" t="str">
        <f t="shared" si="390"/>
        <v>DAB</v>
      </c>
      <c r="I2110" s="15" t="str">
        <f>vlookup(G2110, 'Airport Codes'!$B$2:$D122631, 3, 0)</f>
        <v>Cleveland, OH</v>
      </c>
      <c r="J2110" s="15" t="str">
        <f>vlookup(H2110, 'Airport Codes'!$B$2:$D122631, 3, 0)</f>
        <v>Daytona Beach, FL</v>
      </c>
      <c r="K2110" s="21"/>
    </row>
    <row r="2111" hidden="1">
      <c r="A2111" s="2" t="s">
        <v>2213</v>
      </c>
      <c r="D2111" s="2">
        <v>892.0</v>
      </c>
      <c r="E2111" s="2">
        <v>892.0</v>
      </c>
    </row>
    <row r="2112" hidden="1">
      <c r="A2112" s="2" t="s">
        <v>2214</v>
      </c>
      <c r="B2112" s="2">
        <v>774.0</v>
      </c>
      <c r="C2112" s="2">
        <v>877.0</v>
      </c>
      <c r="D2112" s="2">
        <v>1112.0</v>
      </c>
      <c r="E2112" s="2">
        <v>2763.0</v>
      </c>
      <c r="F2112" s="2" t="s">
        <v>36</v>
      </c>
      <c r="G2112" s="15" t="str">
        <f t="shared" ref="G2112:G2114" si="391">LEFT(A2112, 3)</f>
        <v>GRB</v>
      </c>
      <c r="H2112" s="15" t="str">
        <f t="shared" ref="H2112:H2114" si="392">RiGHT(A2112, 3)</f>
        <v>PHL</v>
      </c>
      <c r="I2112" s="15" t="str">
        <f>vlookup(G2112, 'Airport Codes'!$B$2:$D122631, 3, 0)</f>
        <v>Green Bay, WI</v>
      </c>
      <c r="J2112" s="15" t="str">
        <f>vlookup(H2112, 'Airport Codes'!$B$2:$D122631, 3, 0)</f>
        <v>Philadelphia, PA</v>
      </c>
      <c r="K2112" s="21"/>
    </row>
    <row r="2113" hidden="1">
      <c r="A2113" s="2" t="s">
        <v>2215</v>
      </c>
      <c r="B2113" s="2">
        <v>809.0</v>
      </c>
      <c r="C2113" s="2">
        <v>858.0</v>
      </c>
      <c r="D2113" s="2">
        <v>1056.0</v>
      </c>
      <c r="E2113" s="2">
        <v>2723.0</v>
      </c>
      <c r="F2113" s="2" t="s">
        <v>36</v>
      </c>
      <c r="G2113" s="15" t="str">
        <f t="shared" si="391"/>
        <v>BNA</v>
      </c>
      <c r="H2113" s="15" t="str">
        <f t="shared" si="392"/>
        <v>CHO</v>
      </c>
      <c r="I2113" s="15" t="str">
        <f>vlookup(G2113, 'Airport Codes'!$B$2:$D122631, 3, 0)</f>
        <v>Nashville, TN</v>
      </c>
      <c r="J2113" s="15" t="str">
        <f>vlookup(H2113, 'Airport Codes'!$B$2:$D122631, 3, 0)</f>
        <v>Charlottesville, VA</v>
      </c>
      <c r="K2113" s="21"/>
    </row>
    <row r="2114" hidden="1">
      <c r="A2114" s="2" t="s">
        <v>2216</v>
      </c>
      <c r="B2114" s="2">
        <v>506.0</v>
      </c>
      <c r="C2114" s="2">
        <v>849.0</v>
      </c>
      <c r="D2114" s="2">
        <v>1360.0</v>
      </c>
      <c r="E2114" s="2">
        <v>2715.0</v>
      </c>
      <c r="F2114" s="2" t="s">
        <v>36</v>
      </c>
      <c r="G2114" s="15" t="str">
        <f t="shared" si="391"/>
        <v>DEN</v>
      </c>
      <c r="H2114" s="15" t="str">
        <f t="shared" si="392"/>
        <v>GJT</v>
      </c>
      <c r="I2114" s="15" t="str">
        <f>vlookup(G2114, 'Airport Codes'!$B$2:$D122631, 3, 0)</f>
        <v>Denver, CO</v>
      </c>
      <c r="J2114" s="15" t="str">
        <f>vlookup(H2114, 'Airport Codes'!$B$2:$D122631, 3, 0)</f>
        <v>Grand Junction, CO</v>
      </c>
      <c r="K2114" s="21"/>
    </row>
    <row r="2115" hidden="1">
      <c r="A2115" s="2" t="s">
        <v>2217</v>
      </c>
      <c r="B2115" s="2">
        <v>1190.0</v>
      </c>
      <c r="C2115" s="2">
        <v>1195.0</v>
      </c>
      <c r="D2115" s="2">
        <v>1125.0</v>
      </c>
      <c r="E2115" s="2">
        <v>3510.0</v>
      </c>
    </row>
    <row r="2116" hidden="1">
      <c r="A2116" s="2" t="s">
        <v>2218</v>
      </c>
      <c r="B2116" s="2">
        <v>812.0</v>
      </c>
      <c r="C2116" s="2">
        <v>937.0</v>
      </c>
      <c r="D2116" s="2">
        <v>958.0</v>
      </c>
      <c r="E2116" s="2">
        <v>2707.0</v>
      </c>
      <c r="F2116" s="2" t="s">
        <v>36</v>
      </c>
      <c r="G2116" s="15" t="str">
        <f t="shared" ref="G2116:G2117" si="393">LEFT(A2116, 3)</f>
        <v>GUC</v>
      </c>
      <c r="H2116" s="15" t="str">
        <f t="shared" ref="H2116:H2117" si="394">RiGHT(A2116, 3)</f>
        <v>IAH</v>
      </c>
      <c r="I2116" s="15" t="str">
        <f>vlookup(G2116, 'Airport Codes'!$B$2:$D122631, 3, 0)</f>
        <v>Gunnison, CO</v>
      </c>
      <c r="J2116" s="15" t="str">
        <f>vlookup(H2116, 'Airport Codes'!$B$2:$D122631, 3, 0)</f>
        <v>Houston, TX</v>
      </c>
      <c r="K2116" s="21"/>
    </row>
    <row r="2117" hidden="1">
      <c r="A2117" s="2" t="s">
        <v>2219</v>
      </c>
      <c r="B2117" s="2">
        <v>627.0</v>
      </c>
      <c r="C2117" s="2">
        <v>922.0</v>
      </c>
      <c r="D2117" s="2">
        <v>1152.0</v>
      </c>
      <c r="E2117" s="2">
        <v>2701.0</v>
      </c>
      <c r="F2117" s="2" t="s">
        <v>36</v>
      </c>
      <c r="G2117" s="15" t="str">
        <f t="shared" si="393"/>
        <v>FAT</v>
      </c>
      <c r="H2117" s="15" t="str">
        <f t="shared" si="394"/>
        <v>SFO</v>
      </c>
      <c r="I2117" s="15" t="str">
        <f>vlookup(G2117, 'Airport Codes'!$B$2:$D122631, 3, 0)</f>
        <v>Fresno, CA</v>
      </c>
      <c r="J2117" s="15" t="str">
        <f>vlookup(H2117, 'Airport Codes'!$B$2:$D122631, 3, 0)</f>
        <v>San Francisco, CA</v>
      </c>
      <c r="K2117" s="21"/>
    </row>
    <row r="2118" hidden="1">
      <c r="A2118" s="2" t="s">
        <v>2220</v>
      </c>
      <c r="B2118" s="2">
        <v>29247.0</v>
      </c>
      <c r="C2118" s="2">
        <v>32457.0</v>
      </c>
      <c r="D2118" s="2">
        <v>31807.0</v>
      </c>
      <c r="E2118" s="2">
        <v>93511.0</v>
      </c>
    </row>
    <row r="2119" hidden="1">
      <c r="A2119" s="2" t="s">
        <v>2221</v>
      </c>
      <c r="B2119" s="2">
        <v>801.0</v>
      </c>
      <c r="C2119" s="2">
        <v>845.0</v>
      </c>
      <c r="D2119" s="2">
        <v>1046.0</v>
      </c>
      <c r="E2119" s="2">
        <v>2692.0</v>
      </c>
      <c r="F2119" s="2" t="s">
        <v>36</v>
      </c>
      <c r="G2119" s="15" t="str">
        <f t="shared" ref="G2119:G2122" si="395">LEFT(A2119, 3)</f>
        <v>GSO</v>
      </c>
      <c r="H2119" s="15" t="str">
        <f t="shared" ref="H2119:H2122" si="396">RiGHT(A2119, 3)</f>
        <v>SDF</v>
      </c>
      <c r="I2119" s="15" t="str">
        <f>vlookup(G2119, 'Airport Codes'!$B$2:$D122631, 3, 0)</f>
        <v>Greensboro, NC</v>
      </c>
      <c r="J2119" s="15" t="str">
        <f>vlookup(H2119, 'Airport Codes'!$B$2:$D122631, 3, 0)</f>
        <v>Louisville, KY</v>
      </c>
      <c r="K2119" s="21"/>
    </row>
    <row r="2120" hidden="1">
      <c r="A2120" s="2" t="s">
        <v>2222</v>
      </c>
      <c r="B2120" s="2">
        <v>715.0</v>
      </c>
      <c r="C2120" s="2">
        <v>852.0</v>
      </c>
      <c r="D2120" s="2">
        <v>1111.0</v>
      </c>
      <c r="E2120" s="2">
        <v>2678.0</v>
      </c>
      <c r="F2120" s="2" t="s">
        <v>36</v>
      </c>
      <c r="G2120" s="15" t="str">
        <f t="shared" si="395"/>
        <v>JAX</v>
      </c>
      <c r="H2120" s="15" t="str">
        <f t="shared" si="396"/>
        <v>LEX</v>
      </c>
      <c r="I2120" s="15" t="str">
        <f>vlookup(G2120, 'Airport Codes'!$B$2:$D122631, 3, 0)</f>
        <v>Jacksonville, FL</v>
      </c>
      <c r="J2120" s="15" t="str">
        <f>vlookup(H2120, 'Airport Codes'!$B$2:$D122631, 3, 0)</f>
        <v>Lexington Barbeque Festival, NC</v>
      </c>
      <c r="K2120" s="21"/>
    </row>
    <row r="2121" hidden="1">
      <c r="A2121" s="2" t="s">
        <v>2223</v>
      </c>
      <c r="B2121" s="2">
        <v>782.0</v>
      </c>
      <c r="C2121" s="2">
        <v>813.0</v>
      </c>
      <c r="D2121" s="2">
        <v>1065.0</v>
      </c>
      <c r="E2121" s="2">
        <v>2660.0</v>
      </c>
      <c r="F2121" s="2" t="s">
        <v>36</v>
      </c>
      <c r="G2121" s="15" t="str">
        <f t="shared" si="395"/>
        <v>ROA</v>
      </c>
      <c r="H2121" s="15" t="str">
        <f t="shared" si="396"/>
        <v>TPA</v>
      </c>
      <c r="I2121" s="15" t="str">
        <f>vlookup(G2121, 'Airport Codes'!$B$2:$D122631, 3, 0)</f>
        <v>Roanoke, VA</v>
      </c>
      <c r="J2121" s="15" t="str">
        <f>vlookup(H2121, 'Airport Codes'!$B$2:$D122631, 3, 0)</f>
        <v>Tampa, FL</v>
      </c>
      <c r="K2121" s="21"/>
    </row>
    <row r="2122" hidden="1">
      <c r="A2122" s="2" t="s">
        <v>2224</v>
      </c>
      <c r="B2122" s="2">
        <v>872.0</v>
      </c>
      <c r="C2122" s="2">
        <v>886.0</v>
      </c>
      <c r="D2122" s="2">
        <v>901.0</v>
      </c>
      <c r="E2122" s="2">
        <v>2659.0</v>
      </c>
      <c r="F2122" s="2" t="s">
        <v>36</v>
      </c>
      <c r="G2122" s="15" t="str">
        <f t="shared" si="395"/>
        <v>DTW</v>
      </c>
      <c r="H2122" s="15" t="str">
        <f t="shared" si="396"/>
        <v>ESC</v>
      </c>
      <c r="I2122" s="15" t="str">
        <f>vlookup(G2122, 'Airport Codes'!$B$2:$D122631, 3, 0)</f>
        <v>Detroit, MI</v>
      </c>
      <c r="J2122" s="15" t="str">
        <f>vlookup(H2122, 'Airport Codes'!$B$2:$D122631, 3, 0)</f>
        <v>Escanaba, MI</v>
      </c>
      <c r="K2122" s="21"/>
    </row>
    <row r="2123" hidden="1">
      <c r="A2123" s="2" t="s">
        <v>2225</v>
      </c>
      <c r="B2123" s="2">
        <v>978.0</v>
      </c>
      <c r="C2123" s="2">
        <v>1252.0</v>
      </c>
      <c r="D2123" s="2">
        <v>1175.0</v>
      </c>
      <c r="E2123" s="2">
        <v>3405.0</v>
      </c>
    </row>
    <row r="2124" hidden="1">
      <c r="A2124" s="2" t="s">
        <v>2226</v>
      </c>
      <c r="B2124" s="2">
        <v>741.0</v>
      </c>
      <c r="C2124" s="2">
        <v>893.0</v>
      </c>
      <c r="D2124" s="2">
        <v>1024.0</v>
      </c>
      <c r="E2124" s="2">
        <v>2658.0</v>
      </c>
      <c r="F2124" s="2" t="s">
        <v>36</v>
      </c>
      <c r="G2124" s="15" t="str">
        <f>LEFT(A2124, 3)</f>
        <v>LIT</v>
      </c>
      <c r="H2124" s="15" t="str">
        <f>RiGHT(A2124, 3)</f>
        <v>MKE</v>
      </c>
      <c r="I2124" s="15" t="str">
        <f>vlookup(G2124, 'Airport Codes'!$B$2:$D122631, 3, 0)</f>
        <v>Little Rock, AR</v>
      </c>
      <c r="J2124" s="15" t="str">
        <f>vlookup(H2124, 'Airport Codes'!$B$2:$D122631, 3, 0)</f>
        <v>Milwaukee Airport-Trains, WI</v>
      </c>
      <c r="K2124" s="21"/>
    </row>
    <row r="2125" hidden="1">
      <c r="A2125" s="2" t="s">
        <v>2227</v>
      </c>
      <c r="B2125" s="2">
        <v>2680.0</v>
      </c>
      <c r="C2125" s="2">
        <v>2890.0</v>
      </c>
      <c r="D2125" s="2">
        <v>2735.0</v>
      </c>
      <c r="E2125" s="2">
        <v>8305.0</v>
      </c>
    </row>
    <row r="2126" hidden="1">
      <c r="A2126" s="2" t="s">
        <v>2228</v>
      </c>
      <c r="B2126" s="2">
        <v>842.0</v>
      </c>
      <c r="C2126" s="2">
        <v>848.0</v>
      </c>
      <c r="D2126" s="2">
        <v>961.0</v>
      </c>
      <c r="E2126" s="2">
        <v>2651.0</v>
      </c>
      <c r="F2126" s="2" t="s">
        <v>36</v>
      </c>
      <c r="G2126" s="15" t="str">
        <f>LEFT(A2126, 3)</f>
        <v>CHS</v>
      </c>
      <c r="H2126" s="15" t="str">
        <f>RiGHT(A2126, 3)</f>
        <v>LIT</v>
      </c>
      <c r="I2126" s="15" t="str">
        <f>vlookup(G2126, 'Airport Codes'!$B$2:$D122631, 3, 0)</f>
        <v>Charleston, WV</v>
      </c>
      <c r="J2126" s="15" t="str">
        <f>vlookup(H2126, 'Airport Codes'!$B$2:$D122631, 3, 0)</f>
        <v>Little Rock, AR</v>
      </c>
      <c r="K2126" s="21"/>
    </row>
    <row r="2127" hidden="1">
      <c r="A2127" s="2" t="s">
        <v>2229</v>
      </c>
      <c r="B2127" s="2">
        <v>20721.0</v>
      </c>
      <c r="C2127" s="2">
        <v>20214.0</v>
      </c>
      <c r="D2127" s="2">
        <v>20249.0</v>
      </c>
      <c r="E2127" s="2">
        <v>61184.0</v>
      </c>
    </row>
    <row r="2128" hidden="1">
      <c r="A2128" s="2" t="s">
        <v>2230</v>
      </c>
      <c r="B2128" s="2">
        <v>663.0</v>
      </c>
      <c r="C2128" s="2">
        <v>431.0</v>
      </c>
      <c r="D2128" s="2">
        <v>623.0</v>
      </c>
      <c r="E2128" s="2">
        <v>1717.0</v>
      </c>
    </row>
    <row r="2129" hidden="1">
      <c r="A2129" s="2" t="s">
        <v>2231</v>
      </c>
      <c r="B2129" s="2">
        <v>772.0</v>
      </c>
      <c r="C2129" s="2">
        <v>920.0</v>
      </c>
      <c r="D2129" s="2">
        <v>945.0</v>
      </c>
      <c r="E2129" s="2">
        <v>2637.0</v>
      </c>
      <c r="F2129" s="2" t="s">
        <v>36</v>
      </c>
      <c r="G2129" s="15" t="str">
        <f>LEFT(A2129, 3)</f>
        <v>CLE</v>
      </c>
      <c r="H2129" s="15" t="str">
        <f>RiGHT(A2129, 3)</f>
        <v>GSO</v>
      </c>
      <c r="I2129" s="15" t="str">
        <f>vlookup(G2129, 'Airport Codes'!$B$2:$D122631, 3, 0)</f>
        <v>Cleveland, OH</v>
      </c>
      <c r="J2129" s="15" t="str">
        <f>vlookup(H2129, 'Airport Codes'!$B$2:$D122631, 3, 0)</f>
        <v>Greensboro, NC</v>
      </c>
      <c r="K2129" s="21"/>
    </row>
    <row r="2130" hidden="1">
      <c r="A2130" s="2" t="s">
        <v>2232</v>
      </c>
      <c r="B2130" s="2">
        <v>1803.0</v>
      </c>
      <c r="C2130" s="2">
        <v>1789.0</v>
      </c>
      <c r="D2130" s="2">
        <v>2017.0</v>
      </c>
      <c r="E2130" s="2">
        <v>5609.0</v>
      </c>
    </row>
    <row r="2131" hidden="1">
      <c r="A2131" s="2" t="s">
        <v>2233</v>
      </c>
      <c r="B2131" s="2">
        <v>18532.0</v>
      </c>
      <c r="C2131" s="2">
        <v>17132.0</v>
      </c>
      <c r="D2131" s="2">
        <v>17362.0</v>
      </c>
      <c r="E2131" s="2">
        <v>53026.0</v>
      </c>
    </row>
    <row r="2132" hidden="1">
      <c r="A2132" s="2" t="s">
        <v>2234</v>
      </c>
      <c r="B2132" s="2">
        <v>793.0</v>
      </c>
      <c r="C2132" s="2">
        <v>882.0</v>
      </c>
      <c r="D2132" s="2">
        <v>945.0</v>
      </c>
      <c r="E2132" s="2">
        <v>2620.0</v>
      </c>
      <c r="F2132" s="2" t="s">
        <v>36</v>
      </c>
      <c r="G2132" s="15" t="str">
        <f>LEFT(A2132, 3)</f>
        <v>JAN</v>
      </c>
      <c r="H2132" s="15" t="str">
        <f>RiGHT(A2132, 3)</f>
        <v>PIT</v>
      </c>
      <c r="I2132" s="15" t="str">
        <f>vlookup(G2132, 'Airport Codes'!$B$2:$D122631, 3, 0)</f>
        <v>Jackson, MS</v>
      </c>
      <c r="J2132" s="15" t="str">
        <f>vlookup(H2132, 'Airport Codes'!$B$2:$D122631, 3, 0)</f>
        <v>Pittsburgh, PA</v>
      </c>
      <c r="K2132" s="21"/>
    </row>
    <row r="2133" hidden="1">
      <c r="A2133" s="2" t="s">
        <v>2235</v>
      </c>
      <c r="B2133" s="2">
        <v>924.0</v>
      </c>
      <c r="C2133" s="2">
        <v>786.0</v>
      </c>
      <c r="D2133" s="2">
        <v>713.0</v>
      </c>
      <c r="E2133" s="2">
        <v>2423.0</v>
      </c>
    </row>
    <row r="2134" hidden="1">
      <c r="A2134" s="2" t="s">
        <v>2236</v>
      </c>
      <c r="B2134" s="2">
        <v>2555.0</v>
      </c>
      <c r="C2134" s="2">
        <v>2919.0</v>
      </c>
      <c r="D2134" s="2">
        <v>2903.0</v>
      </c>
      <c r="E2134" s="2">
        <v>8377.0</v>
      </c>
    </row>
    <row r="2135" hidden="1">
      <c r="A2135" s="2" t="s">
        <v>2237</v>
      </c>
      <c r="B2135" s="2">
        <v>833.0</v>
      </c>
      <c r="C2135" s="2">
        <v>838.0</v>
      </c>
      <c r="D2135" s="2">
        <v>946.0</v>
      </c>
      <c r="E2135" s="2">
        <v>2617.0</v>
      </c>
      <c r="F2135" s="2" t="s">
        <v>36</v>
      </c>
      <c r="G2135" s="15" t="str">
        <f>LEFT(A2135, 3)</f>
        <v>CVG</v>
      </c>
      <c r="H2135" s="15" t="str">
        <f>RiGHT(A2135, 3)</f>
        <v>SYR</v>
      </c>
      <c r="I2135" s="15" t="str">
        <f>vlookup(G2135, 'Airport Codes'!$B$2:$D122631, 3, 0)</f>
        <v>Cincinnati, OH</v>
      </c>
      <c r="J2135" s="15" t="str">
        <f>vlookup(H2135, 'Airport Codes'!$B$2:$D122631, 3, 0)</f>
        <v>New York State Fair, NY</v>
      </c>
      <c r="K2135" s="21"/>
    </row>
    <row r="2136" hidden="1">
      <c r="A2136" s="2" t="s">
        <v>2238</v>
      </c>
      <c r="B2136" s="2">
        <v>59675.0</v>
      </c>
      <c r="C2136" s="2">
        <v>59449.0</v>
      </c>
      <c r="D2136" s="2">
        <v>56549.0</v>
      </c>
      <c r="E2136" s="2">
        <v>175673.0</v>
      </c>
    </row>
    <row r="2137" hidden="1">
      <c r="A2137" s="2" t="s">
        <v>2239</v>
      </c>
      <c r="B2137" s="2">
        <v>23558.0</v>
      </c>
      <c r="C2137" s="2">
        <v>25102.0</v>
      </c>
      <c r="D2137" s="2">
        <v>25006.0</v>
      </c>
      <c r="E2137" s="2">
        <v>73666.0</v>
      </c>
    </row>
    <row r="2138" hidden="1">
      <c r="A2138" s="2" t="s">
        <v>2240</v>
      </c>
      <c r="B2138" s="2">
        <v>705.0</v>
      </c>
      <c r="C2138" s="2">
        <v>849.0</v>
      </c>
      <c r="D2138" s="2">
        <v>1049.0</v>
      </c>
      <c r="E2138" s="2">
        <v>2603.0</v>
      </c>
      <c r="F2138" s="2" t="s">
        <v>36</v>
      </c>
      <c r="G2138" s="15" t="str">
        <f t="shared" ref="G2138:G2142" si="397">LEFT(A2138, 3)</f>
        <v>CAE</v>
      </c>
      <c r="H2138" s="15" t="str">
        <f t="shared" ref="H2138:H2142" si="398">RiGHT(A2138, 3)</f>
        <v>MEM</v>
      </c>
      <c r="I2138" s="15" t="str">
        <f>vlookup(G2138, 'Airport Codes'!$B$2:$D122631, 3, 0)</f>
        <v>Columbia, SC</v>
      </c>
      <c r="J2138" s="15" t="str">
        <f>vlookup(H2138, 'Airport Codes'!$B$2:$D122631, 3, 0)</f>
        <v>Memphis, TN</v>
      </c>
      <c r="K2138" s="21"/>
    </row>
    <row r="2139" hidden="1">
      <c r="A2139" s="2" t="s">
        <v>2241</v>
      </c>
      <c r="B2139" s="2">
        <v>810.0</v>
      </c>
      <c r="C2139" s="2">
        <v>849.0</v>
      </c>
      <c r="D2139" s="2">
        <v>936.0</v>
      </c>
      <c r="E2139" s="2">
        <v>2595.0</v>
      </c>
      <c r="F2139" s="2" t="s">
        <v>36</v>
      </c>
      <c r="G2139" s="15" t="str">
        <f t="shared" si="397"/>
        <v>MLI</v>
      </c>
      <c r="H2139" s="15" t="str">
        <f t="shared" si="398"/>
        <v>RDU</v>
      </c>
      <c r="I2139" s="15" t="str">
        <f>vlookup(G2139, 'Airport Codes'!$B$2:$D122631, 3, 0)</f>
        <v>Moline, IL</v>
      </c>
      <c r="J2139" s="15" t="str">
        <f>vlookup(H2139, 'Airport Codes'!$B$2:$D122631, 3, 0)</f>
        <v>Raleigh, NC</v>
      </c>
      <c r="K2139" s="21"/>
    </row>
    <row r="2140" hidden="1">
      <c r="A2140" s="2" t="s">
        <v>2242</v>
      </c>
      <c r="B2140" s="2">
        <v>796.0</v>
      </c>
      <c r="C2140" s="2">
        <v>844.0</v>
      </c>
      <c r="D2140" s="2">
        <v>950.0</v>
      </c>
      <c r="E2140" s="2">
        <v>2590.0</v>
      </c>
      <c r="F2140" s="2" t="s">
        <v>36</v>
      </c>
      <c r="G2140" s="15" t="str">
        <f t="shared" si="397"/>
        <v>JAN</v>
      </c>
      <c r="H2140" s="15" t="str">
        <f t="shared" si="398"/>
        <v>MCI</v>
      </c>
      <c r="I2140" s="15" t="str">
        <f>vlookup(G2140, 'Airport Codes'!$B$2:$D122631, 3, 0)</f>
        <v>Jackson, MS</v>
      </c>
      <c r="J2140" s="15" t="str">
        <f>vlookup(H2140, 'Airport Codes'!$B$2:$D122631, 3, 0)</f>
        <v>Kansas City, MO</v>
      </c>
      <c r="K2140" s="21"/>
    </row>
    <row r="2141" hidden="1">
      <c r="A2141" s="2" t="s">
        <v>2243</v>
      </c>
      <c r="B2141" s="2">
        <v>700.0</v>
      </c>
      <c r="C2141" s="2">
        <v>875.0</v>
      </c>
      <c r="D2141" s="2">
        <v>995.0</v>
      </c>
      <c r="E2141" s="2">
        <v>2570.0</v>
      </c>
      <c r="F2141" s="2" t="s">
        <v>36</v>
      </c>
      <c r="G2141" s="15" t="str">
        <f t="shared" si="397"/>
        <v>LEX</v>
      </c>
      <c r="H2141" s="15" t="str">
        <f t="shared" si="398"/>
        <v>PBI</v>
      </c>
      <c r="I2141" s="15" t="str">
        <f>vlookup(G2141, 'Airport Codes'!$B$2:$D122631, 3, 0)</f>
        <v>Lexington Barbeque Festival, NC</v>
      </c>
      <c r="J2141" s="15" t="str">
        <f>vlookup(H2141, 'Airport Codes'!$B$2:$D122631, 3, 0)</f>
        <v>West Palm Beach, FL</v>
      </c>
      <c r="K2141" s="21"/>
    </row>
    <row r="2142" hidden="1">
      <c r="A2142" s="2" t="s">
        <v>2244</v>
      </c>
      <c r="B2142" s="2">
        <v>810.0</v>
      </c>
      <c r="C2142" s="2">
        <v>857.0</v>
      </c>
      <c r="D2142" s="2">
        <v>902.0</v>
      </c>
      <c r="E2142" s="2">
        <v>2569.0</v>
      </c>
      <c r="F2142" s="2" t="s">
        <v>36</v>
      </c>
      <c r="G2142" s="15" t="str">
        <f t="shared" si="397"/>
        <v>ILM</v>
      </c>
      <c r="H2142" s="15" t="str">
        <f t="shared" si="398"/>
        <v>PBI</v>
      </c>
      <c r="I2142" s="15" t="str">
        <f>vlookup(G2142, 'Airport Codes'!$B$2:$D122631, 3, 0)</f>
        <v>Wilmington, DE</v>
      </c>
      <c r="J2142" s="15" t="str">
        <f>vlookup(H2142, 'Airport Codes'!$B$2:$D122631, 3, 0)</f>
        <v>West Palm Beach, FL</v>
      </c>
      <c r="K2142" s="21"/>
    </row>
    <row r="2143" hidden="1">
      <c r="A2143" s="2" t="s">
        <v>2245</v>
      </c>
      <c r="C2143" s="2">
        <v>112.0</v>
      </c>
      <c r="D2143" s="2">
        <v>121.0</v>
      </c>
      <c r="E2143" s="2">
        <v>233.0</v>
      </c>
    </row>
    <row r="2144" hidden="1">
      <c r="A2144" s="2" t="s">
        <v>2246</v>
      </c>
      <c r="B2144" s="2">
        <v>2528.0</v>
      </c>
      <c r="C2144" s="2">
        <v>2491.0</v>
      </c>
      <c r="D2144" s="2">
        <v>3249.0</v>
      </c>
      <c r="E2144" s="2">
        <v>8268.0</v>
      </c>
    </row>
    <row r="2145" hidden="1">
      <c r="A2145" s="2" t="s">
        <v>2247</v>
      </c>
      <c r="B2145" s="2">
        <v>745.0</v>
      </c>
      <c r="C2145" s="2">
        <v>838.0</v>
      </c>
      <c r="D2145" s="2">
        <v>975.0</v>
      </c>
      <c r="E2145" s="2">
        <v>2558.0</v>
      </c>
      <c r="F2145" s="2" t="s">
        <v>36</v>
      </c>
      <c r="G2145" s="15" t="str">
        <f>LEFT(A2145, 3)</f>
        <v>SAT</v>
      </c>
      <c r="H2145" s="15" t="str">
        <f>RiGHT(A2145, 3)</f>
        <v>SGF</v>
      </c>
      <c r="I2145" s="15" t="str">
        <f>vlookup(G2145, 'Airport Codes'!$B$2:$D122631, 3, 0)</f>
        <v>San Antonio, TX</v>
      </c>
      <c r="J2145" s="15" t="str">
        <f>vlookup(H2145, 'Airport Codes'!$B$2:$D122631, 3, 0)</f>
        <v>Eugene-Springfield, OR</v>
      </c>
      <c r="K2145" s="21"/>
    </row>
    <row r="2146" hidden="1">
      <c r="A2146" s="2" t="s">
        <v>2248</v>
      </c>
      <c r="B2146" s="2">
        <v>5244.0</v>
      </c>
      <c r="C2146" s="2">
        <v>6404.0</v>
      </c>
      <c r="D2146" s="2">
        <v>6303.0</v>
      </c>
      <c r="E2146" s="2">
        <v>17951.0</v>
      </c>
    </row>
    <row r="2147" hidden="1">
      <c r="A2147" s="2" t="s">
        <v>2249</v>
      </c>
      <c r="C2147" s="2">
        <v>1913.0</v>
      </c>
      <c r="D2147" s="2">
        <v>3790.0</v>
      </c>
      <c r="E2147" s="2">
        <v>5703.0</v>
      </c>
    </row>
    <row r="2148" hidden="1">
      <c r="A2148" s="2" t="s">
        <v>2250</v>
      </c>
      <c r="B2148" s="2">
        <v>757.0</v>
      </c>
      <c r="C2148" s="2">
        <v>851.0</v>
      </c>
      <c r="D2148" s="2">
        <v>948.0</v>
      </c>
      <c r="E2148" s="2">
        <v>2556.0</v>
      </c>
      <c r="F2148" s="2" t="s">
        <v>36</v>
      </c>
      <c r="G2148" s="15" t="str">
        <f>LEFT(A2148, 3)</f>
        <v>ORF</v>
      </c>
      <c r="H2148" s="15" t="str">
        <f>RiGHT(A2148, 3)</f>
        <v>SAV</v>
      </c>
      <c r="I2148" s="15" t="str">
        <f>vlookup(G2148, 'Airport Codes'!$B$2:$D122631, 3, 0)</f>
        <v>Norfolk, VA</v>
      </c>
      <c r="J2148" s="15" t="str">
        <f>vlookup(H2148, 'Airport Codes'!$B$2:$D122631, 3, 0)</f>
        <v>Savannah, GA</v>
      </c>
      <c r="K2148" s="21"/>
    </row>
    <row r="2149" hidden="1">
      <c r="A2149" s="2" t="s">
        <v>2251</v>
      </c>
      <c r="B2149" s="2">
        <v>4348.0</v>
      </c>
      <c r="C2149" s="2">
        <v>4655.0</v>
      </c>
      <c r="D2149" s="2">
        <v>4534.0</v>
      </c>
      <c r="E2149" s="2">
        <v>13537.0</v>
      </c>
    </row>
    <row r="2150" hidden="1">
      <c r="A2150" s="2" t="s">
        <v>2252</v>
      </c>
      <c r="B2150" s="2">
        <v>265.0</v>
      </c>
      <c r="C2150" s="2">
        <v>296.0</v>
      </c>
      <c r="D2150" s="2">
        <v>1988.0</v>
      </c>
      <c r="E2150" s="2">
        <v>2549.0</v>
      </c>
      <c r="F2150" s="2" t="s">
        <v>36</v>
      </c>
      <c r="G2150" s="15" t="str">
        <f>LEFT(A2150, 3)</f>
        <v>DEN</v>
      </c>
      <c r="H2150" s="15" t="str">
        <f>RiGHT(A2150, 3)</f>
        <v>TYR</v>
      </c>
      <c r="I2150" s="15" t="str">
        <f>vlookup(G2150, 'Airport Codes'!$B$2:$D122631, 3, 0)</f>
        <v>Denver, CO</v>
      </c>
      <c r="J2150" s="15" t="str">
        <f>vlookup(H2150, 'Airport Codes'!$B$2:$D122631, 3, 0)</f>
        <v>Tyler, TX</v>
      </c>
      <c r="K2150" s="21"/>
    </row>
    <row r="2151" hidden="1">
      <c r="A2151" s="2" t="s">
        <v>2253</v>
      </c>
      <c r="B2151" s="2">
        <v>1431.0</v>
      </c>
      <c r="C2151" s="2">
        <v>1645.0</v>
      </c>
      <c r="D2151" s="2">
        <v>1637.0</v>
      </c>
      <c r="E2151" s="2">
        <v>4713.0</v>
      </c>
    </row>
    <row r="2152" hidden="1">
      <c r="A2152" s="2" t="s">
        <v>2254</v>
      </c>
      <c r="B2152" s="2">
        <v>760.0</v>
      </c>
      <c r="C2152" s="2">
        <v>850.0</v>
      </c>
      <c r="D2152" s="2">
        <v>931.0</v>
      </c>
      <c r="E2152" s="2">
        <v>2541.0</v>
      </c>
      <c r="F2152" s="2" t="s">
        <v>36</v>
      </c>
      <c r="G2152" s="15" t="str">
        <f>LEFT(A2152, 3)</f>
        <v>GSO</v>
      </c>
      <c r="H2152" s="15" t="str">
        <f>RiGHT(A2152, 3)</f>
        <v>PIT</v>
      </c>
      <c r="I2152" s="15" t="str">
        <f>vlookup(G2152, 'Airport Codes'!$B$2:$D122631, 3, 0)</f>
        <v>Greensboro, NC</v>
      </c>
      <c r="J2152" s="15" t="str">
        <f>vlookup(H2152, 'Airport Codes'!$B$2:$D122631, 3, 0)</f>
        <v>Pittsburgh, PA</v>
      </c>
      <c r="K2152" s="21"/>
    </row>
    <row r="2153" hidden="1">
      <c r="A2153" s="2" t="s">
        <v>2255</v>
      </c>
      <c r="B2153" s="2">
        <v>33951.0</v>
      </c>
      <c r="C2153" s="2">
        <v>38973.0</v>
      </c>
      <c r="D2153" s="2">
        <v>38684.0</v>
      </c>
      <c r="E2153" s="2">
        <v>111608.0</v>
      </c>
    </row>
    <row r="2154" hidden="1">
      <c r="A2154" s="2" t="s">
        <v>2256</v>
      </c>
      <c r="B2154" s="2">
        <v>513.0</v>
      </c>
      <c r="C2154" s="2">
        <v>963.0</v>
      </c>
      <c r="D2154" s="2">
        <v>1064.0</v>
      </c>
      <c r="E2154" s="2">
        <v>2540.0</v>
      </c>
      <c r="F2154" s="2" t="s">
        <v>36</v>
      </c>
      <c r="G2154" s="15" t="str">
        <f>LEFT(A2154, 3)</f>
        <v>EVV</v>
      </c>
      <c r="H2154" s="15" t="str">
        <f>RiGHT(A2154, 3)</f>
        <v>MCO</v>
      </c>
      <c r="I2154" s="15" t="str">
        <f>vlookup(G2154, 'Airport Codes'!$B$2:$D122631, 3, 0)</f>
        <v>Evansville, IN</v>
      </c>
      <c r="J2154" s="15" t="str">
        <f>vlookup(H2154, 'Airport Codes'!$B$2:$D122631, 3, 0)</f>
        <v>Orlando, FL</v>
      </c>
      <c r="K2154" s="21"/>
    </row>
    <row r="2155" hidden="1">
      <c r="A2155" s="2" t="s">
        <v>2257</v>
      </c>
      <c r="B2155" s="2">
        <v>299.0</v>
      </c>
      <c r="C2155" s="2">
        <v>313.0</v>
      </c>
      <c r="D2155" s="2">
        <v>276.0</v>
      </c>
      <c r="E2155" s="2">
        <v>888.0</v>
      </c>
    </row>
    <row r="2156" hidden="1">
      <c r="A2156" s="2" t="s">
        <v>2258</v>
      </c>
      <c r="B2156" s="2">
        <v>238.0</v>
      </c>
      <c r="C2156" s="2">
        <v>264.0</v>
      </c>
      <c r="D2156" s="2">
        <v>222.0</v>
      </c>
      <c r="E2156" s="2">
        <v>724.0</v>
      </c>
    </row>
    <row r="2157" hidden="1">
      <c r="A2157" s="2" t="s">
        <v>2259</v>
      </c>
      <c r="B2157" s="2">
        <v>705.0</v>
      </c>
      <c r="C2157" s="2">
        <v>893.0</v>
      </c>
      <c r="D2157" s="2">
        <v>936.0</v>
      </c>
      <c r="E2157" s="2">
        <v>2534.0</v>
      </c>
      <c r="F2157" s="2" t="s">
        <v>36</v>
      </c>
      <c r="G2157" s="15" t="str">
        <f t="shared" ref="G2157:G2159" si="399">LEFT(A2157, 3)</f>
        <v>MFR</v>
      </c>
      <c r="H2157" s="15" t="str">
        <f t="shared" ref="H2157:H2159" si="400">RiGHT(A2157, 3)</f>
        <v>ONT</v>
      </c>
      <c r="I2157" s="15" t="str">
        <f>vlookup(G2157, 'Airport Codes'!$B$2:$D122631, 3, 0)</f>
        <v>Medford, OR</v>
      </c>
      <c r="J2157" s="15" t="str">
        <f>vlookup(H2157, 'Airport Codes'!$B$2:$D122631, 3, 0)</f>
        <v>Ontario, CA</v>
      </c>
      <c r="K2157" s="21"/>
    </row>
    <row r="2158" hidden="1">
      <c r="A2158" s="2" t="s">
        <v>2260</v>
      </c>
      <c r="B2158" s="2">
        <v>763.0</v>
      </c>
      <c r="C2158" s="2">
        <v>865.0</v>
      </c>
      <c r="D2158" s="2">
        <v>902.0</v>
      </c>
      <c r="E2158" s="2">
        <v>2530.0</v>
      </c>
      <c r="F2158" s="2" t="s">
        <v>36</v>
      </c>
      <c r="G2158" s="15" t="str">
        <f t="shared" si="399"/>
        <v>GSP</v>
      </c>
      <c r="H2158" s="15" t="str">
        <f t="shared" si="400"/>
        <v>MHT</v>
      </c>
      <c r="I2158" s="15" t="str">
        <f>vlookup(G2158, 'Airport Codes'!$B$2:$D122631, 3, 0)</f>
        <v>Greenville, NC</v>
      </c>
      <c r="J2158" s="15" t="str">
        <f>vlookup(H2158, 'Airport Codes'!$B$2:$D122631, 3, 0)</f>
        <v>Manchester, VT</v>
      </c>
      <c r="K2158" s="21"/>
    </row>
    <row r="2159" hidden="1">
      <c r="A2159" s="2" t="s">
        <v>2261</v>
      </c>
      <c r="B2159" s="2">
        <v>680.0</v>
      </c>
      <c r="C2159" s="2">
        <v>790.0</v>
      </c>
      <c r="D2159" s="2">
        <v>1044.0</v>
      </c>
      <c r="E2159" s="2">
        <v>2514.0</v>
      </c>
      <c r="F2159" s="2" t="s">
        <v>36</v>
      </c>
      <c r="G2159" s="15" t="str">
        <f t="shared" si="399"/>
        <v>BNA</v>
      </c>
      <c r="H2159" s="15" t="str">
        <f t="shared" si="400"/>
        <v>BTR</v>
      </c>
      <c r="I2159" s="15" t="str">
        <f>vlookup(G2159, 'Airport Codes'!$B$2:$D122631, 3, 0)</f>
        <v>Nashville, TN</v>
      </c>
      <c r="J2159" s="15" t="str">
        <f>vlookup(H2159, 'Airport Codes'!$B$2:$D122631, 3, 0)</f>
        <v>Baton Rouge, LA</v>
      </c>
      <c r="K2159" s="21"/>
    </row>
    <row r="2160" hidden="1">
      <c r="A2160" s="2" t="s">
        <v>2262</v>
      </c>
      <c r="B2160" s="2">
        <v>172.0</v>
      </c>
      <c r="C2160" s="2">
        <v>151.0</v>
      </c>
      <c r="D2160" s="2">
        <v>208.0</v>
      </c>
      <c r="E2160" s="2">
        <v>531.0</v>
      </c>
    </row>
    <row r="2161" hidden="1">
      <c r="A2161" s="2" t="s">
        <v>2263</v>
      </c>
      <c r="B2161" s="2">
        <v>474.0</v>
      </c>
      <c r="C2161" s="2">
        <v>949.0</v>
      </c>
      <c r="D2161" s="2">
        <v>1087.0</v>
      </c>
      <c r="E2161" s="2">
        <v>2510.0</v>
      </c>
      <c r="F2161" s="2" t="s">
        <v>36</v>
      </c>
      <c r="G2161" s="15" t="str">
        <f>LEFT(A2161, 3)</f>
        <v>EWR</v>
      </c>
      <c r="H2161" s="15" t="str">
        <f>RiGHT(A2161, 3)</f>
        <v>GNV</v>
      </c>
      <c r="I2161" s="15" t="str">
        <f>vlookup(G2161, 'Airport Codes'!$B$2:$D122631, 3, 0)</f>
        <v>Newark, NJ</v>
      </c>
      <c r="J2161" s="15" t="str">
        <f>vlookup(H2161, 'Airport Codes'!$B$2:$D122631, 3, 0)</f>
        <v>Gainesville, TX</v>
      </c>
      <c r="K2161" s="21"/>
    </row>
    <row r="2162" hidden="1">
      <c r="A2162" s="2" t="s">
        <v>2264</v>
      </c>
      <c r="D2162" s="2">
        <v>21.0</v>
      </c>
      <c r="E2162" s="2">
        <v>21.0</v>
      </c>
    </row>
    <row r="2163" hidden="1">
      <c r="A2163" s="2" t="s">
        <v>2265</v>
      </c>
      <c r="B2163" s="2">
        <v>62.0</v>
      </c>
      <c r="C2163" s="2">
        <v>18.0</v>
      </c>
      <c r="E2163" s="2">
        <v>80.0</v>
      </c>
    </row>
    <row r="2164" hidden="1">
      <c r="A2164" s="2" t="s">
        <v>2266</v>
      </c>
      <c r="C2164" s="2">
        <v>39.0</v>
      </c>
      <c r="D2164" s="2">
        <v>18.0</v>
      </c>
      <c r="E2164" s="2">
        <v>57.0</v>
      </c>
    </row>
    <row r="2165" hidden="1">
      <c r="A2165" s="2" t="s">
        <v>2267</v>
      </c>
      <c r="B2165" s="2">
        <v>119.0</v>
      </c>
      <c r="C2165" s="2">
        <v>89.0</v>
      </c>
      <c r="D2165" s="2">
        <v>207.0</v>
      </c>
      <c r="E2165" s="2">
        <v>415.0</v>
      </c>
    </row>
    <row r="2166" hidden="1">
      <c r="A2166" s="2" t="s">
        <v>2268</v>
      </c>
      <c r="B2166" s="2">
        <v>692.0</v>
      </c>
      <c r="C2166" s="2">
        <v>837.0</v>
      </c>
      <c r="D2166" s="2">
        <v>969.0</v>
      </c>
      <c r="E2166" s="2">
        <v>2498.0</v>
      </c>
      <c r="F2166" s="2" t="s">
        <v>36</v>
      </c>
      <c r="G2166" s="15" t="str">
        <f>LEFT(A2166, 3)</f>
        <v>GNV</v>
      </c>
      <c r="H2166" s="15" t="str">
        <f>RiGHT(A2166, 3)</f>
        <v>PHL</v>
      </c>
      <c r="I2166" s="15" t="str">
        <f>vlookup(G2166, 'Airport Codes'!$B$2:$D122631, 3, 0)</f>
        <v>Gainesville, TX</v>
      </c>
      <c r="J2166" s="15" t="str">
        <f>vlookup(H2166, 'Airport Codes'!$B$2:$D122631, 3, 0)</f>
        <v>Philadelphia, PA</v>
      </c>
      <c r="K2166" s="21"/>
    </row>
    <row r="2167" hidden="1">
      <c r="A2167" s="2" t="s">
        <v>2269</v>
      </c>
      <c r="C2167" s="2">
        <v>84.0</v>
      </c>
      <c r="D2167" s="2">
        <v>54.0</v>
      </c>
      <c r="E2167" s="2">
        <v>138.0</v>
      </c>
    </row>
    <row r="2168" hidden="1">
      <c r="A2168" s="2" t="s">
        <v>2270</v>
      </c>
      <c r="B2168" s="2">
        <v>49.0</v>
      </c>
      <c r="C2168" s="2">
        <v>42.0</v>
      </c>
      <c r="D2168" s="2">
        <v>162.0</v>
      </c>
      <c r="E2168" s="2">
        <v>253.0</v>
      </c>
    </row>
    <row r="2169" hidden="1">
      <c r="A2169" s="2" t="s">
        <v>2271</v>
      </c>
      <c r="B2169" s="2">
        <v>2632.0</v>
      </c>
      <c r="C2169" s="2">
        <v>2965.0</v>
      </c>
      <c r="D2169" s="2">
        <v>2439.0</v>
      </c>
      <c r="E2169" s="2">
        <v>8036.0</v>
      </c>
    </row>
    <row r="2170" hidden="1">
      <c r="A2170" s="2" t="s">
        <v>2272</v>
      </c>
      <c r="B2170" s="2">
        <v>227.0</v>
      </c>
      <c r="C2170" s="2">
        <v>216.0</v>
      </c>
      <c r="D2170" s="2">
        <v>306.0</v>
      </c>
      <c r="E2170" s="2">
        <v>749.0</v>
      </c>
    </row>
    <row r="2171" hidden="1">
      <c r="A2171" s="2" t="s">
        <v>2273</v>
      </c>
      <c r="B2171" s="2">
        <v>37.0</v>
      </c>
      <c r="D2171" s="2">
        <v>46.0</v>
      </c>
      <c r="E2171" s="2">
        <v>83.0</v>
      </c>
    </row>
    <row r="2172" hidden="1">
      <c r="A2172" s="2" t="s">
        <v>2274</v>
      </c>
      <c r="B2172" s="2">
        <v>748.0</v>
      </c>
      <c r="C2172" s="2">
        <v>811.0</v>
      </c>
      <c r="D2172" s="2">
        <v>933.0</v>
      </c>
      <c r="E2172" s="2">
        <v>2492.0</v>
      </c>
      <c r="F2172" s="2" t="s">
        <v>36</v>
      </c>
      <c r="G2172" s="15" t="str">
        <f>LEFT(A2172, 3)</f>
        <v>IND</v>
      </c>
      <c r="H2172" s="15" t="str">
        <f>RiGHT(A2172, 3)</f>
        <v>XNA</v>
      </c>
      <c r="I2172" s="15" t="str">
        <f>vlookup(G2172, 'Airport Codes'!$B$2:$D122631, 3, 0)</f>
        <v>Indianapolis, IN</v>
      </c>
      <c r="J2172" s="15" t="str">
        <f>vlookup(H2172, 'Airport Codes'!$B$2:$D122631, 3, 0)</f>
        <v>Fayetteville, NC</v>
      </c>
      <c r="K2172" s="21"/>
    </row>
    <row r="2173" hidden="1">
      <c r="A2173" s="2" t="s">
        <v>2275</v>
      </c>
      <c r="B2173" s="2">
        <v>915.0</v>
      </c>
      <c r="C2173" s="2">
        <v>955.0</v>
      </c>
      <c r="D2173" s="2">
        <v>865.0</v>
      </c>
      <c r="E2173" s="2">
        <v>2735.0</v>
      </c>
    </row>
    <row r="2174" hidden="1">
      <c r="A2174" s="2" t="s">
        <v>2276</v>
      </c>
      <c r="B2174" s="2">
        <v>398.0</v>
      </c>
      <c r="C2174" s="2">
        <v>372.0</v>
      </c>
      <c r="D2174" s="2">
        <v>325.0</v>
      </c>
      <c r="E2174" s="2">
        <v>1095.0</v>
      </c>
    </row>
    <row r="2175" hidden="1">
      <c r="A2175" s="2" t="s">
        <v>2277</v>
      </c>
      <c r="B2175" s="2">
        <v>746.0</v>
      </c>
      <c r="C2175" s="2">
        <v>824.0</v>
      </c>
      <c r="D2175" s="2">
        <v>918.0</v>
      </c>
      <c r="E2175" s="2">
        <v>2488.0</v>
      </c>
      <c r="F2175" s="2" t="s">
        <v>36</v>
      </c>
      <c r="G2175" s="15" t="str">
        <f t="shared" ref="G2175:G2176" si="401">LEFT(A2175, 3)</f>
        <v>PSP</v>
      </c>
      <c r="H2175" s="15" t="str">
        <f t="shared" ref="H2175:H2176" si="402">RiGHT(A2175, 3)</f>
        <v>RNO</v>
      </c>
      <c r="I2175" s="15" t="str">
        <f>vlookup(G2175, 'Airport Codes'!$B$2:$D122631, 3, 0)</f>
        <v>Palm Springs, CA</v>
      </c>
      <c r="J2175" s="15" t="str">
        <f>vlookup(H2175, 'Airport Codes'!$B$2:$D122631, 3, 0)</f>
        <v>Reno, NV</v>
      </c>
      <c r="K2175" s="21"/>
    </row>
    <row r="2176" hidden="1">
      <c r="A2176" s="2" t="s">
        <v>2278</v>
      </c>
      <c r="B2176" s="2">
        <v>748.0</v>
      </c>
      <c r="C2176" s="2">
        <v>838.0</v>
      </c>
      <c r="D2176" s="2">
        <v>890.0</v>
      </c>
      <c r="E2176" s="2">
        <v>2476.0</v>
      </c>
      <c r="F2176" s="2" t="s">
        <v>36</v>
      </c>
      <c r="G2176" s="15" t="str">
        <f t="shared" si="401"/>
        <v>MDT</v>
      </c>
      <c r="H2176" s="15" t="str">
        <f t="shared" si="402"/>
        <v>MEM</v>
      </c>
      <c r="I2176" s="15" t="str">
        <f>vlookup(G2176, 'Airport Codes'!$B$2:$D122631, 3, 0)</f>
        <v>Harrisburg, PA</v>
      </c>
      <c r="J2176" s="15" t="str">
        <f>vlookup(H2176, 'Airport Codes'!$B$2:$D122631, 3, 0)</f>
        <v>Memphis, TN</v>
      </c>
      <c r="K2176" s="21"/>
    </row>
    <row r="2177" hidden="1">
      <c r="A2177" s="2" t="s">
        <v>2279</v>
      </c>
      <c r="B2177" s="2">
        <v>390.0</v>
      </c>
      <c r="C2177" s="2">
        <v>371.0</v>
      </c>
      <c r="D2177" s="2">
        <v>382.0</v>
      </c>
      <c r="E2177" s="2">
        <v>1143.0</v>
      </c>
    </row>
    <row r="2178" hidden="1">
      <c r="A2178" s="2" t="s">
        <v>2280</v>
      </c>
      <c r="B2178" s="2">
        <v>30449.0</v>
      </c>
      <c r="C2178" s="2">
        <v>33280.0</v>
      </c>
      <c r="D2178" s="2">
        <v>31650.0</v>
      </c>
      <c r="E2178" s="2">
        <v>95379.0</v>
      </c>
    </row>
    <row r="2179" hidden="1">
      <c r="A2179" s="2" t="s">
        <v>2281</v>
      </c>
      <c r="B2179" s="2">
        <v>662.0</v>
      </c>
      <c r="C2179" s="2">
        <v>637.0</v>
      </c>
      <c r="D2179" s="2">
        <v>724.0</v>
      </c>
      <c r="E2179" s="2">
        <v>2023.0</v>
      </c>
    </row>
    <row r="2180" hidden="1">
      <c r="A2180" s="2" t="s">
        <v>2282</v>
      </c>
      <c r="B2180" s="2">
        <v>1060.0</v>
      </c>
      <c r="C2180" s="2">
        <v>760.0</v>
      </c>
      <c r="D2180" s="2">
        <v>571.0</v>
      </c>
      <c r="E2180" s="2">
        <v>2391.0</v>
      </c>
    </row>
    <row r="2181" hidden="1">
      <c r="A2181" s="2" t="s">
        <v>2283</v>
      </c>
      <c r="B2181" s="2">
        <v>82.0</v>
      </c>
      <c r="C2181" s="2">
        <v>73.0</v>
      </c>
      <c r="D2181" s="2">
        <v>60.0</v>
      </c>
      <c r="E2181" s="2">
        <v>215.0</v>
      </c>
    </row>
    <row r="2182" hidden="1">
      <c r="A2182" s="2" t="s">
        <v>2284</v>
      </c>
      <c r="B2182" s="2">
        <v>287.0</v>
      </c>
      <c r="C2182" s="2">
        <v>254.0</v>
      </c>
      <c r="D2182" s="2">
        <v>234.0</v>
      </c>
      <c r="E2182" s="2">
        <v>775.0</v>
      </c>
    </row>
    <row r="2183" hidden="1">
      <c r="A2183" s="2" t="s">
        <v>2285</v>
      </c>
      <c r="B2183" s="2">
        <v>747.0</v>
      </c>
      <c r="C2183" s="2">
        <v>771.0</v>
      </c>
      <c r="D2183" s="2">
        <v>768.0</v>
      </c>
      <c r="E2183" s="2">
        <v>2286.0</v>
      </c>
    </row>
    <row r="2184" hidden="1">
      <c r="A2184" s="2" t="s">
        <v>2286</v>
      </c>
      <c r="B2184" s="2">
        <v>785.0</v>
      </c>
      <c r="C2184" s="2">
        <v>814.0</v>
      </c>
      <c r="D2184" s="2">
        <v>872.0</v>
      </c>
      <c r="E2184" s="2">
        <v>2471.0</v>
      </c>
      <c r="F2184" s="2" t="s">
        <v>36</v>
      </c>
      <c r="G2184" s="15" t="str">
        <f t="shared" ref="G2184:G2189" si="403">LEFT(A2184, 3)</f>
        <v>FAR</v>
      </c>
      <c r="H2184" s="15" t="str">
        <f t="shared" ref="H2184:H2189" si="404">RiGHT(A2184, 3)</f>
        <v>STL</v>
      </c>
      <c r="I2184" s="15" t="str">
        <f>vlookup(G2184, 'Airport Codes'!$B$2:$D122631, 3, 0)</f>
        <v>Fargo, ND</v>
      </c>
      <c r="J2184" s="15" t="str">
        <f>vlookup(H2184, 'Airport Codes'!$B$2:$D122631, 3, 0)</f>
        <v>St. Louis, MO</v>
      </c>
      <c r="K2184" s="21"/>
    </row>
    <row r="2185" hidden="1">
      <c r="A2185" s="2" t="s">
        <v>2287</v>
      </c>
      <c r="B2185" s="2">
        <v>746.0</v>
      </c>
      <c r="C2185" s="2">
        <v>827.0</v>
      </c>
      <c r="D2185" s="2">
        <v>897.0</v>
      </c>
      <c r="E2185" s="2">
        <v>2470.0</v>
      </c>
      <c r="F2185" s="2" t="s">
        <v>36</v>
      </c>
      <c r="G2185" s="15" t="str">
        <f t="shared" si="403"/>
        <v>BHM</v>
      </c>
      <c r="H2185" s="15" t="str">
        <f t="shared" si="404"/>
        <v>MSY</v>
      </c>
      <c r="I2185" s="15" t="str">
        <f>vlookup(G2185, 'Airport Codes'!$B$2:$D122631, 3, 0)</f>
        <v>Birmingham, AL</v>
      </c>
      <c r="J2185" s="15" t="str">
        <f>vlookup(H2185, 'Airport Codes'!$B$2:$D122631, 3, 0)</f>
        <v>New Orleans, LA</v>
      </c>
      <c r="K2185" s="21"/>
    </row>
    <row r="2186" hidden="1">
      <c r="A2186" s="2" t="s">
        <v>2288</v>
      </c>
      <c r="B2186" s="2">
        <v>763.0</v>
      </c>
      <c r="C2186" s="2">
        <v>847.0</v>
      </c>
      <c r="D2186" s="2">
        <v>856.0</v>
      </c>
      <c r="E2186" s="2">
        <v>2466.0</v>
      </c>
      <c r="F2186" s="2" t="s">
        <v>36</v>
      </c>
      <c r="G2186" s="15" t="str">
        <f t="shared" si="403"/>
        <v>ILM</v>
      </c>
      <c r="H2186" s="15" t="str">
        <f t="shared" si="404"/>
        <v>PVD</v>
      </c>
      <c r="I2186" s="15" t="str">
        <f>vlookup(G2186, 'Airport Codes'!$B$2:$D122631, 3, 0)</f>
        <v>Wilmington, DE</v>
      </c>
      <c r="J2186" s="15" t="str">
        <f>vlookup(H2186, 'Airport Codes'!$B$2:$D122631, 3, 0)</f>
        <v>Providence, RI</v>
      </c>
      <c r="K2186" s="21"/>
    </row>
    <row r="2187" hidden="1">
      <c r="A2187" s="2" t="s">
        <v>2289</v>
      </c>
      <c r="B2187" s="2">
        <v>602.0</v>
      </c>
      <c r="C2187" s="2">
        <v>871.0</v>
      </c>
      <c r="D2187" s="2">
        <v>992.0</v>
      </c>
      <c r="E2187" s="2">
        <v>2465.0</v>
      </c>
      <c r="F2187" s="2" t="s">
        <v>36</v>
      </c>
      <c r="G2187" s="15" t="str">
        <f t="shared" si="403"/>
        <v>PWM</v>
      </c>
      <c r="H2187" s="15" t="str">
        <f t="shared" si="404"/>
        <v>RIC</v>
      </c>
      <c r="I2187" s="15" t="str">
        <f>vlookup(G2187, 'Airport Codes'!$B$2:$D122631, 3, 0)</f>
        <v>Portland, OR</v>
      </c>
      <c r="J2187" s="15" t="str">
        <f>vlookup(H2187, 'Airport Codes'!$B$2:$D122631, 3, 0)</f>
        <v>Richmond, BC</v>
      </c>
      <c r="K2187" s="21"/>
    </row>
    <row r="2188" hidden="1">
      <c r="A2188" s="2" t="s">
        <v>2290</v>
      </c>
      <c r="B2188" s="2">
        <v>763.0</v>
      </c>
      <c r="C2188" s="2">
        <v>840.0</v>
      </c>
      <c r="D2188" s="2">
        <v>849.0</v>
      </c>
      <c r="E2188" s="2">
        <v>2452.0</v>
      </c>
      <c r="F2188" s="2" t="s">
        <v>36</v>
      </c>
      <c r="G2188" s="15" t="str">
        <f t="shared" si="403"/>
        <v>CVG</v>
      </c>
      <c r="H2188" s="15" t="str">
        <f t="shared" si="404"/>
        <v>LIT</v>
      </c>
      <c r="I2188" s="15" t="str">
        <f>vlookup(G2188, 'Airport Codes'!$B$2:$D122631, 3, 0)</f>
        <v>Cincinnati, OH</v>
      </c>
      <c r="J2188" s="15" t="str">
        <f>vlookup(H2188, 'Airport Codes'!$B$2:$D122631, 3, 0)</f>
        <v>Little Rock, AR</v>
      </c>
      <c r="K2188" s="21"/>
    </row>
    <row r="2189" hidden="1">
      <c r="A2189" s="2" t="s">
        <v>2291</v>
      </c>
      <c r="B2189" s="2">
        <v>720.0</v>
      </c>
      <c r="C2189" s="2">
        <v>797.0</v>
      </c>
      <c r="D2189" s="2">
        <v>930.0</v>
      </c>
      <c r="E2189" s="2">
        <v>2447.0</v>
      </c>
      <c r="F2189" s="2" t="s">
        <v>36</v>
      </c>
      <c r="G2189" s="15" t="str">
        <f t="shared" si="403"/>
        <v>BNA</v>
      </c>
      <c r="H2189" s="15" t="str">
        <f t="shared" si="404"/>
        <v>FAR</v>
      </c>
      <c r="I2189" s="15" t="str">
        <f>vlookup(G2189, 'Airport Codes'!$B$2:$D122631, 3, 0)</f>
        <v>Nashville, TN</v>
      </c>
      <c r="J2189" s="15" t="str">
        <f>vlookup(H2189, 'Airport Codes'!$B$2:$D122631, 3, 0)</f>
        <v>Fargo, ND</v>
      </c>
      <c r="K2189" s="21"/>
    </row>
    <row r="2190" hidden="1">
      <c r="A2190" s="2" t="s">
        <v>2292</v>
      </c>
      <c r="C2190" s="2">
        <v>42.0</v>
      </c>
      <c r="D2190" s="2">
        <v>51.0</v>
      </c>
      <c r="E2190" s="2">
        <v>93.0</v>
      </c>
    </row>
    <row r="2191" hidden="1">
      <c r="A2191" s="2" t="s">
        <v>2293</v>
      </c>
      <c r="B2191" s="2">
        <v>11270.0</v>
      </c>
      <c r="C2191" s="2">
        <v>10919.0</v>
      </c>
      <c r="D2191" s="2">
        <v>12855.0</v>
      </c>
      <c r="E2191" s="2">
        <v>35044.0</v>
      </c>
    </row>
    <row r="2192" hidden="1">
      <c r="A2192" s="2" t="s">
        <v>2294</v>
      </c>
      <c r="B2192" s="2">
        <v>724.0</v>
      </c>
      <c r="C2192" s="2">
        <v>768.0</v>
      </c>
      <c r="D2192" s="2">
        <v>953.0</v>
      </c>
      <c r="E2192" s="2">
        <v>2445.0</v>
      </c>
      <c r="F2192" s="2" t="s">
        <v>36</v>
      </c>
      <c r="G2192" s="15" t="str">
        <f t="shared" ref="G2192:G2193" si="405">LEFT(A2192, 3)</f>
        <v>SAV</v>
      </c>
      <c r="H2192" s="15" t="str">
        <f t="shared" ref="H2192:H2193" si="406">RiGHT(A2192, 3)</f>
        <v>TPA</v>
      </c>
      <c r="I2192" s="15" t="str">
        <f>vlookup(G2192, 'Airport Codes'!$B$2:$D122631, 3, 0)</f>
        <v>Savannah, GA</v>
      </c>
      <c r="J2192" s="15" t="str">
        <f>vlookup(H2192, 'Airport Codes'!$B$2:$D122631, 3, 0)</f>
        <v>Tampa, FL</v>
      </c>
      <c r="K2192" s="21"/>
    </row>
    <row r="2193" hidden="1">
      <c r="A2193" s="2" t="s">
        <v>2295</v>
      </c>
      <c r="B2193" s="2">
        <v>715.0</v>
      </c>
      <c r="C2193" s="2">
        <v>762.0</v>
      </c>
      <c r="D2193" s="2">
        <v>956.0</v>
      </c>
      <c r="E2193" s="2">
        <v>2433.0</v>
      </c>
      <c r="F2193" s="2" t="s">
        <v>36</v>
      </c>
      <c r="G2193" s="15" t="str">
        <f t="shared" si="405"/>
        <v>HSV</v>
      </c>
      <c r="H2193" s="15" t="str">
        <f t="shared" si="406"/>
        <v>MIA</v>
      </c>
      <c r="I2193" s="15" t="str">
        <f>vlookup(G2193, 'Airport Codes'!$B$2:$D122631, 3, 0)</f>
        <v>Huntsville, AL</v>
      </c>
      <c r="J2193" s="15" t="str">
        <f>vlookup(H2193, 'Airport Codes'!$B$2:$D122631, 3, 0)</f>
        <v>Miami, FL</v>
      </c>
      <c r="K2193" s="21"/>
    </row>
    <row r="2194" hidden="1">
      <c r="A2194" s="2" t="s">
        <v>2296</v>
      </c>
      <c r="B2194" s="2">
        <v>1102.0</v>
      </c>
      <c r="C2194" s="2">
        <v>1443.0</v>
      </c>
      <c r="D2194" s="2">
        <v>1138.0</v>
      </c>
      <c r="E2194" s="2">
        <v>3683.0</v>
      </c>
    </row>
    <row r="2195" hidden="1">
      <c r="A2195" s="2" t="s">
        <v>2297</v>
      </c>
      <c r="C2195" s="2">
        <v>1583.0</v>
      </c>
      <c r="E2195" s="2">
        <v>1583.0</v>
      </c>
    </row>
    <row r="2196" hidden="1">
      <c r="A2196" s="2" t="s">
        <v>2298</v>
      </c>
      <c r="B2196" s="2">
        <v>656.0</v>
      </c>
      <c r="C2196" s="2">
        <v>785.0</v>
      </c>
      <c r="D2196" s="2">
        <v>987.0</v>
      </c>
      <c r="E2196" s="2">
        <v>2428.0</v>
      </c>
      <c r="F2196" s="2" t="s">
        <v>36</v>
      </c>
      <c r="G2196" s="15" t="str">
        <f>LEFT(A2196, 3)</f>
        <v>RDM</v>
      </c>
      <c r="H2196" s="15" t="str">
        <f>RiGHT(A2196, 3)</f>
        <v>SMF</v>
      </c>
      <c r="I2196" s="15" t="str">
        <f>vlookup(G2196, 'Airport Codes'!$B$2:$D122631, 3, 0)</f>
        <v>Redmond, OR</v>
      </c>
      <c r="J2196" s="15" t="str">
        <f>vlookup(H2196, 'Airport Codes'!$B$2:$D122631, 3, 0)</f>
        <v>Sacramento, CA</v>
      </c>
      <c r="K2196" s="21"/>
    </row>
    <row r="2197" hidden="1">
      <c r="A2197" s="2" t="s">
        <v>2299</v>
      </c>
      <c r="B2197" s="2">
        <v>8072.0</v>
      </c>
      <c r="C2197" s="2">
        <v>10169.0</v>
      </c>
      <c r="D2197" s="2">
        <v>9135.0</v>
      </c>
      <c r="E2197" s="2">
        <v>27376.0</v>
      </c>
    </row>
    <row r="2198" hidden="1">
      <c r="A2198" s="2" t="s">
        <v>2300</v>
      </c>
      <c r="B2198" s="2">
        <v>672.0</v>
      </c>
      <c r="C2198" s="2">
        <v>755.0</v>
      </c>
      <c r="D2198" s="2">
        <v>996.0</v>
      </c>
      <c r="E2198" s="2">
        <v>2423.0</v>
      </c>
      <c r="F2198" s="2" t="s">
        <v>36</v>
      </c>
      <c r="G2198" s="15" t="str">
        <f>LEFT(A2198, 3)</f>
        <v>PHL</v>
      </c>
      <c r="H2198" s="15" t="str">
        <f>RiGHT(A2198, 3)</f>
        <v>SBN</v>
      </c>
      <c r="I2198" s="15" t="str">
        <f>vlookup(G2198, 'Airport Codes'!$B$2:$D122631, 3, 0)</f>
        <v>Philadelphia, PA</v>
      </c>
      <c r="J2198" s="15" t="str">
        <f>vlookup(H2198, 'Airport Codes'!$B$2:$D122631, 3, 0)</f>
        <v>South Bend, IN</v>
      </c>
      <c r="K2198" s="21"/>
    </row>
    <row r="2199" hidden="1">
      <c r="A2199" s="2" t="s">
        <v>2301</v>
      </c>
      <c r="B2199" s="2">
        <v>79447.0</v>
      </c>
      <c r="C2199" s="2">
        <v>76801.0</v>
      </c>
      <c r="D2199" s="2">
        <v>79040.0</v>
      </c>
      <c r="E2199" s="2">
        <v>235288.0</v>
      </c>
    </row>
    <row r="2200" hidden="1">
      <c r="A2200" s="2" t="s">
        <v>2302</v>
      </c>
      <c r="B2200" s="2">
        <v>2325.0</v>
      </c>
      <c r="C2200" s="2">
        <v>2275.0</v>
      </c>
      <c r="D2200" s="2">
        <v>2218.0</v>
      </c>
      <c r="E2200" s="2">
        <v>6818.0</v>
      </c>
    </row>
    <row r="2201" hidden="1">
      <c r="A2201" s="2" t="s">
        <v>2303</v>
      </c>
      <c r="B2201" s="2">
        <v>638.0</v>
      </c>
      <c r="C2201" s="2">
        <v>876.0</v>
      </c>
      <c r="D2201" s="2">
        <v>898.0</v>
      </c>
      <c r="E2201" s="2">
        <v>2412.0</v>
      </c>
      <c r="F2201" s="2" t="s">
        <v>36</v>
      </c>
      <c r="G2201" s="15" t="str">
        <f t="shared" ref="G2201:G2202" si="407">LEFT(A2201, 3)</f>
        <v>AZO</v>
      </c>
      <c r="H2201" s="15" t="str">
        <f t="shared" ref="H2201:H2202" si="408">RiGHT(A2201, 3)</f>
        <v>BOS</v>
      </c>
      <c r="I2201" s="15" t="str">
        <f>vlookup(G2201, 'Airport Codes'!$B$2:$D122631, 3, 0)</f>
        <v>Kalamazoo, MI</v>
      </c>
      <c r="J2201" s="15" t="str">
        <f>vlookup(H2201, 'Airport Codes'!$B$2:$D122631, 3, 0)</f>
        <v>Boston, MA</v>
      </c>
      <c r="K2201" s="21"/>
    </row>
    <row r="2202" hidden="1">
      <c r="A2202" s="2" t="s">
        <v>2304</v>
      </c>
      <c r="B2202" s="2">
        <v>652.0</v>
      </c>
      <c r="C2202" s="2">
        <v>847.0</v>
      </c>
      <c r="D2202" s="2">
        <v>889.0</v>
      </c>
      <c r="E2202" s="2">
        <v>2388.0</v>
      </c>
      <c r="F2202" s="2" t="s">
        <v>36</v>
      </c>
      <c r="G2202" s="15" t="str">
        <f t="shared" si="407"/>
        <v>MBS</v>
      </c>
      <c r="H2202" s="15" t="str">
        <f t="shared" si="408"/>
        <v>MSP</v>
      </c>
      <c r="I2202" s="15" t="str">
        <f>vlookup(G2202, 'Airport Codes'!$B$2:$D122631, 3, 0)</f>
        <v>Saginaw, MI</v>
      </c>
      <c r="J2202" s="15" t="str">
        <f>vlookup(H2202, 'Airport Codes'!$B$2:$D122631, 3, 0)</f>
        <v>St. Paul-Minneapolis, MN</v>
      </c>
      <c r="K2202" s="21"/>
    </row>
    <row r="2203" hidden="1">
      <c r="A2203" s="2" t="s">
        <v>2305</v>
      </c>
      <c r="B2203" s="2">
        <v>264.0</v>
      </c>
      <c r="C2203" s="2">
        <v>233.0</v>
      </c>
      <c r="D2203" s="2">
        <v>279.0</v>
      </c>
      <c r="E2203" s="2">
        <v>776.0</v>
      </c>
    </row>
    <row r="2204" hidden="1">
      <c r="A2204" s="2" t="s">
        <v>2306</v>
      </c>
      <c r="B2204" s="2">
        <v>727.0</v>
      </c>
      <c r="C2204" s="2">
        <v>813.0</v>
      </c>
      <c r="D2204" s="2">
        <v>844.0</v>
      </c>
      <c r="E2204" s="2">
        <v>2384.0</v>
      </c>
      <c r="F2204" s="2" t="s">
        <v>36</v>
      </c>
      <c r="G2204" s="15" t="str">
        <f t="shared" ref="G2204:G2205" si="409">LEFT(A2204, 3)</f>
        <v>CHO</v>
      </c>
      <c r="H2204" s="15" t="str">
        <f t="shared" ref="H2204:H2205" si="410">RiGHT(A2204, 3)</f>
        <v>PBI</v>
      </c>
      <c r="I2204" s="15" t="str">
        <f>vlookup(G2204, 'Airport Codes'!$B$2:$D122631, 3, 0)</f>
        <v>Charlottesville, VA</v>
      </c>
      <c r="J2204" s="15" t="str">
        <f>vlookup(H2204, 'Airport Codes'!$B$2:$D122631, 3, 0)</f>
        <v>West Palm Beach, FL</v>
      </c>
      <c r="K2204" s="21"/>
    </row>
    <row r="2205" hidden="1">
      <c r="A2205" s="2" t="s">
        <v>2307</v>
      </c>
      <c r="B2205" s="2">
        <v>654.0</v>
      </c>
      <c r="C2205" s="2">
        <v>844.0</v>
      </c>
      <c r="D2205" s="2">
        <v>885.0</v>
      </c>
      <c r="E2205" s="2">
        <v>2383.0</v>
      </c>
      <c r="F2205" s="2" t="s">
        <v>36</v>
      </c>
      <c r="G2205" s="15" t="str">
        <f t="shared" si="409"/>
        <v>DCA</v>
      </c>
      <c r="H2205" s="15" t="str">
        <f t="shared" si="410"/>
        <v>PHL</v>
      </c>
      <c r="I2205" s="15" t="str">
        <f>vlookup(G2205, 'Airport Codes'!$B$2:$D122631, 3, 0)</f>
        <v>Washington, DC</v>
      </c>
      <c r="J2205" s="15" t="str">
        <f>vlookup(H2205, 'Airport Codes'!$B$2:$D122631, 3, 0)</f>
        <v>Philadelphia, PA</v>
      </c>
      <c r="K2205" s="21"/>
    </row>
    <row r="2206" hidden="1">
      <c r="A2206" s="2" t="s">
        <v>2308</v>
      </c>
      <c r="C2206" s="2">
        <v>54500.0</v>
      </c>
      <c r="E2206" s="2">
        <v>54500.0</v>
      </c>
    </row>
    <row r="2207" hidden="1">
      <c r="A2207" s="2" t="s">
        <v>2309</v>
      </c>
      <c r="B2207" s="2">
        <v>632.0</v>
      </c>
      <c r="C2207" s="2">
        <v>852.0</v>
      </c>
      <c r="D2207" s="2">
        <v>885.0</v>
      </c>
      <c r="E2207" s="2">
        <v>2369.0</v>
      </c>
      <c r="F2207" s="2" t="s">
        <v>36</v>
      </c>
      <c r="G2207" s="15" t="str">
        <f>LEFT(A2207, 3)</f>
        <v>GRR</v>
      </c>
      <c r="H2207" s="15" t="str">
        <f>RiGHT(A2207, 3)</f>
        <v>GSO</v>
      </c>
      <c r="I2207" s="15" t="str">
        <f>vlookup(G2207, 'Airport Codes'!$B$2:$D122631, 3, 0)</f>
        <v>Grand Rapids, MI</v>
      </c>
      <c r="J2207" s="15" t="str">
        <f>vlookup(H2207, 'Airport Codes'!$B$2:$D122631, 3, 0)</f>
        <v>Greensboro, NC</v>
      </c>
      <c r="K2207" s="21"/>
    </row>
    <row r="2208" hidden="1">
      <c r="A2208" s="2" t="s">
        <v>2310</v>
      </c>
      <c r="B2208" s="2">
        <v>16587.0</v>
      </c>
      <c r="C2208" s="2">
        <v>15517.0</v>
      </c>
      <c r="D2208" s="2">
        <v>14030.0</v>
      </c>
      <c r="E2208" s="2">
        <v>46134.0</v>
      </c>
    </row>
    <row r="2209" hidden="1">
      <c r="A2209" s="2" t="s">
        <v>2311</v>
      </c>
      <c r="B2209" s="2">
        <v>630.0</v>
      </c>
      <c r="C2209" s="2">
        <v>711.0</v>
      </c>
      <c r="D2209" s="2">
        <v>1023.0</v>
      </c>
      <c r="E2209" s="2">
        <v>2364.0</v>
      </c>
      <c r="F2209" s="2" t="s">
        <v>36</v>
      </c>
      <c r="G2209" s="15" t="str">
        <f t="shared" ref="G2209:G2210" si="411">LEFT(A2209, 3)</f>
        <v>CLT</v>
      </c>
      <c r="H2209" s="15" t="str">
        <f t="shared" ref="H2209:H2210" si="412">RiGHT(A2209, 3)</f>
        <v>FNT</v>
      </c>
      <c r="I2209" s="15" t="str">
        <f>vlookup(G2209, 'Airport Codes'!$B$2:$D122631, 3, 0)</f>
        <v>Charlotte, NC</v>
      </c>
      <c r="J2209" s="15" t="str">
        <f>vlookup(H2209, 'Airport Codes'!$B$2:$D122631, 3, 0)</f>
        <v>Flint, MI</v>
      </c>
      <c r="K2209" s="21"/>
    </row>
    <row r="2210" hidden="1">
      <c r="A2210" s="2" t="s">
        <v>2312</v>
      </c>
      <c r="B2210" s="2">
        <v>656.0</v>
      </c>
      <c r="C2210" s="2">
        <v>804.0</v>
      </c>
      <c r="D2210" s="2">
        <v>903.0</v>
      </c>
      <c r="E2210" s="2">
        <v>2363.0</v>
      </c>
      <c r="F2210" s="2" t="s">
        <v>36</v>
      </c>
      <c r="G2210" s="15" t="str">
        <f t="shared" si="411"/>
        <v>CVG</v>
      </c>
      <c r="H2210" s="15" t="str">
        <f t="shared" si="412"/>
        <v>ILM</v>
      </c>
      <c r="I2210" s="15" t="str">
        <f>vlookup(G2210, 'Airport Codes'!$B$2:$D122631, 3, 0)</f>
        <v>Cincinnati, OH</v>
      </c>
      <c r="J2210" s="15" t="str">
        <f>vlookup(H2210, 'Airport Codes'!$B$2:$D122631, 3, 0)</f>
        <v>Wilmington, DE</v>
      </c>
      <c r="K2210" s="21"/>
    </row>
    <row r="2211" hidden="1">
      <c r="A2211" s="2" t="s">
        <v>2313</v>
      </c>
      <c r="B2211" s="2">
        <v>3953.0</v>
      </c>
      <c r="C2211" s="2">
        <v>4119.0</v>
      </c>
      <c r="D2211" s="2">
        <v>3928.0</v>
      </c>
      <c r="E2211" s="2">
        <v>12000.0</v>
      </c>
    </row>
    <row r="2212" hidden="1">
      <c r="A2212" s="2" t="s">
        <v>2314</v>
      </c>
      <c r="B2212" s="2">
        <v>6689.0</v>
      </c>
      <c r="C2212" s="2">
        <v>7951.0</v>
      </c>
      <c r="D2212" s="2">
        <v>7699.0</v>
      </c>
      <c r="E2212" s="2">
        <v>22339.0</v>
      </c>
    </row>
    <row r="2213" hidden="1">
      <c r="A2213" s="2" t="s">
        <v>2315</v>
      </c>
      <c r="B2213" s="2">
        <v>1186.0</v>
      </c>
      <c r="C2213" s="2">
        <v>1470.0</v>
      </c>
      <c r="D2213" s="2">
        <v>1467.0</v>
      </c>
      <c r="E2213" s="2">
        <v>4123.0</v>
      </c>
    </row>
    <row r="2214" hidden="1">
      <c r="A2214" s="2" t="s">
        <v>2316</v>
      </c>
      <c r="B2214" s="2">
        <v>665.0</v>
      </c>
      <c r="C2214" s="2">
        <v>367.0</v>
      </c>
      <c r="E2214" s="2">
        <v>1032.0</v>
      </c>
    </row>
    <row r="2215" hidden="1">
      <c r="A2215" s="2" t="s">
        <v>2317</v>
      </c>
      <c r="B2215" s="2">
        <v>241.0</v>
      </c>
      <c r="C2215" s="2">
        <v>104.0</v>
      </c>
      <c r="E2215" s="2">
        <v>345.0</v>
      </c>
    </row>
    <row r="2216" hidden="1">
      <c r="A2216" s="2" t="s">
        <v>2318</v>
      </c>
      <c r="B2216" s="2">
        <v>686.0</v>
      </c>
      <c r="C2216" s="2">
        <v>813.0</v>
      </c>
      <c r="D2216" s="2">
        <v>862.0</v>
      </c>
      <c r="E2216" s="2">
        <v>2361.0</v>
      </c>
      <c r="F2216" s="2" t="s">
        <v>36</v>
      </c>
      <c r="G2216" s="15" t="str">
        <f t="shared" ref="G2216:G2218" si="413">LEFT(A2216, 3)</f>
        <v>ORF</v>
      </c>
      <c r="H2216" s="15" t="str">
        <f t="shared" ref="H2216:H2218" si="414">RiGHT(A2216, 3)</f>
        <v>SYR</v>
      </c>
      <c r="I2216" s="15" t="str">
        <f>vlookup(G2216, 'Airport Codes'!$B$2:$D122631, 3, 0)</f>
        <v>Norfolk, VA</v>
      </c>
      <c r="J2216" s="15" t="str">
        <f>vlookup(H2216, 'Airport Codes'!$B$2:$D122631, 3, 0)</f>
        <v>New York State Fair, NY</v>
      </c>
      <c r="K2216" s="21"/>
    </row>
    <row r="2217" hidden="1">
      <c r="A2217" s="2" t="s">
        <v>2319</v>
      </c>
      <c r="B2217" s="2">
        <v>607.0</v>
      </c>
      <c r="C2217" s="2">
        <v>803.0</v>
      </c>
      <c r="D2217" s="2">
        <v>944.0</v>
      </c>
      <c r="E2217" s="2">
        <v>2354.0</v>
      </c>
      <c r="F2217" s="2" t="s">
        <v>36</v>
      </c>
      <c r="G2217" s="15" t="str">
        <f t="shared" si="413"/>
        <v>BNA</v>
      </c>
      <c r="H2217" s="15" t="str">
        <f t="shared" si="414"/>
        <v>LIT</v>
      </c>
      <c r="I2217" s="15" t="str">
        <f>vlookup(G2217, 'Airport Codes'!$B$2:$D122631, 3, 0)</f>
        <v>Nashville, TN</v>
      </c>
      <c r="J2217" s="15" t="str">
        <f>vlookup(H2217, 'Airport Codes'!$B$2:$D122631, 3, 0)</f>
        <v>Little Rock, AR</v>
      </c>
      <c r="K2217" s="21"/>
    </row>
    <row r="2218" hidden="1">
      <c r="A2218" s="2" t="s">
        <v>2320</v>
      </c>
      <c r="B2218" s="2">
        <v>678.0</v>
      </c>
      <c r="C2218" s="2">
        <v>756.0</v>
      </c>
      <c r="D2218" s="2">
        <v>912.0</v>
      </c>
      <c r="E2218" s="2">
        <v>2346.0</v>
      </c>
      <c r="F2218" s="2" t="s">
        <v>36</v>
      </c>
      <c r="G2218" s="15" t="str">
        <f t="shared" si="413"/>
        <v>CMH</v>
      </c>
      <c r="H2218" s="15" t="str">
        <f t="shared" si="414"/>
        <v>GSO</v>
      </c>
      <c r="I2218" s="15" t="str">
        <f>vlookup(G2218, 'Airport Codes'!$B$2:$D122631, 3, 0)</f>
        <v>Columbus, WI</v>
      </c>
      <c r="J2218" s="15" t="str">
        <f>vlookup(H2218, 'Airport Codes'!$B$2:$D122631, 3, 0)</f>
        <v>Greensboro, NC</v>
      </c>
      <c r="K2218" s="21"/>
    </row>
    <row r="2219" hidden="1">
      <c r="A2219" s="2" t="s">
        <v>2321</v>
      </c>
      <c r="B2219" s="2">
        <v>678.0</v>
      </c>
      <c r="C2219" s="2">
        <v>654.0</v>
      </c>
      <c r="D2219" s="2">
        <v>645.0</v>
      </c>
      <c r="E2219" s="2">
        <v>1977.0</v>
      </c>
    </row>
    <row r="2220" hidden="1">
      <c r="A2220" s="2" t="s">
        <v>2322</v>
      </c>
      <c r="B2220" s="2">
        <v>4914.0</v>
      </c>
      <c r="C2220" s="2">
        <v>5674.0</v>
      </c>
      <c r="D2220" s="2">
        <v>5216.0</v>
      </c>
      <c r="E2220" s="2">
        <v>15804.0</v>
      </c>
    </row>
    <row r="2221" hidden="1">
      <c r="A2221" s="2" t="s">
        <v>2323</v>
      </c>
      <c r="B2221" s="2">
        <v>40320.0</v>
      </c>
      <c r="C2221" s="2">
        <v>41307.0</v>
      </c>
      <c r="D2221" s="2">
        <v>38904.0</v>
      </c>
      <c r="E2221" s="2">
        <v>120531.0</v>
      </c>
    </row>
    <row r="2222" hidden="1">
      <c r="A2222" s="2" t="s">
        <v>2324</v>
      </c>
      <c r="B2222" s="2">
        <v>710.0</v>
      </c>
      <c r="C2222" s="2">
        <v>793.0</v>
      </c>
      <c r="D2222" s="2">
        <v>839.0</v>
      </c>
      <c r="E2222" s="2">
        <v>2342.0</v>
      </c>
      <c r="F2222" s="2" t="s">
        <v>36</v>
      </c>
      <c r="G2222" s="15" t="str">
        <f>LEFT(A2222, 3)</f>
        <v>LEX</v>
      </c>
      <c r="H2222" s="15" t="str">
        <f>RiGHT(A2222, 3)</f>
        <v>MCI</v>
      </c>
      <c r="I2222" s="15" t="str">
        <f>vlookup(G2222, 'Airport Codes'!$B$2:$D122631, 3, 0)</f>
        <v>Lexington Barbeque Festival, NC</v>
      </c>
      <c r="J2222" s="15" t="str">
        <f>vlookup(H2222, 'Airport Codes'!$B$2:$D122631, 3, 0)</f>
        <v>Kansas City, MO</v>
      </c>
      <c r="K2222" s="21"/>
    </row>
    <row r="2223" hidden="1">
      <c r="A2223" s="2" t="s">
        <v>2325</v>
      </c>
      <c r="D2223" s="2">
        <v>467.0</v>
      </c>
      <c r="E2223" s="2">
        <v>467.0</v>
      </c>
    </row>
    <row r="2224" hidden="1">
      <c r="A2224" s="2" t="s">
        <v>2326</v>
      </c>
      <c r="B2224" s="2">
        <v>142.0</v>
      </c>
      <c r="C2224" s="2">
        <v>62.0</v>
      </c>
      <c r="D2224" s="2">
        <v>96.0</v>
      </c>
      <c r="E2224" s="2">
        <v>300.0</v>
      </c>
    </row>
    <row r="2225" hidden="1">
      <c r="A2225" s="2" t="s">
        <v>2327</v>
      </c>
      <c r="B2225" s="2">
        <v>258.0</v>
      </c>
      <c r="C2225" s="2">
        <v>239.0</v>
      </c>
      <c r="D2225" s="2">
        <v>269.0</v>
      </c>
      <c r="E2225" s="2">
        <v>766.0</v>
      </c>
    </row>
    <row r="2226" hidden="1">
      <c r="A2226" s="2" t="s">
        <v>2328</v>
      </c>
      <c r="B2226" s="2">
        <v>34986.0</v>
      </c>
      <c r="C2226" s="2">
        <v>32635.0</v>
      </c>
      <c r="D2226" s="2">
        <v>33503.0</v>
      </c>
      <c r="E2226" s="2">
        <v>101124.0</v>
      </c>
    </row>
    <row r="2227" hidden="1">
      <c r="A2227" s="2" t="s">
        <v>2329</v>
      </c>
      <c r="B2227" s="2">
        <v>1041.0</v>
      </c>
      <c r="C2227" s="2">
        <v>1038.0</v>
      </c>
      <c r="D2227" s="2">
        <v>284.0</v>
      </c>
      <c r="E2227" s="2">
        <v>2363.0</v>
      </c>
    </row>
    <row r="2228" hidden="1">
      <c r="A2228" s="2" t="s">
        <v>2330</v>
      </c>
      <c r="B2228" s="2">
        <v>696.0</v>
      </c>
      <c r="C2228" s="2">
        <v>788.0</v>
      </c>
      <c r="D2228" s="2">
        <v>857.0</v>
      </c>
      <c r="E2228" s="2">
        <v>2341.0</v>
      </c>
      <c r="F2228" s="2" t="s">
        <v>36</v>
      </c>
      <c r="G2228" s="15" t="str">
        <f>LEFT(A2228, 3)</f>
        <v>DTW</v>
      </c>
      <c r="H2228" s="15" t="str">
        <f>RiGHT(A2228, 3)</f>
        <v>SGF</v>
      </c>
      <c r="I2228" s="15" t="str">
        <f>vlookup(G2228, 'Airport Codes'!$B$2:$D122631, 3, 0)</f>
        <v>Detroit, MI</v>
      </c>
      <c r="J2228" s="15" t="str">
        <f>vlookup(H2228, 'Airport Codes'!$B$2:$D122631, 3, 0)</f>
        <v>Eugene-Springfield, OR</v>
      </c>
      <c r="K2228" s="21"/>
    </row>
    <row r="2229" hidden="1">
      <c r="A2229" s="2" t="s">
        <v>2331</v>
      </c>
      <c r="B2229" s="2">
        <v>293.0</v>
      </c>
      <c r="C2229" s="2">
        <v>252.0</v>
      </c>
      <c r="D2229" s="2">
        <v>257.0</v>
      </c>
      <c r="E2229" s="2">
        <v>802.0</v>
      </c>
    </row>
    <row r="2230" hidden="1">
      <c r="A2230" s="2" t="s">
        <v>2332</v>
      </c>
      <c r="B2230" s="2">
        <v>5835.0</v>
      </c>
      <c r="C2230" s="2">
        <v>6208.0</v>
      </c>
      <c r="D2230" s="2">
        <v>6048.0</v>
      </c>
      <c r="E2230" s="2">
        <v>18091.0</v>
      </c>
    </row>
    <row r="2231" hidden="1">
      <c r="A2231" s="2" t="s">
        <v>2333</v>
      </c>
      <c r="B2231" s="2">
        <v>691.0</v>
      </c>
      <c r="C2231" s="2">
        <v>824.0</v>
      </c>
      <c r="D2231" s="2">
        <v>826.0</v>
      </c>
      <c r="E2231" s="2">
        <v>2341.0</v>
      </c>
      <c r="F2231" s="2" t="s">
        <v>36</v>
      </c>
      <c r="G2231" s="15" t="str">
        <f t="shared" ref="G2231:G2233" si="415">LEFT(A2231, 3)</f>
        <v>MDT</v>
      </c>
      <c r="H2231" s="15" t="str">
        <f t="shared" ref="H2231:H2233" si="416">RiGHT(A2231, 3)</f>
        <v>SAV</v>
      </c>
      <c r="I2231" s="15" t="str">
        <f>vlookup(G2231, 'Airport Codes'!$B$2:$D122631, 3, 0)</f>
        <v>Harrisburg, PA</v>
      </c>
      <c r="J2231" s="15" t="str">
        <f>vlookup(H2231, 'Airport Codes'!$B$2:$D122631, 3, 0)</f>
        <v>Savannah, GA</v>
      </c>
      <c r="K2231" s="21"/>
    </row>
    <row r="2232" hidden="1">
      <c r="A2232" s="2" t="s">
        <v>2334</v>
      </c>
      <c r="B2232" s="2">
        <v>716.0</v>
      </c>
      <c r="C2232" s="2">
        <v>736.0</v>
      </c>
      <c r="D2232" s="2">
        <v>878.0</v>
      </c>
      <c r="E2232" s="2">
        <v>2330.0</v>
      </c>
      <c r="F2232" s="2" t="s">
        <v>36</v>
      </c>
      <c r="G2232" s="15" t="str">
        <f t="shared" si="415"/>
        <v>IND</v>
      </c>
      <c r="H2232" s="15" t="str">
        <f t="shared" si="416"/>
        <v>JAN</v>
      </c>
      <c r="I2232" s="15" t="str">
        <f>vlookup(G2232, 'Airport Codes'!$B$2:$D122631, 3, 0)</f>
        <v>Indianapolis, IN</v>
      </c>
      <c r="J2232" s="15" t="str">
        <f>vlookup(H2232, 'Airport Codes'!$B$2:$D122631, 3, 0)</f>
        <v>Jackson, MS</v>
      </c>
      <c r="K2232" s="21"/>
    </row>
    <row r="2233" hidden="1">
      <c r="A2233" s="2" t="s">
        <v>2335</v>
      </c>
      <c r="B2233" s="2">
        <v>741.0</v>
      </c>
      <c r="C2233" s="2">
        <v>767.0</v>
      </c>
      <c r="D2233" s="2">
        <v>814.0</v>
      </c>
      <c r="E2233" s="2">
        <v>2322.0</v>
      </c>
      <c r="F2233" s="2" t="s">
        <v>36</v>
      </c>
      <c r="G2233" s="15" t="str">
        <f t="shared" si="415"/>
        <v>RDD</v>
      </c>
      <c r="H2233" s="15" t="str">
        <f t="shared" si="416"/>
        <v>SFO</v>
      </c>
      <c r="I2233" s="15" t="str">
        <f>vlookup(G2233, 'Airport Codes'!$B$2:$D122631, 3, 0)</f>
        <v>Redding, CA</v>
      </c>
      <c r="J2233" s="15" t="str">
        <f>vlookup(H2233, 'Airport Codes'!$B$2:$D122631, 3, 0)</f>
        <v>San Francisco, CA</v>
      </c>
      <c r="K2233" s="21"/>
    </row>
    <row r="2234" hidden="1">
      <c r="A2234" s="2" t="s">
        <v>2336</v>
      </c>
      <c r="B2234" s="2">
        <v>581.0</v>
      </c>
      <c r="C2234" s="2">
        <v>637.0</v>
      </c>
      <c r="D2234" s="2">
        <v>604.0</v>
      </c>
      <c r="E2234" s="2">
        <v>1822.0</v>
      </c>
    </row>
    <row r="2235" hidden="1">
      <c r="A2235" s="2" t="s">
        <v>2337</v>
      </c>
      <c r="B2235" s="2">
        <v>706.0</v>
      </c>
      <c r="C2235" s="2">
        <v>723.0</v>
      </c>
      <c r="D2235" s="2">
        <v>886.0</v>
      </c>
      <c r="E2235" s="2">
        <v>2315.0</v>
      </c>
      <c r="F2235" s="2" t="s">
        <v>36</v>
      </c>
      <c r="G2235" s="15" t="str">
        <f>LEFT(A2235, 3)</f>
        <v>FAT</v>
      </c>
      <c r="H2235" s="15" t="str">
        <f>RiGHT(A2235, 3)</f>
        <v>TUS</v>
      </c>
      <c r="I2235" s="15" t="str">
        <f>vlookup(G2235, 'Airport Codes'!$B$2:$D122631, 3, 0)</f>
        <v>Fresno, CA</v>
      </c>
      <c r="J2235" s="15" t="str">
        <f>vlookup(H2235, 'Airport Codes'!$B$2:$D122631, 3, 0)</f>
        <v>Tucson, AZ</v>
      </c>
      <c r="K2235" s="21"/>
    </row>
    <row r="2236" hidden="1">
      <c r="A2236" s="2" t="s">
        <v>2338</v>
      </c>
      <c r="B2236" s="2">
        <v>572.0</v>
      </c>
      <c r="C2236" s="2">
        <v>638.0</v>
      </c>
      <c r="D2236" s="2">
        <v>601.0</v>
      </c>
      <c r="E2236" s="2">
        <v>1811.0</v>
      </c>
    </row>
    <row r="2237" hidden="1">
      <c r="A2237" s="2" t="s">
        <v>2339</v>
      </c>
      <c r="B2237" s="2">
        <v>628.0</v>
      </c>
      <c r="C2237" s="2">
        <v>751.0</v>
      </c>
      <c r="D2237" s="2">
        <v>923.0</v>
      </c>
      <c r="E2237" s="2">
        <v>2302.0</v>
      </c>
      <c r="F2237" s="2" t="s">
        <v>36</v>
      </c>
      <c r="G2237" s="15" t="str">
        <f>LEFT(A2237, 3)</f>
        <v>HSV</v>
      </c>
      <c r="H2237" s="15" t="str">
        <f>RiGHT(A2237, 3)</f>
        <v>JAX</v>
      </c>
      <c r="I2237" s="15" t="str">
        <f>vlookup(G2237, 'Airport Codes'!$B$2:$D122631, 3, 0)</f>
        <v>Huntsville, AL</v>
      </c>
      <c r="J2237" s="15" t="str">
        <f>vlookup(H2237, 'Airport Codes'!$B$2:$D122631, 3, 0)</f>
        <v>Jacksonville, FL</v>
      </c>
      <c r="K2237" s="21"/>
    </row>
    <row r="2238" hidden="1">
      <c r="A2238" s="2" t="s">
        <v>2340</v>
      </c>
      <c r="B2238" s="2">
        <v>245.0</v>
      </c>
      <c r="C2238" s="2">
        <v>277.0</v>
      </c>
      <c r="D2238" s="2">
        <v>178.0</v>
      </c>
      <c r="E2238" s="2">
        <v>700.0</v>
      </c>
    </row>
    <row r="2239" hidden="1">
      <c r="A2239" s="2" t="s">
        <v>2341</v>
      </c>
      <c r="B2239" s="2">
        <v>176.0</v>
      </c>
      <c r="C2239" s="2">
        <v>180.0</v>
      </c>
      <c r="D2239" s="2">
        <v>150.0</v>
      </c>
      <c r="E2239" s="2">
        <v>506.0</v>
      </c>
    </row>
    <row r="2240" hidden="1">
      <c r="A2240" s="2" t="s">
        <v>2342</v>
      </c>
      <c r="B2240" s="2">
        <v>603.0</v>
      </c>
      <c r="C2240" s="2">
        <v>759.0</v>
      </c>
      <c r="D2240" s="2">
        <v>935.0</v>
      </c>
      <c r="E2240" s="2">
        <v>2297.0</v>
      </c>
      <c r="F2240" s="2" t="s">
        <v>36</v>
      </c>
      <c r="G2240" s="15" t="str">
        <f t="shared" ref="G2240:G2241" si="417">LEFT(A2240, 3)</f>
        <v>CHS</v>
      </c>
      <c r="H2240" s="15" t="str">
        <f t="shared" ref="H2240:H2241" si="418">RiGHT(A2240, 3)</f>
        <v>MSN</v>
      </c>
      <c r="I2240" s="15" t="str">
        <f>vlookup(G2240, 'Airport Codes'!$B$2:$D122631, 3, 0)</f>
        <v>Charleston, WV</v>
      </c>
      <c r="J2240" s="15" t="str">
        <f>vlookup(H2240, 'Airport Codes'!$B$2:$D122631, 3, 0)</f>
        <v>Madison, WI</v>
      </c>
      <c r="K2240" s="21"/>
    </row>
    <row r="2241" hidden="1">
      <c r="A2241" s="2" t="s">
        <v>2343</v>
      </c>
      <c r="B2241" s="2">
        <v>675.0</v>
      </c>
      <c r="C2241" s="2">
        <v>723.0</v>
      </c>
      <c r="D2241" s="2">
        <v>894.0</v>
      </c>
      <c r="E2241" s="2">
        <v>2292.0</v>
      </c>
      <c r="F2241" s="2" t="s">
        <v>36</v>
      </c>
      <c r="G2241" s="15" t="str">
        <f t="shared" si="417"/>
        <v>BWI</v>
      </c>
      <c r="H2241" s="15" t="str">
        <f t="shared" si="418"/>
        <v>GNV</v>
      </c>
      <c r="I2241" s="15" t="str">
        <f>vlookup(G2241, 'Airport Codes'!$B$2:$D122631, 3, 0)</f>
        <v>Baltimore, MD</v>
      </c>
      <c r="J2241" s="15" t="str">
        <f>vlookup(H2241, 'Airport Codes'!$B$2:$D122631, 3, 0)</f>
        <v>Gainesville, TX</v>
      </c>
      <c r="K2241" s="21"/>
    </row>
    <row r="2242" hidden="1">
      <c r="A2242" s="2" t="s">
        <v>2344</v>
      </c>
      <c r="C2242" s="2">
        <v>21.0</v>
      </c>
      <c r="E2242" s="2">
        <v>21.0</v>
      </c>
    </row>
    <row r="2243" hidden="1">
      <c r="A2243" s="2" t="s">
        <v>2345</v>
      </c>
      <c r="B2243" s="2">
        <v>632.0</v>
      </c>
      <c r="C2243" s="2">
        <v>779.0</v>
      </c>
      <c r="D2243" s="2">
        <v>878.0</v>
      </c>
      <c r="E2243" s="2">
        <v>2289.0</v>
      </c>
      <c r="F2243" s="2" t="s">
        <v>36</v>
      </c>
      <c r="G2243" s="15" t="str">
        <f t="shared" ref="G2243:G2244" si="419">LEFT(A2243, 3)</f>
        <v>HSV</v>
      </c>
      <c r="H2243" s="15" t="str">
        <f t="shared" ref="H2243:H2244" si="420">RiGHT(A2243, 3)</f>
        <v>MCI</v>
      </c>
      <c r="I2243" s="15" t="str">
        <f>vlookup(G2243, 'Airport Codes'!$B$2:$D122631, 3, 0)</f>
        <v>Huntsville, AL</v>
      </c>
      <c r="J2243" s="15" t="str">
        <f>vlookup(H2243, 'Airport Codes'!$B$2:$D122631, 3, 0)</f>
        <v>Kansas City, MO</v>
      </c>
      <c r="K2243" s="21"/>
    </row>
    <row r="2244" hidden="1">
      <c r="A2244" s="2" t="s">
        <v>2346</v>
      </c>
      <c r="B2244" s="2">
        <v>665.0</v>
      </c>
      <c r="C2244" s="2">
        <v>722.0</v>
      </c>
      <c r="D2244" s="2">
        <v>897.0</v>
      </c>
      <c r="E2244" s="2">
        <v>2284.0</v>
      </c>
      <c r="F2244" s="2" t="s">
        <v>36</v>
      </c>
      <c r="G2244" s="15" t="str">
        <f t="shared" si="419"/>
        <v>HSV</v>
      </c>
      <c r="H2244" s="15" t="str">
        <f t="shared" si="420"/>
        <v>ORF</v>
      </c>
      <c r="I2244" s="15" t="str">
        <f>vlookup(G2244, 'Airport Codes'!$B$2:$D122631, 3, 0)</f>
        <v>Huntsville, AL</v>
      </c>
      <c r="J2244" s="15" t="str">
        <f>vlookup(H2244, 'Airport Codes'!$B$2:$D122631, 3, 0)</f>
        <v>Norfolk, VA</v>
      </c>
      <c r="K2244" s="21"/>
    </row>
    <row r="2245" hidden="1">
      <c r="A2245" s="2" t="s">
        <v>2347</v>
      </c>
      <c r="B2245" s="2">
        <v>4617.0</v>
      </c>
      <c r="C2245" s="2">
        <v>3582.0</v>
      </c>
      <c r="D2245" s="2">
        <v>2154.0</v>
      </c>
      <c r="E2245" s="2">
        <v>10353.0</v>
      </c>
    </row>
    <row r="2246" hidden="1">
      <c r="A2246" s="2" t="s">
        <v>2348</v>
      </c>
      <c r="B2246" s="2">
        <v>625.0</v>
      </c>
      <c r="C2246" s="2">
        <v>710.0</v>
      </c>
      <c r="D2246" s="2">
        <v>947.0</v>
      </c>
      <c r="E2246" s="2">
        <v>2282.0</v>
      </c>
      <c r="F2246" s="2" t="s">
        <v>36</v>
      </c>
      <c r="G2246" s="15" t="str">
        <f>LEFT(A2246, 3)</f>
        <v>ATW</v>
      </c>
      <c r="H2246" s="15" t="str">
        <f>RiGHT(A2246, 3)</f>
        <v>DCA</v>
      </c>
      <c r="I2246" s="15" t="str">
        <f>vlookup(G2246, 'Airport Codes'!$B$2:$D122631, 3, 0)</f>
        <v>Appleton, WI</v>
      </c>
      <c r="J2246" s="15" t="str">
        <f>vlookup(H2246, 'Airport Codes'!$B$2:$D122631, 3, 0)</f>
        <v>Washington, DC</v>
      </c>
      <c r="K2246" s="21"/>
    </row>
    <row r="2247" hidden="1">
      <c r="A2247" s="2" t="s">
        <v>2349</v>
      </c>
      <c r="B2247" s="2">
        <v>64.0</v>
      </c>
      <c r="D2247" s="2">
        <v>19.0</v>
      </c>
      <c r="E2247" s="2">
        <v>83.0</v>
      </c>
    </row>
    <row r="2248" hidden="1">
      <c r="A2248" s="2" t="s">
        <v>2350</v>
      </c>
      <c r="B2248" s="2">
        <v>742.0</v>
      </c>
      <c r="C2248" s="2">
        <v>681.0</v>
      </c>
      <c r="D2248" s="2">
        <v>740.0</v>
      </c>
      <c r="E2248" s="2">
        <v>2163.0</v>
      </c>
    </row>
    <row r="2249" hidden="1">
      <c r="A2249" s="2" t="s">
        <v>2351</v>
      </c>
      <c r="C2249" s="2">
        <v>19.0</v>
      </c>
      <c r="E2249" s="2">
        <v>19.0</v>
      </c>
    </row>
    <row r="2250" hidden="1">
      <c r="A2250" s="2" t="s">
        <v>2352</v>
      </c>
      <c r="B2250" s="2">
        <v>169.0</v>
      </c>
      <c r="C2250" s="2">
        <v>138.0</v>
      </c>
      <c r="D2250" s="2">
        <v>175.0</v>
      </c>
      <c r="E2250" s="2">
        <v>482.0</v>
      </c>
    </row>
    <row r="2251" hidden="1">
      <c r="A2251" s="2" t="s">
        <v>2353</v>
      </c>
      <c r="B2251" s="2">
        <v>530.0</v>
      </c>
      <c r="C2251" s="2">
        <v>561.0</v>
      </c>
      <c r="D2251" s="2">
        <v>420.0</v>
      </c>
      <c r="E2251" s="2">
        <v>1511.0</v>
      </c>
    </row>
    <row r="2252" hidden="1">
      <c r="A2252" s="2" t="s">
        <v>2354</v>
      </c>
      <c r="C2252" s="2">
        <v>41.0</v>
      </c>
      <c r="D2252" s="2">
        <v>80.0</v>
      </c>
      <c r="E2252" s="2">
        <v>121.0</v>
      </c>
    </row>
    <row r="2253" hidden="1">
      <c r="A2253" s="2" t="s">
        <v>2355</v>
      </c>
      <c r="B2253" s="2">
        <v>1886.0</v>
      </c>
      <c r="C2253" s="2">
        <v>2247.0</v>
      </c>
      <c r="D2253" s="2">
        <v>1879.0</v>
      </c>
      <c r="E2253" s="2">
        <v>6012.0</v>
      </c>
    </row>
    <row r="2254" hidden="1">
      <c r="A2254" s="2" t="s">
        <v>2356</v>
      </c>
      <c r="B2254" s="2">
        <v>667.0</v>
      </c>
      <c r="C2254" s="2">
        <v>755.0</v>
      </c>
      <c r="D2254" s="2">
        <v>855.0</v>
      </c>
      <c r="E2254" s="2">
        <v>2277.0</v>
      </c>
      <c r="F2254" s="2" t="s">
        <v>36</v>
      </c>
      <c r="G2254" s="15" t="str">
        <f>LEFT(A2254, 3)</f>
        <v>CRW</v>
      </c>
      <c r="H2254" s="15" t="str">
        <f>RiGHT(A2254, 3)</f>
        <v>FLL</v>
      </c>
      <c r="I2254" s="15" t="str">
        <f>vlookup(G2254, 'Airport Codes'!$B$2:$D122631, 3, 0)</f>
        <v>Charleston, WV</v>
      </c>
      <c r="J2254" s="15" t="str">
        <f>vlookup(H2254, 'Airport Codes'!$B$2:$D122631, 3, 0)</f>
        <v>Fort Lauderdale, FL</v>
      </c>
      <c r="K2254" s="21"/>
    </row>
    <row r="2255" hidden="1">
      <c r="A2255" s="2" t="s">
        <v>2357</v>
      </c>
      <c r="B2255" s="2">
        <v>263.0</v>
      </c>
      <c r="C2255" s="2">
        <v>324.0</v>
      </c>
      <c r="D2255" s="2">
        <v>307.0</v>
      </c>
      <c r="E2255" s="2">
        <v>894.0</v>
      </c>
    </row>
    <row r="2256" hidden="1">
      <c r="A2256" s="2" t="s">
        <v>2358</v>
      </c>
      <c r="B2256" s="2">
        <v>142.0</v>
      </c>
      <c r="C2256" s="2">
        <v>131.0</v>
      </c>
      <c r="D2256" s="2">
        <v>185.0</v>
      </c>
      <c r="E2256" s="2">
        <v>458.0</v>
      </c>
    </row>
    <row r="2257" hidden="1">
      <c r="A2257" s="2" t="s">
        <v>2359</v>
      </c>
      <c r="B2257" s="2">
        <v>658.0</v>
      </c>
      <c r="C2257" s="2">
        <v>771.0</v>
      </c>
      <c r="D2257" s="2">
        <v>837.0</v>
      </c>
      <c r="E2257" s="2">
        <v>2266.0</v>
      </c>
      <c r="F2257" s="2" t="s">
        <v>36</v>
      </c>
      <c r="G2257" s="15" t="str">
        <f>LEFT(A2257, 3)</f>
        <v>GSP</v>
      </c>
      <c r="H2257" s="15" t="str">
        <f>RiGHT(A2257, 3)</f>
        <v>PWM</v>
      </c>
      <c r="I2257" s="15" t="str">
        <f>vlookup(G2257, 'Airport Codes'!$B$2:$D122631, 3, 0)</f>
        <v>Greenville, NC</v>
      </c>
      <c r="J2257" s="15" t="str">
        <f>vlookup(H2257, 'Airport Codes'!$B$2:$D122631, 3, 0)</f>
        <v>Portland, OR</v>
      </c>
      <c r="K2257" s="21"/>
    </row>
    <row r="2258" hidden="1">
      <c r="A2258" s="2" t="s">
        <v>2360</v>
      </c>
      <c r="B2258" s="2">
        <v>905.0</v>
      </c>
      <c r="C2258" s="2">
        <v>978.0</v>
      </c>
      <c r="D2258" s="2">
        <v>395.0</v>
      </c>
      <c r="E2258" s="2">
        <v>2278.0</v>
      </c>
    </row>
    <row r="2259" hidden="1">
      <c r="A2259" s="2" t="s">
        <v>2361</v>
      </c>
      <c r="B2259" s="2">
        <v>138.0</v>
      </c>
      <c r="C2259" s="2">
        <v>105.0</v>
      </c>
      <c r="D2259" s="2">
        <v>50.0</v>
      </c>
      <c r="E2259" s="2">
        <v>293.0</v>
      </c>
    </row>
    <row r="2260" hidden="1">
      <c r="A2260" s="2" t="s">
        <v>2362</v>
      </c>
      <c r="B2260" s="2">
        <v>214.0</v>
      </c>
      <c r="C2260" s="2">
        <v>254.0</v>
      </c>
      <c r="D2260" s="2">
        <v>232.0</v>
      </c>
      <c r="E2260" s="2">
        <v>700.0</v>
      </c>
    </row>
    <row r="2261" hidden="1">
      <c r="A2261" s="2" t="s">
        <v>2363</v>
      </c>
      <c r="B2261" s="2">
        <v>20.0</v>
      </c>
      <c r="C2261" s="2">
        <v>39.0</v>
      </c>
      <c r="E2261" s="2">
        <v>59.0</v>
      </c>
    </row>
    <row r="2262" hidden="1">
      <c r="A2262" s="2" t="s">
        <v>2364</v>
      </c>
      <c r="B2262" s="2">
        <v>19.0</v>
      </c>
      <c r="C2262" s="2">
        <v>19.0</v>
      </c>
      <c r="E2262" s="2">
        <v>38.0</v>
      </c>
    </row>
    <row r="2263" hidden="1">
      <c r="A2263" s="2" t="s">
        <v>2365</v>
      </c>
      <c r="B2263" s="2">
        <v>747.0</v>
      </c>
      <c r="C2263" s="2">
        <v>747.0</v>
      </c>
      <c r="D2263" s="2">
        <v>771.0</v>
      </c>
      <c r="E2263" s="2">
        <v>2265.0</v>
      </c>
      <c r="F2263" s="2" t="s">
        <v>36</v>
      </c>
      <c r="G2263" s="15" t="str">
        <f t="shared" ref="G2263:G2264" si="421">LEFT(A2263, 3)</f>
        <v>CRW</v>
      </c>
      <c r="H2263" s="15" t="str">
        <f t="shared" ref="H2263:H2264" si="422">RiGHT(A2263, 3)</f>
        <v>LGA</v>
      </c>
      <c r="I2263" s="15" t="str">
        <f>vlookup(G2263, 'Airport Codes'!$B$2:$D122631, 3, 0)</f>
        <v>Charleston, WV</v>
      </c>
      <c r="J2263" s="15" t="str">
        <f>vlookup(H2263, 'Airport Codes'!$B$2:$D122631, 3, 0)</f>
        <v>New York, NY</v>
      </c>
      <c r="K2263" s="21"/>
    </row>
    <row r="2264" hidden="1">
      <c r="A2264" s="2" t="s">
        <v>2366</v>
      </c>
      <c r="B2264" s="2">
        <v>707.0</v>
      </c>
      <c r="C2264" s="2">
        <v>760.0</v>
      </c>
      <c r="D2264" s="2">
        <v>791.0</v>
      </c>
      <c r="E2264" s="2">
        <v>2258.0</v>
      </c>
      <c r="F2264" s="2" t="s">
        <v>36</v>
      </c>
      <c r="G2264" s="15" t="str">
        <f t="shared" si="421"/>
        <v>CHO</v>
      </c>
      <c r="H2264" s="15" t="str">
        <f t="shared" si="422"/>
        <v>RSW</v>
      </c>
      <c r="I2264" s="15" t="str">
        <f>vlookup(G2264, 'Airport Codes'!$B$2:$D122631, 3, 0)</f>
        <v>Charlottesville, VA</v>
      </c>
      <c r="J2264" s="15" t="str">
        <f>vlookup(H2264, 'Airport Codes'!$B$2:$D122631, 3, 0)</f>
        <v>Fort Myers, FL</v>
      </c>
      <c r="K2264" s="21"/>
    </row>
    <row r="2265" hidden="1">
      <c r="A2265" s="2" t="s">
        <v>2367</v>
      </c>
      <c r="B2265" s="2">
        <v>371.0</v>
      </c>
      <c r="C2265" s="2">
        <v>345.0</v>
      </c>
      <c r="D2265" s="2">
        <v>335.0</v>
      </c>
      <c r="E2265" s="2">
        <v>1051.0</v>
      </c>
    </row>
    <row r="2266" hidden="1">
      <c r="A2266" s="2" t="s">
        <v>2368</v>
      </c>
      <c r="B2266" s="2">
        <v>698.0</v>
      </c>
      <c r="C2266" s="2">
        <v>739.0</v>
      </c>
      <c r="D2266" s="2">
        <v>799.0</v>
      </c>
      <c r="E2266" s="2">
        <v>2236.0</v>
      </c>
      <c r="F2266" s="2" t="s">
        <v>36</v>
      </c>
      <c r="G2266" s="15" t="str">
        <f t="shared" ref="G2266:G2267" si="423">LEFT(A2266, 3)</f>
        <v>IAD</v>
      </c>
      <c r="H2266" s="15" t="str">
        <f t="shared" ref="H2266:H2267" si="424">RiGHT(A2266, 3)</f>
        <v>MSN</v>
      </c>
      <c r="I2266" s="15" t="str">
        <f>vlookup(G2266, 'Airport Codes'!$B$2:$D122631, 3, 0)</f>
        <v>Washington, DC</v>
      </c>
      <c r="J2266" s="15" t="str">
        <f>vlookup(H2266, 'Airport Codes'!$B$2:$D122631, 3, 0)</f>
        <v>Madison, WI</v>
      </c>
      <c r="K2266" s="21"/>
    </row>
    <row r="2267" hidden="1">
      <c r="A2267" s="2" t="s">
        <v>2369</v>
      </c>
      <c r="B2267" s="2">
        <v>632.0</v>
      </c>
      <c r="C2267" s="2">
        <v>790.0</v>
      </c>
      <c r="D2267" s="2">
        <v>807.0</v>
      </c>
      <c r="E2267" s="2">
        <v>2229.0</v>
      </c>
      <c r="F2267" s="2" t="s">
        <v>36</v>
      </c>
      <c r="G2267" s="15" t="str">
        <f t="shared" si="423"/>
        <v>HSV</v>
      </c>
      <c r="H2267" s="15" t="str">
        <f t="shared" si="424"/>
        <v>PIT</v>
      </c>
      <c r="I2267" s="15" t="str">
        <f>vlookup(G2267, 'Airport Codes'!$B$2:$D122631, 3, 0)</f>
        <v>Huntsville, AL</v>
      </c>
      <c r="J2267" s="15" t="str">
        <f>vlookup(H2267, 'Airport Codes'!$B$2:$D122631, 3, 0)</f>
        <v>Pittsburgh, PA</v>
      </c>
      <c r="K2267" s="21"/>
    </row>
    <row r="2268" hidden="1">
      <c r="A2268" s="2" t="s">
        <v>2370</v>
      </c>
      <c r="B2268" s="2">
        <v>18.0</v>
      </c>
      <c r="D2268" s="2">
        <v>140.0</v>
      </c>
      <c r="E2268" s="2">
        <v>158.0</v>
      </c>
    </row>
    <row r="2269" hidden="1">
      <c r="A2269" s="2" t="s">
        <v>2371</v>
      </c>
      <c r="B2269" s="2">
        <v>636.0</v>
      </c>
      <c r="C2269" s="2">
        <v>753.0</v>
      </c>
      <c r="D2269" s="2">
        <v>838.0</v>
      </c>
      <c r="E2269" s="2">
        <v>2227.0</v>
      </c>
      <c r="F2269" s="2" t="s">
        <v>36</v>
      </c>
      <c r="G2269" s="15" t="str">
        <f>LEFT(A2269, 3)</f>
        <v>CAE</v>
      </c>
      <c r="H2269" s="15" t="str">
        <f>RiGHT(A2269, 3)</f>
        <v>MKE</v>
      </c>
      <c r="I2269" s="15" t="str">
        <f>vlookup(G2269, 'Airport Codes'!$B$2:$D122631, 3, 0)</f>
        <v>Columbia, SC</v>
      </c>
      <c r="J2269" s="15" t="str">
        <f>vlookup(H2269, 'Airport Codes'!$B$2:$D122631, 3, 0)</f>
        <v>Milwaukee Airport-Trains, WI</v>
      </c>
      <c r="K2269" s="21"/>
    </row>
    <row r="2270" hidden="1">
      <c r="A2270" s="2" t="s">
        <v>2372</v>
      </c>
      <c r="D2270" s="2">
        <v>165.0</v>
      </c>
      <c r="E2270" s="2">
        <v>165.0</v>
      </c>
    </row>
    <row r="2271" hidden="1">
      <c r="A2271" s="2" t="s">
        <v>2373</v>
      </c>
      <c r="B2271" s="2">
        <v>225.0</v>
      </c>
      <c r="C2271" s="2">
        <v>182.0</v>
      </c>
      <c r="D2271" s="2">
        <v>204.0</v>
      </c>
      <c r="E2271" s="2">
        <v>611.0</v>
      </c>
    </row>
    <row r="2272" hidden="1">
      <c r="A2272" s="2" t="s">
        <v>2374</v>
      </c>
      <c r="B2272" s="2">
        <v>290.0</v>
      </c>
      <c r="C2272" s="2">
        <v>509.0</v>
      </c>
      <c r="D2272" s="2">
        <v>1411.0</v>
      </c>
      <c r="E2272" s="2">
        <v>2210.0</v>
      </c>
      <c r="F2272" s="2" t="s">
        <v>36</v>
      </c>
      <c r="G2272" s="15" t="str">
        <f t="shared" ref="G2272:G2273" si="425">LEFT(A2272, 3)</f>
        <v>IAD</v>
      </c>
      <c r="H2272" s="15" t="str">
        <f t="shared" ref="H2272:H2273" si="426">RiGHT(A2272, 3)</f>
        <v>ILM</v>
      </c>
      <c r="I2272" s="15" t="str">
        <f>vlookup(G2272, 'Airport Codes'!$B$2:$D122631, 3, 0)</f>
        <v>Washington, DC</v>
      </c>
      <c r="J2272" s="15" t="str">
        <f>vlookup(H2272, 'Airport Codes'!$B$2:$D122631, 3, 0)</f>
        <v>Wilmington, DE</v>
      </c>
      <c r="K2272" s="21"/>
    </row>
    <row r="2273" hidden="1">
      <c r="A2273" s="2" t="s">
        <v>2375</v>
      </c>
      <c r="B2273" s="2">
        <v>643.0</v>
      </c>
      <c r="C2273" s="2">
        <v>715.0</v>
      </c>
      <c r="D2273" s="2">
        <v>847.0</v>
      </c>
      <c r="E2273" s="2">
        <v>2205.0</v>
      </c>
      <c r="F2273" s="2" t="s">
        <v>36</v>
      </c>
      <c r="G2273" s="15" t="str">
        <f t="shared" si="425"/>
        <v>BNA</v>
      </c>
      <c r="H2273" s="15" t="str">
        <f t="shared" si="426"/>
        <v>SHV</v>
      </c>
      <c r="I2273" s="15" t="str">
        <f>vlookup(G2273, 'Airport Codes'!$B$2:$D122631, 3, 0)</f>
        <v>Nashville, TN</v>
      </c>
      <c r="J2273" s="15" t="str">
        <f>vlookup(H2273, 'Airport Codes'!$B$2:$D122631, 3, 0)</f>
        <v>Shreveport, LA</v>
      </c>
      <c r="K2273" s="21"/>
    </row>
    <row r="2274" hidden="1">
      <c r="A2274" s="2" t="s">
        <v>2376</v>
      </c>
      <c r="C2274" s="2">
        <v>47.0</v>
      </c>
      <c r="D2274" s="2">
        <v>57.0</v>
      </c>
      <c r="E2274" s="2">
        <v>104.0</v>
      </c>
    </row>
    <row r="2275" hidden="1">
      <c r="A2275" s="2" t="s">
        <v>2377</v>
      </c>
      <c r="C2275" s="2">
        <v>69.0</v>
      </c>
      <c r="D2275" s="2">
        <v>18.0</v>
      </c>
      <c r="E2275" s="2">
        <v>87.0</v>
      </c>
    </row>
    <row r="2276" hidden="1">
      <c r="A2276" s="2" t="s">
        <v>2378</v>
      </c>
      <c r="B2276" s="2">
        <v>124.0</v>
      </c>
      <c r="C2276" s="2">
        <v>154.0</v>
      </c>
      <c r="D2276" s="2">
        <v>109.0</v>
      </c>
      <c r="E2276" s="2">
        <v>387.0</v>
      </c>
    </row>
    <row r="2277" hidden="1">
      <c r="A2277" s="2" t="s">
        <v>2379</v>
      </c>
      <c r="B2277" s="2">
        <v>112.0</v>
      </c>
      <c r="D2277" s="2">
        <v>186.0</v>
      </c>
      <c r="E2277" s="2">
        <v>298.0</v>
      </c>
    </row>
    <row r="2278" hidden="1">
      <c r="A2278" s="2" t="s">
        <v>2380</v>
      </c>
      <c r="B2278" s="2">
        <v>475.0</v>
      </c>
      <c r="C2278" s="2">
        <v>408.0</v>
      </c>
      <c r="D2278" s="2">
        <v>361.0</v>
      </c>
      <c r="E2278" s="2">
        <v>1244.0</v>
      </c>
    </row>
    <row r="2279" hidden="1">
      <c r="A2279" s="2" t="s">
        <v>2381</v>
      </c>
      <c r="B2279" s="2">
        <v>59.0</v>
      </c>
      <c r="E2279" s="2">
        <v>59.0</v>
      </c>
    </row>
    <row r="2280" hidden="1">
      <c r="A2280" s="2" t="s">
        <v>2382</v>
      </c>
      <c r="B2280" s="2">
        <v>657.0</v>
      </c>
      <c r="C2280" s="2">
        <v>693.0</v>
      </c>
      <c r="D2280" s="2">
        <v>848.0</v>
      </c>
      <c r="E2280" s="2">
        <v>2198.0</v>
      </c>
      <c r="F2280" s="2" t="s">
        <v>36</v>
      </c>
      <c r="G2280" s="15" t="str">
        <f>LEFT(A2280, 3)</f>
        <v>BDL</v>
      </c>
      <c r="H2280" s="15" t="str">
        <f>RiGHT(A2280, 3)</f>
        <v>LEX</v>
      </c>
      <c r="I2280" s="15" t="str">
        <f>vlookup(G2280, 'Airport Codes'!$B$2:$D122631, 3, 0)</f>
        <v>Hartford, CT</v>
      </c>
      <c r="J2280" s="15" t="str">
        <f>vlookup(H2280, 'Airport Codes'!$B$2:$D122631, 3, 0)</f>
        <v>Lexington Barbeque Festival, NC</v>
      </c>
      <c r="K2280" s="21"/>
    </row>
    <row r="2281" hidden="1">
      <c r="A2281" s="2" t="s">
        <v>2383</v>
      </c>
      <c r="D2281" s="2">
        <v>18.0</v>
      </c>
      <c r="E2281" s="2">
        <v>18.0</v>
      </c>
    </row>
    <row r="2282" hidden="1">
      <c r="A2282" s="2" t="s">
        <v>2384</v>
      </c>
      <c r="B2282" s="2">
        <v>659.0</v>
      </c>
      <c r="C2282" s="2">
        <v>722.0</v>
      </c>
      <c r="D2282" s="2">
        <v>815.0</v>
      </c>
      <c r="E2282" s="2">
        <v>2196.0</v>
      </c>
      <c r="F2282" s="2" t="s">
        <v>36</v>
      </c>
      <c r="G2282" s="15" t="str">
        <f>LEFT(A2282, 3)</f>
        <v>ATW</v>
      </c>
      <c r="H2282" s="15" t="str">
        <f>RiGHT(A2282, 3)</f>
        <v>PHL</v>
      </c>
      <c r="I2282" s="15" t="str">
        <f>vlookup(G2282, 'Airport Codes'!$B$2:$D122631, 3, 0)</f>
        <v>Appleton, WI</v>
      </c>
      <c r="J2282" s="15" t="str">
        <f>vlookup(H2282, 'Airport Codes'!$B$2:$D122631, 3, 0)</f>
        <v>Philadelphia, PA</v>
      </c>
      <c r="K2282" s="21"/>
    </row>
    <row r="2283" hidden="1">
      <c r="A2283" s="2" t="s">
        <v>2385</v>
      </c>
      <c r="C2283" s="2">
        <v>45.0</v>
      </c>
      <c r="E2283" s="2">
        <v>45.0</v>
      </c>
    </row>
    <row r="2284" hidden="1">
      <c r="A2284" s="2" t="s">
        <v>2386</v>
      </c>
      <c r="D2284" s="2">
        <v>18.0</v>
      </c>
      <c r="E2284" s="2">
        <v>18.0</v>
      </c>
    </row>
    <row r="2285" hidden="1">
      <c r="A2285" s="2" t="s">
        <v>2387</v>
      </c>
      <c r="B2285" s="2">
        <v>586.0</v>
      </c>
      <c r="C2285" s="2">
        <v>780.0</v>
      </c>
      <c r="D2285" s="2">
        <v>827.0</v>
      </c>
      <c r="E2285" s="2">
        <v>2193.0</v>
      </c>
      <c r="F2285" s="2" t="s">
        <v>36</v>
      </c>
      <c r="G2285" s="15" t="str">
        <f>LEFT(A2285, 3)</f>
        <v>ABQ</v>
      </c>
      <c r="H2285" s="15" t="str">
        <f>RiGHT(A2285, 3)</f>
        <v>FAT</v>
      </c>
      <c r="I2285" s="15" t="str">
        <f>vlookup(G2285, 'Airport Codes'!$B$2:$D122631, 3, 0)</f>
        <v>Albuquerque, NM</v>
      </c>
      <c r="J2285" s="15" t="str">
        <f>vlookup(H2285, 'Airport Codes'!$B$2:$D122631, 3, 0)</f>
        <v>Fresno, CA</v>
      </c>
      <c r="K2285" s="21"/>
    </row>
    <row r="2286" hidden="1">
      <c r="A2286" s="2" t="s">
        <v>2388</v>
      </c>
      <c r="B2286" s="2">
        <v>215.0</v>
      </c>
      <c r="C2286" s="2">
        <v>198.0</v>
      </c>
      <c r="D2286" s="2">
        <v>212.0</v>
      </c>
      <c r="E2286" s="2">
        <v>625.0</v>
      </c>
    </row>
    <row r="2287" hidden="1">
      <c r="A2287" s="2" t="s">
        <v>2389</v>
      </c>
      <c r="B2287" s="2">
        <v>619.0</v>
      </c>
      <c r="C2287" s="2">
        <v>655.0</v>
      </c>
      <c r="D2287" s="2">
        <v>919.0</v>
      </c>
      <c r="E2287" s="2">
        <v>2193.0</v>
      </c>
      <c r="F2287" s="2" t="s">
        <v>36</v>
      </c>
      <c r="G2287" s="15" t="str">
        <f>LEFT(A2287, 3)</f>
        <v>BNA</v>
      </c>
      <c r="H2287" s="15" t="str">
        <f>RiGHT(A2287, 3)</f>
        <v>GRB</v>
      </c>
      <c r="I2287" s="15" t="str">
        <f>vlookup(G2287, 'Airport Codes'!$B$2:$D122631, 3, 0)</f>
        <v>Nashville, TN</v>
      </c>
      <c r="J2287" s="15" t="str">
        <f>vlookup(H2287, 'Airport Codes'!$B$2:$D122631, 3, 0)</f>
        <v>Green Bay, WI</v>
      </c>
      <c r="K2287" s="21"/>
    </row>
    <row r="2288" hidden="1">
      <c r="A2288" s="2" t="s">
        <v>2390</v>
      </c>
      <c r="B2288" s="2">
        <v>21.0</v>
      </c>
      <c r="D2288" s="2">
        <v>62.0</v>
      </c>
      <c r="E2288" s="2">
        <v>83.0</v>
      </c>
    </row>
    <row r="2289" hidden="1">
      <c r="A2289" s="2" t="s">
        <v>2391</v>
      </c>
      <c r="B2289" s="2">
        <v>648.0</v>
      </c>
      <c r="C2289" s="2">
        <v>838.0</v>
      </c>
      <c r="D2289" s="2">
        <v>755.0</v>
      </c>
      <c r="E2289" s="2">
        <v>2241.0</v>
      </c>
    </row>
    <row r="2290" hidden="1">
      <c r="A2290" s="2" t="s">
        <v>2392</v>
      </c>
      <c r="B2290" s="2">
        <v>10593.0</v>
      </c>
      <c r="C2290" s="2">
        <v>11420.0</v>
      </c>
      <c r="D2290" s="2">
        <v>11360.0</v>
      </c>
      <c r="E2290" s="2">
        <v>33373.0</v>
      </c>
    </row>
    <row r="2291" hidden="1">
      <c r="A2291" s="2" t="s">
        <v>2393</v>
      </c>
      <c r="B2291" s="2">
        <v>629.0</v>
      </c>
      <c r="C2291" s="2">
        <v>702.0</v>
      </c>
      <c r="D2291" s="2">
        <v>861.0</v>
      </c>
      <c r="E2291" s="2">
        <v>2192.0</v>
      </c>
      <c r="F2291" s="2" t="s">
        <v>36</v>
      </c>
      <c r="G2291" s="15" t="str">
        <f>LEFT(A2291, 3)</f>
        <v>BNA</v>
      </c>
      <c r="H2291" s="15" t="str">
        <f>RiGHT(A2291, 3)</f>
        <v>GNV</v>
      </c>
      <c r="I2291" s="15" t="str">
        <f>vlookup(G2291, 'Airport Codes'!$B$2:$D122631, 3, 0)</f>
        <v>Nashville, TN</v>
      </c>
      <c r="J2291" s="15" t="str">
        <f>vlookup(H2291, 'Airport Codes'!$B$2:$D122631, 3, 0)</f>
        <v>Gainesville, TX</v>
      </c>
      <c r="K2291" s="21"/>
    </row>
    <row r="2292" hidden="1">
      <c r="A2292" s="2" t="s">
        <v>2394</v>
      </c>
      <c r="B2292" s="2">
        <v>434.0</v>
      </c>
      <c r="D2292" s="2">
        <v>469.0</v>
      </c>
      <c r="E2292" s="2">
        <v>903.0</v>
      </c>
    </row>
    <row r="2293" hidden="1">
      <c r="A2293" s="2" t="s">
        <v>2395</v>
      </c>
      <c r="B2293" s="2">
        <v>15495.0</v>
      </c>
      <c r="C2293" s="2">
        <v>15271.0</v>
      </c>
      <c r="D2293" s="2">
        <v>15897.0</v>
      </c>
      <c r="E2293" s="2">
        <v>46663.0</v>
      </c>
    </row>
    <row r="2294" hidden="1">
      <c r="A2294" s="2" t="s">
        <v>2396</v>
      </c>
      <c r="B2294" s="2">
        <v>18588.0</v>
      </c>
      <c r="C2294" s="2">
        <v>20467.0</v>
      </c>
      <c r="D2294" s="2">
        <v>19775.0</v>
      </c>
      <c r="E2294" s="2">
        <v>58830.0</v>
      </c>
    </row>
    <row r="2295" hidden="1">
      <c r="A2295" s="2" t="s">
        <v>2397</v>
      </c>
      <c r="C2295" s="2">
        <v>47.0</v>
      </c>
      <c r="D2295" s="2">
        <v>97.0</v>
      </c>
      <c r="E2295" s="2">
        <v>144.0</v>
      </c>
    </row>
    <row r="2296" hidden="1">
      <c r="A2296" s="2" t="s">
        <v>2398</v>
      </c>
      <c r="B2296" s="2">
        <v>254.0</v>
      </c>
      <c r="C2296" s="2">
        <v>257.0</v>
      </c>
      <c r="D2296" s="2">
        <v>231.0</v>
      </c>
      <c r="E2296" s="2">
        <v>742.0</v>
      </c>
    </row>
    <row r="2297" hidden="1">
      <c r="A2297" s="2" t="s">
        <v>2399</v>
      </c>
      <c r="B2297" s="2">
        <v>573.0</v>
      </c>
      <c r="C2297" s="2">
        <v>597.0</v>
      </c>
      <c r="D2297" s="2">
        <v>593.0</v>
      </c>
      <c r="E2297" s="2">
        <v>1763.0</v>
      </c>
    </row>
    <row r="2298" hidden="1">
      <c r="A2298" s="2" t="s">
        <v>2400</v>
      </c>
      <c r="D2298" s="2">
        <v>18.0</v>
      </c>
      <c r="E2298" s="2">
        <v>18.0</v>
      </c>
    </row>
    <row r="2299" hidden="1">
      <c r="A2299" s="2" t="s">
        <v>2401</v>
      </c>
      <c r="B2299" s="2">
        <v>633.0</v>
      </c>
      <c r="C2299" s="2">
        <v>769.0</v>
      </c>
      <c r="D2299" s="2">
        <v>790.0</v>
      </c>
      <c r="E2299" s="2">
        <v>2192.0</v>
      </c>
      <c r="F2299" s="2" t="s">
        <v>36</v>
      </c>
      <c r="G2299" s="15" t="str">
        <f>LEFT(A2299, 3)</f>
        <v>SFO</v>
      </c>
      <c r="H2299" s="15" t="str">
        <f>RiGHT(A2299, 3)</f>
        <v>SMF</v>
      </c>
      <c r="I2299" s="15" t="str">
        <f>vlookup(G2299, 'Airport Codes'!$B$2:$D122631, 3, 0)</f>
        <v>San Francisco, CA</v>
      </c>
      <c r="J2299" s="15" t="str">
        <f>vlookup(H2299, 'Airport Codes'!$B$2:$D122631, 3, 0)</f>
        <v>Sacramento, CA</v>
      </c>
      <c r="K2299" s="21"/>
    </row>
    <row r="2300" hidden="1">
      <c r="A2300" s="2" t="s">
        <v>2402</v>
      </c>
      <c r="B2300" s="2">
        <v>1162.0</v>
      </c>
      <c r="C2300" s="2">
        <v>1284.0</v>
      </c>
      <c r="D2300" s="2">
        <v>1183.0</v>
      </c>
      <c r="E2300" s="2">
        <v>3629.0</v>
      </c>
    </row>
    <row r="2301" hidden="1">
      <c r="A2301" s="2" t="s">
        <v>2403</v>
      </c>
      <c r="B2301" s="2">
        <v>2190.0</v>
      </c>
      <c r="C2301" s="2">
        <v>2745.0</v>
      </c>
      <c r="D2301" s="2">
        <v>2559.0</v>
      </c>
      <c r="E2301" s="2">
        <v>7494.0</v>
      </c>
    </row>
    <row r="2302" hidden="1">
      <c r="A2302" s="2" t="s">
        <v>2404</v>
      </c>
      <c r="B2302" s="2">
        <v>11746.0</v>
      </c>
      <c r="C2302" s="2">
        <v>13500.0</v>
      </c>
      <c r="D2302" s="2">
        <v>13245.0</v>
      </c>
      <c r="E2302" s="2">
        <v>38491.0</v>
      </c>
    </row>
    <row r="2303" hidden="1">
      <c r="A2303" s="2" t="s">
        <v>2405</v>
      </c>
      <c r="B2303" s="2">
        <v>692.0</v>
      </c>
      <c r="C2303" s="2">
        <v>721.0</v>
      </c>
      <c r="D2303" s="2">
        <v>762.0</v>
      </c>
      <c r="E2303" s="2">
        <v>2175.0</v>
      </c>
      <c r="F2303" s="2" t="s">
        <v>36</v>
      </c>
      <c r="G2303" s="15" t="str">
        <f>LEFT(A2303, 3)</f>
        <v>BTR</v>
      </c>
      <c r="H2303" s="15" t="str">
        <f>RiGHT(A2303, 3)</f>
        <v>SAT</v>
      </c>
      <c r="I2303" s="15" t="str">
        <f>vlookup(G2303, 'Airport Codes'!$B$2:$D122631, 3, 0)</f>
        <v>Baton Rouge, LA</v>
      </c>
      <c r="J2303" s="15" t="str">
        <f>vlookup(H2303, 'Airport Codes'!$B$2:$D122631, 3, 0)</f>
        <v>San Antonio, TX</v>
      </c>
      <c r="K2303" s="21"/>
    </row>
    <row r="2304" hidden="1">
      <c r="A2304" s="2" t="s">
        <v>2406</v>
      </c>
      <c r="B2304" s="2">
        <v>884.0</v>
      </c>
      <c r="D2304" s="2">
        <v>530.0</v>
      </c>
      <c r="E2304" s="2">
        <v>1414.0</v>
      </c>
    </row>
    <row r="2305" hidden="1">
      <c r="A2305" s="2" t="s">
        <v>2407</v>
      </c>
      <c r="B2305" s="2">
        <v>7230.0</v>
      </c>
      <c r="C2305" s="2">
        <v>6964.0</v>
      </c>
      <c r="D2305" s="2">
        <v>11124.0</v>
      </c>
      <c r="E2305" s="2">
        <v>25318.0</v>
      </c>
    </row>
    <row r="2306" hidden="1">
      <c r="A2306" s="2" t="s">
        <v>2408</v>
      </c>
      <c r="B2306" s="2">
        <v>12577.0</v>
      </c>
      <c r="C2306" s="2">
        <v>13103.0</v>
      </c>
      <c r="D2306" s="2">
        <v>11868.0</v>
      </c>
      <c r="E2306" s="2">
        <v>37548.0</v>
      </c>
    </row>
    <row r="2307" hidden="1">
      <c r="A2307" s="2" t="s">
        <v>2409</v>
      </c>
      <c r="B2307" s="2">
        <v>172.0</v>
      </c>
      <c r="C2307" s="2">
        <v>193.0</v>
      </c>
      <c r="D2307" s="2">
        <v>190.0</v>
      </c>
      <c r="E2307" s="2">
        <v>555.0</v>
      </c>
    </row>
    <row r="2308" hidden="1">
      <c r="A2308" s="2" t="s">
        <v>2410</v>
      </c>
      <c r="B2308" s="2">
        <v>584.0</v>
      </c>
      <c r="C2308" s="2">
        <v>703.0</v>
      </c>
      <c r="D2308" s="2">
        <v>887.0</v>
      </c>
      <c r="E2308" s="2">
        <v>2174.0</v>
      </c>
      <c r="F2308" s="2" t="s">
        <v>36</v>
      </c>
      <c r="G2308" s="15" t="str">
        <f t="shared" ref="G2308:G2309" si="427">LEFT(A2308, 3)</f>
        <v>PSC</v>
      </c>
      <c r="H2308" s="15" t="str">
        <f t="shared" ref="H2308:H2309" si="428">RiGHT(A2308, 3)</f>
        <v>SJC</v>
      </c>
      <c r="I2308" s="15" t="str">
        <f>vlookup(G2308, 'Airport Codes'!$B$2:$D122631, 3, 0)</f>
        <v>Pasco, WA</v>
      </c>
      <c r="J2308" s="15" t="str">
        <f>vlookup(H2308, 'Airport Codes'!$B$2:$D122631, 3, 0)</f>
        <v>San Jose, CA</v>
      </c>
      <c r="K2308" s="21"/>
    </row>
    <row r="2309" hidden="1">
      <c r="A2309" s="2" t="s">
        <v>2411</v>
      </c>
      <c r="B2309" s="2">
        <v>714.0</v>
      </c>
      <c r="C2309" s="2">
        <v>722.0</v>
      </c>
      <c r="D2309" s="2">
        <v>732.0</v>
      </c>
      <c r="E2309" s="2">
        <v>2168.0</v>
      </c>
      <c r="F2309" s="2" t="s">
        <v>36</v>
      </c>
      <c r="G2309" s="15" t="str">
        <f t="shared" si="427"/>
        <v>FAY</v>
      </c>
      <c r="H2309" s="15" t="str">
        <f t="shared" si="428"/>
        <v>SDF</v>
      </c>
      <c r="I2309" s="15" t="str">
        <f>vlookup(G2309, 'Airport Codes'!$B$2:$D122631, 3, 0)</f>
        <v>Fayetteville, NC</v>
      </c>
      <c r="J2309" s="15" t="str">
        <f>vlookup(H2309, 'Airport Codes'!$B$2:$D122631, 3, 0)</f>
        <v>Louisville, KY</v>
      </c>
      <c r="K2309" s="21"/>
    </row>
    <row r="2310" hidden="1">
      <c r="A2310" s="2" t="s">
        <v>2412</v>
      </c>
      <c r="C2310" s="2">
        <v>18.0</v>
      </c>
      <c r="E2310" s="2">
        <v>18.0</v>
      </c>
    </row>
    <row r="2311" hidden="1">
      <c r="A2311" s="2" t="s">
        <v>2413</v>
      </c>
      <c r="B2311" s="2">
        <v>665.0</v>
      </c>
      <c r="C2311" s="2">
        <v>739.0</v>
      </c>
      <c r="D2311" s="2">
        <v>759.0</v>
      </c>
      <c r="E2311" s="2">
        <v>2163.0</v>
      </c>
      <c r="F2311" s="2" t="s">
        <v>36</v>
      </c>
      <c r="G2311" s="15" t="str">
        <f t="shared" ref="G2311:G2313" si="429">LEFT(A2311, 3)</f>
        <v>LIT</v>
      </c>
      <c r="H2311" s="15" t="str">
        <f t="shared" ref="H2311:H2313" si="430">RiGHT(A2311, 3)</f>
        <v>OMA</v>
      </c>
      <c r="I2311" s="15" t="str">
        <f>vlookup(G2311, 'Airport Codes'!$B$2:$D122631, 3, 0)</f>
        <v>Little Rock, AR</v>
      </c>
      <c r="J2311" s="15" t="str">
        <f>vlookup(H2311, 'Airport Codes'!$B$2:$D122631, 3, 0)</f>
        <v>Omaha, NE</v>
      </c>
      <c r="K2311" s="21"/>
    </row>
    <row r="2312" hidden="1">
      <c r="A2312" s="2" t="s">
        <v>2414</v>
      </c>
      <c r="B2312" s="2">
        <v>647.0</v>
      </c>
      <c r="C2312" s="2">
        <v>680.0</v>
      </c>
      <c r="D2312" s="2">
        <v>831.0</v>
      </c>
      <c r="E2312" s="2">
        <v>2158.0</v>
      </c>
      <c r="F2312" s="2" t="s">
        <v>36</v>
      </c>
      <c r="G2312" s="15" t="str">
        <f t="shared" si="429"/>
        <v>EWR</v>
      </c>
      <c r="H2312" s="15" t="str">
        <f t="shared" si="430"/>
        <v>GRB</v>
      </c>
      <c r="I2312" s="15" t="str">
        <f>vlookup(G2312, 'Airport Codes'!$B$2:$D122631, 3, 0)</f>
        <v>Newark, NJ</v>
      </c>
      <c r="J2312" s="15" t="str">
        <f>vlookup(H2312, 'Airport Codes'!$B$2:$D122631, 3, 0)</f>
        <v>Green Bay, WI</v>
      </c>
      <c r="K2312" s="21"/>
    </row>
    <row r="2313" hidden="1">
      <c r="A2313" s="2" t="s">
        <v>2415</v>
      </c>
      <c r="B2313" s="2">
        <v>612.0</v>
      </c>
      <c r="C2313" s="2">
        <v>681.0</v>
      </c>
      <c r="D2313" s="2">
        <v>864.0</v>
      </c>
      <c r="E2313" s="2">
        <v>2157.0</v>
      </c>
      <c r="F2313" s="2" t="s">
        <v>36</v>
      </c>
      <c r="G2313" s="15" t="str">
        <f t="shared" si="429"/>
        <v>AUS</v>
      </c>
      <c r="H2313" s="15" t="str">
        <f t="shared" si="430"/>
        <v>SGF</v>
      </c>
      <c r="I2313" s="15" t="str">
        <f>vlookup(G2313, 'Airport Codes'!$B$2:$D122631, 3, 0)</f>
        <v>Austin, TX</v>
      </c>
      <c r="J2313" s="15" t="str">
        <f>vlookup(H2313, 'Airport Codes'!$B$2:$D122631, 3, 0)</f>
        <v>Eugene-Springfield, OR</v>
      </c>
      <c r="K2313" s="21"/>
    </row>
    <row r="2314" hidden="1">
      <c r="A2314" s="2" t="s">
        <v>2416</v>
      </c>
      <c r="B2314" s="2">
        <v>18.0</v>
      </c>
      <c r="D2314" s="2">
        <v>57.0</v>
      </c>
      <c r="E2314" s="2">
        <v>75.0</v>
      </c>
    </row>
    <row r="2315" hidden="1">
      <c r="A2315" s="2" t="s">
        <v>2417</v>
      </c>
      <c r="B2315" s="2">
        <v>651.0</v>
      </c>
      <c r="C2315" s="2">
        <v>742.0</v>
      </c>
      <c r="D2315" s="2">
        <v>763.0</v>
      </c>
      <c r="E2315" s="2">
        <v>2156.0</v>
      </c>
      <c r="F2315" s="2" t="s">
        <v>36</v>
      </c>
      <c r="G2315" s="15" t="str">
        <f>LEFT(A2315, 3)</f>
        <v>JAN</v>
      </c>
      <c r="H2315" s="15" t="str">
        <f>RiGHT(A2315, 3)</f>
        <v>JAX</v>
      </c>
      <c r="I2315" s="15" t="str">
        <f>vlookup(G2315, 'Airport Codes'!$B$2:$D122631, 3, 0)</f>
        <v>Jackson, MS</v>
      </c>
      <c r="J2315" s="15" t="str">
        <f>vlookup(H2315, 'Airport Codes'!$B$2:$D122631, 3, 0)</f>
        <v>Jacksonville, FL</v>
      </c>
      <c r="K2315" s="21"/>
    </row>
    <row r="2316" hidden="1">
      <c r="A2316" s="2" t="s">
        <v>2418</v>
      </c>
      <c r="B2316" s="2">
        <v>113.0</v>
      </c>
      <c r="D2316" s="2">
        <v>18.0</v>
      </c>
      <c r="E2316" s="2">
        <v>131.0</v>
      </c>
    </row>
    <row r="2317" hidden="1">
      <c r="A2317" s="2" t="s">
        <v>2419</v>
      </c>
      <c r="B2317" s="2">
        <v>24.0</v>
      </c>
      <c r="C2317" s="2">
        <v>20.0</v>
      </c>
      <c r="D2317" s="2">
        <v>38.0</v>
      </c>
      <c r="E2317" s="2">
        <v>82.0</v>
      </c>
    </row>
    <row r="2318" hidden="1">
      <c r="A2318" s="2" t="s">
        <v>2420</v>
      </c>
      <c r="B2318" s="2">
        <v>643.0</v>
      </c>
      <c r="C2318" s="2">
        <v>711.0</v>
      </c>
      <c r="D2318" s="2">
        <v>801.0</v>
      </c>
      <c r="E2318" s="2">
        <v>2155.0</v>
      </c>
      <c r="F2318" s="2" t="s">
        <v>36</v>
      </c>
      <c r="G2318" s="15" t="str">
        <f>LEFT(A2318, 3)</f>
        <v>DTW</v>
      </c>
      <c r="H2318" s="15" t="str">
        <f>RiGHT(A2318, 3)</f>
        <v>TVC</v>
      </c>
      <c r="I2318" s="15" t="str">
        <f>vlookup(G2318, 'Airport Codes'!$B$2:$D122631, 3, 0)</f>
        <v>Detroit, MI</v>
      </c>
      <c r="J2318" s="15" t="str">
        <f>vlookup(H2318, 'Airport Codes'!$B$2:$D122631, 3, 0)</f>
        <v>Traverse City, MI</v>
      </c>
      <c r="K2318" s="21"/>
    </row>
    <row r="2319" hidden="1">
      <c r="A2319" s="2" t="s">
        <v>2421</v>
      </c>
      <c r="B2319" s="2">
        <v>44.0</v>
      </c>
      <c r="C2319" s="2">
        <v>38.0</v>
      </c>
      <c r="E2319" s="2">
        <v>82.0</v>
      </c>
    </row>
    <row r="2320" hidden="1">
      <c r="A2320" s="2" t="s">
        <v>2422</v>
      </c>
      <c r="D2320" s="2">
        <v>251.0</v>
      </c>
      <c r="E2320" s="2">
        <v>251.0</v>
      </c>
    </row>
    <row r="2321" hidden="1">
      <c r="A2321" s="2" t="s">
        <v>2423</v>
      </c>
      <c r="C2321" s="2">
        <v>68.0</v>
      </c>
      <c r="E2321" s="2">
        <v>68.0</v>
      </c>
    </row>
    <row r="2322" hidden="1">
      <c r="A2322" s="2" t="s">
        <v>2424</v>
      </c>
      <c r="B2322" s="2">
        <v>360.0</v>
      </c>
      <c r="C2322" s="2">
        <v>378.0</v>
      </c>
      <c r="D2322" s="2">
        <v>198.0</v>
      </c>
      <c r="E2322" s="2">
        <v>936.0</v>
      </c>
    </row>
    <row r="2323" hidden="1">
      <c r="A2323" s="2" t="s">
        <v>2425</v>
      </c>
      <c r="B2323" s="2">
        <v>228.0</v>
      </c>
      <c r="C2323" s="2">
        <v>164.0</v>
      </c>
      <c r="D2323" s="2">
        <v>158.0</v>
      </c>
      <c r="E2323" s="2">
        <v>550.0</v>
      </c>
    </row>
    <row r="2324" hidden="1">
      <c r="A2324" s="2" t="s">
        <v>2426</v>
      </c>
      <c r="B2324" s="2">
        <v>91.0</v>
      </c>
      <c r="C2324" s="2">
        <v>22.0</v>
      </c>
      <c r="D2324" s="2">
        <v>38.0</v>
      </c>
      <c r="E2324" s="2">
        <v>151.0</v>
      </c>
    </row>
    <row r="2325" hidden="1">
      <c r="A2325" s="2" t="s">
        <v>2427</v>
      </c>
      <c r="B2325" s="2">
        <v>19.0</v>
      </c>
      <c r="E2325" s="2">
        <v>19.0</v>
      </c>
    </row>
    <row r="2326" hidden="1">
      <c r="A2326" s="2" t="s">
        <v>2428</v>
      </c>
      <c r="B2326" s="2">
        <v>201.0</v>
      </c>
      <c r="C2326" s="2">
        <v>67.0</v>
      </c>
      <c r="D2326" s="2">
        <v>220.0</v>
      </c>
      <c r="E2326" s="2">
        <v>488.0</v>
      </c>
    </row>
    <row r="2327" hidden="1">
      <c r="A2327" s="2" t="s">
        <v>2429</v>
      </c>
      <c r="B2327" s="2">
        <v>402.0</v>
      </c>
      <c r="C2327" s="2">
        <v>346.0</v>
      </c>
      <c r="D2327" s="2">
        <v>397.0</v>
      </c>
      <c r="E2327" s="2">
        <v>1145.0</v>
      </c>
    </row>
    <row r="2328" hidden="1">
      <c r="A2328" s="2" t="s">
        <v>2430</v>
      </c>
      <c r="B2328" s="2">
        <v>1199.0</v>
      </c>
      <c r="C2328" s="2">
        <v>680.0</v>
      </c>
      <c r="D2328" s="2">
        <v>1501.0</v>
      </c>
      <c r="E2328" s="2">
        <v>3380.0</v>
      </c>
    </row>
    <row r="2329" hidden="1">
      <c r="A2329" s="2" t="s">
        <v>2431</v>
      </c>
      <c r="B2329" s="2">
        <v>549.0</v>
      </c>
      <c r="C2329" s="2">
        <v>733.0</v>
      </c>
      <c r="D2329" s="2">
        <v>868.0</v>
      </c>
      <c r="E2329" s="2">
        <v>2150.0</v>
      </c>
      <c r="F2329" s="2" t="s">
        <v>36</v>
      </c>
      <c r="G2329" s="15" t="str">
        <f>LEFT(A2329, 3)</f>
        <v>SBP</v>
      </c>
      <c r="H2329" s="15" t="str">
        <f>RiGHT(A2329, 3)</f>
        <v>SLC</v>
      </c>
      <c r="I2329" s="15" t="str">
        <f>vlookup(G2329, 'Airport Codes'!$B$2:$D122631, 3, 0)</f>
        <v>San Luis Obispo, CA</v>
      </c>
      <c r="J2329" s="15" t="str">
        <f>vlookup(H2329, 'Airport Codes'!$B$2:$D122631, 3, 0)</f>
        <v>Salt Lake City, UT</v>
      </c>
      <c r="K2329" s="21"/>
    </row>
    <row r="2330" hidden="1">
      <c r="A2330" s="2" t="s">
        <v>2432</v>
      </c>
      <c r="B2330" s="2">
        <v>761.0</v>
      </c>
      <c r="C2330" s="2">
        <v>982.0</v>
      </c>
      <c r="D2330" s="2">
        <v>322.0</v>
      </c>
      <c r="E2330" s="2">
        <v>2065.0</v>
      </c>
    </row>
    <row r="2331" hidden="1">
      <c r="A2331" s="2" t="s">
        <v>2433</v>
      </c>
      <c r="B2331" s="2">
        <v>395.0</v>
      </c>
      <c r="C2331" s="2">
        <v>534.0</v>
      </c>
      <c r="D2331" s="2">
        <v>480.0</v>
      </c>
      <c r="E2331" s="2">
        <v>1409.0</v>
      </c>
    </row>
    <row r="2332" hidden="1">
      <c r="A2332" s="2" t="s">
        <v>2434</v>
      </c>
      <c r="B2332" s="2">
        <v>38.0</v>
      </c>
      <c r="C2332" s="2">
        <v>119.0</v>
      </c>
      <c r="D2332" s="2">
        <v>19.0</v>
      </c>
      <c r="E2332" s="2">
        <v>176.0</v>
      </c>
    </row>
    <row r="2333" hidden="1">
      <c r="A2333" s="2" t="s">
        <v>2435</v>
      </c>
      <c r="D2333" s="2">
        <v>18.0</v>
      </c>
      <c r="E2333" s="2">
        <v>18.0</v>
      </c>
    </row>
    <row r="2334" hidden="1">
      <c r="A2334" s="2" t="s">
        <v>2436</v>
      </c>
      <c r="D2334" s="2">
        <v>19.0</v>
      </c>
      <c r="E2334" s="2">
        <v>19.0</v>
      </c>
    </row>
    <row r="2335" hidden="1">
      <c r="A2335" s="2" t="s">
        <v>2437</v>
      </c>
      <c r="B2335" s="2">
        <v>131.0</v>
      </c>
      <c r="C2335" s="2">
        <v>42.0</v>
      </c>
      <c r="D2335" s="2">
        <v>126.0</v>
      </c>
      <c r="E2335" s="2">
        <v>299.0</v>
      </c>
    </row>
    <row r="2336" hidden="1">
      <c r="A2336" s="2" t="s">
        <v>2438</v>
      </c>
      <c r="B2336" s="2">
        <v>331.0</v>
      </c>
      <c r="C2336" s="2">
        <v>312.0</v>
      </c>
      <c r="D2336" s="2">
        <v>406.0</v>
      </c>
      <c r="E2336" s="2">
        <v>1049.0</v>
      </c>
    </row>
    <row r="2337" hidden="1">
      <c r="A2337" s="2" t="s">
        <v>2439</v>
      </c>
      <c r="B2337" s="2">
        <v>1159.0</v>
      </c>
      <c r="C2337" s="2">
        <v>1195.0</v>
      </c>
      <c r="D2337" s="2">
        <v>1146.0</v>
      </c>
      <c r="E2337" s="2">
        <v>3500.0</v>
      </c>
    </row>
    <row r="2338" hidden="1">
      <c r="A2338" s="2" t="s">
        <v>2440</v>
      </c>
      <c r="C2338" s="2">
        <v>50.0</v>
      </c>
      <c r="D2338" s="2">
        <v>77.0</v>
      </c>
      <c r="E2338" s="2">
        <v>127.0</v>
      </c>
    </row>
    <row r="2339" hidden="1">
      <c r="A2339" s="2" t="s">
        <v>2441</v>
      </c>
      <c r="B2339" s="2">
        <v>5959.0</v>
      </c>
      <c r="C2339" s="2">
        <v>5926.0</v>
      </c>
      <c r="D2339" s="2">
        <v>6349.0</v>
      </c>
      <c r="E2339" s="2">
        <v>18234.0</v>
      </c>
    </row>
    <row r="2340" hidden="1">
      <c r="A2340" s="2" t="s">
        <v>2442</v>
      </c>
      <c r="B2340" s="2">
        <v>593.0</v>
      </c>
      <c r="C2340" s="2">
        <v>724.0</v>
      </c>
      <c r="D2340" s="2">
        <v>822.0</v>
      </c>
      <c r="E2340" s="2">
        <v>2139.0</v>
      </c>
      <c r="F2340" s="2" t="s">
        <v>36</v>
      </c>
      <c r="G2340" s="15" t="str">
        <f>LEFT(A2340, 3)</f>
        <v>IAH</v>
      </c>
      <c r="H2340" s="15" t="str">
        <f>RiGHT(A2340, 3)</f>
        <v>MLU</v>
      </c>
      <c r="I2340" s="15" t="str">
        <f>vlookup(G2340, 'Airport Codes'!$B$2:$D122631, 3, 0)</f>
        <v>Houston, TX</v>
      </c>
      <c r="J2340" s="15" t="str">
        <f>vlookup(H2340, 'Airport Codes'!$B$2:$D122631, 3, 0)</f>
        <v>Monroe - Eastbound, WA</v>
      </c>
      <c r="K2340" s="21"/>
    </row>
    <row r="2341" hidden="1">
      <c r="A2341" s="2" t="s">
        <v>2443</v>
      </c>
      <c r="B2341" s="2">
        <v>3666.0</v>
      </c>
      <c r="C2341" s="2">
        <v>3680.0</v>
      </c>
      <c r="D2341" s="2">
        <v>3569.0</v>
      </c>
      <c r="E2341" s="2">
        <v>10915.0</v>
      </c>
    </row>
    <row r="2342" hidden="1">
      <c r="A2342" s="2" t="s">
        <v>2444</v>
      </c>
      <c r="B2342" s="2">
        <v>958.0</v>
      </c>
      <c r="C2342" s="2">
        <v>914.0</v>
      </c>
      <c r="D2342" s="2">
        <v>911.0</v>
      </c>
      <c r="E2342" s="2">
        <v>2783.0</v>
      </c>
    </row>
    <row r="2343" hidden="1">
      <c r="A2343" s="2" t="s">
        <v>2445</v>
      </c>
      <c r="B2343" s="2">
        <v>485.0</v>
      </c>
      <c r="C2343" s="2">
        <v>442.0</v>
      </c>
      <c r="D2343" s="2">
        <v>354.0</v>
      </c>
      <c r="E2343" s="2">
        <v>1281.0</v>
      </c>
    </row>
    <row r="2344" hidden="1">
      <c r="A2344" s="2" t="s">
        <v>2446</v>
      </c>
      <c r="B2344" s="2">
        <v>19.0</v>
      </c>
      <c r="C2344" s="2">
        <v>65.0</v>
      </c>
      <c r="D2344" s="2">
        <v>37.0</v>
      </c>
      <c r="E2344" s="2">
        <v>121.0</v>
      </c>
    </row>
    <row r="2345" hidden="1">
      <c r="A2345" s="2" t="s">
        <v>2447</v>
      </c>
      <c r="B2345" s="2">
        <v>337.0</v>
      </c>
      <c r="C2345" s="2">
        <v>796.0</v>
      </c>
      <c r="E2345" s="2">
        <v>1133.0</v>
      </c>
    </row>
    <row r="2346" hidden="1">
      <c r="A2346" s="2" t="s">
        <v>2448</v>
      </c>
      <c r="C2346" s="2">
        <v>20.0</v>
      </c>
      <c r="D2346" s="2">
        <v>129.0</v>
      </c>
      <c r="E2346" s="2">
        <v>149.0</v>
      </c>
    </row>
    <row r="2347" hidden="1">
      <c r="A2347" s="2" t="s">
        <v>2449</v>
      </c>
      <c r="B2347" s="2">
        <v>249.0</v>
      </c>
      <c r="C2347" s="2">
        <v>590.0</v>
      </c>
      <c r="D2347" s="2">
        <v>1294.0</v>
      </c>
      <c r="E2347" s="2">
        <v>2133.0</v>
      </c>
      <c r="F2347" s="2" t="s">
        <v>36</v>
      </c>
      <c r="G2347" s="15" t="str">
        <f t="shared" ref="G2347:G2351" si="431">LEFT(A2347, 3)</f>
        <v>DFW</v>
      </c>
      <c r="H2347" s="15" t="str">
        <f t="shared" ref="H2347:H2351" si="432">RiGHT(A2347, 3)</f>
        <v>FLG</v>
      </c>
      <c r="I2347" s="15" t="str">
        <f>vlookup(G2347, 'Airport Codes'!$B$2:$D122631, 3, 0)</f>
        <v>Dallas, TX</v>
      </c>
      <c r="J2347" s="15" t="str">
        <f>vlookup(H2347, 'Airport Codes'!$B$2:$D122631, 3, 0)</f>
        <v>Flagstaff, AZ</v>
      </c>
      <c r="K2347" s="21"/>
    </row>
    <row r="2348" hidden="1">
      <c r="A2348" s="2" t="s">
        <v>2450</v>
      </c>
      <c r="B2348" s="2">
        <v>701.0</v>
      </c>
      <c r="C2348" s="2">
        <v>702.0</v>
      </c>
      <c r="D2348" s="2">
        <v>722.0</v>
      </c>
      <c r="E2348" s="2">
        <v>2125.0</v>
      </c>
      <c r="F2348" s="2" t="s">
        <v>36</v>
      </c>
      <c r="G2348" s="15" t="str">
        <f t="shared" si="431"/>
        <v>DAB</v>
      </c>
      <c r="H2348" s="15" t="str">
        <f t="shared" si="432"/>
        <v>RDU</v>
      </c>
      <c r="I2348" s="15" t="str">
        <f>vlookup(G2348, 'Airport Codes'!$B$2:$D122631, 3, 0)</f>
        <v>Daytona Beach, FL</v>
      </c>
      <c r="J2348" s="15" t="str">
        <f>vlookup(H2348, 'Airport Codes'!$B$2:$D122631, 3, 0)</f>
        <v>Raleigh, NC</v>
      </c>
      <c r="K2348" s="21"/>
    </row>
    <row r="2349" hidden="1">
      <c r="A2349" s="2" t="s">
        <v>2451</v>
      </c>
      <c r="B2349" s="2">
        <v>581.0</v>
      </c>
      <c r="C2349" s="2">
        <v>668.0</v>
      </c>
      <c r="D2349" s="2">
        <v>869.0</v>
      </c>
      <c r="E2349" s="2">
        <v>2118.0</v>
      </c>
      <c r="F2349" s="2" t="s">
        <v>36</v>
      </c>
      <c r="G2349" s="15" t="str">
        <f t="shared" si="431"/>
        <v>AGS</v>
      </c>
      <c r="H2349" s="15" t="str">
        <f t="shared" si="432"/>
        <v>BNA</v>
      </c>
      <c r="I2349" s="15" t="str">
        <f>vlookup(G2349, 'Airport Codes'!$B$2:$D122631, 3, 0)</f>
        <v>Augusta, ME</v>
      </c>
      <c r="J2349" s="15" t="str">
        <f>vlookup(H2349, 'Airport Codes'!$B$2:$D122631, 3, 0)</f>
        <v>Nashville, TN</v>
      </c>
      <c r="K2349" s="21"/>
    </row>
    <row r="2350" hidden="1">
      <c r="A2350" s="2" t="s">
        <v>2452</v>
      </c>
      <c r="B2350" s="2">
        <v>611.0</v>
      </c>
      <c r="C2350" s="2">
        <v>744.0</v>
      </c>
      <c r="D2350" s="2">
        <v>754.0</v>
      </c>
      <c r="E2350" s="2">
        <v>2109.0</v>
      </c>
      <c r="F2350" s="2" t="s">
        <v>36</v>
      </c>
      <c r="G2350" s="15" t="str">
        <f t="shared" si="431"/>
        <v>CLE</v>
      </c>
      <c r="H2350" s="15" t="str">
        <f t="shared" si="432"/>
        <v>HSV</v>
      </c>
      <c r="I2350" s="15" t="str">
        <f>vlookup(G2350, 'Airport Codes'!$B$2:$D122631, 3, 0)</f>
        <v>Cleveland, OH</v>
      </c>
      <c r="J2350" s="15" t="str">
        <f>vlookup(H2350, 'Airport Codes'!$B$2:$D122631, 3, 0)</f>
        <v>Huntsville, AL</v>
      </c>
      <c r="K2350" s="21"/>
    </row>
    <row r="2351" hidden="1">
      <c r="A2351" s="2" t="s">
        <v>2453</v>
      </c>
      <c r="B2351" s="2">
        <v>641.0</v>
      </c>
      <c r="C2351" s="2">
        <v>659.0</v>
      </c>
      <c r="D2351" s="2">
        <v>798.0</v>
      </c>
      <c r="E2351" s="2">
        <v>2098.0</v>
      </c>
      <c r="F2351" s="2" t="s">
        <v>36</v>
      </c>
      <c r="G2351" s="15" t="str">
        <f t="shared" si="431"/>
        <v>PHF</v>
      </c>
      <c r="H2351" s="15" t="str">
        <f t="shared" si="432"/>
        <v>STL</v>
      </c>
      <c r="I2351" s="15" t="str">
        <f>vlookup(G2351, 'Airport Codes'!$B$2:$D122631, 3, 0)</f>
        <v>Newport News, VA</v>
      </c>
      <c r="J2351" s="15" t="str">
        <f>vlookup(H2351, 'Airport Codes'!$B$2:$D122631, 3, 0)</f>
        <v>St. Louis, MO</v>
      </c>
      <c r="K2351" s="21"/>
    </row>
    <row r="2352" hidden="1">
      <c r="A2352" s="2" t="s">
        <v>2454</v>
      </c>
      <c r="B2352" s="2">
        <v>3157.0</v>
      </c>
      <c r="C2352" s="2">
        <v>2482.0</v>
      </c>
      <c r="D2352" s="2">
        <v>965.0</v>
      </c>
      <c r="E2352" s="2">
        <v>6604.0</v>
      </c>
    </row>
    <row r="2353" hidden="1">
      <c r="A2353" s="2" t="s">
        <v>2455</v>
      </c>
      <c r="B2353" s="2">
        <v>288.0</v>
      </c>
      <c r="C2353" s="2">
        <v>382.0</v>
      </c>
      <c r="D2353" s="2">
        <v>1426.0</v>
      </c>
      <c r="E2353" s="2">
        <v>2096.0</v>
      </c>
      <c r="F2353" s="2" t="s">
        <v>36</v>
      </c>
      <c r="G2353" s="15" t="str">
        <f t="shared" ref="G2353:G2354" si="433">LEFT(A2353, 3)</f>
        <v>ABE</v>
      </c>
      <c r="H2353" s="15" t="str">
        <f t="shared" ref="H2353:H2354" si="434">RiGHT(A2353, 3)</f>
        <v>SAV</v>
      </c>
      <c r="I2353" s="15" t="str">
        <f>vlookup(G2353, 'Airport Codes'!$B$2:$D122631, 3, 0)</f>
        <v>Allentown, PA</v>
      </c>
      <c r="J2353" s="15" t="str">
        <f>vlookup(H2353, 'Airport Codes'!$B$2:$D122631, 3, 0)</f>
        <v>Savannah, GA</v>
      </c>
      <c r="K2353" s="21"/>
    </row>
    <row r="2354" hidden="1">
      <c r="A2354" s="2" t="s">
        <v>2456</v>
      </c>
      <c r="B2354" s="2">
        <v>685.0</v>
      </c>
      <c r="C2354" s="2">
        <v>692.0</v>
      </c>
      <c r="D2354" s="2">
        <v>716.0</v>
      </c>
      <c r="E2354" s="2">
        <v>2093.0</v>
      </c>
      <c r="F2354" s="2" t="s">
        <v>36</v>
      </c>
      <c r="G2354" s="15" t="str">
        <f t="shared" si="433"/>
        <v>CHO</v>
      </c>
      <c r="H2354" s="15" t="str">
        <f t="shared" si="434"/>
        <v>JAX</v>
      </c>
      <c r="I2354" s="15" t="str">
        <f>vlookup(G2354, 'Airport Codes'!$B$2:$D122631, 3, 0)</f>
        <v>Charlottesville, VA</v>
      </c>
      <c r="J2354" s="15" t="str">
        <f>vlookup(H2354, 'Airport Codes'!$B$2:$D122631, 3, 0)</f>
        <v>Jacksonville, FL</v>
      </c>
      <c r="K2354" s="21"/>
    </row>
    <row r="2355" hidden="1">
      <c r="A2355" s="2" t="s">
        <v>2457</v>
      </c>
      <c r="B2355" s="2">
        <v>92.0</v>
      </c>
      <c r="C2355" s="2">
        <v>41.0</v>
      </c>
      <c r="D2355" s="2">
        <v>40.0</v>
      </c>
      <c r="E2355" s="2">
        <v>173.0</v>
      </c>
    </row>
    <row r="2356" hidden="1">
      <c r="A2356" s="2" t="s">
        <v>2458</v>
      </c>
      <c r="B2356" s="2">
        <v>498.0</v>
      </c>
      <c r="C2356" s="2">
        <v>452.0</v>
      </c>
      <c r="D2356" s="2">
        <v>521.0</v>
      </c>
      <c r="E2356" s="2">
        <v>1471.0</v>
      </c>
    </row>
    <row r="2357" hidden="1">
      <c r="A2357" s="2" t="s">
        <v>2459</v>
      </c>
      <c r="B2357" s="2">
        <v>153.0</v>
      </c>
      <c r="C2357" s="2">
        <v>103.0</v>
      </c>
      <c r="D2357" s="2">
        <v>187.0</v>
      </c>
      <c r="E2357" s="2">
        <v>443.0</v>
      </c>
    </row>
    <row r="2358" hidden="1">
      <c r="A2358" s="2" t="s">
        <v>2460</v>
      </c>
      <c r="B2358" s="2">
        <v>640.0</v>
      </c>
      <c r="C2358" s="2">
        <v>684.0</v>
      </c>
      <c r="D2358" s="2">
        <v>768.0</v>
      </c>
      <c r="E2358" s="2">
        <v>2092.0</v>
      </c>
      <c r="F2358" s="2" t="s">
        <v>36</v>
      </c>
      <c r="G2358" s="15" t="str">
        <f t="shared" ref="G2358:G2360" si="435">LEFT(A2358, 3)</f>
        <v>AVP</v>
      </c>
      <c r="H2358" s="15" t="str">
        <f t="shared" ref="H2358:H2360" si="436">RiGHT(A2358, 3)</f>
        <v>RDU</v>
      </c>
      <c r="I2358" s="15" t="str">
        <f>vlookup(G2358, 'Airport Codes'!$B$2:$D122631, 3, 0)</f>
        <v>Wilkes-Barre, PA</v>
      </c>
      <c r="J2358" s="15" t="str">
        <f>vlookup(H2358, 'Airport Codes'!$B$2:$D122631, 3, 0)</f>
        <v>Raleigh, NC</v>
      </c>
      <c r="K2358" s="21"/>
    </row>
    <row r="2359" hidden="1">
      <c r="A2359" s="2" t="s">
        <v>2461</v>
      </c>
      <c r="B2359" s="2">
        <v>604.0</v>
      </c>
      <c r="C2359" s="2">
        <v>671.0</v>
      </c>
      <c r="D2359" s="2">
        <v>816.0</v>
      </c>
      <c r="E2359" s="2">
        <v>2091.0</v>
      </c>
      <c r="F2359" s="2" t="s">
        <v>36</v>
      </c>
      <c r="G2359" s="15" t="str">
        <f t="shared" si="435"/>
        <v>AGS</v>
      </c>
      <c r="H2359" s="15" t="str">
        <f t="shared" si="436"/>
        <v>IAD</v>
      </c>
      <c r="I2359" s="15" t="str">
        <f>vlookup(G2359, 'Airport Codes'!$B$2:$D122631, 3, 0)</f>
        <v>Augusta, ME</v>
      </c>
      <c r="J2359" s="15" t="str">
        <f>vlookup(H2359, 'Airport Codes'!$B$2:$D122631, 3, 0)</f>
        <v>Washington, DC</v>
      </c>
      <c r="K2359" s="21"/>
    </row>
    <row r="2360" hidden="1">
      <c r="A2360" s="2" t="s">
        <v>2462</v>
      </c>
      <c r="B2360" s="2">
        <v>605.0</v>
      </c>
      <c r="C2360" s="2">
        <v>687.0</v>
      </c>
      <c r="D2360" s="2">
        <v>796.0</v>
      </c>
      <c r="E2360" s="2">
        <v>2088.0</v>
      </c>
      <c r="F2360" s="2" t="s">
        <v>36</v>
      </c>
      <c r="G2360" s="15" t="str">
        <f t="shared" si="435"/>
        <v>ILM</v>
      </c>
      <c r="H2360" s="15" t="str">
        <f t="shared" si="436"/>
        <v>RSW</v>
      </c>
      <c r="I2360" s="15" t="str">
        <f>vlookup(G2360, 'Airport Codes'!$B$2:$D122631, 3, 0)</f>
        <v>Wilmington, DE</v>
      </c>
      <c r="J2360" s="15" t="str">
        <f>vlookup(H2360, 'Airport Codes'!$B$2:$D122631, 3, 0)</f>
        <v>Fort Myers, FL</v>
      </c>
      <c r="K2360" s="21"/>
    </row>
    <row r="2361" hidden="1">
      <c r="A2361" s="2" t="s">
        <v>2463</v>
      </c>
      <c r="B2361" s="2">
        <v>188.0</v>
      </c>
      <c r="C2361" s="2">
        <v>68.0</v>
      </c>
      <c r="D2361" s="2">
        <v>170.0</v>
      </c>
      <c r="E2361" s="2">
        <v>426.0</v>
      </c>
    </row>
    <row r="2362" hidden="1">
      <c r="A2362" s="2" t="s">
        <v>2464</v>
      </c>
      <c r="B2362" s="2">
        <v>661.0</v>
      </c>
      <c r="C2362" s="2">
        <v>701.0</v>
      </c>
      <c r="D2362" s="2">
        <v>720.0</v>
      </c>
      <c r="E2362" s="2">
        <v>2082.0</v>
      </c>
      <c r="F2362" s="2" t="s">
        <v>36</v>
      </c>
      <c r="G2362" s="15" t="str">
        <f>LEFT(A2362, 3)</f>
        <v>ATW</v>
      </c>
      <c r="H2362" s="15" t="str">
        <f>RiGHT(A2362, 3)</f>
        <v>EWR</v>
      </c>
      <c r="I2362" s="15" t="str">
        <f>vlookup(G2362, 'Airport Codes'!$B$2:$D122631, 3, 0)</f>
        <v>Appleton, WI</v>
      </c>
      <c r="J2362" s="15" t="str">
        <f>vlookup(H2362, 'Airport Codes'!$B$2:$D122631, 3, 0)</f>
        <v>Newark, NJ</v>
      </c>
      <c r="K2362" s="21"/>
    </row>
    <row r="2363" hidden="1">
      <c r="A2363" s="2" t="s">
        <v>2465</v>
      </c>
      <c r="B2363" s="2">
        <v>21.0</v>
      </c>
      <c r="C2363" s="2">
        <v>112.0</v>
      </c>
      <c r="D2363" s="2">
        <v>85.0</v>
      </c>
      <c r="E2363" s="2">
        <v>218.0</v>
      </c>
    </row>
    <row r="2364" hidden="1">
      <c r="A2364" s="2" t="s">
        <v>2466</v>
      </c>
      <c r="B2364" s="2">
        <v>683.0</v>
      </c>
      <c r="C2364" s="2">
        <v>759.0</v>
      </c>
      <c r="D2364" s="2">
        <v>406.0</v>
      </c>
      <c r="E2364" s="2">
        <v>1848.0</v>
      </c>
    </row>
    <row r="2365" hidden="1">
      <c r="A2365" s="2" t="s">
        <v>2467</v>
      </c>
      <c r="B2365" s="2">
        <v>64.0</v>
      </c>
      <c r="C2365" s="2">
        <v>48.0</v>
      </c>
      <c r="D2365" s="2">
        <v>138.0</v>
      </c>
      <c r="E2365" s="2">
        <v>250.0</v>
      </c>
    </row>
    <row r="2366" hidden="1">
      <c r="A2366" s="2" t="s">
        <v>2468</v>
      </c>
      <c r="B2366" s="2">
        <v>588.0</v>
      </c>
      <c r="C2366" s="2">
        <v>619.0</v>
      </c>
      <c r="D2366" s="2">
        <v>871.0</v>
      </c>
      <c r="E2366" s="2">
        <v>2078.0</v>
      </c>
      <c r="F2366" s="2" t="s">
        <v>36</v>
      </c>
      <c r="G2366" s="15" t="str">
        <f>LEFT(A2366, 3)</f>
        <v>FLG</v>
      </c>
      <c r="H2366" s="15" t="str">
        <f>RiGHT(A2366, 3)</f>
        <v>SFO</v>
      </c>
      <c r="I2366" s="15" t="str">
        <f>vlookup(G2366, 'Airport Codes'!$B$2:$D122631, 3, 0)</f>
        <v>Flagstaff, AZ</v>
      </c>
      <c r="J2366" s="15" t="str">
        <f>vlookup(H2366, 'Airport Codes'!$B$2:$D122631, 3, 0)</f>
        <v>San Francisco, CA</v>
      </c>
      <c r="K2366" s="21"/>
    </row>
    <row r="2367" hidden="1">
      <c r="A2367" s="2" t="s">
        <v>2469</v>
      </c>
      <c r="B2367" s="2">
        <v>158.0</v>
      </c>
      <c r="C2367" s="2">
        <v>79.0</v>
      </c>
      <c r="D2367" s="2">
        <v>98.0</v>
      </c>
      <c r="E2367" s="2">
        <v>335.0</v>
      </c>
    </row>
    <row r="2368" hidden="1">
      <c r="A2368" s="2" t="s">
        <v>2470</v>
      </c>
      <c r="B2368" s="2">
        <v>131.0</v>
      </c>
      <c r="C2368" s="2">
        <v>57.0</v>
      </c>
      <c r="D2368" s="2">
        <v>108.0</v>
      </c>
      <c r="E2368" s="2">
        <v>296.0</v>
      </c>
    </row>
    <row r="2369" hidden="1">
      <c r="A2369" s="2" t="s">
        <v>2471</v>
      </c>
      <c r="B2369" s="2">
        <v>65.0</v>
      </c>
      <c r="C2369" s="2">
        <v>20.0</v>
      </c>
      <c r="E2369" s="2">
        <v>85.0</v>
      </c>
    </row>
    <row r="2370" hidden="1">
      <c r="A2370" s="2" t="s">
        <v>2472</v>
      </c>
      <c r="B2370" s="2">
        <v>465.0</v>
      </c>
      <c r="C2370" s="2">
        <v>585.0</v>
      </c>
      <c r="D2370" s="2">
        <v>560.0</v>
      </c>
      <c r="E2370" s="2">
        <v>1610.0</v>
      </c>
    </row>
    <row r="2371" hidden="1">
      <c r="A2371" s="2" t="s">
        <v>2473</v>
      </c>
      <c r="B2371" s="2">
        <v>668.0</v>
      </c>
      <c r="C2371" s="2">
        <v>670.0</v>
      </c>
      <c r="D2371" s="2">
        <v>733.0</v>
      </c>
      <c r="E2371" s="2">
        <v>2071.0</v>
      </c>
      <c r="F2371" s="2" t="s">
        <v>36</v>
      </c>
      <c r="G2371" s="15" t="str">
        <f t="shared" ref="G2371:G2373" si="437">LEFT(A2371, 3)</f>
        <v>ORF</v>
      </c>
      <c r="H2371" s="15" t="str">
        <f t="shared" ref="H2371:H2373" si="438">RiGHT(A2371, 3)</f>
        <v>SRQ</v>
      </c>
      <c r="I2371" s="15" t="str">
        <f>vlookup(G2371, 'Airport Codes'!$B$2:$D122631, 3, 0)</f>
        <v>Norfolk, VA</v>
      </c>
      <c r="J2371" s="15" t="str">
        <f>vlookup(H2371, 'Airport Codes'!$B$2:$D122631, 3, 0)</f>
        <v>Sarasota, FL</v>
      </c>
      <c r="K2371" s="21"/>
    </row>
    <row r="2372" hidden="1">
      <c r="A2372" s="2" t="s">
        <v>2474</v>
      </c>
      <c r="B2372" s="2">
        <v>522.0</v>
      </c>
      <c r="C2372" s="2">
        <v>738.0</v>
      </c>
      <c r="D2372" s="2">
        <v>799.0</v>
      </c>
      <c r="E2372" s="2">
        <v>2059.0</v>
      </c>
      <c r="F2372" s="2" t="s">
        <v>36</v>
      </c>
      <c r="G2372" s="15" t="str">
        <f t="shared" si="437"/>
        <v>RIC</v>
      </c>
      <c r="H2372" s="15" t="str">
        <f t="shared" si="438"/>
        <v>SYR</v>
      </c>
      <c r="I2372" s="15" t="str">
        <f>vlookup(G2372, 'Airport Codes'!$B$2:$D122631, 3, 0)</f>
        <v>Richmond, BC</v>
      </c>
      <c r="J2372" s="15" t="str">
        <f>vlookup(H2372, 'Airport Codes'!$B$2:$D122631, 3, 0)</f>
        <v>New York State Fair, NY</v>
      </c>
      <c r="K2372" s="21"/>
    </row>
    <row r="2373" hidden="1">
      <c r="A2373" s="2" t="s">
        <v>2475</v>
      </c>
      <c r="B2373" s="2">
        <v>506.0</v>
      </c>
      <c r="C2373" s="2">
        <v>634.0</v>
      </c>
      <c r="D2373" s="2">
        <v>918.0</v>
      </c>
      <c r="E2373" s="2">
        <v>2058.0</v>
      </c>
      <c r="F2373" s="2" t="s">
        <v>36</v>
      </c>
      <c r="G2373" s="15" t="str">
        <f t="shared" si="437"/>
        <v>JAC</v>
      </c>
      <c r="H2373" s="15" t="str">
        <f t="shared" si="438"/>
        <v>SLC</v>
      </c>
      <c r="I2373" s="15" t="str">
        <f>vlookup(G2373, 'Airport Codes'!$B$2:$D122631, 3, 0)</f>
        <v>Jackson, MS</v>
      </c>
      <c r="J2373" s="15" t="str">
        <f>vlookup(H2373, 'Airport Codes'!$B$2:$D122631, 3, 0)</f>
        <v>Salt Lake City, UT</v>
      </c>
      <c r="K2373" s="21"/>
    </row>
    <row r="2374" hidden="1">
      <c r="A2374" s="2" t="s">
        <v>2476</v>
      </c>
      <c r="B2374" s="2">
        <v>2309.0</v>
      </c>
      <c r="C2374" s="2">
        <v>1809.0</v>
      </c>
      <c r="D2374" s="2">
        <v>2327.0</v>
      </c>
      <c r="E2374" s="2">
        <v>6445.0</v>
      </c>
    </row>
    <row r="2375" hidden="1">
      <c r="A2375" s="2" t="s">
        <v>2477</v>
      </c>
      <c r="B2375" s="2">
        <v>373.0</v>
      </c>
      <c r="C2375" s="2">
        <v>424.0</v>
      </c>
      <c r="D2375" s="2">
        <v>1254.0</v>
      </c>
      <c r="E2375" s="2">
        <v>2051.0</v>
      </c>
      <c r="F2375" s="2" t="s">
        <v>36</v>
      </c>
      <c r="G2375" s="15" t="str">
        <f>LEFT(A2375, 3)</f>
        <v>GSO</v>
      </c>
      <c r="H2375" s="15" t="str">
        <f>RiGHT(A2375, 3)</f>
        <v>IAD</v>
      </c>
      <c r="I2375" s="15" t="str">
        <f>vlookup(G2375, 'Airport Codes'!$B$2:$D122631, 3, 0)</f>
        <v>Greensboro, NC</v>
      </c>
      <c r="J2375" s="15" t="str">
        <f>vlookup(H2375, 'Airport Codes'!$B$2:$D122631, 3, 0)</f>
        <v>Washington, DC</v>
      </c>
      <c r="K2375" s="21"/>
    </row>
    <row r="2376" hidden="1">
      <c r="A2376" s="2" t="s">
        <v>2478</v>
      </c>
      <c r="B2376" s="2">
        <v>283.0</v>
      </c>
      <c r="C2376" s="2">
        <v>271.0</v>
      </c>
      <c r="D2376" s="2">
        <v>306.0</v>
      </c>
      <c r="E2376" s="2">
        <v>860.0</v>
      </c>
    </row>
    <row r="2377" hidden="1">
      <c r="A2377" s="2" t="s">
        <v>2479</v>
      </c>
      <c r="B2377" s="2">
        <v>577.0</v>
      </c>
      <c r="C2377" s="2">
        <v>647.0</v>
      </c>
      <c r="D2377" s="2">
        <v>812.0</v>
      </c>
      <c r="E2377" s="2">
        <v>2036.0</v>
      </c>
      <c r="F2377" s="2" t="s">
        <v>36</v>
      </c>
      <c r="G2377" s="15" t="str">
        <f t="shared" ref="G2377:G2378" si="439">LEFT(A2377, 3)</f>
        <v>FLL</v>
      </c>
      <c r="H2377" s="15" t="str">
        <f t="shared" ref="H2377:H2378" si="440">RiGHT(A2377, 3)</f>
        <v>ROA</v>
      </c>
      <c r="I2377" s="15" t="str">
        <f>vlookup(G2377, 'Airport Codes'!$B$2:$D122631, 3, 0)</f>
        <v>Fort Lauderdale, FL</v>
      </c>
      <c r="J2377" s="15" t="str">
        <f>vlookup(H2377, 'Airport Codes'!$B$2:$D122631, 3, 0)</f>
        <v>Roanoke, VA</v>
      </c>
      <c r="K2377" s="21"/>
    </row>
    <row r="2378" hidden="1">
      <c r="A2378" s="2" t="s">
        <v>2480</v>
      </c>
      <c r="B2378" s="2">
        <v>534.0</v>
      </c>
      <c r="C2378" s="2">
        <v>615.0</v>
      </c>
      <c r="D2378" s="2">
        <v>883.0</v>
      </c>
      <c r="E2378" s="2">
        <v>2032.0</v>
      </c>
      <c r="F2378" s="2" t="s">
        <v>36</v>
      </c>
      <c r="G2378" s="15" t="str">
        <f t="shared" si="439"/>
        <v>GSP</v>
      </c>
      <c r="H2378" s="15" t="str">
        <f t="shared" si="440"/>
        <v>SYR</v>
      </c>
      <c r="I2378" s="15" t="str">
        <f>vlookup(G2378, 'Airport Codes'!$B$2:$D122631, 3, 0)</f>
        <v>Greenville, NC</v>
      </c>
      <c r="J2378" s="15" t="str">
        <f>vlookup(H2378, 'Airport Codes'!$B$2:$D122631, 3, 0)</f>
        <v>New York State Fair, NY</v>
      </c>
      <c r="K2378" s="21"/>
    </row>
    <row r="2379" hidden="1">
      <c r="A2379" s="2" t="s">
        <v>2481</v>
      </c>
      <c r="B2379" s="2">
        <v>359.0</v>
      </c>
      <c r="C2379" s="2">
        <v>347.0</v>
      </c>
      <c r="D2379" s="2">
        <v>409.0</v>
      </c>
      <c r="E2379" s="2">
        <v>1115.0</v>
      </c>
    </row>
    <row r="2380" hidden="1">
      <c r="A2380" s="2" t="s">
        <v>2482</v>
      </c>
      <c r="B2380" s="2">
        <v>528.0</v>
      </c>
      <c r="C2380" s="2">
        <v>708.0</v>
      </c>
      <c r="D2380" s="2">
        <v>794.0</v>
      </c>
      <c r="E2380" s="2">
        <v>2030.0</v>
      </c>
      <c r="F2380" s="2" t="s">
        <v>36</v>
      </c>
      <c r="G2380" s="15" t="str">
        <f>LEFT(A2380, 3)</f>
        <v>PIA</v>
      </c>
      <c r="H2380" s="15" t="str">
        <f>RiGHT(A2380, 3)</f>
        <v>RDU</v>
      </c>
      <c r="I2380" s="15" t="str">
        <f>vlookup(G2380, 'Airport Codes'!$B$2:$D122631, 3, 0)</f>
        <v>Peoria, IL</v>
      </c>
      <c r="J2380" s="15" t="str">
        <f>vlookup(H2380, 'Airport Codes'!$B$2:$D122631, 3, 0)</f>
        <v>Raleigh, NC</v>
      </c>
      <c r="K2380" s="21"/>
    </row>
    <row r="2381" hidden="1">
      <c r="A2381" s="2" t="s">
        <v>2483</v>
      </c>
      <c r="B2381" s="2">
        <v>269.0</v>
      </c>
      <c r="C2381" s="2">
        <v>271.0</v>
      </c>
      <c r="E2381" s="2">
        <v>540.0</v>
      </c>
    </row>
    <row r="2382" hidden="1">
      <c r="A2382" s="2" t="s">
        <v>2484</v>
      </c>
      <c r="B2382" s="2">
        <v>559.0</v>
      </c>
      <c r="C2382" s="2">
        <v>666.0</v>
      </c>
      <c r="D2382" s="2">
        <v>804.0</v>
      </c>
      <c r="E2382" s="2">
        <v>2029.0</v>
      </c>
      <c r="F2382" s="2" t="s">
        <v>36</v>
      </c>
      <c r="G2382" s="15" t="str">
        <f>LEFT(A2382, 3)</f>
        <v>CRW</v>
      </c>
      <c r="H2382" s="15" t="str">
        <f>RiGHT(A2382, 3)</f>
        <v>TPA</v>
      </c>
      <c r="I2382" s="15" t="str">
        <f>vlookup(G2382, 'Airport Codes'!$B$2:$D122631, 3, 0)</f>
        <v>Charleston, WV</v>
      </c>
      <c r="J2382" s="15" t="str">
        <f>vlookup(H2382, 'Airport Codes'!$B$2:$D122631, 3, 0)</f>
        <v>Tampa, FL</v>
      </c>
      <c r="K2382" s="21"/>
    </row>
    <row r="2383" hidden="1">
      <c r="A2383" s="2" t="s">
        <v>2485</v>
      </c>
      <c r="B2383" s="2">
        <v>2892.0</v>
      </c>
      <c r="C2383" s="2">
        <v>3422.0</v>
      </c>
      <c r="D2383" s="2">
        <v>3215.0</v>
      </c>
      <c r="E2383" s="2">
        <v>9529.0</v>
      </c>
    </row>
    <row r="2384" hidden="1">
      <c r="A2384" s="2" t="s">
        <v>2486</v>
      </c>
      <c r="B2384" s="2">
        <v>590.0</v>
      </c>
      <c r="C2384" s="2">
        <v>665.0</v>
      </c>
      <c r="D2384" s="2">
        <v>771.0</v>
      </c>
      <c r="E2384" s="2">
        <v>2026.0</v>
      </c>
      <c r="F2384" s="2" t="s">
        <v>36</v>
      </c>
      <c r="G2384" s="15" t="str">
        <f>LEFT(A2384, 3)</f>
        <v>JAN</v>
      </c>
      <c r="H2384" s="15" t="str">
        <f>RiGHT(A2384, 3)</f>
        <v>RIC</v>
      </c>
      <c r="I2384" s="15" t="str">
        <f>vlookup(G2384, 'Airport Codes'!$B$2:$D122631, 3, 0)</f>
        <v>Jackson, MS</v>
      </c>
      <c r="J2384" s="15" t="str">
        <f>vlookup(H2384, 'Airport Codes'!$B$2:$D122631, 3, 0)</f>
        <v>Richmond, BC</v>
      </c>
      <c r="K2384" s="21"/>
    </row>
    <row r="2385" hidden="1">
      <c r="A2385" s="2" t="s">
        <v>2487</v>
      </c>
      <c r="D2385" s="2">
        <v>19.0</v>
      </c>
      <c r="E2385" s="2">
        <v>19.0</v>
      </c>
    </row>
    <row r="2386" hidden="1">
      <c r="A2386" s="2" t="s">
        <v>2488</v>
      </c>
      <c r="B2386" s="2">
        <v>597.0</v>
      </c>
      <c r="C2386" s="2">
        <v>607.0</v>
      </c>
      <c r="D2386" s="2">
        <v>817.0</v>
      </c>
      <c r="E2386" s="2">
        <v>2021.0</v>
      </c>
      <c r="F2386" s="2" t="s">
        <v>36</v>
      </c>
      <c r="G2386" s="15" t="str">
        <f>LEFT(A2386, 3)</f>
        <v>GSP</v>
      </c>
      <c r="H2386" s="15" t="str">
        <f>RiGHT(A2386, 3)</f>
        <v>RIC</v>
      </c>
      <c r="I2386" s="15" t="str">
        <f>vlookup(G2386, 'Airport Codes'!$B$2:$D122631, 3, 0)</f>
        <v>Greenville, NC</v>
      </c>
      <c r="J2386" s="15" t="str">
        <f>vlookup(H2386, 'Airport Codes'!$B$2:$D122631, 3, 0)</f>
        <v>Richmond, BC</v>
      </c>
      <c r="K2386" s="21"/>
    </row>
    <row r="2387" hidden="1">
      <c r="A2387" s="2" t="s">
        <v>2489</v>
      </c>
      <c r="D2387" s="2">
        <v>19.0</v>
      </c>
      <c r="E2387" s="2">
        <v>19.0</v>
      </c>
    </row>
    <row r="2388" hidden="1">
      <c r="A2388" s="2" t="s">
        <v>2490</v>
      </c>
      <c r="B2388" s="2">
        <v>622.0</v>
      </c>
      <c r="C2388" s="2">
        <v>687.0</v>
      </c>
      <c r="D2388" s="2">
        <v>712.0</v>
      </c>
      <c r="E2388" s="2">
        <v>2021.0</v>
      </c>
      <c r="F2388" s="2" t="s">
        <v>36</v>
      </c>
      <c r="G2388" s="15" t="str">
        <f>LEFT(A2388, 3)</f>
        <v>HSV</v>
      </c>
      <c r="H2388" s="15" t="str">
        <f>RiGHT(A2388, 3)</f>
        <v>PBI</v>
      </c>
      <c r="I2388" s="15" t="str">
        <f>vlookup(G2388, 'Airport Codes'!$B$2:$D122631, 3, 0)</f>
        <v>Huntsville, AL</v>
      </c>
      <c r="J2388" s="15" t="str">
        <f>vlookup(H2388, 'Airport Codes'!$B$2:$D122631, 3, 0)</f>
        <v>West Palm Beach, FL</v>
      </c>
      <c r="K2388" s="21"/>
    </row>
    <row r="2389" hidden="1">
      <c r="A2389" s="2" t="s">
        <v>2491</v>
      </c>
      <c r="B2389" s="2">
        <v>415.0</v>
      </c>
      <c r="C2389" s="2">
        <v>407.0</v>
      </c>
      <c r="D2389" s="2">
        <v>410.0</v>
      </c>
      <c r="E2389" s="2">
        <v>1232.0</v>
      </c>
    </row>
    <row r="2390" hidden="1">
      <c r="A2390" s="2" t="s">
        <v>2492</v>
      </c>
      <c r="C2390" s="2">
        <v>19.0</v>
      </c>
      <c r="D2390" s="2">
        <v>88.0</v>
      </c>
      <c r="E2390" s="2">
        <v>107.0</v>
      </c>
    </row>
    <row r="2391" hidden="1">
      <c r="A2391" s="2" t="s">
        <v>2493</v>
      </c>
      <c r="D2391" s="2">
        <v>19.0</v>
      </c>
      <c r="E2391" s="2">
        <v>19.0</v>
      </c>
    </row>
    <row r="2392" hidden="1">
      <c r="A2392" s="2" t="s">
        <v>2494</v>
      </c>
      <c r="B2392" s="2">
        <v>331.0</v>
      </c>
      <c r="C2392" s="2">
        <v>288.0</v>
      </c>
      <c r="D2392" s="2">
        <v>288.0</v>
      </c>
      <c r="E2392" s="2">
        <v>907.0</v>
      </c>
    </row>
    <row r="2393" hidden="1">
      <c r="A2393" s="2" t="s">
        <v>2495</v>
      </c>
      <c r="B2393" s="2">
        <v>282.0</v>
      </c>
      <c r="C2393" s="2">
        <v>243.0</v>
      </c>
      <c r="D2393" s="2">
        <v>313.0</v>
      </c>
      <c r="E2393" s="2">
        <v>838.0</v>
      </c>
    </row>
    <row r="2394" hidden="1">
      <c r="A2394" s="2" t="s">
        <v>2496</v>
      </c>
      <c r="B2394" s="2">
        <v>117.0</v>
      </c>
      <c r="C2394" s="2">
        <v>215.0</v>
      </c>
      <c r="D2394" s="2">
        <v>210.0</v>
      </c>
      <c r="E2394" s="2">
        <v>542.0</v>
      </c>
    </row>
    <row r="2395" hidden="1">
      <c r="A2395" s="2" t="s">
        <v>2497</v>
      </c>
      <c r="B2395" s="2">
        <v>625.0</v>
      </c>
      <c r="C2395" s="2">
        <v>662.0</v>
      </c>
      <c r="D2395" s="2">
        <v>734.0</v>
      </c>
      <c r="E2395" s="2">
        <v>2021.0</v>
      </c>
      <c r="F2395" s="2" t="s">
        <v>36</v>
      </c>
      <c r="G2395" s="15" t="str">
        <f>LEFT(A2395, 3)</f>
        <v>MOB</v>
      </c>
      <c r="H2395" s="15" t="str">
        <f>RiGHT(A2395, 3)</f>
        <v>STL</v>
      </c>
      <c r="I2395" s="15" t="str">
        <f>vlookup(G2395, 'Airport Codes'!$B$2:$D122631, 3, 0)</f>
        <v>Mobile, AL</v>
      </c>
      <c r="J2395" s="15" t="str">
        <f>vlookup(H2395, 'Airport Codes'!$B$2:$D122631, 3, 0)</f>
        <v>St. Louis, MO</v>
      </c>
      <c r="K2395" s="21"/>
    </row>
    <row r="2396" hidden="1">
      <c r="A2396" s="2" t="s">
        <v>2498</v>
      </c>
      <c r="D2396" s="2">
        <v>46.0</v>
      </c>
      <c r="E2396" s="2">
        <v>46.0</v>
      </c>
    </row>
    <row r="2397" hidden="1">
      <c r="A2397" s="2" t="s">
        <v>2499</v>
      </c>
      <c r="B2397" s="2">
        <v>554.0</v>
      </c>
      <c r="C2397" s="2">
        <v>520.0</v>
      </c>
      <c r="D2397" s="2">
        <v>586.0</v>
      </c>
      <c r="E2397" s="2">
        <v>1660.0</v>
      </c>
    </row>
    <row r="2398" hidden="1">
      <c r="A2398" s="2" t="s">
        <v>2500</v>
      </c>
      <c r="B2398" s="2">
        <v>200.0</v>
      </c>
      <c r="C2398" s="2">
        <v>166.0</v>
      </c>
      <c r="D2398" s="2">
        <v>219.0</v>
      </c>
      <c r="E2398" s="2">
        <v>585.0</v>
      </c>
    </row>
    <row r="2399" hidden="1">
      <c r="A2399" s="2" t="s">
        <v>2501</v>
      </c>
      <c r="B2399" s="2">
        <v>18.0</v>
      </c>
      <c r="D2399" s="2">
        <v>21.0</v>
      </c>
      <c r="E2399" s="2">
        <v>39.0</v>
      </c>
    </row>
    <row r="2400" hidden="1">
      <c r="A2400" s="2" t="s">
        <v>2502</v>
      </c>
      <c r="B2400" s="2">
        <v>287.0</v>
      </c>
      <c r="C2400" s="2">
        <v>267.0</v>
      </c>
      <c r="D2400" s="2">
        <v>253.0</v>
      </c>
      <c r="E2400" s="2">
        <v>807.0</v>
      </c>
    </row>
    <row r="2401" hidden="1">
      <c r="A2401" s="2" t="s">
        <v>2503</v>
      </c>
      <c r="B2401" s="2">
        <v>144.0</v>
      </c>
      <c r="C2401" s="2">
        <v>136.0</v>
      </c>
      <c r="D2401" s="2">
        <v>40.0</v>
      </c>
      <c r="E2401" s="2">
        <v>320.0</v>
      </c>
    </row>
    <row r="2402" hidden="1">
      <c r="A2402" s="2" t="s">
        <v>2504</v>
      </c>
      <c r="B2402" s="2">
        <v>347.0</v>
      </c>
      <c r="C2402" s="2">
        <v>398.0</v>
      </c>
      <c r="D2402" s="2">
        <v>375.0</v>
      </c>
      <c r="E2402" s="2">
        <v>1120.0</v>
      </c>
    </row>
    <row r="2403" hidden="1">
      <c r="A2403" s="2" t="s">
        <v>2505</v>
      </c>
      <c r="B2403" s="2">
        <v>642.0</v>
      </c>
      <c r="C2403" s="2">
        <v>571.0</v>
      </c>
      <c r="D2403" s="2">
        <v>503.0</v>
      </c>
      <c r="E2403" s="2">
        <v>1716.0</v>
      </c>
    </row>
    <row r="2404" hidden="1">
      <c r="A2404" s="2" t="s">
        <v>2506</v>
      </c>
      <c r="B2404" s="2">
        <v>656.0</v>
      </c>
      <c r="C2404" s="2">
        <v>669.0</v>
      </c>
      <c r="D2404" s="2">
        <v>696.0</v>
      </c>
      <c r="E2404" s="2">
        <v>2021.0</v>
      </c>
      <c r="F2404" s="2" t="s">
        <v>36</v>
      </c>
      <c r="G2404" s="15" t="str">
        <f>LEFT(A2404, 3)</f>
        <v>OAJ</v>
      </c>
      <c r="H2404" s="15" t="str">
        <f>RiGHT(A2404, 3)</f>
        <v>TPA</v>
      </c>
      <c r="I2404" s="15" t="str">
        <f>vlookup(G2404, 'Airport Codes'!$B$2:$D122631, 3, 0)</f>
        <v>Jacksonville, FL</v>
      </c>
      <c r="J2404" s="15" t="str">
        <f>vlookup(H2404, 'Airport Codes'!$B$2:$D122631, 3, 0)</f>
        <v>Tampa, FL</v>
      </c>
      <c r="K2404" s="21"/>
    </row>
    <row r="2405" hidden="1">
      <c r="A2405" s="2" t="s">
        <v>2507</v>
      </c>
      <c r="B2405" s="2">
        <v>313.0</v>
      </c>
      <c r="C2405" s="2">
        <v>382.0</v>
      </c>
      <c r="D2405" s="2">
        <v>376.0</v>
      </c>
      <c r="E2405" s="2">
        <v>1071.0</v>
      </c>
    </row>
    <row r="2406" hidden="1">
      <c r="A2406" s="2" t="s">
        <v>2508</v>
      </c>
      <c r="B2406" s="2">
        <v>202.0</v>
      </c>
      <c r="C2406" s="2">
        <v>172.0</v>
      </c>
      <c r="D2406" s="2">
        <v>198.0</v>
      </c>
      <c r="E2406" s="2">
        <v>572.0</v>
      </c>
    </row>
    <row r="2407" hidden="1">
      <c r="A2407" s="2" t="s">
        <v>2509</v>
      </c>
      <c r="B2407" s="2">
        <v>224.0</v>
      </c>
      <c r="C2407" s="2">
        <v>300.0</v>
      </c>
      <c r="D2407" s="2">
        <v>283.0</v>
      </c>
      <c r="E2407" s="2">
        <v>807.0</v>
      </c>
    </row>
    <row r="2408" hidden="1">
      <c r="A2408" s="2" t="s">
        <v>2510</v>
      </c>
      <c r="B2408" s="2">
        <v>161.0</v>
      </c>
      <c r="C2408" s="2">
        <v>203.0</v>
      </c>
      <c r="D2408" s="2">
        <v>168.0</v>
      </c>
      <c r="E2408" s="2">
        <v>532.0</v>
      </c>
    </row>
    <row r="2409" hidden="1">
      <c r="A2409" s="2" t="s">
        <v>2511</v>
      </c>
      <c r="B2409" s="2">
        <v>627.0</v>
      </c>
      <c r="C2409" s="2">
        <v>658.0</v>
      </c>
      <c r="D2409" s="2">
        <v>735.0</v>
      </c>
      <c r="E2409" s="2">
        <v>2020.0</v>
      </c>
      <c r="F2409" s="2" t="s">
        <v>36</v>
      </c>
      <c r="G2409" s="15" t="str">
        <f>LEFT(A2409, 3)</f>
        <v>CVG</v>
      </c>
      <c r="H2409" s="15" t="str">
        <f>RiGHT(A2409, 3)</f>
        <v>MDT</v>
      </c>
      <c r="I2409" s="15" t="str">
        <f>vlookup(G2409, 'Airport Codes'!$B$2:$D122631, 3, 0)</f>
        <v>Cincinnati, OH</v>
      </c>
      <c r="J2409" s="15" t="str">
        <f>vlookup(H2409, 'Airport Codes'!$B$2:$D122631, 3, 0)</f>
        <v>Harrisburg, PA</v>
      </c>
      <c r="K2409" s="21"/>
    </row>
    <row r="2410" hidden="1">
      <c r="A2410" s="2" t="s">
        <v>2512</v>
      </c>
      <c r="B2410" s="2">
        <v>312.0</v>
      </c>
      <c r="C2410" s="2">
        <v>280.0</v>
      </c>
      <c r="D2410" s="2">
        <v>324.0</v>
      </c>
      <c r="E2410" s="2">
        <v>916.0</v>
      </c>
    </row>
    <row r="2411" hidden="1">
      <c r="A2411" s="2" t="s">
        <v>2513</v>
      </c>
      <c r="D2411" s="2">
        <v>81.0</v>
      </c>
      <c r="E2411" s="2">
        <v>81.0</v>
      </c>
    </row>
    <row r="2412" hidden="1">
      <c r="A2412" s="2" t="s">
        <v>2514</v>
      </c>
      <c r="B2412" s="2">
        <v>529.0</v>
      </c>
      <c r="C2412" s="2">
        <v>704.0</v>
      </c>
      <c r="D2412" s="2">
        <v>783.0</v>
      </c>
      <c r="E2412" s="2">
        <v>2016.0</v>
      </c>
      <c r="F2412" s="2" t="s">
        <v>36</v>
      </c>
      <c r="G2412" s="15" t="str">
        <f>LEFT(A2412, 3)</f>
        <v>EVV</v>
      </c>
      <c r="H2412" s="15" t="str">
        <f>RiGHT(A2412, 3)</f>
        <v>TPA</v>
      </c>
      <c r="I2412" s="15" t="str">
        <f>vlookup(G2412, 'Airport Codes'!$B$2:$D122631, 3, 0)</f>
        <v>Evansville, IN</v>
      </c>
      <c r="J2412" s="15" t="str">
        <f>vlookup(H2412, 'Airport Codes'!$B$2:$D122631, 3, 0)</f>
        <v>Tampa, FL</v>
      </c>
      <c r="K2412" s="21"/>
    </row>
    <row r="2413" hidden="1">
      <c r="A2413" s="2" t="s">
        <v>2515</v>
      </c>
      <c r="B2413" s="2">
        <v>543.0</v>
      </c>
      <c r="C2413" s="2">
        <v>478.0</v>
      </c>
      <c r="D2413" s="2">
        <v>388.0</v>
      </c>
      <c r="E2413" s="2">
        <v>1409.0</v>
      </c>
    </row>
    <row r="2414" hidden="1">
      <c r="A2414" s="2" t="s">
        <v>2516</v>
      </c>
      <c r="B2414" s="2">
        <v>122.0</v>
      </c>
      <c r="C2414" s="2">
        <v>215.0</v>
      </c>
      <c r="D2414" s="2">
        <v>208.0</v>
      </c>
      <c r="E2414" s="2">
        <v>545.0</v>
      </c>
    </row>
    <row r="2415" hidden="1">
      <c r="A2415" s="2" t="s">
        <v>2517</v>
      </c>
      <c r="B2415" s="2">
        <v>581.0</v>
      </c>
      <c r="C2415" s="2">
        <v>247.0</v>
      </c>
      <c r="D2415" s="2">
        <v>137.0</v>
      </c>
      <c r="E2415" s="2">
        <v>965.0</v>
      </c>
    </row>
    <row r="2416" hidden="1">
      <c r="A2416" s="2" t="s">
        <v>2518</v>
      </c>
      <c r="B2416" s="2">
        <v>618.0</v>
      </c>
      <c r="C2416" s="2">
        <v>666.0</v>
      </c>
      <c r="D2416" s="2">
        <v>723.0</v>
      </c>
      <c r="E2416" s="2">
        <v>2007.0</v>
      </c>
      <c r="F2416" s="2" t="s">
        <v>36</v>
      </c>
      <c r="G2416" s="15" t="str">
        <f t="shared" ref="G2416:G2418" si="441">LEFT(A2416, 3)</f>
        <v>MDT</v>
      </c>
      <c r="H2416" s="15" t="str">
        <f t="shared" ref="H2416:H2418" si="442">RiGHT(A2416, 3)</f>
        <v>MKE</v>
      </c>
      <c r="I2416" s="15" t="str">
        <f>vlookup(G2416, 'Airport Codes'!$B$2:$D122631, 3, 0)</f>
        <v>Harrisburg, PA</v>
      </c>
      <c r="J2416" s="15" t="str">
        <f>vlookup(H2416, 'Airport Codes'!$B$2:$D122631, 3, 0)</f>
        <v>Milwaukee Airport-Trains, WI</v>
      </c>
      <c r="K2416" s="21"/>
    </row>
    <row r="2417" hidden="1">
      <c r="A2417" s="2" t="s">
        <v>2519</v>
      </c>
      <c r="B2417" s="2">
        <v>628.0</v>
      </c>
      <c r="C2417" s="2">
        <v>651.0</v>
      </c>
      <c r="D2417" s="2">
        <v>727.0</v>
      </c>
      <c r="E2417" s="2">
        <v>2006.0</v>
      </c>
      <c r="F2417" s="2" t="s">
        <v>36</v>
      </c>
      <c r="G2417" s="15" t="str">
        <f t="shared" si="441"/>
        <v>BOS</v>
      </c>
      <c r="H2417" s="15" t="str">
        <f t="shared" si="442"/>
        <v>CRW</v>
      </c>
      <c r="I2417" s="15" t="str">
        <f>vlookup(G2417, 'Airport Codes'!$B$2:$D122631, 3, 0)</f>
        <v>Boston, MA</v>
      </c>
      <c r="J2417" s="15" t="str">
        <f>vlookup(H2417, 'Airport Codes'!$B$2:$D122631, 3, 0)</f>
        <v>Charleston, WV</v>
      </c>
      <c r="K2417" s="21"/>
    </row>
    <row r="2418" hidden="1">
      <c r="A2418" s="2" t="s">
        <v>2520</v>
      </c>
      <c r="B2418" s="2">
        <v>522.0</v>
      </c>
      <c r="C2418" s="2">
        <v>646.0</v>
      </c>
      <c r="D2418" s="2">
        <v>838.0</v>
      </c>
      <c r="E2418" s="2">
        <v>2006.0</v>
      </c>
      <c r="F2418" s="2" t="s">
        <v>36</v>
      </c>
      <c r="G2418" s="15" t="str">
        <f t="shared" si="441"/>
        <v>MDT</v>
      </c>
      <c r="H2418" s="15" t="str">
        <f t="shared" si="442"/>
        <v>SDF</v>
      </c>
      <c r="I2418" s="15" t="str">
        <f>vlookup(G2418, 'Airport Codes'!$B$2:$D122631, 3, 0)</f>
        <v>Harrisburg, PA</v>
      </c>
      <c r="J2418" s="15" t="str">
        <f>vlookup(H2418, 'Airport Codes'!$B$2:$D122631, 3, 0)</f>
        <v>Louisville, KY</v>
      </c>
      <c r="K2418" s="21"/>
    </row>
    <row r="2419" hidden="1">
      <c r="A2419" s="2" t="s">
        <v>2521</v>
      </c>
      <c r="B2419" s="2">
        <v>5562.0</v>
      </c>
      <c r="C2419" s="2">
        <v>4746.0</v>
      </c>
      <c r="D2419" s="2">
        <v>6702.0</v>
      </c>
      <c r="E2419" s="2">
        <v>17010.0</v>
      </c>
    </row>
    <row r="2420" hidden="1">
      <c r="A2420" s="2" t="s">
        <v>2522</v>
      </c>
      <c r="B2420" s="2">
        <v>571.0</v>
      </c>
      <c r="C2420" s="2">
        <v>694.0</v>
      </c>
      <c r="D2420" s="2">
        <v>734.0</v>
      </c>
      <c r="E2420" s="2">
        <v>1999.0</v>
      </c>
      <c r="F2420" s="2" t="s">
        <v>36</v>
      </c>
      <c r="G2420" s="15" t="str">
        <f>LEFT(A2420, 3)</f>
        <v>MOB</v>
      </c>
      <c r="H2420" s="15" t="str">
        <f>RiGHT(A2420, 3)</f>
        <v>RDU</v>
      </c>
      <c r="I2420" s="15" t="str">
        <f>vlookup(G2420, 'Airport Codes'!$B$2:$D122631, 3, 0)</f>
        <v>Mobile, AL</v>
      </c>
      <c r="J2420" s="15" t="str">
        <f>vlookup(H2420, 'Airport Codes'!$B$2:$D122631, 3, 0)</f>
        <v>Raleigh, NC</v>
      </c>
      <c r="K2420" s="21"/>
    </row>
    <row r="2421" hidden="1">
      <c r="A2421" s="2" t="s">
        <v>2523</v>
      </c>
      <c r="B2421" s="2">
        <v>45.0</v>
      </c>
      <c r="C2421" s="2">
        <v>84.0</v>
      </c>
      <c r="D2421" s="2">
        <v>80.0</v>
      </c>
      <c r="E2421" s="2">
        <v>209.0</v>
      </c>
    </row>
    <row r="2422" hidden="1">
      <c r="A2422" s="2" t="s">
        <v>2524</v>
      </c>
      <c r="B2422" s="2">
        <v>1247.0</v>
      </c>
      <c r="C2422" s="2">
        <v>1234.0</v>
      </c>
      <c r="D2422" s="2">
        <v>1527.0</v>
      </c>
      <c r="E2422" s="2">
        <v>4008.0</v>
      </c>
    </row>
    <row r="2423" hidden="1">
      <c r="A2423" s="2" t="s">
        <v>2525</v>
      </c>
      <c r="B2423" s="2">
        <v>97.0</v>
      </c>
      <c r="C2423" s="2">
        <v>18.0</v>
      </c>
      <c r="D2423" s="2">
        <v>18.0</v>
      </c>
      <c r="E2423" s="2">
        <v>133.0</v>
      </c>
    </row>
    <row r="2424" hidden="1">
      <c r="A2424" s="2" t="s">
        <v>2526</v>
      </c>
      <c r="B2424" s="2">
        <v>542.0</v>
      </c>
      <c r="C2424" s="2">
        <v>659.0</v>
      </c>
      <c r="D2424" s="2">
        <v>793.0</v>
      </c>
      <c r="E2424" s="2">
        <v>1994.0</v>
      </c>
      <c r="F2424" s="2" t="s">
        <v>36</v>
      </c>
      <c r="G2424" s="15" t="str">
        <f t="shared" ref="G2424:G2425" si="443">LEFT(A2424, 3)</f>
        <v>DAB</v>
      </c>
      <c r="H2424" s="15" t="str">
        <f t="shared" ref="H2424:H2425" si="444">RiGHT(A2424, 3)</f>
        <v>IAD</v>
      </c>
      <c r="I2424" s="15" t="str">
        <f>vlookup(G2424, 'Airport Codes'!$B$2:$D122631, 3, 0)</f>
        <v>Daytona Beach, FL</v>
      </c>
      <c r="J2424" s="15" t="str">
        <f>vlookup(H2424, 'Airport Codes'!$B$2:$D122631, 3, 0)</f>
        <v>Washington, DC</v>
      </c>
      <c r="K2424" s="21"/>
    </row>
    <row r="2425" hidden="1">
      <c r="A2425" s="2" t="s">
        <v>2527</v>
      </c>
      <c r="B2425" s="2">
        <v>532.0</v>
      </c>
      <c r="C2425" s="2">
        <v>686.0</v>
      </c>
      <c r="D2425" s="2">
        <v>771.0</v>
      </c>
      <c r="E2425" s="2">
        <v>1989.0</v>
      </c>
      <c r="F2425" s="2" t="s">
        <v>36</v>
      </c>
      <c r="G2425" s="15" t="str">
        <f t="shared" si="443"/>
        <v>BOI</v>
      </c>
      <c r="H2425" s="15" t="str">
        <f t="shared" si="444"/>
        <v>SBA</v>
      </c>
      <c r="I2425" s="15" t="str">
        <f>vlookup(G2425, 'Airport Codes'!$B$2:$D122631, 3, 0)</f>
        <v>Boise, ID</v>
      </c>
      <c r="J2425" s="15" t="str">
        <f>vlookup(H2425, 'Airport Codes'!$B$2:$D122631, 3, 0)</f>
        <v>Santa Barbara, CA</v>
      </c>
      <c r="K2425" s="21"/>
    </row>
    <row r="2426" hidden="1">
      <c r="A2426" s="2" t="s">
        <v>2528</v>
      </c>
      <c r="B2426" s="2">
        <v>20180.0</v>
      </c>
      <c r="C2426" s="2">
        <v>25002.0</v>
      </c>
      <c r="D2426" s="2">
        <v>17444.0</v>
      </c>
      <c r="E2426" s="2">
        <v>62626.0</v>
      </c>
    </row>
    <row r="2427" hidden="1">
      <c r="A2427" s="2" t="s">
        <v>2529</v>
      </c>
      <c r="B2427" s="2">
        <v>567.0</v>
      </c>
      <c r="C2427" s="2">
        <v>675.0</v>
      </c>
      <c r="D2427" s="2">
        <v>738.0</v>
      </c>
      <c r="E2427" s="2">
        <v>1980.0</v>
      </c>
      <c r="F2427" s="2" t="s">
        <v>36</v>
      </c>
      <c r="G2427" s="15" t="str">
        <f>LEFT(A2427, 3)</f>
        <v>GSO</v>
      </c>
      <c r="H2427" s="15" t="str">
        <f>RiGHT(A2427, 3)</f>
        <v>PWM</v>
      </c>
      <c r="I2427" s="15" t="str">
        <f>vlookup(G2427, 'Airport Codes'!$B$2:$D122631, 3, 0)</f>
        <v>Greensboro, NC</v>
      </c>
      <c r="J2427" s="15" t="str">
        <f>vlookup(H2427, 'Airport Codes'!$B$2:$D122631, 3, 0)</f>
        <v>Portland, OR</v>
      </c>
      <c r="K2427" s="21"/>
    </row>
    <row r="2428" hidden="1">
      <c r="A2428" s="2" t="s">
        <v>2530</v>
      </c>
      <c r="B2428" s="2">
        <v>1360.0</v>
      </c>
      <c r="C2428" s="2">
        <v>2033.0</v>
      </c>
      <c r="D2428" s="2">
        <v>1218.0</v>
      </c>
      <c r="E2428" s="2">
        <v>4611.0</v>
      </c>
    </row>
    <row r="2429" hidden="1">
      <c r="A2429" s="2" t="s">
        <v>2531</v>
      </c>
      <c r="D2429" s="2">
        <v>135.0</v>
      </c>
      <c r="E2429" s="2">
        <v>135.0</v>
      </c>
    </row>
    <row r="2430" hidden="1">
      <c r="A2430" s="2" t="s">
        <v>2532</v>
      </c>
      <c r="B2430" s="2">
        <v>69.0</v>
      </c>
      <c r="D2430" s="2">
        <v>37.0</v>
      </c>
      <c r="E2430" s="2">
        <v>106.0</v>
      </c>
    </row>
    <row r="2431" hidden="1">
      <c r="A2431" s="2" t="s">
        <v>2533</v>
      </c>
      <c r="B2431" s="2">
        <v>420.0</v>
      </c>
      <c r="C2431" s="2">
        <v>338.0</v>
      </c>
      <c r="D2431" s="2">
        <v>372.0</v>
      </c>
      <c r="E2431" s="2">
        <v>1130.0</v>
      </c>
    </row>
    <row r="2432" hidden="1">
      <c r="A2432" s="2" t="s">
        <v>2534</v>
      </c>
      <c r="B2432" s="2">
        <v>557.0</v>
      </c>
      <c r="C2432" s="2">
        <v>624.0</v>
      </c>
      <c r="D2432" s="2">
        <v>798.0</v>
      </c>
      <c r="E2432" s="2">
        <v>1979.0</v>
      </c>
      <c r="F2432" s="2" t="s">
        <v>36</v>
      </c>
      <c r="G2432" s="15" t="str">
        <f>LEFT(A2432, 3)</f>
        <v>CHS</v>
      </c>
      <c r="H2432" s="15" t="str">
        <f>RiGHT(A2432, 3)</f>
        <v>MDT</v>
      </c>
      <c r="I2432" s="15" t="str">
        <f>vlookup(G2432, 'Airport Codes'!$B$2:$D122631, 3, 0)</f>
        <v>Charleston, WV</v>
      </c>
      <c r="J2432" s="15" t="str">
        <f>vlookup(H2432, 'Airport Codes'!$B$2:$D122631, 3, 0)</f>
        <v>Harrisburg, PA</v>
      </c>
      <c r="K2432" s="21"/>
    </row>
    <row r="2433" hidden="1">
      <c r="A2433" s="2" t="s">
        <v>2535</v>
      </c>
      <c r="B2433" s="2">
        <v>30764.0</v>
      </c>
      <c r="C2433" s="2">
        <v>29259.0</v>
      </c>
      <c r="D2433" s="2">
        <v>20615.0</v>
      </c>
      <c r="E2433" s="2">
        <v>80638.0</v>
      </c>
    </row>
    <row r="2434" hidden="1">
      <c r="A2434" s="2" t="s">
        <v>2536</v>
      </c>
      <c r="B2434" s="2">
        <v>592.0</v>
      </c>
      <c r="C2434" s="2">
        <v>610.0</v>
      </c>
      <c r="D2434" s="2">
        <v>757.0</v>
      </c>
      <c r="E2434" s="2">
        <v>1959.0</v>
      </c>
      <c r="F2434" s="2" t="s">
        <v>36</v>
      </c>
      <c r="G2434" s="15" t="str">
        <f>LEFT(A2434, 3)</f>
        <v>PHL</v>
      </c>
      <c r="H2434" s="15" t="str">
        <f>RiGHT(A2434, 3)</f>
        <v>TVC</v>
      </c>
      <c r="I2434" s="15" t="str">
        <f>vlookup(G2434, 'Airport Codes'!$B$2:$D122631, 3, 0)</f>
        <v>Philadelphia, PA</v>
      </c>
      <c r="J2434" s="15" t="str">
        <f>vlookup(H2434, 'Airport Codes'!$B$2:$D122631, 3, 0)</f>
        <v>Traverse City, MI</v>
      </c>
      <c r="K2434" s="21"/>
    </row>
    <row r="2435" hidden="1">
      <c r="A2435" s="2" t="s">
        <v>2537</v>
      </c>
      <c r="B2435" s="2">
        <v>1436.0</v>
      </c>
      <c r="C2435" s="2">
        <v>1338.0</v>
      </c>
      <c r="D2435" s="2">
        <v>387.0</v>
      </c>
      <c r="E2435" s="2">
        <v>3161.0</v>
      </c>
    </row>
    <row r="2436" hidden="1">
      <c r="A2436" s="2" t="s">
        <v>2538</v>
      </c>
      <c r="B2436" s="2">
        <v>9280.0</v>
      </c>
      <c r="C2436" s="2">
        <v>9203.0</v>
      </c>
      <c r="D2436" s="2">
        <v>9913.0</v>
      </c>
      <c r="E2436" s="2">
        <v>28396.0</v>
      </c>
    </row>
    <row r="2437" hidden="1">
      <c r="A2437" s="2" t="s">
        <v>2539</v>
      </c>
      <c r="B2437" s="2">
        <v>715.0</v>
      </c>
      <c r="C2437" s="2">
        <v>582.0</v>
      </c>
      <c r="D2437" s="2">
        <v>778.0</v>
      </c>
      <c r="E2437" s="2">
        <v>2075.0</v>
      </c>
    </row>
    <row r="2438" hidden="1">
      <c r="A2438" s="2" t="s">
        <v>2540</v>
      </c>
      <c r="B2438" s="2">
        <v>4753.0</v>
      </c>
      <c r="C2438" s="2">
        <v>5655.0</v>
      </c>
      <c r="D2438" s="2">
        <v>5286.0</v>
      </c>
      <c r="E2438" s="2">
        <v>15694.0</v>
      </c>
    </row>
    <row r="2439" hidden="1">
      <c r="A2439" s="2" t="s">
        <v>2541</v>
      </c>
      <c r="B2439" s="2">
        <v>413.0</v>
      </c>
      <c r="C2439" s="2">
        <v>635.0</v>
      </c>
      <c r="D2439" s="2">
        <v>906.0</v>
      </c>
      <c r="E2439" s="2">
        <v>1954.0</v>
      </c>
      <c r="F2439" s="2" t="s">
        <v>36</v>
      </c>
      <c r="G2439" s="15" t="str">
        <f t="shared" ref="G2439:G2440" si="445">LEFT(A2439, 3)</f>
        <v>ATW</v>
      </c>
      <c r="H2439" s="15" t="str">
        <f t="shared" ref="H2439:H2440" si="446">RiGHT(A2439, 3)</f>
        <v>ORD</v>
      </c>
      <c r="I2439" s="15" t="str">
        <f>vlookup(G2439, 'Airport Codes'!$B$2:$D122631, 3, 0)</f>
        <v>Appleton, WI</v>
      </c>
      <c r="J2439" s="15" t="str">
        <f>vlookup(H2439, 'Airport Codes'!$B$2:$D122631, 3, 0)</f>
        <v>Chicago, IL</v>
      </c>
      <c r="K2439" s="21"/>
    </row>
    <row r="2440" hidden="1">
      <c r="A2440" s="2" t="s">
        <v>2542</v>
      </c>
      <c r="B2440" s="2">
        <v>555.0</v>
      </c>
      <c r="C2440" s="2">
        <v>696.0</v>
      </c>
      <c r="D2440" s="2">
        <v>698.0</v>
      </c>
      <c r="E2440" s="2">
        <v>1949.0</v>
      </c>
      <c r="F2440" s="2" t="s">
        <v>36</v>
      </c>
      <c r="G2440" s="15" t="str">
        <f t="shared" si="445"/>
        <v>RDU</v>
      </c>
      <c r="H2440" s="15" t="str">
        <f t="shared" si="446"/>
        <v>SAV</v>
      </c>
      <c r="I2440" s="15" t="str">
        <f>vlookup(G2440, 'Airport Codes'!$B$2:$D122631, 3, 0)</f>
        <v>Raleigh, NC</v>
      </c>
      <c r="J2440" s="15" t="str">
        <f>vlookup(H2440, 'Airport Codes'!$B$2:$D122631, 3, 0)</f>
        <v>Savannah, GA</v>
      </c>
      <c r="K2440" s="21"/>
    </row>
    <row r="2441" hidden="1">
      <c r="A2441" s="2" t="s">
        <v>2543</v>
      </c>
      <c r="B2441" s="2">
        <v>3940.0</v>
      </c>
      <c r="C2441" s="2">
        <v>3649.0</v>
      </c>
      <c r="D2441" s="2">
        <v>5504.0</v>
      </c>
      <c r="E2441" s="2">
        <v>13093.0</v>
      </c>
    </row>
    <row r="2442" hidden="1">
      <c r="A2442" s="2" t="s">
        <v>2544</v>
      </c>
      <c r="B2442" s="2">
        <v>623.0</v>
      </c>
      <c r="C2442" s="2">
        <v>625.0</v>
      </c>
      <c r="D2442" s="2">
        <v>700.0</v>
      </c>
      <c r="E2442" s="2">
        <v>1948.0</v>
      </c>
      <c r="F2442" s="2" t="s">
        <v>36</v>
      </c>
      <c r="G2442" s="15" t="str">
        <f>LEFT(A2442, 3)</f>
        <v>BNA</v>
      </c>
      <c r="H2442" s="15" t="str">
        <f>RiGHT(A2442, 3)</f>
        <v>PHF</v>
      </c>
      <c r="I2442" s="15" t="str">
        <f>vlookup(G2442, 'Airport Codes'!$B$2:$D122631, 3, 0)</f>
        <v>Nashville, TN</v>
      </c>
      <c r="J2442" s="15" t="str">
        <f>vlookup(H2442, 'Airport Codes'!$B$2:$D122631, 3, 0)</f>
        <v>Newport News, VA</v>
      </c>
      <c r="K2442" s="21"/>
    </row>
    <row r="2443" hidden="1">
      <c r="A2443" s="2" t="s">
        <v>2545</v>
      </c>
      <c r="B2443" s="2">
        <v>589.0</v>
      </c>
      <c r="C2443" s="2">
        <v>438.0</v>
      </c>
      <c r="D2443" s="2">
        <v>650.0</v>
      </c>
      <c r="E2443" s="2">
        <v>1677.0</v>
      </c>
    </row>
    <row r="2444" hidden="1">
      <c r="A2444" s="2" t="s">
        <v>2546</v>
      </c>
      <c r="B2444" s="2">
        <v>612.0</v>
      </c>
      <c r="C2444" s="2">
        <v>623.0</v>
      </c>
      <c r="D2444" s="2">
        <v>703.0</v>
      </c>
      <c r="E2444" s="2">
        <v>1938.0</v>
      </c>
      <c r="F2444" s="2" t="s">
        <v>36</v>
      </c>
      <c r="G2444" s="15" t="str">
        <f>LEFT(A2444, 3)</f>
        <v>RSW</v>
      </c>
      <c r="H2444" s="15" t="str">
        <f>RiGHT(A2444, 3)</f>
        <v>SAV</v>
      </c>
      <c r="I2444" s="15" t="str">
        <f>vlookup(G2444, 'Airport Codes'!$B$2:$D122631, 3, 0)</f>
        <v>Fort Myers, FL</v>
      </c>
      <c r="J2444" s="15" t="str">
        <f>vlookup(H2444, 'Airport Codes'!$B$2:$D122631, 3, 0)</f>
        <v>Savannah, GA</v>
      </c>
      <c r="K2444" s="21"/>
    </row>
    <row r="2445" hidden="1">
      <c r="A2445" s="2" t="s">
        <v>2547</v>
      </c>
      <c r="B2445" s="2">
        <v>43.0</v>
      </c>
      <c r="C2445" s="2">
        <v>67.0</v>
      </c>
      <c r="D2445" s="2">
        <v>25.0</v>
      </c>
      <c r="E2445" s="2">
        <v>135.0</v>
      </c>
    </row>
    <row r="2446" hidden="1">
      <c r="A2446" s="2" t="s">
        <v>2548</v>
      </c>
      <c r="B2446" s="2">
        <v>597.0</v>
      </c>
      <c r="C2446" s="2">
        <v>642.0</v>
      </c>
      <c r="D2446" s="2">
        <v>691.0</v>
      </c>
      <c r="E2446" s="2">
        <v>1930.0</v>
      </c>
      <c r="F2446" s="2" t="s">
        <v>36</v>
      </c>
      <c r="G2446" s="15" t="str">
        <f t="shared" ref="G2446:G2447" si="447">LEFT(A2446, 3)</f>
        <v>MLI</v>
      </c>
      <c r="H2446" s="15" t="str">
        <f t="shared" ref="H2446:H2447" si="448">RiGHT(A2446, 3)</f>
        <v>PHL</v>
      </c>
      <c r="I2446" s="15" t="str">
        <f>vlookup(G2446, 'Airport Codes'!$B$2:$D122631, 3, 0)</f>
        <v>Moline, IL</v>
      </c>
      <c r="J2446" s="15" t="str">
        <f>vlookup(H2446, 'Airport Codes'!$B$2:$D122631, 3, 0)</f>
        <v>Philadelphia, PA</v>
      </c>
      <c r="K2446" s="21"/>
    </row>
    <row r="2447" hidden="1">
      <c r="A2447" s="2" t="s">
        <v>2549</v>
      </c>
      <c r="B2447" s="2">
        <v>562.0</v>
      </c>
      <c r="C2447" s="2">
        <v>649.0</v>
      </c>
      <c r="D2447" s="2">
        <v>719.0</v>
      </c>
      <c r="E2447" s="2">
        <v>1930.0</v>
      </c>
      <c r="F2447" s="2" t="s">
        <v>36</v>
      </c>
      <c r="G2447" s="15" t="str">
        <f t="shared" si="447"/>
        <v>ONT</v>
      </c>
      <c r="H2447" s="15" t="str">
        <f t="shared" si="448"/>
        <v>RDM</v>
      </c>
      <c r="I2447" s="15" t="str">
        <f>vlookup(G2447, 'Airport Codes'!$B$2:$D122631, 3, 0)</f>
        <v>Ontario, CA</v>
      </c>
      <c r="J2447" s="15" t="str">
        <f>vlookup(H2447, 'Airport Codes'!$B$2:$D122631, 3, 0)</f>
        <v>Redmond, OR</v>
      </c>
      <c r="K2447" s="21"/>
    </row>
    <row r="2448" hidden="1">
      <c r="A2448" s="2" t="s">
        <v>2550</v>
      </c>
      <c r="B2448" s="2">
        <v>37069.0</v>
      </c>
      <c r="C2448" s="2">
        <v>43296.0</v>
      </c>
      <c r="D2448" s="2">
        <v>43204.0</v>
      </c>
      <c r="E2448" s="2">
        <v>123569.0</v>
      </c>
    </row>
    <row r="2449" hidden="1">
      <c r="A2449" s="2" t="s">
        <v>2551</v>
      </c>
      <c r="B2449" s="2">
        <v>540.0</v>
      </c>
      <c r="C2449" s="2">
        <v>636.0</v>
      </c>
      <c r="D2449" s="2">
        <v>752.0</v>
      </c>
      <c r="E2449" s="2">
        <v>1928.0</v>
      </c>
      <c r="F2449" s="2" t="s">
        <v>36</v>
      </c>
      <c r="G2449" s="15" t="str">
        <f t="shared" ref="G2449:G2451" si="449">LEFT(A2449, 3)</f>
        <v>BTR</v>
      </c>
      <c r="H2449" s="15" t="str">
        <f t="shared" ref="H2449:H2451" si="450">RiGHT(A2449, 3)</f>
        <v>RIC</v>
      </c>
      <c r="I2449" s="15" t="str">
        <f>vlookup(G2449, 'Airport Codes'!$B$2:$D122631, 3, 0)</f>
        <v>Baton Rouge, LA</v>
      </c>
      <c r="J2449" s="15" t="str">
        <f>vlookup(H2449, 'Airport Codes'!$B$2:$D122631, 3, 0)</f>
        <v>Richmond, BC</v>
      </c>
      <c r="K2449" s="21"/>
    </row>
    <row r="2450" hidden="1">
      <c r="A2450" s="2" t="s">
        <v>2552</v>
      </c>
      <c r="B2450" s="2">
        <v>611.0</v>
      </c>
      <c r="C2450" s="2">
        <v>613.0</v>
      </c>
      <c r="D2450" s="2">
        <v>686.0</v>
      </c>
      <c r="E2450" s="2">
        <v>1910.0</v>
      </c>
      <c r="F2450" s="2" t="s">
        <v>36</v>
      </c>
      <c r="G2450" s="15" t="str">
        <f t="shared" si="449"/>
        <v>BTR</v>
      </c>
      <c r="H2450" s="15" t="str">
        <f t="shared" si="450"/>
        <v>STL</v>
      </c>
      <c r="I2450" s="15" t="str">
        <f>vlookup(G2450, 'Airport Codes'!$B$2:$D122631, 3, 0)</f>
        <v>Baton Rouge, LA</v>
      </c>
      <c r="J2450" s="15" t="str">
        <f>vlookup(H2450, 'Airport Codes'!$B$2:$D122631, 3, 0)</f>
        <v>St. Louis, MO</v>
      </c>
      <c r="K2450" s="21"/>
    </row>
    <row r="2451" hidden="1">
      <c r="A2451" s="2" t="s">
        <v>2553</v>
      </c>
      <c r="B2451" s="2">
        <v>563.0</v>
      </c>
      <c r="C2451" s="2">
        <v>634.0</v>
      </c>
      <c r="D2451" s="2">
        <v>712.0</v>
      </c>
      <c r="E2451" s="2">
        <v>1909.0</v>
      </c>
      <c r="F2451" s="2" t="s">
        <v>36</v>
      </c>
      <c r="G2451" s="15" t="str">
        <f t="shared" si="449"/>
        <v>MSN</v>
      </c>
      <c r="H2451" s="15" t="str">
        <f t="shared" si="450"/>
        <v>SAV</v>
      </c>
      <c r="I2451" s="15" t="str">
        <f>vlookup(G2451, 'Airport Codes'!$B$2:$D122631, 3, 0)</f>
        <v>Madison, WI</v>
      </c>
      <c r="J2451" s="15" t="str">
        <f>vlookup(H2451, 'Airport Codes'!$B$2:$D122631, 3, 0)</f>
        <v>Savannah, GA</v>
      </c>
      <c r="K2451" s="21"/>
    </row>
    <row r="2452" hidden="1">
      <c r="A2452" s="2" t="s">
        <v>2554</v>
      </c>
      <c r="B2452" s="2">
        <v>15966.0</v>
      </c>
      <c r="C2452" s="2">
        <v>17647.0</v>
      </c>
      <c r="D2452" s="2">
        <v>14435.0</v>
      </c>
      <c r="E2452" s="2">
        <v>48048.0</v>
      </c>
    </row>
    <row r="2453" hidden="1">
      <c r="A2453" s="2" t="s">
        <v>2555</v>
      </c>
      <c r="B2453" s="2">
        <v>2942.0</v>
      </c>
      <c r="C2453" s="2">
        <v>2609.0</v>
      </c>
      <c r="D2453" s="2">
        <v>2065.0</v>
      </c>
      <c r="E2453" s="2">
        <v>7616.0</v>
      </c>
    </row>
    <row r="2454" hidden="1">
      <c r="A2454" s="2" t="s">
        <v>2556</v>
      </c>
      <c r="B2454" s="2">
        <v>450.0</v>
      </c>
      <c r="C2454" s="2">
        <v>672.0</v>
      </c>
      <c r="D2454" s="2">
        <v>783.0</v>
      </c>
      <c r="E2454" s="2">
        <v>1905.0</v>
      </c>
      <c r="F2454" s="2" t="s">
        <v>36</v>
      </c>
      <c r="G2454" s="15" t="str">
        <f>LEFT(A2454, 3)</f>
        <v>BNA</v>
      </c>
      <c r="H2454" s="15" t="str">
        <f>RiGHT(A2454, 3)</f>
        <v>LFT</v>
      </c>
      <c r="I2454" s="15" t="str">
        <f>vlookup(G2454, 'Airport Codes'!$B$2:$D122631, 3, 0)</f>
        <v>Nashville, TN</v>
      </c>
      <c r="J2454" s="15" t="str">
        <f>vlookup(H2454, 'Airport Codes'!$B$2:$D122631, 3, 0)</f>
        <v>Lafayette, IN</v>
      </c>
      <c r="K2454" s="21"/>
    </row>
    <row r="2455" hidden="1">
      <c r="A2455" s="2" t="s">
        <v>2557</v>
      </c>
      <c r="B2455" s="2">
        <v>187.0</v>
      </c>
      <c r="C2455" s="2">
        <v>110.0</v>
      </c>
      <c r="D2455" s="2">
        <v>177.0</v>
      </c>
      <c r="E2455" s="2">
        <v>474.0</v>
      </c>
    </row>
    <row r="2456" hidden="1">
      <c r="A2456" s="2" t="s">
        <v>2558</v>
      </c>
      <c r="B2456" s="2">
        <v>18990.0</v>
      </c>
      <c r="C2456" s="2">
        <v>18590.0</v>
      </c>
      <c r="D2456" s="2">
        <v>18827.0</v>
      </c>
      <c r="E2456" s="2">
        <v>56407.0</v>
      </c>
    </row>
    <row r="2457" hidden="1">
      <c r="A2457" s="2" t="s">
        <v>2559</v>
      </c>
      <c r="B2457" s="2">
        <v>565.0</v>
      </c>
      <c r="C2457" s="2">
        <v>574.0</v>
      </c>
      <c r="D2457" s="2">
        <v>759.0</v>
      </c>
      <c r="E2457" s="2">
        <v>1898.0</v>
      </c>
      <c r="F2457" s="2" t="s">
        <v>36</v>
      </c>
      <c r="G2457" s="15" t="str">
        <f>LEFT(A2457, 3)</f>
        <v>AGS</v>
      </c>
      <c r="H2457" s="15" t="str">
        <f>RiGHT(A2457, 3)</f>
        <v>JFK</v>
      </c>
      <c r="I2457" s="15" t="str">
        <f>vlookup(G2457, 'Airport Codes'!$B$2:$D122631, 3, 0)</f>
        <v>Augusta, ME</v>
      </c>
      <c r="J2457" s="15" t="str">
        <f>vlookup(H2457, 'Airport Codes'!$B$2:$D122631, 3, 0)</f>
        <v>New York, NY</v>
      </c>
      <c r="K2457" s="21"/>
    </row>
    <row r="2458" hidden="1">
      <c r="A2458" s="2" t="s">
        <v>2560</v>
      </c>
      <c r="B2458" s="2">
        <v>668.0</v>
      </c>
      <c r="C2458" s="2">
        <v>994.0</v>
      </c>
      <c r="D2458" s="2">
        <v>920.0</v>
      </c>
      <c r="E2458" s="2">
        <v>2582.0</v>
      </c>
    </row>
    <row r="2459" hidden="1">
      <c r="A2459" s="2" t="s">
        <v>2561</v>
      </c>
      <c r="B2459" s="2">
        <v>24.0</v>
      </c>
      <c r="C2459" s="2">
        <v>18.0</v>
      </c>
      <c r="E2459" s="2">
        <v>42.0</v>
      </c>
    </row>
    <row r="2460" hidden="1">
      <c r="A2460" s="2" t="s">
        <v>2562</v>
      </c>
      <c r="C2460" s="2">
        <v>18.0</v>
      </c>
      <c r="D2460" s="2">
        <v>37.0</v>
      </c>
      <c r="E2460" s="2">
        <v>55.0</v>
      </c>
    </row>
    <row r="2461" hidden="1">
      <c r="A2461" s="2" t="s">
        <v>2563</v>
      </c>
      <c r="B2461" s="2">
        <v>401.0</v>
      </c>
      <c r="C2461" s="2">
        <v>598.0</v>
      </c>
      <c r="D2461" s="2">
        <v>897.0</v>
      </c>
      <c r="E2461" s="2">
        <v>1896.0</v>
      </c>
      <c r="F2461" s="2" t="s">
        <v>36</v>
      </c>
      <c r="G2461" s="15" t="str">
        <f t="shared" ref="G2461:G2462" si="451">LEFT(A2461, 3)</f>
        <v>ELP</v>
      </c>
      <c r="H2461" s="15" t="str">
        <f t="shared" ref="H2461:H2462" si="452">RiGHT(A2461, 3)</f>
        <v>FAT</v>
      </c>
      <c r="I2461" s="15" t="str">
        <f>vlookup(G2461, 'Airport Codes'!$B$2:$D122631, 3, 0)</f>
        <v>El Paso, TX</v>
      </c>
      <c r="J2461" s="15" t="str">
        <f>vlookup(H2461, 'Airport Codes'!$B$2:$D122631, 3, 0)</f>
        <v>Fresno, CA</v>
      </c>
      <c r="K2461" s="21"/>
    </row>
    <row r="2462" hidden="1">
      <c r="A2462" s="2" t="s">
        <v>2564</v>
      </c>
      <c r="B2462" s="2">
        <v>444.0</v>
      </c>
      <c r="C2462" s="2">
        <v>700.0</v>
      </c>
      <c r="D2462" s="2">
        <v>745.0</v>
      </c>
      <c r="E2462" s="2">
        <v>1889.0</v>
      </c>
      <c r="F2462" s="2" t="s">
        <v>36</v>
      </c>
      <c r="G2462" s="15" t="str">
        <f t="shared" si="451"/>
        <v>ABE</v>
      </c>
      <c r="H2462" s="15" t="str">
        <f t="shared" si="452"/>
        <v>JAX</v>
      </c>
      <c r="I2462" s="15" t="str">
        <f>vlookup(G2462, 'Airport Codes'!$B$2:$D122631, 3, 0)</f>
        <v>Allentown, PA</v>
      </c>
      <c r="J2462" s="15" t="str">
        <f>vlookup(H2462, 'Airport Codes'!$B$2:$D122631, 3, 0)</f>
        <v>Jacksonville, FL</v>
      </c>
      <c r="K2462" s="21"/>
    </row>
    <row r="2463" hidden="1">
      <c r="A2463" s="2" t="s">
        <v>2565</v>
      </c>
      <c r="B2463" s="2">
        <v>593.0</v>
      </c>
      <c r="C2463" s="2">
        <v>563.0</v>
      </c>
      <c r="D2463" s="2">
        <v>572.0</v>
      </c>
      <c r="E2463" s="2">
        <v>1728.0</v>
      </c>
    </row>
    <row r="2464" hidden="1">
      <c r="A2464" s="2" t="s">
        <v>2566</v>
      </c>
      <c r="B2464" s="2">
        <v>57.0</v>
      </c>
      <c r="E2464" s="2">
        <v>57.0</v>
      </c>
    </row>
    <row r="2465" hidden="1">
      <c r="A2465" s="2" t="s">
        <v>2567</v>
      </c>
      <c r="C2465" s="2">
        <v>18.0</v>
      </c>
      <c r="E2465" s="2">
        <v>18.0</v>
      </c>
    </row>
    <row r="2466" hidden="1">
      <c r="A2466" s="2" t="s">
        <v>2568</v>
      </c>
      <c r="B2466" s="2">
        <v>623.0</v>
      </c>
      <c r="C2466" s="2">
        <v>587.0</v>
      </c>
      <c r="D2466" s="2">
        <v>723.0</v>
      </c>
      <c r="E2466" s="2">
        <v>1933.0</v>
      </c>
    </row>
    <row r="2467" hidden="1">
      <c r="A2467" s="2" t="s">
        <v>2569</v>
      </c>
      <c r="B2467" s="2">
        <v>164.0</v>
      </c>
      <c r="C2467" s="2">
        <v>108.0</v>
      </c>
      <c r="D2467" s="2">
        <v>149.0</v>
      </c>
      <c r="E2467" s="2">
        <v>421.0</v>
      </c>
    </row>
    <row r="2468" hidden="1">
      <c r="A2468" s="2" t="s">
        <v>2570</v>
      </c>
      <c r="B2468" s="2">
        <v>546.0</v>
      </c>
      <c r="C2468" s="2">
        <v>659.0</v>
      </c>
      <c r="D2468" s="2">
        <v>684.0</v>
      </c>
      <c r="E2468" s="2">
        <v>1889.0</v>
      </c>
      <c r="F2468" s="2" t="s">
        <v>36</v>
      </c>
      <c r="G2468" s="15" t="str">
        <f>LEFT(A2468, 3)</f>
        <v>LIT</v>
      </c>
      <c r="H2468" s="15" t="str">
        <f>RiGHT(A2468, 3)</f>
        <v>SAV</v>
      </c>
      <c r="I2468" s="15" t="str">
        <f>vlookup(G2468, 'Airport Codes'!$B$2:$D122631, 3, 0)</f>
        <v>Little Rock, AR</v>
      </c>
      <c r="J2468" s="15" t="str">
        <f>vlookup(H2468, 'Airport Codes'!$B$2:$D122631, 3, 0)</f>
        <v>Savannah, GA</v>
      </c>
      <c r="K2468" s="21"/>
    </row>
    <row r="2469" hidden="1">
      <c r="A2469" s="2" t="s">
        <v>2571</v>
      </c>
      <c r="B2469" s="2">
        <v>157.0</v>
      </c>
      <c r="C2469" s="2">
        <v>251.0</v>
      </c>
      <c r="D2469" s="2">
        <v>171.0</v>
      </c>
      <c r="E2469" s="2">
        <v>579.0</v>
      </c>
    </row>
    <row r="2470" hidden="1">
      <c r="A2470" s="2" t="s">
        <v>2572</v>
      </c>
      <c r="B2470" s="2">
        <v>581.0</v>
      </c>
      <c r="C2470" s="2">
        <v>585.0</v>
      </c>
      <c r="D2470" s="2">
        <v>717.0</v>
      </c>
      <c r="E2470" s="2">
        <v>1883.0</v>
      </c>
      <c r="F2470" s="2" t="s">
        <v>36</v>
      </c>
      <c r="G2470" s="15" t="str">
        <f t="shared" ref="G2470:G2473" si="453">LEFT(A2470, 3)</f>
        <v>ATL</v>
      </c>
      <c r="H2470" s="15" t="str">
        <f t="shared" ref="H2470:H2473" si="454">RiGHT(A2470, 3)</f>
        <v>AZO</v>
      </c>
      <c r="I2470" s="15" t="str">
        <f>vlookup(G2470, 'Airport Codes'!$B$2:$D122631, 3, 0)</f>
        <v>Atlanta, GA</v>
      </c>
      <c r="J2470" s="15" t="str">
        <f>vlookup(H2470, 'Airport Codes'!$B$2:$D122631, 3, 0)</f>
        <v>Kalamazoo, MI</v>
      </c>
      <c r="K2470" s="21"/>
    </row>
    <row r="2471" hidden="1">
      <c r="A2471" s="2" t="s">
        <v>2573</v>
      </c>
      <c r="B2471" s="2">
        <v>522.0</v>
      </c>
      <c r="C2471" s="2">
        <v>586.0</v>
      </c>
      <c r="D2471" s="2">
        <v>758.0</v>
      </c>
      <c r="E2471" s="2">
        <v>1866.0</v>
      </c>
      <c r="F2471" s="2" t="s">
        <v>36</v>
      </c>
      <c r="G2471" s="15" t="str">
        <f t="shared" si="453"/>
        <v>RDU</v>
      </c>
      <c r="H2471" s="15" t="str">
        <f t="shared" si="454"/>
        <v>SBN</v>
      </c>
      <c r="I2471" s="15" t="str">
        <f>vlookup(G2471, 'Airport Codes'!$B$2:$D122631, 3, 0)</f>
        <v>Raleigh, NC</v>
      </c>
      <c r="J2471" s="15" t="str">
        <f>vlookup(H2471, 'Airport Codes'!$B$2:$D122631, 3, 0)</f>
        <v>South Bend, IN</v>
      </c>
      <c r="K2471" s="21"/>
    </row>
    <row r="2472" hidden="1">
      <c r="A2472" s="2" t="s">
        <v>2574</v>
      </c>
      <c r="B2472" s="2">
        <v>520.0</v>
      </c>
      <c r="C2472" s="2">
        <v>605.0</v>
      </c>
      <c r="D2472" s="2">
        <v>738.0</v>
      </c>
      <c r="E2472" s="2">
        <v>1863.0</v>
      </c>
      <c r="F2472" s="2" t="s">
        <v>36</v>
      </c>
      <c r="G2472" s="15" t="str">
        <f t="shared" si="453"/>
        <v>ATW</v>
      </c>
      <c r="H2472" s="15" t="str">
        <f t="shared" si="454"/>
        <v>CLT</v>
      </c>
      <c r="I2472" s="15" t="str">
        <f>vlookup(G2472, 'Airport Codes'!$B$2:$D122631, 3, 0)</f>
        <v>Appleton, WI</v>
      </c>
      <c r="J2472" s="15" t="str">
        <f>vlookup(H2472, 'Airport Codes'!$B$2:$D122631, 3, 0)</f>
        <v>Charlotte, NC</v>
      </c>
      <c r="K2472" s="21"/>
    </row>
    <row r="2473" hidden="1">
      <c r="A2473" s="2" t="s">
        <v>2575</v>
      </c>
      <c r="B2473" s="2">
        <v>527.0</v>
      </c>
      <c r="C2473" s="2">
        <v>545.0</v>
      </c>
      <c r="D2473" s="2">
        <v>786.0</v>
      </c>
      <c r="E2473" s="2">
        <v>1858.0</v>
      </c>
      <c r="F2473" s="2" t="s">
        <v>36</v>
      </c>
      <c r="G2473" s="15" t="str">
        <f t="shared" si="453"/>
        <v>MOB</v>
      </c>
      <c r="H2473" s="15" t="str">
        <f t="shared" si="454"/>
        <v>SAT</v>
      </c>
      <c r="I2473" s="15" t="str">
        <f>vlookup(G2473, 'Airport Codes'!$B$2:$D122631, 3, 0)</f>
        <v>Mobile, AL</v>
      </c>
      <c r="J2473" s="15" t="str">
        <f>vlookup(H2473, 'Airport Codes'!$B$2:$D122631, 3, 0)</f>
        <v>San Antonio, TX</v>
      </c>
      <c r="K2473" s="21"/>
    </row>
    <row r="2474" hidden="1">
      <c r="A2474" s="2" t="s">
        <v>2576</v>
      </c>
      <c r="C2474" s="2">
        <v>18.0</v>
      </c>
      <c r="E2474" s="2">
        <v>18.0</v>
      </c>
    </row>
    <row r="2475" hidden="1">
      <c r="A2475" s="2" t="s">
        <v>2577</v>
      </c>
      <c r="B2475" s="2">
        <v>422.0</v>
      </c>
      <c r="C2475" s="2">
        <v>468.0</v>
      </c>
      <c r="D2475" s="2">
        <v>454.0</v>
      </c>
      <c r="E2475" s="2">
        <v>1344.0</v>
      </c>
    </row>
    <row r="2476" hidden="1">
      <c r="A2476" s="2" t="s">
        <v>2578</v>
      </c>
      <c r="B2476" s="2">
        <v>588.0</v>
      </c>
      <c r="C2476" s="2">
        <v>600.0</v>
      </c>
      <c r="D2476" s="2">
        <v>666.0</v>
      </c>
      <c r="E2476" s="2">
        <v>1854.0</v>
      </c>
      <c r="F2476" s="2" t="s">
        <v>36</v>
      </c>
      <c r="G2476" s="15" t="str">
        <f t="shared" ref="G2476:G2477" si="455">LEFT(A2476, 3)</f>
        <v>CHO</v>
      </c>
      <c r="H2476" s="15" t="str">
        <f t="shared" ref="H2476:H2477" si="456">RiGHT(A2476, 3)</f>
        <v>IND</v>
      </c>
      <c r="I2476" s="15" t="str">
        <f>vlookup(G2476, 'Airport Codes'!$B$2:$D122631, 3, 0)</f>
        <v>Charlottesville, VA</v>
      </c>
      <c r="J2476" s="15" t="str">
        <f>vlookup(H2476, 'Airport Codes'!$B$2:$D122631, 3, 0)</f>
        <v>Indianapolis, IN</v>
      </c>
      <c r="K2476" s="21"/>
    </row>
    <row r="2477" hidden="1">
      <c r="A2477" s="2" t="s">
        <v>2579</v>
      </c>
      <c r="B2477" s="2">
        <v>557.0</v>
      </c>
      <c r="C2477" s="2">
        <v>639.0</v>
      </c>
      <c r="D2477" s="2">
        <v>650.0</v>
      </c>
      <c r="E2477" s="2">
        <v>1846.0</v>
      </c>
      <c r="F2477" s="2" t="s">
        <v>36</v>
      </c>
      <c r="G2477" s="15" t="str">
        <f t="shared" si="455"/>
        <v>ITH</v>
      </c>
      <c r="H2477" s="15" t="str">
        <f t="shared" si="456"/>
        <v>ORD</v>
      </c>
      <c r="I2477" s="15" t="str">
        <f>vlookup(G2477, 'Airport Codes'!$B$2:$D122631, 3, 0)</f>
        <v>Ithaca, NY</v>
      </c>
      <c r="J2477" s="15" t="str">
        <f>vlookup(H2477, 'Airport Codes'!$B$2:$D122631, 3, 0)</f>
        <v>Chicago, IL</v>
      </c>
      <c r="K2477" s="21"/>
    </row>
    <row r="2478" hidden="1">
      <c r="A2478" s="2" t="s">
        <v>2580</v>
      </c>
      <c r="D2478" s="2">
        <v>18.0</v>
      </c>
      <c r="E2478" s="2">
        <v>18.0</v>
      </c>
    </row>
    <row r="2479" hidden="1">
      <c r="A2479" s="2" t="s">
        <v>2581</v>
      </c>
      <c r="B2479" s="2">
        <v>572.0</v>
      </c>
      <c r="C2479" s="2">
        <v>597.0</v>
      </c>
      <c r="D2479" s="2">
        <v>670.0</v>
      </c>
      <c r="E2479" s="2">
        <v>1839.0</v>
      </c>
      <c r="F2479" s="2" t="s">
        <v>36</v>
      </c>
      <c r="G2479" s="15" t="str">
        <f t="shared" ref="G2479:G2480" si="457">LEFT(A2479, 3)</f>
        <v>BTV</v>
      </c>
      <c r="H2479" s="15" t="str">
        <f t="shared" ref="H2479:H2480" si="458">RiGHT(A2479, 3)</f>
        <v>CMH</v>
      </c>
      <c r="I2479" s="15" t="str">
        <f>vlookup(G2479, 'Airport Codes'!$B$2:$D122631, 3, 0)</f>
        <v>Burlington, NC</v>
      </c>
      <c r="J2479" s="15" t="str">
        <f>vlookup(H2479, 'Airport Codes'!$B$2:$D122631, 3, 0)</f>
        <v>Columbus, WI</v>
      </c>
      <c r="K2479" s="21"/>
    </row>
    <row r="2480" hidden="1">
      <c r="A2480" s="2" t="s">
        <v>2582</v>
      </c>
      <c r="B2480" s="2">
        <v>558.0</v>
      </c>
      <c r="C2480" s="2">
        <v>624.0</v>
      </c>
      <c r="D2480" s="2">
        <v>656.0</v>
      </c>
      <c r="E2480" s="2">
        <v>1838.0</v>
      </c>
      <c r="F2480" s="2" t="s">
        <v>36</v>
      </c>
      <c r="G2480" s="15" t="str">
        <f t="shared" si="457"/>
        <v>CMI</v>
      </c>
      <c r="H2480" s="15" t="str">
        <f t="shared" si="458"/>
        <v>ORD</v>
      </c>
      <c r="I2480" s="15" t="str">
        <f>vlookup(G2480, 'Airport Codes'!$B$2:$D122631, 3, 0)</f>
        <v>Champaign-Urbana, IL</v>
      </c>
      <c r="J2480" s="15" t="str">
        <f>vlookup(H2480, 'Airport Codes'!$B$2:$D122631, 3, 0)</f>
        <v>Chicago, IL</v>
      </c>
      <c r="K2480" s="21"/>
    </row>
    <row r="2481" hidden="1">
      <c r="A2481" s="2" t="s">
        <v>2583</v>
      </c>
      <c r="C2481" s="2">
        <v>42.0</v>
      </c>
      <c r="D2481" s="2">
        <v>58.0</v>
      </c>
      <c r="E2481" s="2">
        <v>100.0</v>
      </c>
    </row>
    <row r="2482" hidden="1">
      <c r="A2482" s="2" t="s">
        <v>2584</v>
      </c>
      <c r="B2482" s="2">
        <v>519.0</v>
      </c>
      <c r="C2482" s="2">
        <v>615.0</v>
      </c>
      <c r="D2482" s="2">
        <v>702.0</v>
      </c>
      <c r="E2482" s="2">
        <v>1836.0</v>
      </c>
      <c r="F2482" s="2" t="s">
        <v>36</v>
      </c>
      <c r="G2482" s="15" t="str">
        <f t="shared" ref="G2482:G2483" si="459">LEFT(A2482, 3)</f>
        <v>LEX</v>
      </c>
      <c r="H2482" s="15" t="str">
        <f t="shared" ref="H2482:H2483" si="460">RiGHT(A2482, 3)</f>
        <v>RIC</v>
      </c>
      <c r="I2482" s="15" t="str">
        <f>vlookup(G2482, 'Airport Codes'!$B$2:$D122631, 3, 0)</f>
        <v>Lexington Barbeque Festival, NC</v>
      </c>
      <c r="J2482" s="15" t="str">
        <f>vlookup(H2482, 'Airport Codes'!$B$2:$D122631, 3, 0)</f>
        <v>Richmond, BC</v>
      </c>
      <c r="K2482" s="21"/>
    </row>
    <row r="2483" hidden="1">
      <c r="A2483" s="2" t="s">
        <v>2585</v>
      </c>
      <c r="B2483" s="2">
        <v>572.0</v>
      </c>
      <c r="C2483" s="2">
        <v>595.0</v>
      </c>
      <c r="D2483" s="2">
        <v>667.0</v>
      </c>
      <c r="E2483" s="2">
        <v>1834.0</v>
      </c>
      <c r="F2483" s="2" t="s">
        <v>36</v>
      </c>
      <c r="G2483" s="15" t="str">
        <f t="shared" si="459"/>
        <v>MIA</v>
      </c>
      <c r="H2483" s="15" t="str">
        <f t="shared" si="460"/>
        <v>ROA</v>
      </c>
      <c r="I2483" s="15" t="str">
        <f>vlookup(G2483, 'Airport Codes'!$B$2:$D122631, 3, 0)</f>
        <v>Miami, FL</v>
      </c>
      <c r="J2483" s="15" t="str">
        <f>vlookup(H2483, 'Airport Codes'!$B$2:$D122631, 3, 0)</f>
        <v>Roanoke, VA</v>
      </c>
      <c r="K2483" s="21"/>
    </row>
    <row r="2484" hidden="1">
      <c r="A2484" s="2" t="s">
        <v>2586</v>
      </c>
      <c r="D2484" s="2">
        <v>23.0</v>
      </c>
      <c r="E2484" s="2">
        <v>23.0</v>
      </c>
    </row>
    <row r="2485" hidden="1">
      <c r="A2485" s="2" t="s">
        <v>2587</v>
      </c>
      <c r="B2485" s="2">
        <v>514.0</v>
      </c>
      <c r="C2485" s="2">
        <v>599.0</v>
      </c>
      <c r="D2485" s="2">
        <v>719.0</v>
      </c>
      <c r="E2485" s="2">
        <v>1832.0</v>
      </c>
      <c r="F2485" s="2" t="s">
        <v>36</v>
      </c>
      <c r="G2485" s="15" t="str">
        <f t="shared" ref="G2485:G2488" si="461">LEFT(A2485, 3)</f>
        <v>BTV</v>
      </c>
      <c r="H2485" s="15" t="str">
        <f t="shared" ref="H2485:H2488" si="462">RiGHT(A2485, 3)</f>
        <v>CLE</v>
      </c>
      <c r="I2485" s="15" t="str">
        <f>vlookup(G2485, 'Airport Codes'!$B$2:$D122631, 3, 0)</f>
        <v>Burlington, NC</v>
      </c>
      <c r="J2485" s="15" t="str">
        <f>vlookup(H2485, 'Airport Codes'!$B$2:$D122631, 3, 0)</f>
        <v>Cleveland, OH</v>
      </c>
      <c r="K2485" s="21"/>
    </row>
    <row r="2486" hidden="1">
      <c r="A2486" s="2" t="s">
        <v>2588</v>
      </c>
      <c r="B2486" s="2">
        <v>519.0</v>
      </c>
      <c r="C2486" s="2">
        <v>534.0</v>
      </c>
      <c r="D2486" s="2">
        <v>776.0</v>
      </c>
      <c r="E2486" s="2">
        <v>1829.0</v>
      </c>
      <c r="F2486" s="2" t="s">
        <v>36</v>
      </c>
      <c r="G2486" s="15" t="str">
        <f t="shared" si="461"/>
        <v>ATW</v>
      </c>
      <c r="H2486" s="15" t="str">
        <f t="shared" si="462"/>
        <v>BNA</v>
      </c>
      <c r="I2486" s="15" t="str">
        <f>vlookup(G2486, 'Airport Codes'!$B$2:$D122631, 3, 0)</f>
        <v>Appleton, WI</v>
      </c>
      <c r="J2486" s="15" t="str">
        <f>vlookup(H2486, 'Airport Codes'!$B$2:$D122631, 3, 0)</f>
        <v>Nashville, TN</v>
      </c>
      <c r="K2486" s="21"/>
    </row>
    <row r="2487" hidden="1">
      <c r="A2487" s="2" t="s">
        <v>2589</v>
      </c>
      <c r="B2487" s="2">
        <v>557.0</v>
      </c>
      <c r="C2487" s="2">
        <v>630.0</v>
      </c>
      <c r="D2487" s="2">
        <v>641.0</v>
      </c>
      <c r="E2487" s="2">
        <v>1828.0</v>
      </c>
      <c r="F2487" s="2" t="s">
        <v>36</v>
      </c>
      <c r="G2487" s="15" t="str">
        <f t="shared" si="461"/>
        <v>MEM</v>
      </c>
      <c r="H2487" s="15" t="str">
        <f t="shared" si="462"/>
        <v>MSN</v>
      </c>
      <c r="I2487" s="15" t="str">
        <f>vlookup(G2487, 'Airport Codes'!$B$2:$D122631, 3, 0)</f>
        <v>Memphis, TN</v>
      </c>
      <c r="J2487" s="15" t="str">
        <f>vlookup(H2487, 'Airport Codes'!$B$2:$D122631, 3, 0)</f>
        <v>Madison, WI</v>
      </c>
      <c r="K2487" s="21"/>
    </row>
    <row r="2488" hidden="1">
      <c r="A2488" s="2" t="s">
        <v>2590</v>
      </c>
      <c r="B2488" s="2">
        <v>552.0</v>
      </c>
      <c r="C2488" s="2">
        <v>573.0</v>
      </c>
      <c r="D2488" s="2">
        <v>700.0</v>
      </c>
      <c r="E2488" s="2">
        <v>1825.0</v>
      </c>
      <c r="F2488" s="2" t="s">
        <v>36</v>
      </c>
      <c r="G2488" s="15" t="str">
        <f t="shared" si="461"/>
        <v>BTR</v>
      </c>
      <c r="H2488" s="15" t="str">
        <f t="shared" si="462"/>
        <v>JAX</v>
      </c>
      <c r="I2488" s="15" t="str">
        <f>vlookup(G2488, 'Airport Codes'!$B$2:$D122631, 3, 0)</f>
        <v>Baton Rouge, LA</v>
      </c>
      <c r="J2488" s="15" t="str">
        <f>vlookup(H2488, 'Airport Codes'!$B$2:$D122631, 3, 0)</f>
        <v>Jacksonville, FL</v>
      </c>
      <c r="K2488" s="21"/>
    </row>
    <row r="2489" hidden="1">
      <c r="A2489" s="2" t="s">
        <v>2591</v>
      </c>
      <c r="B2489" s="2">
        <v>71.0</v>
      </c>
      <c r="C2489" s="2">
        <v>77.0</v>
      </c>
      <c r="D2489" s="2">
        <v>70.0</v>
      </c>
      <c r="E2489" s="2">
        <v>218.0</v>
      </c>
    </row>
    <row r="2490" hidden="1">
      <c r="A2490" s="2" t="s">
        <v>2592</v>
      </c>
      <c r="B2490" s="2">
        <v>527.0</v>
      </c>
      <c r="C2490" s="2">
        <v>611.0</v>
      </c>
      <c r="D2490" s="2">
        <v>684.0</v>
      </c>
      <c r="E2490" s="2">
        <v>1822.0</v>
      </c>
      <c r="F2490" s="2" t="s">
        <v>36</v>
      </c>
      <c r="G2490" s="15" t="str">
        <f>LEFT(A2490, 3)</f>
        <v>PBI</v>
      </c>
      <c r="H2490" s="15" t="str">
        <f>RiGHT(A2490, 3)</f>
        <v>SAV</v>
      </c>
      <c r="I2490" s="15" t="str">
        <f>vlookup(G2490, 'Airport Codes'!$B$2:$D122631, 3, 0)</f>
        <v>West Palm Beach, FL</v>
      </c>
      <c r="J2490" s="15" t="str">
        <f>vlookup(H2490, 'Airport Codes'!$B$2:$D122631, 3, 0)</f>
        <v>Savannah, GA</v>
      </c>
      <c r="K2490" s="21"/>
    </row>
    <row r="2491" hidden="1">
      <c r="A2491" s="2" t="s">
        <v>2593</v>
      </c>
      <c r="D2491" s="2">
        <v>67.0</v>
      </c>
      <c r="E2491" s="2">
        <v>67.0</v>
      </c>
    </row>
    <row r="2492" hidden="1">
      <c r="A2492" s="2" t="s">
        <v>2594</v>
      </c>
      <c r="B2492" s="2">
        <v>566.0</v>
      </c>
      <c r="C2492" s="2">
        <v>603.0</v>
      </c>
      <c r="D2492" s="2">
        <v>652.0</v>
      </c>
      <c r="E2492" s="2">
        <v>1821.0</v>
      </c>
      <c r="F2492" s="2" t="s">
        <v>36</v>
      </c>
      <c r="G2492" s="15" t="str">
        <f t="shared" ref="G2492:G2496" si="463">LEFT(A2492, 3)</f>
        <v>CHS</v>
      </c>
      <c r="H2492" s="15" t="str">
        <f t="shared" ref="H2492:H2496" si="464">RiGHT(A2492, 3)</f>
        <v>JAN</v>
      </c>
      <c r="I2492" s="15" t="str">
        <f>vlookup(G2492, 'Airport Codes'!$B$2:$D122631, 3, 0)</f>
        <v>Charleston, WV</v>
      </c>
      <c r="J2492" s="15" t="str">
        <f>vlookup(H2492, 'Airport Codes'!$B$2:$D122631, 3, 0)</f>
        <v>Jackson, MS</v>
      </c>
      <c r="K2492" s="21"/>
    </row>
    <row r="2493" hidden="1">
      <c r="A2493" s="2" t="s">
        <v>2595</v>
      </c>
      <c r="B2493" s="2">
        <v>499.0</v>
      </c>
      <c r="C2493" s="2">
        <v>592.0</v>
      </c>
      <c r="D2493" s="2">
        <v>721.0</v>
      </c>
      <c r="E2493" s="2">
        <v>1812.0</v>
      </c>
      <c r="F2493" s="2" t="s">
        <v>36</v>
      </c>
      <c r="G2493" s="15" t="str">
        <f t="shared" si="463"/>
        <v>AUS</v>
      </c>
      <c r="H2493" s="15" t="str">
        <f t="shared" si="464"/>
        <v>SAF</v>
      </c>
      <c r="I2493" s="15" t="str">
        <f>vlookup(G2493, 'Airport Codes'!$B$2:$D122631, 3, 0)</f>
        <v>Austin, TX</v>
      </c>
      <c r="J2493" s="15" t="str">
        <f>vlookup(H2493, 'Airport Codes'!$B$2:$D122631, 3, 0)</f>
        <v>Santa Fe, NM</v>
      </c>
      <c r="K2493" s="21"/>
    </row>
    <row r="2494" hidden="1">
      <c r="A2494" s="2" t="s">
        <v>2596</v>
      </c>
      <c r="B2494" s="2">
        <v>507.0</v>
      </c>
      <c r="C2494" s="2">
        <v>632.0</v>
      </c>
      <c r="D2494" s="2">
        <v>669.0</v>
      </c>
      <c r="E2494" s="2">
        <v>1808.0</v>
      </c>
      <c r="F2494" s="2" t="s">
        <v>36</v>
      </c>
      <c r="G2494" s="15" t="str">
        <f t="shared" si="463"/>
        <v>MSY</v>
      </c>
      <c r="H2494" s="15" t="str">
        <f t="shared" si="464"/>
        <v>ROA</v>
      </c>
      <c r="I2494" s="15" t="str">
        <f>vlookup(G2494, 'Airport Codes'!$B$2:$D122631, 3, 0)</f>
        <v>New Orleans, LA</v>
      </c>
      <c r="J2494" s="15" t="str">
        <f>vlookup(H2494, 'Airport Codes'!$B$2:$D122631, 3, 0)</f>
        <v>Roanoke, VA</v>
      </c>
      <c r="K2494" s="21"/>
    </row>
    <row r="2495" hidden="1">
      <c r="A2495" s="2" t="s">
        <v>2597</v>
      </c>
      <c r="B2495" s="2">
        <v>438.0</v>
      </c>
      <c r="C2495" s="2">
        <v>623.0</v>
      </c>
      <c r="D2495" s="2">
        <v>743.0</v>
      </c>
      <c r="E2495" s="2">
        <v>1804.0</v>
      </c>
      <c r="F2495" s="2" t="s">
        <v>36</v>
      </c>
      <c r="G2495" s="15" t="str">
        <f t="shared" si="463"/>
        <v>CAE</v>
      </c>
      <c r="H2495" s="15" t="str">
        <f t="shared" si="464"/>
        <v>CVG</v>
      </c>
      <c r="I2495" s="15" t="str">
        <f>vlookup(G2495, 'Airport Codes'!$B$2:$D122631, 3, 0)</f>
        <v>Columbia, SC</v>
      </c>
      <c r="J2495" s="15" t="str">
        <f>vlookup(H2495, 'Airport Codes'!$B$2:$D122631, 3, 0)</f>
        <v>Cincinnati, OH</v>
      </c>
      <c r="K2495" s="21"/>
    </row>
    <row r="2496" hidden="1">
      <c r="A2496" s="2" t="s">
        <v>2598</v>
      </c>
      <c r="B2496" s="2">
        <v>549.0</v>
      </c>
      <c r="C2496" s="2">
        <v>571.0</v>
      </c>
      <c r="D2496" s="2">
        <v>680.0</v>
      </c>
      <c r="E2496" s="2">
        <v>1800.0</v>
      </c>
      <c r="F2496" s="2" t="s">
        <v>36</v>
      </c>
      <c r="G2496" s="15" t="str">
        <f t="shared" si="463"/>
        <v>CMH</v>
      </c>
      <c r="H2496" s="15" t="str">
        <f t="shared" si="464"/>
        <v>GRR</v>
      </c>
      <c r="I2496" s="15" t="str">
        <f>vlookup(G2496, 'Airport Codes'!$B$2:$D122631, 3, 0)</f>
        <v>Columbus, WI</v>
      </c>
      <c r="J2496" s="15" t="str">
        <f>vlookup(H2496, 'Airport Codes'!$B$2:$D122631, 3, 0)</f>
        <v>Grand Rapids, MI</v>
      </c>
      <c r="K2496" s="21"/>
    </row>
    <row r="2497" hidden="1">
      <c r="A2497" s="2" t="s">
        <v>2599</v>
      </c>
      <c r="B2497" s="2">
        <v>224.0</v>
      </c>
      <c r="C2497" s="2">
        <v>220.0</v>
      </c>
      <c r="D2497" s="2">
        <v>256.0</v>
      </c>
      <c r="E2497" s="2">
        <v>700.0</v>
      </c>
    </row>
    <row r="2498" hidden="1">
      <c r="A2498" s="2" t="s">
        <v>2600</v>
      </c>
      <c r="B2498" s="2">
        <v>691.0</v>
      </c>
      <c r="C2498" s="2">
        <v>574.0</v>
      </c>
      <c r="D2498" s="2">
        <v>469.0</v>
      </c>
      <c r="E2498" s="2">
        <v>1734.0</v>
      </c>
    </row>
    <row r="2499" hidden="1">
      <c r="A2499" s="2" t="s">
        <v>2601</v>
      </c>
      <c r="B2499" s="2">
        <v>113.0</v>
      </c>
      <c r="C2499" s="2">
        <v>104.0</v>
      </c>
      <c r="D2499" s="2">
        <v>103.0</v>
      </c>
      <c r="E2499" s="2">
        <v>320.0</v>
      </c>
    </row>
    <row r="2500" hidden="1">
      <c r="A2500" s="2" t="s">
        <v>2602</v>
      </c>
      <c r="B2500" s="2">
        <v>361.0</v>
      </c>
      <c r="C2500" s="2">
        <v>356.0</v>
      </c>
      <c r="D2500" s="2">
        <v>375.0</v>
      </c>
      <c r="E2500" s="2">
        <v>1092.0</v>
      </c>
    </row>
    <row r="2501" hidden="1">
      <c r="A2501" s="2" t="s">
        <v>2603</v>
      </c>
      <c r="B2501" s="2">
        <v>556.0</v>
      </c>
      <c r="C2501" s="2">
        <v>600.0</v>
      </c>
      <c r="D2501" s="2">
        <v>644.0</v>
      </c>
      <c r="E2501" s="2">
        <v>1800.0</v>
      </c>
      <c r="F2501" s="2" t="s">
        <v>36</v>
      </c>
      <c r="G2501" s="15" t="str">
        <f>LEFT(A2501, 3)</f>
        <v>SDF</v>
      </c>
      <c r="H2501" s="15" t="str">
        <f>RiGHT(A2501, 3)</f>
        <v>SYR</v>
      </c>
      <c r="I2501" s="15" t="str">
        <f>vlookup(G2501, 'Airport Codes'!$B$2:$D122631, 3, 0)</f>
        <v>Louisville, KY</v>
      </c>
      <c r="J2501" s="15" t="str">
        <f>vlookup(H2501, 'Airport Codes'!$B$2:$D122631, 3, 0)</f>
        <v>New York State Fair, NY</v>
      </c>
      <c r="K2501" s="21"/>
    </row>
    <row r="2502" hidden="1">
      <c r="A2502" s="2" t="s">
        <v>2604</v>
      </c>
      <c r="B2502" s="2">
        <v>661.0</v>
      </c>
      <c r="C2502" s="2">
        <v>664.0</v>
      </c>
      <c r="D2502" s="2">
        <v>544.0</v>
      </c>
      <c r="E2502" s="2">
        <v>1869.0</v>
      </c>
    </row>
    <row r="2503" hidden="1">
      <c r="A2503" s="2" t="s">
        <v>2605</v>
      </c>
      <c r="B2503" s="2">
        <v>86.0</v>
      </c>
      <c r="C2503" s="2">
        <v>209.0</v>
      </c>
      <c r="D2503" s="2">
        <v>156.0</v>
      </c>
      <c r="E2503" s="2">
        <v>451.0</v>
      </c>
    </row>
    <row r="2504" hidden="1">
      <c r="A2504" s="2" t="s">
        <v>2606</v>
      </c>
      <c r="B2504" s="2">
        <v>188.0</v>
      </c>
      <c r="C2504" s="2">
        <v>247.0</v>
      </c>
      <c r="D2504" s="2">
        <v>198.0</v>
      </c>
      <c r="E2504" s="2">
        <v>633.0</v>
      </c>
    </row>
    <row r="2505" hidden="1">
      <c r="A2505" s="2" t="s">
        <v>2607</v>
      </c>
      <c r="B2505" s="2">
        <v>496.0</v>
      </c>
      <c r="C2505" s="2">
        <v>566.0</v>
      </c>
      <c r="D2505" s="2">
        <v>733.0</v>
      </c>
      <c r="E2505" s="2">
        <v>1795.0</v>
      </c>
      <c r="F2505" s="2" t="s">
        <v>36</v>
      </c>
      <c r="G2505" s="15" t="str">
        <f t="shared" ref="G2505:G2506" si="465">LEFT(A2505, 3)</f>
        <v>CHS</v>
      </c>
      <c r="H2505" s="15" t="str">
        <f t="shared" ref="H2505:H2506" si="466">RiGHT(A2505, 3)</f>
        <v>HSV</v>
      </c>
      <c r="I2505" s="15" t="str">
        <f>vlookup(G2505, 'Airport Codes'!$B$2:$D122631, 3, 0)</f>
        <v>Charleston, WV</v>
      </c>
      <c r="J2505" s="15" t="str">
        <f>vlookup(H2505, 'Airport Codes'!$B$2:$D122631, 3, 0)</f>
        <v>Huntsville, AL</v>
      </c>
      <c r="K2505" s="21"/>
    </row>
    <row r="2506" hidden="1">
      <c r="A2506" s="2" t="s">
        <v>2608</v>
      </c>
      <c r="B2506" s="2">
        <v>591.0</v>
      </c>
      <c r="C2506" s="2">
        <v>597.0</v>
      </c>
      <c r="D2506" s="2">
        <v>606.0</v>
      </c>
      <c r="E2506" s="2">
        <v>1794.0</v>
      </c>
      <c r="F2506" s="2" t="s">
        <v>36</v>
      </c>
      <c r="G2506" s="15" t="str">
        <f t="shared" si="465"/>
        <v>BUF</v>
      </c>
      <c r="H2506" s="15" t="str">
        <f t="shared" si="466"/>
        <v>PWM</v>
      </c>
      <c r="I2506" s="15" t="str">
        <f>vlookup(G2506, 'Airport Codes'!$B$2:$D122631, 3, 0)</f>
        <v>Buffalo, WY</v>
      </c>
      <c r="J2506" s="15" t="str">
        <f>vlookup(H2506, 'Airport Codes'!$B$2:$D122631, 3, 0)</f>
        <v>Portland, OR</v>
      </c>
      <c r="K2506" s="21"/>
    </row>
    <row r="2507" hidden="1">
      <c r="A2507" s="2" t="s">
        <v>2609</v>
      </c>
      <c r="B2507" s="2">
        <v>700.0</v>
      </c>
      <c r="C2507" s="2">
        <v>788.0</v>
      </c>
      <c r="D2507" s="2">
        <v>493.0</v>
      </c>
      <c r="E2507" s="2">
        <v>1981.0</v>
      </c>
    </row>
    <row r="2508" hidden="1">
      <c r="A2508" s="2" t="s">
        <v>2610</v>
      </c>
      <c r="B2508" s="2">
        <v>540.0</v>
      </c>
      <c r="C2508" s="2">
        <v>588.0</v>
      </c>
      <c r="D2508" s="2">
        <v>665.0</v>
      </c>
      <c r="E2508" s="2">
        <v>1793.0</v>
      </c>
      <c r="F2508" s="2" t="s">
        <v>36</v>
      </c>
      <c r="G2508" s="15" t="str">
        <f>LEFT(A2508, 3)</f>
        <v>MCO</v>
      </c>
      <c r="H2508" s="15" t="str">
        <f>RiGHT(A2508, 3)</f>
        <v>SBY</v>
      </c>
      <c r="I2508" s="15" t="str">
        <f>vlookup(G2508, 'Airport Codes'!$B$2:$D122631, 3, 0)</f>
        <v>Orlando, FL</v>
      </c>
      <c r="J2508" s="15" t="str">
        <f>vlookup(H2508, 'Airport Codes'!$B$2:$D122631, 3, 0)</f>
        <v>Salisbury, NC</v>
      </c>
      <c r="K2508" s="21"/>
    </row>
    <row r="2509" hidden="1">
      <c r="A2509" s="2" t="s">
        <v>2611</v>
      </c>
      <c r="B2509" s="2">
        <v>912.0</v>
      </c>
      <c r="C2509" s="2">
        <v>371.0</v>
      </c>
      <c r="D2509" s="2">
        <v>852.0</v>
      </c>
      <c r="E2509" s="2">
        <v>2135.0</v>
      </c>
    </row>
    <row r="2510" hidden="1">
      <c r="A2510" s="2" t="s">
        <v>2612</v>
      </c>
      <c r="B2510" s="2">
        <v>738.0</v>
      </c>
      <c r="C2510" s="2">
        <v>833.0</v>
      </c>
      <c r="D2510" s="2">
        <v>727.0</v>
      </c>
      <c r="E2510" s="2">
        <v>2298.0</v>
      </c>
    </row>
    <row r="2511" hidden="1">
      <c r="A2511" s="2" t="s">
        <v>2613</v>
      </c>
      <c r="C2511" s="2">
        <v>61.0</v>
      </c>
      <c r="D2511" s="2">
        <v>18.0</v>
      </c>
      <c r="E2511" s="2">
        <v>79.0</v>
      </c>
    </row>
    <row r="2512" hidden="1">
      <c r="A2512" s="2" t="s">
        <v>2614</v>
      </c>
      <c r="B2512" s="2">
        <v>18.0</v>
      </c>
      <c r="C2512" s="2">
        <v>38.0</v>
      </c>
      <c r="E2512" s="2">
        <v>56.0</v>
      </c>
    </row>
    <row r="2513" hidden="1">
      <c r="A2513" s="2" t="s">
        <v>2615</v>
      </c>
      <c r="B2513" s="2">
        <v>421.0</v>
      </c>
      <c r="C2513" s="2">
        <v>374.0</v>
      </c>
      <c r="D2513" s="2">
        <v>394.0</v>
      </c>
      <c r="E2513" s="2">
        <v>1189.0</v>
      </c>
    </row>
    <row r="2514" hidden="1">
      <c r="A2514" s="2" t="s">
        <v>2616</v>
      </c>
      <c r="D2514" s="2">
        <v>18.0</v>
      </c>
      <c r="E2514" s="2">
        <v>18.0</v>
      </c>
    </row>
    <row r="2515" hidden="1">
      <c r="A2515" s="2" t="s">
        <v>2617</v>
      </c>
      <c r="D2515" s="2">
        <v>19.0</v>
      </c>
      <c r="E2515" s="2">
        <v>19.0</v>
      </c>
    </row>
    <row r="2516" hidden="1">
      <c r="A2516" s="2" t="s">
        <v>2618</v>
      </c>
      <c r="B2516" s="2">
        <v>654.0</v>
      </c>
      <c r="C2516" s="2">
        <v>571.0</v>
      </c>
      <c r="D2516" s="2">
        <v>503.0</v>
      </c>
      <c r="E2516" s="2">
        <v>1728.0</v>
      </c>
    </row>
    <row r="2517" hidden="1">
      <c r="A2517" s="2" t="s">
        <v>2619</v>
      </c>
      <c r="B2517" s="2">
        <v>415.0</v>
      </c>
      <c r="C2517" s="2">
        <v>342.0</v>
      </c>
      <c r="D2517" s="2">
        <v>296.0</v>
      </c>
      <c r="E2517" s="2">
        <v>1053.0</v>
      </c>
    </row>
    <row r="2518" hidden="1">
      <c r="A2518" s="2" t="s">
        <v>2620</v>
      </c>
      <c r="B2518" s="2">
        <v>58.0</v>
      </c>
      <c r="E2518" s="2">
        <v>58.0</v>
      </c>
    </row>
    <row r="2519" hidden="1">
      <c r="A2519" s="2" t="s">
        <v>2621</v>
      </c>
      <c r="B2519" s="2">
        <v>193.0</v>
      </c>
      <c r="C2519" s="2">
        <v>247.0</v>
      </c>
      <c r="D2519" s="2">
        <v>168.0</v>
      </c>
      <c r="E2519" s="2">
        <v>608.0</v>
      </c>
    </row>
    <row r="2520" hidden="1">
      <c r="A2520" s="2" t="s">
        <v>2622</v>
      </c>
      <c r="B2520" s="2">
        <v>521.0</v>
      </c>
      <c r="C2520" s="2">
        <v>511.0</v>
      </c>
      <c r="D2520" s="2">
        <v>457.0</v>
      </c>
      <c r="E2520" s="2">
        <v>1489.0</v>
      </c>
    </row>
    <row r="2521" hidden="1">
      <c r="A2521" s="2" t="s">
        <v>2623</v>
      </c>
      <c r="B2521" s="2">
        <v>725.0</v>
      </c>
      <c r="C2521" s="2">
        <v>770.0</v>
      </c>
      <c r="D2521" s="2">
        <v>620.0</v>
      </c>
      <c r="E2521" s="2">
        <v>2115.0</v>
      </c>
    </row>
    <row r="2522" hidden="1">
      <c r="A2522" s="2" t="s">
        <v>2624</v>
      </c>
      <c r="B2522" s="2">
        <v>503.0</v>
      </c>
      <c r="C2522" s="2">
        <v>588.0</v>
      </c>
      <c r="D2522" s="2">
        <v>702.0</v>
      </c>
      <c r="E2522" s="2">
        <v>1793.0</v>
      </c>
      <c r="F2522" s="2" t="s">
        <v>36</v>
      </c>
      <c r="G2522" s="15" t="str">
        <f>LEFT(A2522, 3)</f>
        <v>MSY</v>
      </c>
      <c r="H2522" s="15" t="str">
        <f>RiGHT(A2522, 3)</f>
        <v>SGF</v>
      </c>
      <c r="I2522" s="15" t="str">
        <f>vlookup(G2522, 'Airport Codes'!$B$2:$D122631, 3, 0)</f>
        <v>New Orleans, LA</v>
      </c>
      <c r="J2522" s="15" t="str">
        <f>vlookup(H2522, 'Airport Codes'!$B$2:$D122631, 3, 0)</f>
        <v>Eugene-Springfield, OR</v>
      </c>
      <c r="K2522" s="21"/>
    </row>
    <row r="2523" hidden="1">
      <c r="A2523" s="2" t="s">
        <v>2625</v>
      </c>
      <c r="B2523" s="2">
        <v>509.0</v>
      </c>
      <c r="C2523" s="2">
        <v>588.0</v>
      </c>
      <c r="D2523" s="2">
        <v>470.0</v>
      </c>
      <c r="E2523" s="2">
        <v>1567.0</v>
      </c>
    </row>
    <row r="2524" hidden="1">
      <c r="A2524" s="2" t="s">
        <v>2626</v>
      </c>
      <c r="B2524" s="2">
        <v>502.0</v>
      </c>
      <c r="C2524" s="2">
        <v>559.0</v>
      </c>
      <c r="D2524" s="2">
        <v>730.0</v>
      </c>
      <c r="E2524" s="2">
        <v>1791.0</v>
      </c>
      <c r="F2524" s="2" t="s">
        <v>36</v>
      </c>
      <c r="G2524" s="15" t="str">
        <f>LEFT(A2524, 3)</f>
        <v>ILM</v>
      </c>
      <c r="H2524" s="15" t="str">
        <f>RiGHT(A2524, 3)</f>
        <v>MEM</v>
      </c>
      <c r="I2524" s="15" t="str">
        <f>vlookup(G2524, 'Airport Codes'!$B$2:$D122631, 3, 0)</f>
        <v>Wilmington, DE</v>
      </c>
      <c r="J2524" s="15" t="str">
        <f>vlookup(H2524, 'Airport Codes'!$B$2:$D122631, 3, 0)</f>
        <v>Memphis, TN</v>
      </c>
      <c r="K2524" s="21"/>
    </row>
    <row r="2525" hidden="1">
      <c r="A2525" s="2" t="s">
        <v>2627</v>
      </c>
      <c r="B2525" s="2">
        <v>216.0</v>
      </c>
      <c r="C2525" s="2">
        <v>211.0</v>
      </c>
      <c r="D2525" s="2">
        <v>211.0</v>
      </c>
      <c r="E2525" s="2">
        <v>638.0</v>
      </c>
    </row>
    <row r="2526" hidden="1">
      <c r="A2526" s="2" t="s">
        <v>2628</v>
      </c>
      <c r="B2526" s="2">
        <v>45.0</v>
      </c>
      <c r="C2526" s="2">
        <v>39.0</v>
      </c>
      <c r="D2526" s="2">
        <v>81.0</v>
      </c>
      <c r="E2526" s="2">
        <v>165.0</v>
      </c>
    </row>
    <row r="2527" hidden="1">
      <c r="A2527" s="2" t="s">
        <v>2629</v>
      </c>
      <c r="B2527" s="2">
        <v>554.0</v>
      </c>
      <c r="C2527" s="2">
        <v>568.0</v>
      </c>
      <c r="D2527" s="2">
        <v>660.0</v>
      </c>
      <c r="E2527" s="2">
        <v>1782.0</v>
      </c>
      <c r="F2527" s="2" t="s">
        <v>36</v>
      </c>
      <c r="G2527" s="15" t="str">
        <f t="shared" ref="G2527:G2528" si="467">LEFT(A2527, 3)</f>
        <v>GSO</v>
      </c>
      <c r="H2527" s="15" t="str">
        <f t="shared" ref="H2527:H2528" si="468">RiGHT(A2527, 3)</f>
        <v>MSN</v>
      </c>
      <c r="I2527" s="15" t="str">
        <f>vlookup(G2527, 'Airport Codes'!$B$2:$D122631, 3, 0)</f>
        <v>Greensboro, NC</v>
      </c>
      <c r="J2527" s="15" t="str">
        <f>vlookup(H2527, 'Airport Codes'!$B$2:$D122631, 3, 0)</f>
        <v>Madison, WI</v>
      </c>
      <c r="K2527" s="21"/>
    </row>
    <row r="2528" hidden="1">
      <c r="A2528" s="2" t="s">
        <v>2630</v>
      </c>
      <c r="B2528" s="2">
        <v>550.0</v>
      </c>
      <c r="C2528" s="2">
        <v>586.0</v>
      </c>
      <c r="D2528" s="2">
        <v>644.0</v>
      </c>
      <c r="E2528" s="2">
        <v>1780.0</v>
      </c>
      <c r="F2528" s="2" t="s">
        <v>36</v>
      </c>
      <c r="G2528" s="15" t="str">
        <f t="shared" si="467"/>
        <v>BTR</v>
      </c>
      <c r="H2528" s="15" t="str">
        <f t="shared" si="468"/>
        <v>CHS</v>
      </c>
      <c r="I2528" s="15" t="str">
        <f>vlookup(G2528, 'Airport Codes'!$B$2:$D122631, 3, 0)</f>
        <v>Baton Rouge, LA</v>
      </c>
      <c r="J2528" s="15" t="str">
        <f>vlookup(H2528, 'Airport Codes'!$B$2:$D122631, 3, 0)</f>
        <v>Charleston, WV</v>
      </c>
      <c r="K2528" s="21"/>
    </row>
    <row r="2529" hidden="1">
      <c r="A2529" s="2" t="s">
        <v>2631</v>
      </c>
      <c r="C2529" s="2">
        <v>37.0</v>
      </c>
      <c r="D2529" s="2">
        <v>59.0</v>
      </c>
      <c r="E2529" s="2">
        <v>96.0</v>
      </c>
    </row>
    <row r="2530" hidden="1">
      <c r="A2530" s="2" t="s">
        <v>2632</v>
      </c>
      <c r="D2530" s="2">
        <v>74.0</v>
      </c>
      <c r="E2530" s="2">
        <v>74.0</v>
      </c>
    </row>
    <row r="2531" hidden="1">
      <c r="A2531" s="2" t="s">
        <v>2633</v>
      </c>
      <c r="C2531" s="2">
        <v>19.0</v>
      </c>
      <c r="D2531" s="2">
        <v>19.0</v>
      </c>
      <c r="E2531" s="2">
        <v>38.0</v>
      </c>
    </row>
    <row r="2532" hidden="1">
      <c r="A2532" s="2" t="s">
        <v>2634</v>
      </c>
      <c r="B2532" s="2">
        <v>867.0</v>
      </c>
      <c r="C2532" s="2">
        <v>700.0</v>
      </c>
      <c r="D2532" s="2">
        <v>758.0</v>
      </c>
      <c r="E2532" s="2">
        <v>2325.0</v>
      </c>
    </row>
    <row r="2533" hidden="1">
      <c r="A2533" s="2" t="s">
        <v>2635</v>
      </c>
      <c r="B2533" s="2">
        <v>390.0</v>
      </c>
      <c r="C2533" s="2">
        <v>309.0</v>
      </c>
      <c r="D2533" s="2">
        <v>263.0</v>
      </c>
      <c r="E2533" s="2">
        <v>962.0</v>
      </c>
    </row>
    <row r="2534" hidden="1">
      <c r="A2534" s="2" t="s">
        <v>2636</v>
      </c>
      <c r="B2534" s="2">
        <v>1359.0</v>
      </c>
      <c r="C2534" s="2">
        <v>1329.0</v>
      </c>
      <c r="D2534" s="2">
        <v>1305.0</v>
      </c>
      <c r="E2534" s="2">
        <v>3993.0</v>
      </c>
    </row>
    <row r="2535" hidden="1">
      <c r="A2535" s="2" t="s">
        <v>2637</v>
      </c>
      <c r="B2535" s="2">
        <v>90.0</v>
      </c>
      <c r="C2535" s="2">
        <v>18.0</v>
      </c>
      <c r="D2535" s="2">
        <v>82.0</v>
      </c>
      <c r="E2535" s="2">
        <v>190.0</v>
      </c>
    </row>
    <row r="2536" hidden="1">
      <c r="A2536" s="2" t="s">
        <v>2638</v>
      </c>
      <c r="B2536" s="2">
        <v>20.0</v>
      </c>
      <c r="C2536" s="2">
        <v>18.0</v>
      </c>
      <c r="E2536" s="2">
        <v>38.0</v>
      </c>
    </row>
    <row r="2537" hidden="1">
      <c r="A2537" s="2" t="s">
        <v>2639</v>
      </c>
      <c r="B2537" s="2">
        <v>720.0</v>
      </c>
      <c r="C2537" s="2">
        <v>668.0</v>
      </c>
      <c r="D2537" s="2">
        <v>823.0</v>
      </c>
      <c r="E2537" s="2">
        <v>2211.0</v>
      </c>
    </row>
    <row r="2538" hidden="1">
      <c r="A2538" s="2" t="s">
        <v>2640</v>
      </c>
      <c r="B2538" s="2">
        <v>527.0</v>
      </c>
      <c r="C2538" s="2">
        <v>593.0</v>
      </c>
      <c r="D2538" s="2">
        <v>653.0</v>
      </c>
      <c r="E2538" s="2">
        <v>1773.0</v>
      </c>
      <c r="F2538" s="2" t="s">
        <v>36</v>
      </c>
      <c r="G2538" s="15" t="str">
        <f t="shared" ref="G2538:G2539" si="469">LEFT(A2538, 3)</f>
        <v>GSP</v>
      </c>
      <c r="H2538" s="15" t="str">
        <f t="shared" ref="H2538:H2539" si="470">RiGHT(A2538, 3)</f>
        <v>ORF</v>
      </c>
      <c r="I2538" s="15" t="str">
        <f>vlookup(G2538, 'Airport Codes'!$B$2:$D122631, 3, 0)</f>
        <v>Greenville, NC</v>
      </c>
      <c r="J2538" s="15" t="str">
        <f>vlookup(H2538, 'Airport Codes'!$B$2:$D122631, 3, 0)</f>
        <v>Norfolk, VA</v>
      </c>
      <c r="K2538" s="21"/>
    </row>
    <row r="2539" hidden="1">
      <c r="A2539" s="2" t="s">
        <v>2641</v>
      </c>
      <c r="B2539" s="2">
        <v>573.0</v>
      </c>
      <c r="C2539" s="2">
        <v>576.0</v>
      </c>
      <c r="D2539" s="2">
        <v>622.0</v>
      </c>
      <c r="E2539" s="2">
        <v>1771.0</v>
      </c>
      <c r="F2539" s="2" t="s">
        <v>36</v>
      </c>
      <c r="G2539" s="15" t="str">
        <f t="shared" si="469"/>
        <v>MSN</v>
      </c>
      <c r="H2539" s="15" t="str">
        <f t="shared" si="470"/>
        <v>ROC</v>
      </c>
      <c r="I2539" s="15" t="str">
        <f>vlookup(G2539, 'Airport Codes'!$B$2:$D122631, 3, 0)</f>
        <v>Madison, WI</v>
      </c>
      <c r="J2539" s="15" t="str">
        <f>vlookup(H2539, 'Airport Codes'!$B$2:$D122631, 3, 0)</f>
        <v>Rochester, MN</v>
      </c>
      <c r="K2539" s="21"/>
    </row>
    <row r="2540" hidden="1">
      <c r="A2540" s="2" t="s">
        <v>2642</v>
      </c>
      <c r="B2540" s="2">
        <v>136.0</v>
      </c>
      <c r="C2540" s="2">
        <v>125.0</v>
      </c>
      <c r="D2540" s="2">
        <v>237.0</v>
      </c>
      <c r="E2540" s="2">
        <v>498.0</v>
      </c>
    </row>
    <row r="2541" hidden="1">
      <c r="A2541" s="2" t="s">
        <v>2643</v>
      </c>
      <c r="B2541" s="2">
        <v>383.0</v>
      </c>
      <c r="C2541" s="2">
        <v>373.0</v>
      </c>
      <c r="D2541" s="2">
        <v>494.0</v>
      </c>
      <c r="E2541" s="2">
        <v>1250.0</v>
      </c>
    </row>
    <row r="2542" hidden="1">
      <c r="A2542" s="2" t="s">
        <v>2644</v>
      </c>
      <c r="B2542" s="2">
        <v>94.0</v>
      </c>
      <c r="C2542" s="2">
        <v>69.0</v>
      </c>
      <c r="D2542" s="2">
        <v>153.0</v>
      </c>
      <c r="E2542" s="2">
        <v>316.0</v>
      </c>
    </row>
    <row r="2543" hidden="1">
      <c r="A2543" s="2" t="s">
        <v>2645</v>
      </c>
      <c r="B2543" s="2">
        <v>486.0</v>
      </c>
      <c r="C2543" s="2">
        <v>601.0</v>
      </c>
      <c r="D2543" s="2">
        <v>672.0</v>
      </c>
      <c r="E2543" s="2">
        <v>1759.0</v>
      </c>
      <c r="F2543" s="2" t="s">
        <v>36</v>
      </c>
      <c r="G2543" s="15" t="str">
        <f>LEFT(A2543, 3)</f>
        <v>CAE</v>
      </c>
      <c r="H2543" s="15" t="str">
        <f>RiGHT(A2543, 3)</f>
        <v>PBI</v>
      </c>
      <c r="I2543" s="15" t="str">
        <f>vlookup(G2543, 'Airport Codes'!$B$2:$D122631, 3, 0)</f>
        <v>Columbia, SC</v>
      </c>
      <c r="J2543" s="15" t="str">
        <f>vlookup(H2543, 'Airport Codes'!$B$2:$D122631, 3, 0)</f>
        <v>West Palm Beach, FL</v>
      </c>
      <c r="K2543" s="21"/>
    </row>
    <row r="2544" hidden="1">
      <c r="A2544" s="2" t="s">
        <v>2646</v>
      </c>
      <c r="B2544" s="2">
        <v>116.0</v>
      </c>
      <c r="C2544" s="2">
        <v>44.0</v>
      </c>
      <c r="D2544" s="2">
        <v>98.0</v>
      </c>
      <c r="E2544" s="2">
        <v>258.0</v>
      </c>
    </row>
    <row r="2545" hidden="1">
      <c r="A2545" s="2" t="s">
        <v>2647</v>
      </c>
      <c r="B2545" s="2">
        <v>73.0</v>
      </c>
      <c r="E2545" s="2">
        <v>73.0</v>
      </c>
    </row>
    <row r="2546" hidden="1">
      <c r="A2546" s="2" t="s">
        <v>2648</v>
      </c>
      <c r="B2546" s="2">
        <v>474.0</v>
      </c>
      <c r="C2546" s="2">
        <v>610.0</v>
      </c>
      <c r="D2546" s="2">
        <v>674.0</v>
      </c>
      <c r="E2546" s="2">
        <v>1758.0</v>
      </c>
      <c r="F2546" s="2" t="s">
        <v>36</v>
      </c>
      <c r="G2546" s="15" t="str">
        <f>LEFT(A2546, 3)</f>
        <v>GSO</v>
      </c>
      <c r="H2546" s="15" t="str">
        <f>RiGHT(A2546, 3)</f>
        <v>LIT</v>
      </c>
      <c r="I2546" s="15" t="str">
        <f>vlookup(G2546, 'Airport Codes'!$B$2:$D122631, 3, 0)</f>
        <v>Greensboro, NC</v>
      </c>
      <c r="J2546" s="15" t="str">
        <f>vlookup(H2546, 'Airport Codes'!$B$2:$D122631, 3, 0)</f>
        <v>Little Rock, AR</v>
      </c>
      <c r="K2546" s="21"/>
    </row>
    <row r="2547" hidden="1">
      <c r="A2547" s="2" t="s">
        <v>2649</v>
      </c>
      <c r="B2547" s="2">
        <v>356.0</v>
      </c>
      <c r="C2547" s="2">
        <v>345.0</v>
      </c>
      <c r="D2547" s="2">
        <v>432.0</v>
      </c>
      <c r="E2547" s="2">
        <v>1133.0</v>
      </c>
    </row>
    <row r="2548" hidden="1">
      <c r="A2548" s="2" t="s">
        <v>2650</v>
      </c>
      <c r="B2548" s="2">
        <v>496.0</v>
      </c>
      <c r="C2548" s="2">
        <v>616.0</v>
      </c>
      <c r="D2548" s="2">
        <v>646.0</v>
      </c>
      <c r="E2548" s="2">
        <v>1758.0</v>
      </c>
      <c r="F2548" s="2" t="s">
        <v>36</v>
      </c>
      <c r="G2548" s="15" t="str">
        <f t="shared" ref="G2548:G2549" si="471">LEFT(A2548, 3)</f>
        <v>GSO</v>
      </c>
      <c r="H2548" s="15" t="str">
        <f t="shared" ref="H2548:H2549" si="472">RiGHT(A2548, 3)</f>
        <v>SYR</v>
      </c>
      <c r="I2548" s="15" t="str">
        <f>vlookup(G2548, 'Airport Codes'!$B$2:$D122631, 3, 0)</f>
        <v>Greensboro, NC</v>
      </c>
      <c r="J2548" s="15" t="str">
        <f>vlookup(H2548, 'Airport Codes'!$B$2:$D122631, 3, 0)</f>
        <v>New York State Fair, NY</v>
      </c>
      <c r="K2548" s="21"/>
    </row>
    <row r="2549" hidden="1">
      <c r="A2549" s="2" t="s">
        <v>2651</v>
      </c>
      <c r="B2549" s="2">
        <v>480.0</v>
      </c>
      <c r="C2549" s="2">
        <v>582.0</v>
      </c>
      <c r="D2549" s="2">
        <v>689.0</v>
      </c>
      <c r="E2549" s="2">
        <v>1751.0</v>
      </c>
      <c r="F2549" s="2" t="s">
        <v>36</v>
      </c>
      <c r="G2549" s="15" t="str">
        <f t="shared" si="471"/>
        <v>AUS</v>
      </c>
      <c r="H2549" s="15" t="str">
        <f t="shared" si="472"/>
        <v>MOB</v>
      </c>
      <c r="I2549" s="15" t="str">
        <f>vlookup(G2549, 'Airport Codes'!$B$2:$D122631, 3, 0)</f>
        <v>Austin, TX</v>
      </c>
      <c r="J2549" s="15" t="str">
        <f>vlookup(H2549, 'Airport Codes'!$B$2:$D122631, 3, 0)</f>
        <v>Mobile, AL</v>
      </c>
      <c r="K2549" s="21"/>
    </row>
    <row r="2550" hidden="1">
      <c r="A2550" s="2" t="s">
        <v>2652</v>
      </c>
      <c r="B2550" s="2">
        <v>166.0</v>
      </c>
      <c r="C2550" s="2">
        <v>84.0</v>
      </c>
      <c r="D2550" s="2">
        <v>141.0</v>
      </c>
      <c r="E2550" s="2">
        <v>391.0</v>
      </c>
    </row>
    <row r="2551" hidden="1">
      <c r="A2551" s="2" t="s">
        <v>2653</v>
      </c>
      <c r="B2551" s="2">
        <v>465.0</v>
      </c>
      <c r="C2551" s="2">
        <v>538.0</v>
      </c>
      <c r="D2551" s="2">
        <v>745.0</v>
      </c>
      <c r="E2551" s="2">
        <v>1748.0</v>
      </c>
      <c r="F2551" s="2" t="s">
        <v>36</v>
      </c>
      <c r="G2551" s="15" t="str">
        <f>LEFT(A2551, 3)</f>
        <v>JAC</v>
      </c>
      <c r="H2551" s="15" t="str">
        <f>RiGHT(A2551, 3)</f>
        <v>LAS</v>
      </c>
      <c r="I2551" s="15" t="str">
        <f>vlookup(G2551, 'Airport Codes'!$B$2:$D122631, 3, 0)</f>
        <v>Jackson, MS</v>
      </c>
      <c r="J2551" s="15" t="str">
        <f>vlookup(H2551, 'Airport Codes'!$B$2:$D122631, 3, 0)</f>
        <v>Las Vegas, NV</v>
      </c>
      <c r="K2551" s="21"/>
    </row>
    <row r="2552" hidden="1">
      <c r="A2552" s="2" t="s">
        <v>2654</v>
      </c>
      <c r="B2552" s="2">
        <v>6297.0</v>
      </c>
      <c r="C2552" s="2">
        <v>6121.0</v>
      </c>
      <c r="D2552" s="2">
        <v>5456.0</v>
      </c>
      <c r="E2552" s="2">
        <v>17874.0</v>
      </c>
    </row>
    <row r="2553" hidden="1">
      <c r="A2553" s="2" t="s">
        <v>2655</v>
      </c>
      <c r="C2553" s="2">
        <v>54.0</v>
      </c>
      <c r="D2553" s="2">
        <v>37.0</v>
      </c>
      <c r="E2553" s="2">
        <v>91.0</v>
      </c>
    </row>
    <row r="2554" hidden="1">
      <c r="A2554" s="2" t="s">
        <v>2656</v>
      </c>
      <c r="B2554" s="2">
        <v>491.0</v>
      </c>
      <c r="C2554" s="2">
        <v>566.0</v>
      </c>
      <c r="D2554" s="2">
        <v>689.0</v>
      </c>
      <c r="E2554" s="2">
        <v>1746.0</v>
      </c>
      <c r="F2554" s="2" t="s">
        <v>36</v>
      </c>
      <c r="G2554" s="15" t="str">
        <f>LEFT(A2554, 3)</f>
        <v>DCA</v>
      </c>
      <c r="H2554" s="15" t="str">
        <f>RiGHT(A2554, 3)</f>
        <v>EVV</v>
      </c>
      <c r="I2554" s="15" t="str">
        <f>vlookup(G2554, 'Airport Codes'!$B$2:$D122631, 3, 0)</f>
        <v>Washington, DC</v>
      </c>
      <c r="J2554" s="15" t="str">
        <f>vlookup(H2554, 'Airport Codes'!$B$2:$D122631, 3, 0)</f>
        <v>Evansville, IN</v>
      </c>
      <c r="K2554" s="21"/>
    </row>
    <row r="2555" hidden="1">
      <c r="A2555" s="2" t="s">
        <v>2657</v>
      </c>
      <c r="B2555" s="2">
        <v>259.0</v>
      </c>
      <c r="C2555" s="2">
        <v>233.0</v>
      </c>
      <c r="D2555" s="2">
        <v>210.0</v>
      </c>
      <c r="E2555" s="2">
        <v>702.0</v>
      </c>
    </row>
    <row r="2556" hidden="1">
      <c r="A2556" s="2" t="s">
        <v>2658</v>
      </c>
      <c r="B2556" s="2">
        <v>15332.0</v>
      </c>
      <c r="C2556" s="2">
        <v>20038.0</v>
      </c>
      <c r="D2556" s="2">
        <v>16656.0</v>
      </c>
      <c r="E2556" s="2">
        <v>52026.0</v>
      </c>
    </row>
    <row r="2557" hidden="1">
      <c r="A2557" s="2" t="s">
        <v>2659</v>
      </c>
      <c r="C2557" s="2">
        <v>34081.0</v>
      </c>
      <c r="E2557" s="2">
        <v>34081.0</v>
      </c>
    </row>
    <row r="2558" hidden="1">
      <c r="A2558" s="2" t="s">
        <v>2660</v>
      </c>
      <c r="B2558" s="2">
        <v>505.0</v>
      </c>
      <c r="C2558" s="2">
        <v>557.0</v>
      </c>
      <c r="D2558" s="2">
        <v>679.0</v>
      </c>
      <c r="E2558" s="2">
        <v>1741.0</v>
      </c>
      <c r="F2558" s="2" t="s">
        <v>36</v>
      </c>
      <c r="G2558" s="15" t="str">
        <f>LEFT(A2558, 3)</f>
        <v>CHS</v>
      </c>
      <c r="H2558" s="15" t="str">
        <f>RiGHT(A2558, 3)</f>
        <v>SRQ</v>
      </c>
      <c r="I2558" s="15" t="str">
        <f>vlookup(G2558, 'Airport Codes'!$B$2:$D122631, 3, 0)</f>
        <v>Charleston, WV</v>
      </c>
      <c r="J2558" s="15" t="str">
        <f>vlookup(H2558, 'Airport Codes'!$B$2:$D122631, 3, 0)</f>
        <v>Sarasota, FL</v>
      </c>
      <c r="K2558" s="21"/>
    </row>
    <row r="2559" hidden="1">
      <c r="A2559" s="2" t="s">
        <v>2661</v>
      </c>
      <c r="C2559" s="2">
        <v>811.0</v>
      </c>
      <c r="D2559" s="2">
        <v>927.0</v>
      </c>
      <c r="E2559" s="2">
        <v>1738.0</v>
      </c>
    </row>
    <row r="2560" hidden="1">
      <c r="A2560" s="2" t="s">
        <v>2662</v>
      </c>
      <c r="B2560" s="2">
        <v>453.0</v>
      </c>
      <c r="C2560" s="2">
        <v>587.0</v>
      </c>
      <c r="D2560" s="2">
        <v>700.0</v>
      </c>
      <c r="E2560" s="2">
        <v>1740.0</v>
      </c>
      <c r="F2560" s="2" t="s">
        <v>36</v>
      </c>
      <c r="G2560" s="15" t="str">
        <f>LEFT(A2560, 3)</f>
        <v>RIC</v>
      </c>
      <c r="H2560" s="15" t="str">
        <f>RiGHT(A2560, 3)</f>
        <v>ROC</v>
      </c>
      <c r="I2560" s="15" t="str">
        <f>vlookup(G2560, 'Airport Codes'!$B$2:$D122631, 3, 0)</f>
        <v>Richmond, BC</v>
      </c>
      <c r="J2560" s="15" t="str">
        <f>vlookup(H2560, 'Airport Codes'!$B$2:$D122631, 3, 0)</f>
        <v>Rochester, MN</v>
      </c>
      <c r="K2560" s="21"/>
    </row>
    <row r="2561" hidden="1">
      <c r="A2561" s="2" t="s">
        <v>2663</v>
      </c>
      <c r="B2561" s="2">
        <v>8324.0</v>
      </c>
      <c r="C2561" s="2">
        <v>8559.0</v>
      </c>
      <c r="D2561" s="2">
        <v>8237.0</v>
      </c>
      <c r="E2561" s="2">
        <v>25120.0</v>
      </c>
    </row>
    <row r="2562" hidden="1">
      <c r="A2562" s="2" t="s">
        <v>2664</v>
      </c>
      <c r="B2562" s="2">
        <v>3303.0</v>
      </c>
      <c r="C2562" s="2">
        <v>3678.0</v>
      </c>
      <c r="D2562" s="2">
        <v>3234.0</v>
      </c>
      <c r="E2562" s="2">
        <v>10215.0</v>
      </c>
    </row>
    <row r="2563" hidden="1">
      <c r="A2563" s="2" t="s">
        <v>2665</v>
      </c>
      <c r="B2563" s="2">
        <v>5526.0</v>
      </c>
      <c r="C2563" s="2">
        <v>5410.0</v>
      </c>
      <c r="D2563" s="2">
        <v>5569.0</v>
      </c>
      <c r="E2563" s="2">
        <v>16505.0</v>
      </c>
    </row>
    <row r="2564" hidden="1">
      <c r="A2564" s="2" t="s">
        <v>2666</v>
      </c>
      <c r="B2564" s="2">
        <v>543.0</v>
      </c>
      <c r="C2564" s="2">
        <v>582.0</v>
      </c>
      <c r="D2564" s="2">
        <v>612.0</v>
      </c>
      <c r="E2564" s="2">
        <v>1737.0</v>
      </c>
      <c r="F2564" s="2" t="s">
        <v>36</v>
      </c>
      <c r="G2564" s="15" t="str">
        <f>LEFT(A2564, 3)</f>
        <v>ALB</v>
      </c>
      <c r="H2564" s="15" t="str">
        <f>RiGHT(A2564, 3)</f>
        <v>GRR</v>
      </c>
      <c r="I2564" s="15" t="str">
        <f>vlookup(G2564, 'Airport Codes'!$B$2:$D122631, 3, 0)</f>
        <v>Albany, NY</v>
      </c>
      <c r="J2564" s="15" t="str">
        <f>vlookup(H2564, 'Airport Codes'!$B$2:$D122631, 3, 0)</f>
        <v>Grand Rapids, MI</v>
      </c>
      <c r="K2564" s="21"/>
    </row>
    <row r="2565" hidden="1">
      <c r="A2565" s="2" t="s">
        <v>2667</v>
      </c>
      <c r="B2565" s="2">
        <v>8227.0</v>
      </c>
      <c r="C2565" s="2">
        <v>11887.0</v>
      </c>
      <c r="D2565" s="2">
        <v>11795.0</v>
      </c>
      <c r="E2565" s="2">
        <v>31909.0</v>
      </c>
    </row>
    <row r="2566" hidden="1">
      <c r="A2566" s="2" t="s">
        <v>2668</v>
      </c>
      <c r="B2566" s="2">
        <v>7612.0</v>
      </c>
      <c r="C2566" s="2">
        <v>7932.0</v>
      </c>
      <c r="D2566" s="2">
        <v>4189.0</v>
      </c>
      <c r="E2566" s="2">
        <v>19733.0</v>
      </c>
    </row>
    <row r="2567" hidden="1">
      <c r="A2567" s="2" t="s">
        <v>2669</v>
      </c>
      <c r="B2567" s="2">
        <v>530.0</v>
      </c>
      <c r="C2567" s="2">
        <v>585.0</v>
      </c>
      <c r="D2567" s="2">
        <v>617.0</v>
      </c>
      <c r="E2567" s="2">
        <v>1732.0</v>
      </c>
      <c r="F2567" s="2" t="s">
        <v>36</v>
      </c>
      <c r="G2567" s="15" t="str">
        <f t="shared" ref="G2567:G2568" si="473">LEFT(A2567, 3)</f>
        <v>AGS</v>
      </c>
      <c r="H2567" s="15" t="str">
        <f t="shared" ref="H2567:H2568" si="474">RiGHT(A2567, 3)</f>
        <v>CLE</v>
      </c>
      <c r="I2567" s="15" t="str">
        <f>vlookup(G2567, 'Airport Codes'!$B$2:$D122631, 3, 0)</f>
        <v>Augusta, ME</v>
      </c>
      <c r="J2567" s="15" t="str">
        <f>vlookup(H2567, 'Airport Codes'!$B$2:$D122631, 3, 0)</f>
        <v>Cleveland, OH</v>
      </c>
      <c r="K2567" s="21"/>
    </row>
    <row r="2568" hidden="1">
      <c r="A2568" s="2" t="s">
        <v>2670</v>
      </c>
      <c r="B2568" s="2">
        <v>521.0</v>
      </c>
      <c r="C2568" s="2">
        <v>531.0</v>
      </c>
      <c r="D2568" s="2">
        <v>675.0</v>
      </c>
      <c r="E2568" s="2">
        <v>1727.0</v>
      </c>
      <c r="F2568" s="2" t="s">
        <v>36</v>
      </c>
      <c r="G2568" s="15" t="str">
        <f t="shared" si="473"/>
        <v>GNV</v>
      </c>
      <c r="H2568" s="15" t="str">
        <f t="shared" si="474"/>
        <v>IND</v>
      </c>
      <c r="I2568" s="15" t="str">
        <f>vlookup(G2568, 'Airport Codes'!$B$2:$D122631, 3, 0)</f>
        <v>Gainesville, TX</v>
      </c>
      <c r="J2568" s="15" t="str">
        <f>vlookup(H2568, 'Airport Codes'!$B$2:$D122631, 3, 0)</f>
        <v>Indianapolis, IN</v>
      </c>
      <c r="K2568" s="21"/>
    </row>
    <row r="2569" hidden="1">
      <c r="A2569" s="2" t="s">
        <v>2671</v>
      </c>
      <c r="B2569" s="2">
        <v>33169.0</v>
      </c>
      <c r="C2569" s="2">
        <v>34499.0</v>
      </c>
      <c r="D2569" s="2">
        <v>34404.0</v>
      </c>
      <c r="E2569" s="2">
        <v>102072.0</v>
      </c>
    </row>
    <row r="2570" hidden="1">
      <c r="A2570" s="2" t="s">
        <v>2672</v>
      </c>
      <c r="B2570" s="2">
        <v>458.0</v>
      </c>
      <c r="C2570" s="2">
        <v>454.0</v>
      </c>
      <c r="D2570" s="2">
        <v>462.0</v>
      </c>
      <c r="E2570" s="2">
        <v>1374.0</v>
      </c>
    </row>
    <row r="2571" hidden="1">
      <c r="A2571" s="2" t="s">
        <v>2673</v>
      </c>
      <c r="C2571" s="2">
        <v>7086.0</v>
      </c>
      <c r="D2571" s="2">
        <v>6634.0</v>
      </c>
      <c r="E2571" s="2">
        <v>13720.0</v>
      </c>
    </row>
    <row r="2572" hidden="1">
      <c r="A2572" s="2" t="s">
        <v>2674</v>
      </c>
      <c r="B2572" s="2">
        <v>200.0</v>
      </c>
      <c r="C2572" s="2">
        <v>254.0</v>
      </c>
      <c r="D2572" s="2">
        <v>186.0</v>
      </c>
      <c r="E2572" s="2">
        <v>640.0</v>
      </c>
    </row>
    <row r="2573" hidden="1">
      <c r="A2573" s="2" t="s">
        <v>2675</v>
      </c>
      <c r="C2573" s="2">
        <v>296.0</v>
      </c>
      <c r="E2573" s="2">
        <v>296.0</v>
      </c>
    </row>
    <row r="2574" hidden="1">
      <c r="A2574" s="2" t="s">
        <v>2676</v>
      </c>
      <c r="B2574" s="2">
        <v>524.0</v>
      </c>
      <c r="C2574" s="2">
        <v>599.0</v>
      </c>
      <c r="D2574" s="2">
        <v>603.0</v>
      </c>
      <c r="E2574" s="2">
        <v>1726.0</v>
      </c>
      <c r="F2574" s="2" t="s">
        <v>36</v>
      </c>
      <c r="G2574" s="15" t="str">
        <f t="shared" ref="G2574:G2576" si="475">LEFT(A2574, 3)</f>
        <v>DTW</v>
      </c>
      <c r="H2574" s="15" t="str">
        <f t="shared" ref="H2574:H2576" si="476">RiGHT(A2574, 3)</f>
        <v>MGM</v>
      </c>
      <c r="I2574" s="15" t="str">
        <f>vlookup(G2574, 'Airport Codes'!$B$2:$D122631, 3, 0)</f>
        <v>Detroit, MI</v>
      </c>
      <c r="J2574" s="15" t="str">
        <f>vlookup(H2574, 'Airport Codes'!$B$2:$D122631, 3, 0)</f>
        <v>Montgomery, AL</v>
      </c>
      <c r="K2574" s="21"/>
    </row>
    <row r="2575" hidden="1">
      <c r="A2575" s="2" t="s">
        <v>2677</v>
      </c>
      <c r="B2575" s="2">
        <v>494.0</v>
      </c>
      <c r="C2575" s="2">
        <v>513.0</v>
      </c>
      <c r="D2575" s="2">
        <v>705.0</v>
      </c>
      <c r="E2575" s="2">
        <v>1712.0</v>
      </c>
      <c r="F2575" s="2" t="s">
        <v>36</v>
      </c>
      <c r="G2575" s="15" t="str">
        <f t="shared" si="475"/>
        <v>JAC</v>
      </c>
      <c r="H2575" s="15" t="str">
        <f t="shared" si="476"/>
        <v>PDX</v>
      </c>
      <c r="I2575" s="15" t="str">
        <f>vlookup(G2575, 'Airport Codes'!$B$2:$D122631, 3, 0)</f>
        <v>Jackson, MS</v>
      </c>
      <c r="J2575" s="15" t="str">
        <f>vlookup(H2575, 'Airport Codes'!$B$2:$D122631, 3, 0)</f>
        <v>Portland, OR</v>
      </c>
      <c r="K2575" s="21"/>
    </row>
    <row r="2576" hidden="1">
      <c r="A2576" s="2" t="s">
        <v>2678</v>
      </c>
      <c r="B2576" s="2">
        <v>487.0</v>
      </c>
      <c r="C2576" s="2">
        <v>595.0</v>
      </c>
      <c r="D2576" s="2">
        <v>613.0</v>
      </c>
      <c r="E2576" s="2">
        <v>1695.0</v>
      </c>
      <c r="F2576" s="2" t="s">
        <v>36</v>
      </c>
      <c r="G2576" s="15" t="str">
        <f t="shared" si="475"/>
        <v>MGM</v>
      </c>
      <c r="H2576" s="15" t="str">
        <f t="shared" si="476"/>
        <v>ORD</v>
      </c>
      <c r="I2576" s="15" t="str">
        <f>vlookup(G2576, 'Airport Codes'!$B$2:$D122631, 3, 0)</f>
        <v>Montgomery, AL</v>
      </c>
      <c r="J2576" s="15" t="str">
        <f>vlookup(H2576, 'Airport Codes'!$B$2:$D122631, 3, 0)</f>
        <v>Chicago, IL</v>
      </c>
      <c r="K2576" s="21"/>
    </row>
    <row r="2577" hidden="1">
      <c r="A2577" s="2" t="s">
        <v>2679</v>
      </c>
      <c r="B2577" s="2">
        <v>847.0</v>
      </c>
      <c r="C2577" s="2">
        <v>1458.0</v>
      </c>
      <c r="D2577" s="2">
        <v>987.0</v>
      </c>
      <c r="E2577" s="2">
        <v>3292.0</v>
      </c>
    </row>
    <row r="2578" hidden="1">
      <c r="A2578" s="2" t="s">
        <v>2680</v>
      </c>
      <c r="C2578" s="2">
        <v>4343.0</v>
      </c>
      <c r="D2578" s="2">
        <v>4501.0</v>
      </c>
      <c r="E2578" s="2">
        <v>8844.0</v>
      </c>
    </row>
    <row r="2579" hidden="1">
      <c r="A2579" s="2" t="s">
        <v>2681</v>
      </c>
      <c r="B2579" s="2">
        <v>22032.0</v>
      </c>
      <c r="C2579" s="2">
        <v>19290.0</v>
      </c>
      <c r="D2579" s="2">
        <v>18227.0</v>
      </c>
      <c r="E2579" s="2">
        <v>59549.0</v>
      </c>
    </row>
    <row r="2580" hidden="1">
      <c r="A2580" s="2" t="s">
        <v>2682</v>
      </c>
      <c r="B2580" s="2">
        <v>48.0</v>
      </c>
      <c r="C2580" s="2">
        <v>92.0</v>
      </c>
      <c r="E2580" s="2">
        <v>140.0</v>
      </c>
    </row>
    <row r="2581" hidden="1">
      <c r="A2581" s="2" t="s">
        <v>2683</v>
      </c>
      <c r="B2581" s="2">
        <v>19.0</v>
      </c>
      <c r="C2581" s="2">
        <v>63.0</v>
      </c>
      <c r="D2581" s="2">
        <v>62.0</v>
      </c>
      <c r="E2581" s="2">
        <v>144.0</v>
      </c>
    </row>
    <row r="2582" hidden="1">
      <c r="A2582" s="2" t="s">
        <v>2684</v>
      </c>
      <c r="B2582" s="2">
        <v>249.0</v>
      </c>
      <c r="C2582" s="2">
        <v>219.0</v>
      </c>
      <c r="D2582" s="2">
        <v>278.0</v>
      </c>
      <c r="E2582" s="2">
        <v>746.0</v>
      </c>
    </row>
    <row r="2583" hidden="1">
      <c r="A2583" s="2" t="s">
        <v>2685</v>
      </c>
      <c r="D2583" s="2">
        <v>18.0</v>
      </c>
      <c r="E2583" s="2">
        <v>18.0</v>
      </c>
    </row>
    <row r="2584" hidden="1">
      <c r="A2584" s="2" t="s">
        <v>2686</v>
      </c>
      <c r="B2584" s="2">
        <v>115.0</v>
      </c>
      <c r="C2584" s="2">
        <v>58.0</v>
      </c>
      <c r="D2584" s="2">
        <v>58.0</v>
      </c>
      <c r="E2584" s="2">
        <v>231.0</v>
      </c>
    </row>
    <row r="2585" hidden="1">
      <c r="A2585" s="2" t="s">
        <v>2687</v>
      </c>
      <c r="B2585" s="2">
        <v>123.0</v>
      </c>
      <c r="C2585" s="2">
        <v>104.0</v>
      </c>
      <c r="D2585" s="2">
        <v>134.0</v>
      </c>
      <c r="E2585" s="2">
        <v>361.0</v>
      </c>
    </row>
    <row r="2586" hidden="1">
      <c r="A2586" s="2" t="s">
        <v>2688</v>
      </c>
      <c r="B2586" s="2">
        <v>85.0</v>
      </c>
      <c r="C2586" s="2">
        <v>103.0</v>
      </c>
      <c r="E2586" s="2">
        <v>188.0</v>
      </c>
    </row>
    <row r="2587" hidden="1">
      <c r="A2587" s="2" t="s">
        <v>2689</v>
      </c>
      <c r="B2587" s="2">
        <v>42.0</v>
      </c>
      <c r="C2587" s="2">
        <v>84.0</v>
      </c>
      <c r="D2587" s="2">
        <v>38.0</v>
      </c>
      <c r="E2587" s="2">
        <v>164.0</v>
      </c>
    </row>
    <row r="2588" hidden="1">
      <c r="A2588" s="2" t="s">
        <v>2690</v>
      </c>
      <c r="B2588" s="2">
        <v>77.0</v>
      </c>
      <c r="C2588" s="2">
        <v>18.0</v>
      </c>
      <c r="D2588" s="2">
        <v>146.0</v>
      </c>
      <c r="E2588" s="2">
        <v>241.0</v>
      </c>
    </row>
    <row r="2589" hidden="1">
      <c r="A2589" s="2" t="s">
        <v>2691</v>
      </c>
      <c r="B2589" s="2">
        <v>88.0</v>
      </c>
      <c r="C2589" s="2">
        <v>82.0</v>
      </c>
      <c r="D2589" s="2">
        <v>157.0</v>
      </c>
      <c r="E2589" s="2">
        <v>327.0</v>
      </c>
    </row>
    <row r="2590" hidden="1">
      <c r="A2590" s="2" t="s">
        <v>2692</v>
      </c>
      <c r="B2590" s="2">
        <v>401.0</v>
      </c>
      <c r="C2590" s="2">
        <v>577.0</v>
      </c>
      <c r="D2590" s="2">
        <v>450.0</v>
      </c>
      <c r="E2590" s="2">
        <v>1428.0</v>
      </c>
    </row>
    <row r="2591" hidden="1">
      <c r="A2591" s="2" t="s">
        <v>2693</v>
      </c>
      <c r="B2591" s="2">
        <v>248.0</v>
      </c>
      <c r="C2591" s="2">
        <v>214.0</v>
      </c>
      <c r="D2591" s="2">
        <v>165.0</v>
      </c>
      <c r="E2591" s="2">
        <v>627.0</v>
      </c>
    </row>
    <row r="2592" hidden="1">
      <c r="A2592" s="2" t="s">
        <v>2694</v>
      </c>
      <c r="B2592" s="2">
        <v>49.0</v>
      </c>
      <c r="C2592" s="2">
        <v>161.0</v>
      </c>
      <c r="D2592" s="2">
        <v>88.0</v>
      </c>
      <c r="E2592" s="2">
        <v>298.0</v>
      </c>
    </row>
    <row r="2593" hidden="1">
      <c r="A2593" s="2" t="s">
        <v>2695</v>
      </c>
      <c r="B2593" s="2">
        <v>472.0</v>
      </c>
      <c r="C2593" s="2">
        <v>529.0</v>
      </c>
      <c r="D2593" s="2">
        <v>691.0</v>
      </c>
      <c r="E2593" s="2">
        <v>1692.0</v>
      </c>
      <c r="F2593" s="2" t="s">
        <v>36</v>
      </c>
      <c r="G2593" s="15" t="str">
        <f>LEFT(A2593, 3)</f>
        <v>ABQ</v>
      </c>
      <c r="H2593" s="15" t="str">
        <f>RiGHT(A2593, 3)</f>
        <v>SBA</v>
      </c>
      <c r="I2593" s="15" t="str">
        <f>vlookup(G2593, 'Airport Codes'!$B$2:$D122631, 3, 0)</f>
        <v>Albuquerque, NM</v>
      </c>
      <c r="J2593" s="15" t="str">
        <f>vlookup(H2593, 'Airport Codes'!$B$2:$D122631, 3, 0)</f>
        <v>Santa Barbara, CA</v>
      </c>
      <c r="K2593" s="21"/>
    </row>
    <row r="2594" hidden="1">
      <c r="A2594" s="2" t="s">
        <v>2696</v>
      </c>
      <c r="B2594" s="2">
        <v>178.0</v>
      </c>
      <c r="C2594" s="2">
        <v>186.0</v>
      </c>
      <c r="D2594" s="2">
        <v>181.0</v>
      </c>
      <c r="E2594" s="2">
        <v>545.0</v>
      </c>
    </row>
    <row r="2595" hidden="1">
      <c r="A2595" s="2" t="s">
        <v>2697</v>
      </c>
      <c r="B2595" s="2">
        <v>100.0</v>
      </c>
      <c r="C2595" s="2">
        <v>89.0</v>
      </c>
      <c r="D2595" s="2">
        <v>180.0</v>
      </c>
      <c r="E2595" s="2">
        <v>369.0</v>
      </c>
    </row>
    <row r="2596" hidden="1">
      <c r="A2596" s="2" t="s">
        <v>2698</v>
      </c>
      <c r="B2596" s="2">
        <v>362.0</v>
      </c>
      <c r="C2596" s="2">
        <v>402.0</v>
      </c>
      <c r="D2596" s="2">
        <v>293.0</v>
      </c>
      <c r="E2596" s="2">
        <v>1057.0</v>
      </c>
    </row>
    <row r="2597" hidden="1">
      <c r="A2597" s="2" t="s">
        <v>2699</v>
      </c>
      <c r="B2597" s="2">
        <v>174.0</v>
      </c>
      <c r="C2597" s="2">
        <v>77.0</v>
      </c>
      <c r="D2597" s="2">
        <v>109.0</v>
      </c>
      <c r="E2597" s="2">
        <v>360.0</v>
      </c>
    </row>
    <row r="2598" hidden="1">
      <c r="A2598" s="2" t="s">
        <v>2700</v>
      </c>
      <c r="D2598" s="2">
        <v>139.0</v>
      </c>
      <c r="E2598" s="2">
        <v>139.0</v>
      </c>
    </row>
    <row r="2599" hidden="1">
      <c r="A2599" s="2" t="s">
        <v>2701</v>
      </c>
      <c r="D2599" s="2">
        <v>43.0</v>
      </c>
      <c r="E2599" s="2">
        <v>43.0</v>
      </c>
    </row>
    <row r="2600" hidden="1">
      <c r="A2600" s="2" t="s">
        <v>2702</v>
      </c>
      <c r="B2600" s="2">
        <v>37.0</v>
      </c>
      <c r="C2600" s="2">
        <v>49.0</v>
      </c>
      <c r="E2600" s="2">
        <v>86.0</v>
      </c>
    </row>
    <row r="2601" hidden="1">
      <c r="A2601" s="2" t="s">
        <v>2703</v>
      </c>
      <c r="B2601" s="2">
        <v>753.0</v>
      </c>
      <c r="C2601" s="2">
        <v>574.0</v>
      </c>
      <c r="D2601" s="2">
        <v>453.0</v>
      </c>
      <c r="E2601" s="2">
        <v>1780.0</v>
      </c>
    </row>
    <row r="2602" hidden="1">
      <c r="A2602" s="2" t="s">
        <v>2704</v>
      </c>
      <c r="B2602" s="2">
        <v>307.0</v>
      </c>
      <c r="C2602" s="2">
        <v>124.0</v>
      </c>
      <c r="D2602" s="2">
        <v>138.0</v>
      </c>
      <c r="E2602" s="2">
        <v>569.0</v>
      </c>
    </row>
    <row r="2603" hidden="1">
      <c r="A2603" s="2" t="s">
        <v>2705</v>
      </c>
      <c r="B2603" s="2">
        <v>259.0</v>
      </c>
      <c r="C2603" s="2">
        <v>122.0</v>
      </c>
      <c r="D2603" s="2">
        <v>256.0</v>
      </c>
      <c r="E2603" s="2">
        <v>637.0</v>
      </c>
    </row>
    <row r="2604" hidden="1">
      <c r="A2604" s="2" t="s">
        <v>2706</v>
      </c>
      <c r="B2604" s="2">
        <v>707.0</v>
      </c>
      <c r="C2604" s="2">
        <v>412.0</v>
      </c>
      <c r="D2604" s="2">
        <v>164.0</v>
      </c>
      <c r="E2604" s="2">
        <v>1283.0</v>
      </c>
    </row>
    <row r="2605" hidden="1">
      <c r="A2605" s="2" t="s">
        <v>2707</v>
      </c>
      <c r="B2605" s="2">
        <v>2608.0</v>
      </c>
      <c r="C2605" s="2">
        <v>784.0</v>
      </c>
      <c r="E2605" s="2">
        <v>3392.0</v>
      </c>
    </row>
    <row r="2606" hidden="1">
      <c r="A2606" s="2" t="s">
        <v>2708</v>
      </c>
      <c r="B2606" s="2">
        <v>500.0</v>
      </c>
      <c r="C2606" s="2">
        <v>404.0</v>
      </c>
      <c r="D2606" s="2">
        <v>366.0</v>
      </c>
      <c r="E2606" s="2">
        <v>1270.0</v>
      </c>
    </row>
    <row r="2607" hidden="1">
      <c r="A2607" s="2" t="s">
        <v>2709</v>
      </c>
      <c r="B2607" s="2">
        <v>147.0</v>
      </c>
      <c r="C2607" s="2">
        <v>60.0</v>
      </c>
      <c r="D2607" s="2">
        <v>18.0</v>
      </c>
      <c r="E2607" s="2">
        <v>225.0</v>
      </c>
    </row>
    <row r="2608" hidden="1">
      <c r="A2608" s="2" t="s">
        <v>2710</v>
      </c>
      <c r="B2608" s="2">
        <v>149.0</v>
      </c>
      <c r="C2608" s="2">
        <v>103.0</v>
      </c>
      <c r="E2608" s="2">
        <v>252.0</v>
      </c>
    </row>
    <row r="2609" hidden="1">
      <c r="A2609" s="2" t="s">
        <v>2711</v>
      </c>
      <c r="B2609" s="2">
        <v>2811.0</v>
      </c>
      <c r="C2609" s="2">
        <v>2205.0</v>
      </c>
      <c r="D2609" s="2">
        <v>308.0</v>
      </c>
      <c r="E2609" s="2">
        <v>5324.0</v>
      </c>
    </row>
    <row r="2610" hidden="1">
      <c r="A2610" s="2" t="s">
        <v>2712</v>
      </c>
      <c r="B2610" s="2">
        <v>309.0</v>
      </c>
      <c r="C2610" s="2">
        <v>188.0</v>
      </c>
      <c r="D2610" s="2">
        <v>109.0</v>
      </c>
      <c r="E2610" s="2">
        <v>606.0</v>
      </c>
    </row>
    <row r="2611" hidden="1">
      <c r="A2611" s="2" t="s">
        <v>2713</v>
      </c>
      <c r="B2611" s="2">
        <v>3316.0</v>
      </c>
      <c r="C2611" s="2">
        <v>2557.0</v>
      </c>
      <c r="D2611" s="2">
        <v>2937.0</v>
      </c>
      <c r="E2611" s="2">
        <v>8810.0</v>
      </c>
    </row>
    <row r="2612" hidden="1">
      <c r="A2612" s="2" t="s">
        <v>2714</v>
      </c>
      <c r="B2612" s="2">
        <v>381.0</v>
      </c>
      <c r="C2612" s="2">
        <v>273.0</v>
      </c>
      <c r="D2612" s="2">
        <v>224.0</v>
      </c>
      <c r="E2612" s="2">
        <v>878.0</v>
      </c>
    </row>
    <row r="2613" hidden="1">
      <c r="A2613" s="2" t="s">
        <v>2715</v>
      </c>
      <c r="B2613" s="2">
        <v>634.0</v>
      </c>
      <c r="C2613" s="2">
        <v>431.0</v>
      </c>
      <c r="D2613" s="2">
        <v>402.0</v>
      </c>
      <c r="E2613" s="2">
        <v>1467.0</v>
      </c>
    </row>
    <row r="2614" hidden="1">
      <c r="A2614" s="2" t="s">
        <v>2716</v>
      </c>
      <c r="D2614" s="2">
        <v>151.0</v>
      </c>
      <c r="E2614" s="2">
        <v>151.0</v>
      </c>
    </row>
    <row r="2615" hidden="1">
      <c r="A2615" s="2" t="s">
        <v>2717</v>
      </c>
      <c r="B2615" s="2">
        <v>21.0</v>
      </c>
      <c r="E2615" s="2">
        <v>21.0</v>
      </c>
    </row>
    <row r="2616" hidden="1">
      <c r="A2616" s="2" t="s">
        <v>2718</v>
      </c>
      <c r="B2616" s="2">
        <v>112.0</v>
      </c>
      <c r="C2616" s="2">
        <v>144.0</v>
      </c>
      <c r="E2616" s="2">
        <v>256.0</v>
      </c>
    </row>
    <row r="2617" hidden="1">
      <c r="A2617" s="2" t="s">
        <v>2719</v>
      </c>
      <c r="B2617" s="2">
        <v>522.0</v>
      </c>
      <c r="C2617" s="2">
        <v>541.0</v>
      </c>
      <c r="D2617" s="2">
        <v>621.0</v>
      </c>
      <c r="E2617" s="2">
        <v>1684.0</v>
      </c>
      <c r="F2617" s="2" t="s">
        <v>36</v>
      </c>
      <c r="G2617" s="15" t="str">
        <f>LEFT(A2617, 3)</f>
        <v>EVV</v>
      </c>
      <c r="H2617" s="15" t="str">
        <f>RiGHT(A2617, 3)</f>
        <v>PHL</v>
      </c>
      <c r="I2617" s="15" t="str">
        <f>vlookup(G2617, 'Airport Codes'!$B$2:$D122631, 3, 0)</f>
        <v>Evansville, IN</v>
      </c>
      <c r="J2617" s="15" t="str">
        <f>vlookup(H2617, 'Airport Codes'!$B$2:$D122631, 3, 0)</f>
        <v>Philadelphia, PA</v>
      </c>
      <c r="K2617" s="21"/>
    </row>
    <row r="2618" hidden="1">
      <c r="A2618" s="2" t="s">
        <v>2720</v>
      </c>
      <c r="B2618" s="2">
        <v>67.0</v>
      </c>
      <c r="D2618" s="2">
        <v>22.0</v>
      </c>
      <c r="E2618" s="2">
        <v>89.0</v>
      </c>
    </row>
    <row r="2619" hidden="1">
      <c r="A2619" s="2" t="s">
        <v>2721</v>
      </c>
      <c r="B2619" s="2">
        <v>491.0</v>
      </c>
      <c r="C2619" s="2">
        <v>548.0</v>
      </c>
      <c r="D2619" s="2">
        <v>641.0</v>
      </c>
      <c r="E2619" s="2">
        <v>1680.0</v>
      </c>
      <c r="F2619" s="2" t="s">
        <v>36</v>
      </c>
      <c r="G2619" s="15" t="str">
        <f>LEFT(A2619, 3)</f>
        <v>OKC</v>
      </c>
      <c r="H2619" s="15" t="str">
        <f>RiGHT(A2619, 3)</f>
        <v>OMA</v>
      </c>
      <c r="I2619" s="15" t="str">
        <f>vlookup(G2619, 'Airport Codes'!$B$2:$D122631, 3, 0)</f>
        <v>Oklahoma City, OK</v>
      </c>
      <c r="J2619" s="15" t="str">
        <f>vlookup(H2619, 'Airport Codes'!$B$2:$D122631, 3, 0)</f>
        <v>Omaha, NE</v>
      </c>
      <c r="K2619" s="21"/>
    </row>
    <row r="2620" hidden="1">
      <c r="A2620" s="2" t="s">
        <v>2722</v>
      </c>
      <c r="B2620" s="2">
        <v>111.0</v>
      </c>
      <c r="C2620" s="2">
        <v>87.0</v>
      </c>
      <c r="D2620" s="2">
        <v>93.0</v>
      </c>
      <c r="E2620" s="2">
        <v>291.0</v>
      </c>
    </row>
    <row r="2621" hidden="1">
      <c r="A2621" s="2" t="s">
        <v>2723</v>
      </c>
      <c r="B2621" s="2">
        <v>482.0</v>
      </c>
      <c r="C2621" s="2">
        <v>290.0</v>
      </c>
      <c r="D2621" s="2">
        <v>235.0</v>
      </c>
      <c r="E2621" s="2">
        <v>1007.0</v>
      </c>
    </row>
    <row r="2622" hidden="1">
      <c r="A2622" s="2" t="s">
        <v>2724</v>
      </c>
      <c r="C2622" s="2">
        <v>76.0</v>
      </c>
      <c r="D2622" s="2">
        <v>60.0</v>
      </c>
      <c r="E2622" s="2">
        <v>136.0</v>
      </c>
    </row>
    <row r="2623" hidden="1">
      <c r="A2623" s="2" t="s">
        <v>2725</v>
      </c>
      <c r="B2623" s="2">
        <v>206.0</v>
      </c>
      <c r="C2623" s="2">
        <v>165.0</v>
      </c>
      <c r="D2623" s="2">
        <v>236.0</v>
      </c>
      <c r="E2623" s="2">
        <v>607.0</v>
      </c>
    </row>
    <row r="2624" hidden="1">
      <c r="A2624" s="2" t="s">
        <v>2726</v>
      </c>
      <c r="B2624" s="2">
        <v>293.0</v>
      </c>
      <c r="C2624" s="2">
        <v>220.0</v>
      </c>
      <c r="D2624" s="2">
        <v>288.0</v>
      </c>
      <c r="E2624" s="2">
        <v>801.0</v>
      </c>
    </row>
    <row r="2625" hidden="1">
      <c r="A2625" s="2" t="s">
        <v>2727</v>
      </c>
      <c r="B2625" s="2">
        <v>275.0</v>
      </c>
      <c r="C2625" s="2">
        <v>18.0</v>
      </c>
      <c r="E2625" s="2">
        <v>293.0</v>
      </c>
    </row>
    <row r="2626" hidden="1">
      <c r="A2626" s="2" t="s">
        <v>2728</v>
      </c>
      <c r="B2626" s="2">
        <v>19.0</v>
      </c>
      <c r="E2626" s="2">
        <v>19.0</v>
      </c>
    </row>
    <row r="2627" hidden="1">
      <c r="A2627" s="2" t="s">
        <v>2729</v>
      </c>
      <c r="B2627" s="2">
        <v>77.0</v>
      </c>
      <c r="C2627" s="2">
        <v>47.0</v>
      </c>
      <c r="D2627" s="2">
        <v>54.0</v>
      </c>
      <c r="E2627" s="2">
        <v>178.0</v>
      </c>
    </row>
    <row r="2628" hidden="1">
      <c r="A2628" s="2" t="s">
        <v>2730</v>
      </c>
      <c r="D2628" s="2">
        <v>40.0</v>
      </c>
      <c r="E2628" s="2">
        <v>40.0</v>
      </c>
    </row>
    <row r="2629" hidden="1">
      <c r="A2629" s="2" t="s">
        <v>2731</v>
      </c>
      <c r="B2629" s="2">
        <v>19.0</v>
      </c>
      <c r="C2629" s="2">
        <v>41.0</v>
      </c>
      <c r="E2629" s="2">
        <v>60.0</v>
      </c>
    </row>
    <row r="2630" hidden="1">
      <c r="A2630" s="2" t="s">
        <v>2732</v>
      </c>
      <c r="B2630" s="2">
        <v>319.0</v>
      </c>
      <c r="C2630" s="2">
        <v>243.0</v>
      </c>
      <c r="D2630" s="2">
        <v>302.0</v>
      </c>
      <c r="E2630" s="2">
        <v>864.0</v>
      </c>
    </row>
    <row r="2631" hidden="1">
      <c r="A2631" s="2" t="s">
        <v>2733</v>
      </c>
      <c r="C2631" s="2">
        <v>18.0</v>
      </c>
      <c r="E2631" s="2">
        <v>18.0</v>
      </c>
    </row>
    <row r="2632" hidden="1">
      <c r="A2632" s="2" t="s">
        <v>2734</v>
      </c>
      <c r="B2632" s="2">
        <v>506.0</v>
      </c>
      <c r="C2632" s="2">
        <v>564.0</v>
      </c>
      <c r="D2632" s="2">
        <v>597.0</v>
      </c>
      <c r="E2632" s="2">
        <v>1667.0</v>
      </c>
      <c r="F2632" s="2" t="s">
        <v>36</v>
      </c>
      <c r="G2632" s="15" t="str">
        <f t="shared" ref="G2632:G2633" si="477">LEFT(A2632, 3)</f>
        <v>PIT</v>
      </c>
      <c r="H2632" s="15" t="str">
        <f t="shared" ref="H2632:H2633" si="478">RiGHT(A2632, 3)</f>
        <v>SYR</v>
      </c>
      <c r="I2632" s="15" t="str">
        <f>vlookup(G2632, 'Airport Codes'!$B$2:$D122631, 3, 0)</f>
        <v>Pittsburgh, PA</v>
      </c>
      <c r="J2632" s="15" t="str">
        <f>vlookup(H2632, 'Airport Codes'!$B$2:$D122631, 3, 0)</f>
        <v>New York State Fair, NY</v>
      </c>
      <c r="K2632" s="21"/>
    </row>
    <row r="2633" hidden="1">
      <c r="A2633" s="2" t="s">
        <v>2735</v>
      </c>
      <c r="B2633" s="2">
        <v>485.0</v>
      </c>
      <c r="C2633" s="2">
        <v>572.0</v>
      </c>
      <c r="D2633" s="2">
        <v>608.0</v>
      </c>
      <c r="E2633" s="2">
        <v>1665.0</v>
      </c>
      <c r="F2633" s="2" t="s">
        <v>36</v>
      </c>
      <c r="G2633" s="15" t="str">
        <f t="shared" si="477"/>
        <v>GRR</v>
      </c>
      <c r="H2633" s="15" t="str">
        <f t="shared" si="478"/>
        <v>XNA</v>
      </c>
      <c r="I2633" s="15" t="str">
        <f>vlookup(G2633, 'Airport Codes'!$B$2:$D122631, 3, 0)</f>
        <v>Grand Rapids, MI</v>
      </c>
      <c r="J2633" s="15" t="str">
        <f>vlookup(H2633, 'Airport Codes'!$B$2:$D122631, 3, 0)</f>
        <v>Fayetteville, NC</v>
      </c>
      <c r="K2633" s="21"/>
    </row>
    <row r="2634" hidden="1">
      <c r="A2634" s="2" t="s">
        <v>2736</v>
      </c>
      <c r="B2634" s="2">
        <v>8187.0</v>
      </c>
      <c r="C2634" s="2">
        <v>8031.0</v>
      </c>
      <c r="D2634" s="2">
        <v>7764.0</v>
      </c>
      <c r="E2634" s="2">
        <v>23982.0</v>
      </c>
    </row>
    <row r="2635" hidden="1">
      <c r="A2635" s="2" t="s">
        <v>2737</v>
      </c>
      <c r="B2635" s="2">
        <v>17898.0</v>
      </c>
      <c r="C2635" s="2">
        <v>18735.0</v>
      </c>
      <c r="D2635" s="2">
        <v>18632.0</v>
      </c>
      <c r="E2635" s="2">
        <v>55265.0</v>
      </c>
    </row>
    <row r="2636" hidden="1">
      <c r="A2636" s="2" t="s">
        <v>2738</v>
      </c>
      <c r="B2636" s="2">
        <v>664.0</v>
      </c>
      <c r="C2636" s="2">
        <v>636.0</v>
      </c>
      <c r="D2636" s="2">
        <v>781.0</v>
      </c>
      <c r="E2636" s="2">
        <v>2081.0</v>
      </c>
    </row>
    <row r="2637" hidden="1">
      <c r="A2637" s="2" t="s">
        <v>2739</v>
      </c>
      <c r="B2637" s="2">
        <v>2557.0</v>
      </c>
      <c r="C2637" s="2">
        <v>2724.0</v>
      </c>
      <c r="D2637" s="2">
        <v>2678.0</v>
      </c>
      <c r="E2637" s="2">
        <v>7959.0</v>
      </c>
    </row>
    <row r="2638" hidden="1">
      <c r="A2638" s="2" t="s">
        <v>2740</v>
      </c>
      <c r="B2638" s="2">
        <v>447.0</v>
      </c>
      <c r="C2638" s="2">
        <v>546.0</v>
      </c>
      <c r="D2638" s="2">
        <v>670.0</v>
      </c>
      <c r="E2638" s="2">
        <v>1663.0</v>
      </c>
      <c r="F2638" s="2" t="s">
        <v>36</v>
      </c>
      <c r="G2638" s="15" t="str">
        <f>LEFT(A2638, 3)</f>
        <v>BHM</v>
      </c>
      <c r="H2638" s="15" t="str">
        <f>RiGHT(A2638, 3)</f>
        <v>SAV</v>
      </c>
      <c r="I2638" s="15" t="str">
        <f>vlookup(G2638, 'Airport Codes'!$B$2:$D122631, 3, 0)</f>
        <v>Birmingham, AL</v>
      </c>
      <c r="J2638" s="15" t="str">
        <f>vlookup(H2638, 'Airport Codes'!$B$2:$D122631, 3, 0)</f>
        <v>Savannah, GA</v>
      </c>
      <c r="K2638" s="21"/>
    </row>
    <row r="2639" hidden="1">
      <c r="A2639" s="2" t="s">
        <v>2741</v>
      </c>
      <c r="B2639" s="2">
        <v>4507.0</v>
      </c>
      <c r="C2639" s="2">
        <v>5745.0</v>
      </c>
      <c r="D2639" s="2">
        <v>5632.0</v>
      </c>
      <c r="E2639" s="2">
        <v>15884.0</v>
      </c>
    </row>
    <row r="2640" hidden="1">
      <c r="A2640" s="2" t="s">
        <v>2742</v>
      </c>
      <c r="B2640" s="2">
        <v>269.0</v>
      </c>
      <c r="C2640" s="2">
        <v>252.0</v>
      </c>
      <c r="D2640" s="2">
        <v>135.0</v>
      </c>
      <c r="E2640" s="2">
        <v>656.0</v>
      </c>
    </row>
    <row r="2641" hidden="1">
      <c r="A2641" s="2" t="s">
        <v>2743</v>
      </c>
      <c r="B2641" s="2">
        <v>463.0</v>
      </c>
      <c r="C2641" s="2">
        <v>528.0</v>
      </c>
      <c r="D2641" s="2">
        <v>666.0</v>
      </c>
      <c r="E2641" s="2">
        <v>1657.0</v>
      </c>
      <c r="F2641" s="2" t="s">
        <v>36</v>
      </c>
      <c r="G2641" s="15" t="str">
        <f>LEFT(A2641, 3)</f>
        <v>GRB</v>
      </c>
      <c r="H2641" s="15" t="str">
        <f>RiGHT(A2641, 3)</f>
        <v>RDU</v>
      </c>
      <c r="I2641" s="15" t="str">
        <f>vlookup(G2641, 'Airport Codes'!$B$2:$D122631, 3, 0)</f>
        <v>Green Bay, WI</v>
      </c>
      <c r="J2641" s="15" t="str">
        <f>vlookup(H2641, 'Airport Codes'!$B$2:$D122631, 3, 0)</f>
        <v>Raleigh, NC</v>
      </c>
      <c r="K2641" s="21"/>
    </row>
    <row r="2642" hidden="1">
      <c r="A2642" s="2" t="s">
        <v>2744</v>
      </c>
      <c r="B2642" s="2">
        <v>6215.0</v>
      </c>
      <c r="C2642" s="2">
        <v>7751.0</v>
      </c>
      <c r="D2642" s="2">
        <v>7564.0</v>
      </c>
      <c r="E2642" s="2">
        <v>21530.0</v>
      </c>
    </row>
    <row r="2643" hidden="1">
      <c r="A2643" s="2" t="s">
        <v>2745</v>
      </c>
      <c r="B2643" s="2">
        <v>418.0</v>
      </c>
      <c r="C2643" s="2">
        <v>536.0</v>
      </c>
      <c r="D2643" s="2">
        <v>702.0</v>
      </c>
      <c r="E2643" s="2">
        <v>1656.0</v>
      </c>
      <c r="F2643" s="2" t="s">
        <v>36</v>
      </c>
      <c r="G2643" s="15" t="str">
        <f>LEFT(A2643, 3)</f>
        <v>CLT</v>
      </c>
      <c r="H2643" s="15" t="str">
        <f>RiGHT(A2643, 3)</f>
        <v>TVC</v>
      </c>
      <c r="I2643" s="15" t="str">
        <f>vlookup(G2643, 'Airport Codes'!$B$2:$D122631, 3, 0)</f>
        <v>Charlotte, NC</v>
      </c>
      <c r="J2643" s="15" t="str">
        <f>vlookup(H2643, 'Airport Codes'!$B$2:$D122631, 3, 0)</f>
        <v>Traverse City, MI</v>
      </c>
      <c r="K2643" s="21"/>
    </row>
    <row r="2644" hidden="1">
      <c r="A2644" s="2" t="s">
        <v>2746</v>
      </c>
      <c r="B2644" s="2">
        <v>451.0</v>
      </c>
      <c r="C2644" s="2">
        <v>341.0</v>
      </c>
      <c r="D2644" s="2">
        <v>467.0</v>
      </c>
      <c r="E2644" s="2">
        <v>1259.0</v>
      </c>
    </row>
    <row r="2645" hidden="1">
      <c r="A2645" s="2" t="s">
        <v>2747</v>
      </c>
      <c r="B2645" s="2">
        <v>58.0</v>
      </c>
      <c r="C2645" s="2">
        <v>39.0</v>
      </c>
      <c r="D2645" s="2">
        <v>19.0</v>
      </c>
      <c r="E2645" s="2">
        <v>116.0</v>
      </c>
    </row>
    <row r="2646" hidden="1">
      <c r="A2646" s="2" t="s">
        <v>2748</v>
      </c>
      <c r="B2646" s="2">
        <v>432.0</v>
      </c>
      <c r="C2646" s="2">
        <v>559.0</v>
      </c>
      <c r="D2646" s="2">
        <v>665.0</v>
      </c>
      <c r="E2646" s="2">
        <v>1656.0</v>
      </c>
      <c r="F2646" s="2" t="s">
        <v>36</v>
      </c>
      <c r="G2646" s="15" t="str">
        <f t="shared" ref="G2646:G2649" si="479">LEFT(A2646, 3)</f>
        <v>MSN</v>
      </c>
      <c r="H2646" s="15" t="str">
        <f t="shared" ref="H2646:H2649" si="480">RiGHT(A2646, 3)</f>
        <v>SYR</v>
      </c>
      <c r="I2646" s="15" t="str">
        <f>vlookup(G2646, 'Airport Codes'!$B$2:$D122631, 3, 0)</f>
        <v>Madison, WI</v>
      </c>
      <c r="J2646" s="15" t="str">
        <f>vlookup(H2646, 'Airport Codes'!$B$2:$D122631, 3, 0)</f>
        <v>New York State Fair, NY</v>
      </c>
      <c r="K2646" s="21"/>
    </row>
    <row r="2647" hidden="1">
      <c r="A2647" s="2" t="s">
        <v>2749</v>
      </c>
      <c r="B2647" s="2">
        <v>422.0</v>
      </c>
      <c r="C2647" s="2">
        <v>607.0</v>
      </c>
      <c r="D2647" s="2">
        <v>624.0</v>
      </c>
      <c r="E2647" s="2">
        <v>1653.0</v>
      </c>
      <c r="F2647" s="2" t="s">
        <v>36</v>
      </c>
      <c r="G2647" s="15" t="str">
        <f t="shared" si="479"/>
        <v>MCO</v>
      </c>
      <c r="H2647" s="15" t="str">
        <f t="shared" si="480"/>
        <v>MOB</v>
      </c>
      <c r="I2647" s="15" t="str">
        <f>vlookup(G2647, 'Airport Codes'!$B$2:$D122631, 3, 0)</f>
        <v>Orlando, FL</v>
      </c>
      <c r="J2647" s="15" t="str">
        <f>vlookup(H2647, 'Airport Codes'!$B$2:$D122631, 3, 0)</f>
        <v>Mobile, AL</v>
      </c>
      <c r="K2647" s="21"/>
    </row>
    <row r="2648" hidden="1">
      <c r="A2648" s="2" t="s">
        <v>2750</v>
      </c>
      <c r="B2648" s="2">
        <v>457.0</v>
      </c>
      <c r="C2648" s="2">
        <v>544.0</v>
      </c>
      <c r="D2648" s="2">
        <v>649.0</v>
      </c>
      <c r="E2648" s="2">
        <v>1650.0</v>
      </c>
      <c r="F2648" s="2" t="s">
        <v>36</v>
      </c>
      <c r="G2648" s="15" t="str">
        <f t="shared" si="479"/>
        <v>JAX</v>
      </c>
      <c r="H2648" s="15" t="str">
        <f t="shared" si="480"/>
        <v>ROA</v>
      </c>
      <c r="I2648" s="15" t="str">
        <f>vlookup(G2648, 'Airport Codes'!$B$2:$D122631, 3, 0)</f>
        <v>Jacksonville, FL</v>
      </c>
      <c r="J2648" s="15" t="str">
        <f>vlookup(H2648, 'Airport Codes'!$B$2:$D122631, 3, 0)</f>
        <v>Roanoke, VA</v>
      </c>
      <c r="K2648" s="21"/>
    </row>
    <row r="2649" hidden="1">
      <c r="A2649" s="2" t="s">
        <v>2751</v>
      </c>
      <c r="B2649" s="2">
        <v>310.0</v>
      </c>
      <c r="C2649" s="2">
        <v>375.0</v>
      </c>
      <c r="D2649" s="2">
        <v>964.0</v>
      </c>
      <c r="E2649" s="2">
        <v>1649.0</v>
      </c>
      <c r="F2649" s="2" t="s">
        <v>36</v>
      </c>
      <c r="G2649" s="15" t="str">
        <f t="shared" si="479"/>
        <v>RDU</v>
      </c>
      <c r="H2649" s="15" t="str">
        <f t="shared" si="480"/>
        <v>SGF</v>
      </c>
      <c r="I2649" s="15" t="str">
        <f>vlookup(G2649, 'Airport Codes'!$B$2:$D122631, 3, 0)</f>
        <v>Raleigh, NC</v>
      </c>
      <c r="J2649" s="15" t="str">
        <f>vlookup(H2649, 'Airport Codes'!$B$2:$D122631, 3, 0)</f>
        <v>Eugene-Springfield, OR</v>
      </c>
      <c r="K2649" s="21"/>
    </row>
    <row r="2650" hidden="1">
      <c r="A2650" s="2" t="s">
        <v>2752</v>
      </c>
      <c r="C2650" s="2">
        <v>83.0</v>
      </c>
      <c r="E2650" s="2">
        <v>83.0</v>
      </c>
    </row>
    <row r="2651" hidden="1">
      <c r="A2651" s="2" t="s">
        <v>2753</v>
      </c>
      <c r="B2651" s="2">
        <v>906.0</v>
      </c>
      <c r="C2651" s="2">
        <v>1130.0</v>
      </c>
      <c r="D2651" s="2">
        <v>1071.0</v>
      </c>
      <c r="E2651" s="2">
        <v>3107.0</v>
      </c>
    </row>
    <row r="2652" hidden="1">
      <c r="A2652" s="2" t="s">
        <v>2754</v>
      </c>
      <c r="C2652" s="2">
        <v>18.0</v>
      </c>
      <c r="E2652" s="2">
        <v>18.0</v>
      </c>
    </row>
    <row r="2653" hidden="1">
      <c r="A2653" s="2" t="s">
        <v>2755</v>
      </c>
      <c r="D2653" s="2">
        <v>19.0</v>
      </c>
      <c r="E2653" s="2">
        <v>19.0</v>
      </c>
    </row>
    <row r="2654" hidden="1">
      <c r="A2654" s="2" t="s">
        <v>2756</v>
      </c>
      <c r="B2654" s="2">
        <v>449.0</v>
      </c>
      <c r="C2654" s="2">
        <v>549.0</v>
      </c>
      <c r="D2654" s="2">
        <v>649.0</v>
      </c>
      <c r="E2654" s="2">
        <v>1647.0</v>
      </c>
      <c r="F2654" s="2" t="s">
        <v>36</v>
      </c>
      <c r="G2654" s="15" t="str">
        <f>LEFT(A2654, 3)</f>
        <v>GNV</v>
      </c>
      <c r="H2654" s="15" t="str">
        <f>RiGHT(A2654, 3)</f>
        <v>PIT</v>
      </c>
      <c r="I2654" s="15" t="str">
        <f>vlookup(G2654, 'Airport Codes'!$B$2:$D122631, 3, 0)</f>
        <v>Gainesville, TX</v>
      </c>
      <c r="J2654" s="15" t="str">
        <f>vlookup(H2654, 'Airport Codes'!$B$2:$D122631, 3, 0)</f>
        <v>Pittsburgh, PA</v>
      </c>
      <c r="K2654" s="21"/>
    </row>
    <row r="2655" hidden="1">
      <c r="A2655" s="2" t="s">
        <v>2757</v>
      </c>
      <c r="C2655" s="2">
        <v>18.0</v>
      </c>
      <c r="E2655" s="2">
        <v>18.0</v>
      </c>
    </row>
    <row r="2656" hidden="1">
      <c r="A2656" s="2" t="s">
        <v>2758</v>
      </c>
      <c r="B2656" s="2">
        <v>218.0</v>
      </c>
      <c r="C2656" s="2">
        <v>185.0</v>
      </c>
      <c r="D2656" s="2">
        <v>238.0</v>
      </c>
      <c r="E2656" s="2">
        <v>641.0</v>
      </c>
    </row>
    <row r="2657" hidden="1">
      <c r="A2657" s="2" t="s">
        <v>2759</v>
      </c>
      <c r="B2657" s="2">
        <v>484.0</v>
      </c>
      <c r="C2657" s="2">
        <v>560.0</v>
      </c>
      <c r="D2657" s="2">
        <v>600.0</v>
      </c>
      <c r="E2657" s="2">
        <v>1644.0</v>
      </c>
      <c r="F2657" s="2" t="s">
        <v>36</v>
      </c>
      <c r="G2657" s="15" t="str">
        <f>LEFT(A2657, 3)</f>
        <v>CAE</v>
      </c>
      <c r="H2657" s="15" t="str">
        <f>RiGHT(A2657, 3)</f>
        <v>LIT</v>
      </c>
      <c r="I2657" s="15" t="str">
        <f>vlookup(G2657, 'Airport Codes'!$B$2:$D122631, 3, 0)</f>
        <v>Columbia, SC</v>
      </c>
      <c r="J2657" s="15" t="str">
        <f>vlookup(H2657, 'Airport Codes'!$B$2:$D122631, 3, 0)</f>
        <v>Little Rock, AR</v>
      </c>
      <c r="K2657" s="21"/>
    </row>
    <row r="2658" hidden="1">
      <c r="A2658" s="2" t="s">
        <v>2760</v>
      </c>
      <c r="C2658" s="2">
        <v>20.0</v>
      </c>
      <c r="D2658" s="2">
        <v>66.0</v>
      </c>
      <c r="E2658" s="2">
        <v>86.0</v>
      </c>
    </row>
    <row r="2659" hidden="1">
      <c r="A2659" s="2" t="s">
        <v>2761</v>
      </c>
      <c r="D2659" s="2">
        <v>62.0</v>
      </c>
      <c r="E2659" s="2">
        <v>62.0</v>
      </c>
    </row>
    <row r="2660" hidden="1">
      <c r="A2660" s="2" t="s">
        <v>2762</v>
      </c>
      <c r="B2660" s="2">
        <v>426.0</v>
      </c>
      <c r="C2660" s="2">
        <v>554.0</v>
      </c>
      <c r="D2660" s="2">
        <v>662.0</v>
      </c>
      <c r="E2660" s="2">
        <v>1642.0</v>
      </c>
      <c r="F2660" s="2" t="s">
        <v>36</v>
      </c>
      <c r="G2660" s="15" t="str">
        <f>LEFT(A2660, 3)</f>
        <v>BNA</v>
      </c>
      <c r="H2660" s="15" t="str">
        <f>RiGHT(A2660, 3)</f>
        <v>ROA</v>
      </c>
      <c r="I2660" s="15" t="str">
        <f>vlookup(G2660, 'Airport Codes'!$B$2:$D122631, 3, 0)</f>
        <v>Nashville, TN</v>
      </c>
      <c r="J2660" s="15" t="str">
        <f>vlookup(H2660, 'Airport Codes'!$B$2:$D122631, 3, 0)</f>
        <v>Roanoke, VA</v>
      </c>
      <c r="K2660" s="21"/>
    </row>
    <row r="2661" hidden="1">
      <c r="A2661" s="2" t="s">
        <v>2763</v>
      </c>
      <c r="B2661" s="2">
        <v>1561.0</v>
      </c>
      <c r="C2661" s="2">
        <v>1451.0</v>
      </c>
      <c r="D2661" s="2">
        <v>1375.0</v>
      </c>
      <c r="E2661" s="2">
        <v>4387.0</v>
      </c>
    </row>
    <row r="2662" hidden="1">
      <c r="A2662" s="2" t="s">
        <v>2764</v>
      </c>
      <c r="B2662" s="2">
        <v>166.0</v>
      </c>
      <c r="C2662" s="2">
        <v>177.0</v>
      </c>
      <c r="D2662" s="2">
        <v>155.0</v>
      </c>
      <c r="E2662" s="2">
        <v>498.0</v>
      </c>
    </row>
    <row r="2663" hidden="1">
      <c r="A2663" s="2" t="s">
        <v>2765</v>
      </c>
      <c r="B2663" s="2">
        <v>311.0</v>
      </c>
      <c r="C2663" s="2">
        <v>386.0</v>
      </c>
      <c r="D2663" s="2">
        <v>352.0</v>
      </c>
      <c r="E2663" s="2">
        <v>1049.0</v>
      </c>
    </row>
    <row r="2664" hidden="1">
      <c r="A2664" s="2" t="s">
        <v>2766</v>
      </c>
      <c r="B2664" s="2">
        <v>44.0</v>
      </c>
      <c r="C2664" s="2">
        <v>23.0</v>
      </c>
      <c r="D2664" s="2">
        <v>18.0</v>
      </c>
      <c r="E2664" s="2">
        <v>85.0</v>
      </c>
    </row>
    <row r="2665" hidden="1">
      <c r="A2665" s="2" t="s">
        <v>2767</v>
      </c>
      <c r="B2665" s="2">
        <v>323.0</v>
      </c>
      <c r="C2665" s="2">
        <v>369.0</v>
      </c>
      <c r="D2665" s="2">
        <v>306.0</v>
      </c>
      <c r="E2665" s="2">
        <v>998.0</v>
      </c>
    </row>
    <row r="2666" hidden="1">
      <c r="A2666" s="2" t="s">
        <v>2768</v>
      </c>
      <c r="B2666" s="2">
        <v>306.0</v>
      </c>
      <c r="C2666" s="2">
        <v>264.0</v>
      </c>
      <c r="D2666" s="2">
        <v>292.0</v>
      </c>
      <c r="E2666" s="2">
        <v>862.0</v>
      </c>
    </row>
    <row r="2667" hidden="1">
      <c r="A2667" s="2" t="s">
        <v>2769</v>
      </c>
      <c r="B2667" s="2">
        <v>498.0</v>
      </c>
      <c r="C2667" s="2">
        <v>501.0</v>
      </c>
      <c r="D2667" s="2">
        <v>634.0</v>
      </c>
      <c r="E2667" s="2">
        <v>1633.0</v>
      </c>
      <c r="F2667" s="2" t="s">
        <v>36</v>
      </c>
      <c r="G2667" s="15" t="str">
        <f>LEFT(A2667, 3)</f>
        <v>ATL</v>
      </c>
      <c r="H2667" s="15" t="str">
        <f>RiGHT(A2667, 3)</f>
        <v>ERI</v>
      </c>
      <c r="I2667" s="15" t="str">
        <f>vlookup(G2667, 'Airport Codes'!$B$2:$D122631, 3, 0)</f>
        <v>Atlanta, GA</v>
      </c>
      <c r="J2667" s="15" t="str">
        <f>vlookup(H2667, 'Airport Codes'!$B$2:$D122631, 3, 0)</f>
        <v>Erie, PA</v>
      </c>
      <c r="K2667" s="21"/>
    </row>
    <row r="2668" hidden="1">
      <c r="A2668" s="2" t="s">
        <v>2770</v>
      </c>
      <c r="B2668" s="2">
        <v>269.0</v>
      </c>
      <c r="C2668" s="2">
        <v>238.0</v>
      </c>
      <c r="D2668" s="2">
        <v>332.0</v>
      </c>
      <c r="E2668" s="2">
        <v>839.0</v>
      </c>
    </row>
    <row r="2669" hidden="1">
      <c r="A2669" s="2" t="s">
        <v>2771</v>
      </c>
      <c r="B2669" s="2">
        <v>2992.0</v>
      </c>
      <c r="C2669" s="2">
        <v>2975.0</v>
      </c>
      <c r="D2669" s="2">
        <v>3123.0</v>
      </c>
      <c r="E2669" s="2">
        <v>9090.0</v>
      </c>
    </row>
    <row r="2670" hidden="1">
      <c r="A2670" s="2" t="s">
        <v>2772</v>
      </c>
      <c r="C2670" s="2">
        <v>19.0</v>
      </c>
      <c r="D2670" s="2">
        <v>39.0</v>
      </c>
      <c r="E2670" s="2">
        <v>58.0</v>
      </c>
    </row>
    <row r="2671" hidden="1">
      <c r="A2671" s="2" t="s">
        <v>2773</v>
      </c>
      <c r="B2671" s="2">
        <v>496.0</v>
      </c>
      <c r="C2671" s="2">
        <v>533.0</v>
      </c>
      <c r="D2671" s="2">
        <v>604.0</v>
      </c>
      <c r="E2671" s="2">
        <v>1633.0</v>
      </c>
      <c r="F2671" s="2" t="s">
        <v>36</v>
      </c>
      <c r="G2671" s="15" t="str">
        <f>LEFT(A2671, 3)</f>
        <v>BUF</v>
      </c>
      <c r="H2671" s="15" t="str">
        <f>RiGHT(A2671, 3)</f>
        <v>MSN</v>
      </c>
      <c r="I2671" s="15" t="str">
        <f>vlookup(G2671, 'Airport Codes'!$B$2:$D122631, 3, 0)</f>
        <v>Buffalo, WY</v>
      </c>
      <c r="J2671" s="15" t="str">
        <f>vlookup(H2671, 'Airport Codes'!$B$2:$D122631, 3, 0)</f>
        <v>Madison, WI</v>
      </c>
      <c r="K2671" s="21"/>
    </row>
    <row r="2672" hidden="1">
      <c r="A2672" s="2" t="s">
        <v>2774</v>
      </c>
      <c r="B2672" s="2">
        <v>22.0</v>
      </c>
      <c r="C2672" s="2">
        <v>100.0</v>
      </c>
      <c r="D2672" s="2">
        <v>18.0</v>
      </c>
      <c r="E2672" s="2">
        <v>140.0</v>
      </c>
    </row>
    <row r="2673" hidden="1">
      <c r="A2673" s="2" t="s">
        <v>2775</v>
      </c>
      <c r="B2673" s="2">
        <v>291.0</v>
      </c>
      <c r="C2673" s="2">
        <v>275.0</v>
      </c>
      <c r="D2673" s="2">
        <v>338.0</v>
      </c>
      <c r="E2673" s="2">
        <v>904.0</v>
      </c>
    </row>
    <row r="2674" hidden="1">
      <c r="A2674" s="2" t="s">
        <v>2776</v>
      </c>
      <c r="B2674" s="2">
        <v>824.0</v>
      </c>
      <c r="C2674" s="2">
        <v>918.0</v>
      </c>
      <c r="D2674" s="2">
        <v>909.0</v>
      </c>
      <c r="E2674" s="2">
        <v>2651.0</v>
      </c>
    </row>
    <row r="2675" hidden="1">
      <c r="A2675" s="2" t="s">
        <v>2777</v>
      </c>
      <c r="D2675" s="2">
        <v>66.0</v>
      </c>
      <c r="E2675" s="2">
        <v>66.0</v>
      </c>
    </row>
    <row r="2676" hidden="1">
      <c r="A2676" s="2" t="s">
        <v>2778</v>
      </c>
      <c r="D2676" s="2">
        <v>37.0</v>
      </c>
      <c r="E2676" s="2">
        <v>37.0</v>
      </c>
    </row>
    <row r="2677" hidden="1">
      <c r="A2677" s="2" t="s">
        <v>2779</v>
      </c>
      <c r="B2677" s="2">
        <v>381.0</v>
      </c>
      <c r="C2677" s="2">
        <v>365.0</v>
      </c>
      <c r="D2677" s="2">
        <v>408.0</v>
      </c>
      <c r="E2677" s="2">
        <v>1154.0</v>
      </c>
    </row>
    <row r="2678" hidden="1">
      <c r="A2678" s="2" t="s">
        <v>2780</v>
      </c>
      <c r="B2678" s="2">
        <v>941.0</v>
      </c>
      <c r="C2678" s="2">
        <v>1035.0</v>
      </c>
      <c r="D2678" s="2">
        <v>983.0</v>
      </c>
      <c r="E2678" s="2">
        <v>2959.0</v>
      </c>
    </row>
    <row r="2679" hidden="1">
      <c r="A2679" s="2" t="s">
        <v>2781</v>
      </c>
      <c r="B2679" s="2">
        <v>568.0</v>
      </c>
      <c r="C2679" s="2">
        <v>539.0</v>
      </c>
      <c r="D2679" s="2">
        <v>574.0</v>
      </c>
      <c r="E2679" s="2">
        <v>1681.0</v>
      </c>
    </row>
    <row r="2680" hidden="1">
      <c r="A2680" s="2" t="s">
        <v>2782</v>
      </c>
      <c r="B2680" s="2">
        <v>175.0</v>
      </c>
      <c r="C2680" s="2">
        <v>281.0</v>
      </c>
      <c r="D2680" s="2">
        <v>272.0</v>
      </c>
      <c r="E2680" s="2">
        <v>728.0</v>
      </c>
    </row>
    <row r="2681" hidden="1">
      <c r="A2681" s="2" t="s">
        <v>2783</v>
      </c>
      <c r="B2681" s="2">
        <v>500.0</v>
      </c>
      <c r="C2681" s="2">
        <v>508.0</v>
      </c>
      <c r="D2681" s="2">
        <v>622.0</v>
      </c>
      <c r="E2681" s="2">
        <v>1630.0</v>
      </c>
      <c r="F2681" s="2" t="s">
        <v>36</v>
      </c>
      <c r="G2681" s="15" t="str">
        <f>LEFT(A2681, 3)</f>
        <v>JAC</v>
      </c>
      <c r="H2681" s="15" t="str">
        <f>RiGHT(A2681, 3)</f>
        <v>SJC</v>
      </c>
      <c r="I2681" s="15" t="str">
        <f>vlookup(G2681, 'Airport Codes'!$B$2:$D122631, 3, 0)</f>
        <v>Jackson, MS</v>
      </c>
      <c r="J2681" s="15" t="str">
        <f>vlookup(H2681, 'Airport Codes'!$B$2:$D122631, 3, 0)</f>
        <v>San Jose, CA</v>
      </c>
      <c r="K2681" s="21"/>
    </row>
    <row r="2682" hidden="1">
      <c r="A2682" s="2" t="s">
        <v>2784</v>
      </c>
      <c r="B2682" s="2">
        <v>243.0</v>
      </c>
      <c r="C2682" s="2">
        <v>199.0</v>
      </c>
      <c r="D2682" s="2">
        <v>295.0</v>
      </c>
      <c r="E2682" s="2">
        <v>737.0</v>
      </c>
    </row>
    <row r="2683" hidden="1">
      <c r="A2683" s="2" t="s">
        <v>2785</v>
      </c>
      <c r="B2683" s="2">
        <v>447.0</v>
      </c>
      <c r="C2683" s="2">
        <v>549.0</v>
      </c>
      <c r="D2683" s="2">
        <v>633.0</v>
      </c>
      <c r="E2683" s="2">
        <v>1629.0</v>
      </c>
      <c r="F2683" s="2" t="s">
        <v>36</v>
      </c>
      <c r="G2683" s="15" t="str">
        <f>LEFT(A2683, 3)</f>
        <v>ABQ</v>
      </c>
      <c r="H2683" s="15" t="str">
        <f>RiGHT(A2683, 3)</f>
        <v>PSP</v>
      </c>
      <c r="I2683" s="15" t="str">
        <f>vlookup(G2683, 'Airport Codes'!$B$2:$D122631, 3, 0)</f>
        <v>Albuquerque, NM</v>
      </c>
      <c r="J2683" s="15" t="str">
        <f>vlookup(H2683, 'Airport Codes'!$B$2:$D122631, 3, 0)</f>
        <v>Palm Springs, CA</v>
      </c>
      <c r="K2683" s="21"/>
    </row>
    <row r="2684" hidden="1">
      <c r="A2684" s="2" t="s">
        <v>2786</v>
      </c>
      <c r="C2684" s="2">
        <v>143.0</v>
      </c>
      <c r="E2684" s="2">
        <v>143.0</v>
      </c>
    </row>
    <row r="2685" hidden="1">
      <c r="A2685" s="2" t="s">
        <v>2787</v>
      </c>
      <c r="B2685" s="2">
        <v>507.0</v>
      </c>
      <c r="C2685" s="2">
        <v>510.0</v>
      </c>
      <c r="D2685" s="2">
        <v>611.0</v>
      </c>
      <c r="E2685" s="2">
        <v>1628.0</v>
      </c>
      <c r="F2685" s="2" t="s">
        <v>36</v>
      </c>
      <c r="G2685" s="15" t="str">
        <f>LEFT(A2685, 3)</f>
        <v>CLE</v>
      </c>
      <c r="H2685" s="15" t="str">
        <f>RiGHT(A2685, 3)</f>
        <v>SGF</v>
      </c>
      <c r="I2685" s="15" t="str">
        <f>vlookup(G2685, 'Airport Codes'!$B$2:$D122631, 3, 0)</f>
        <v>Cleveland, OH</v>
      </c>
      <c r="J2685" s="15" t="str">
        <f>vlookup(H2685, 'Airport Codes'!$B$2:$D122631, 3, 0)</f>
        <v>Eugene-Springfield, OR</v>
      </c>
      <c r="K2685" s="21"/>
    </row>
    <row r="2686" hidden="1">
      <c r="A2686" s="2" t="s">
        <v>2788</v>
      </c>
      <c r="B2686" s="2">
        <v>446.0</v>
      </c>
      <c r="C2686" s="2">
        <v>544.0</v>
      </c>
      <c r="D2686" s="2">
        <v>525.0</v>
      </c>
      <c r="E2686" s="2">
        <v>1515.0</v>
      </c>
    </row>
    <row r="2687" hidden="1">
      <c r="A2687" s="2" t="s">
        <v>2789</v>
      </c>
      <c r="D2687" s="2">
        <v>41.0</v>
      </c>
      <c r="E2687" s="2">
        <v>41.0</v>
      </c>
    </row>
    <row r="2688" hidden="1">
      <c r="A2688" s="2" t="s">
        <v>2790</v>
      </c>
      <c r="B2688" s="2">
        <v>392.0</v>
      </c>
      <c r="C2688" s="2">
        <v>605.0</v>
      </c>
      <c r="D2688" s="2">
        <v>630.0</v>
      </c>
      <c r="E2688" s="2">
        <v>1627.0</v>
      </c>
      <c r="F2688" s="2" t="s">
        <v>36</v>
      </c>
      <c r="G2688" s="15" t="str">
        <f>LEFT(A2688, 3)</f>
        <v>RDD</v>
      </c>
      <c r="H2688" s="15" t="str">
        <f>RiGHT(A2688, 3)</f>
        <v>SAN</v>
      </c>
      <c r="I2688" s="15" t="str">
        <f>vlookup(G2688, 'Airport Codes'!$B$2:$D122631, 3, 0)</f>
        <v>Redding, CA</v>
      </c>
      <c r="J2688" s="15" t="str">
        <f>vlookup(H2688, 'Airport Codes'!$B$2:$D122631, 3, 0)</f>
        <v>San Diego, CA</v>
      </c>
      <c r="K2688" s="21"/>
    </row>
    <row r="2689" hidden="1">
      <c r="A2689" s="2" t="s">
        <v>2791</v>
      </c>
      <c r="C2689" s="2">
        <v>38.0</v>
      </c>
      <c r="D2689" s="2">
        <v>18.0</v>
      </c>
      <c r="E2689" s="2">
        <v>56.0</v>
      </c>
    </row>
    <row r="2690" hidden="1">
      <c r="A2690" s="2" t="s">
        <v>2792</v>
      </c>
      <c r="B2690" s="2">
        <v>347.0</v>
      </c>
      <c r="C2690" s="2">
        <v>613.0</v>
      </c>
      <c r="D2690" s="2">
        <v>664.0</v>
      </c>
      <c r="E2690" s="2">
        <v>1624.0</v>
      </c>
      <c r="F2690" s="2" t="s">
        <v>36</v>
      </c>
      <c r="G2690" s="15" t="str">
        <f t="shared" ref="G2690:G2691" si="481">LEFT(A2690, 3)</f>
        <v>HVN</v>
      </c>
      <c r="H2690" s="15" t="str">
        <f t="shared" ref="H2690:H2691" si="482">RiGHT(A2690, 3)</f>
        <v>ORD</v>
      </c>
      <c r="I2690" s="15" t="str">
        <f>vlookup(G2690, 'Airport Codes'!$B$2:$D122631, 3, 0)</f>
        <v>New Haven, CT</v>
      </c>
      <c r="J2690" s="15" t="str">
        <f>vlookup(H2690, 'Airport Codes'!$B$2:$D122631, 3, 0)</f>
        <v>Chicago, IL</v>
      </c>
      <c r="K2690" s="21"/>
    </row>
    <row r="2691" hidden="1">
      <c r="A2691" s="2" t="s">
        <v>2793</v>
      </c>
      <c r="B2691" s="2">
        <v>519.0</v>
      </c>
      <c r="C2691" s="2">
        <v>534.0</v>
      </c>
      <c r="D2691" s="2">
        <v>570.0</v>
      </c>
      <c r="E2691" s="2">
        <v>1623.0</v>
      </c>
      <c r="F2691" s="2" t="s">
        <v>36</v>
      </c>
      <c r="G2691" s="15" t="str">
        <f t="shared" si="481"/>
        <v>FLL</v>
      </c>
      <c r="H2691" s="15" t="str">
        <f t="shared" si="482"/>
        <v>MOB</v>
      </c>
      <c r="I2691" s="15" t="str">
        <f>vlookup(G2691, 'Airport Codes'!$B$2:$D122631, 3, 0)</f>
        <v>Fort Lauderdale, FL</v>
      </c>
      <c r="J2691" s="15" t="str">
        <f>vlookup(H2691, 'Airport Codes'!$B$2:$D122631, 3, 0)</f>
        <v>Mobile, AL</v>
      </c>
      <c r="K2691" s="21"/>
    </row>
    <row r="2692" hidden="1">
      <c r="A2692" s="2" t="s">
        <v>2794</v>
      </c>
      <c r="C2692" s="2">
        <v>112.0</v>
      </c>
      <c r="D2692" s="2">
        <v>206.0</v>
      </c>
      <c r="E2692" s="2">
        <v>318.0</v>
      </c>
    </row>
    <row r="2693" hidden="1">
      <c r="A2693" s="2" t="s">
        <v>2795</v>
      </c>
      <c r="B2693" s="2">
        <v>203.0</v>
      </c>
      <c r="C2693" s="2">
        <v>169.0</v>
      </c>
      <c r="D2693" s="2">
        <v>266.0</v>
      </c>
      <c r="E2693" s="2">
        <v>638.0</v>
      </c>
    </row>
    <row r="2694" hidden="1">
      <c r="A2694" s="2" t="s">
        <v>2796</v>
      </c>
      <c r="B2694" s="2">
        <v>481.0</v>
      </c>
      <c r="C2694" s="2">
        <v>547.0</v>
      </c>
      <c r="D2694" s="2">
        <v>592.0</v>
      </c>
      <c r="E2694" s="2">
        <v>1620.0</v>
      </c>
      <c r="F2694" s="2" t="s">
        <v>36</v>
      </c>
      <c r="G2694" s="15" t="str">
        <f t="shared" ref="G2694:G2695" si="483">LEFT(A2694, 3)</f>
        <v>DCA</v>
      </c>
      <c r="H2694" s="15" t="str">
        <f t="shared" ref="H2694:H2695" si="484">RiGHT(A2694, 3)</f>
        <v>LSE</v>
      </c>
      <c r="I2694" s="15" t="str">
        <f>vlookup(G2694, 'Airport Codes'!$B$2:$D122631, 3, 0)</f>
        <v>Washington, DC</v>
      </c>
      <c r="J2694" s="15" t="str">
        <f>vlookup(H2694, 'Airport Codes'!$B$2:$D122631, 3, 0)</f>
        <v>La Crosse, WI</v>
      </c>
      <c r="K2694" s="21"/>
    </row>
    <row r="2695" hidden="1">
      <c r="A2695" s="2" t="s">
        <v>2797</v>
      </c>
      <c r="B2695" s="2">
        <v>469.0</v>
      </c>
      <c r="C2695" s="2">
        <v>547.0</v>
      </c>
      <c r="D2695" s="2">
        <v>603.0</v>
      </c>
      <c r="E2695" s="2">
        <v>1619.0</v>
      </c>
      <c r="F2695" s="2" t="s">
        <v>36</v>
      </c>
      <c r="G2695" s="15" t="str">
        <f t="shared" si="483"/>
        <v>BNA</v>
      </c>
      <c r="H2695" s="15" t="str">
        <f t="shared" si="484"/>
        <v>TVC</v>
      </c>
      <c r="I2695" s="15" t="str">
        <f>vlookup(G2695, 'Airport Codes'!$B$2:$D122631, 3, 0)</f>
        <v>Nashville, TN</v>
      </c>
      <c r="J2695" s="15" t="str">
        <f>vlookup(H2695, 'Airport Codes'!$B$2:$D122631, 3, 0)</f>
        <v>Traverse City, MI</v>
      </c>
      <c r="K2695" s="21"/>
    </row>
    <row r="2696" hidden="1">
      <c r="A2696" s="2" t="s">
        <v>2798</v>
      </c>
      <c r="B2696" s="2">
        <v>273.0</v>
      </c>
      <c r="C2696" s="2">
        <v>397.0</v>
      </c>
      <c r="D2696" s="2">
        <v>357.0</v>
      </c>
      <c r="E2696" s="2">
        <v>1027.0</v>
      </c>
    </row>
    <row r="2697" hidden="1">
      <c r="A2697" s="2" t="s">
        <v>2799</v>
      </c>
      <c r="B2697" s="2">
        <v>509.0</v>
      </c>
      <c r="C2697" s="2">
        <v>545.0</v>
      </c>
      <c r="D2697" s="2">
        <v>564.0</v>
      </c>
      <c r="E2697" s="2">
        <v>1618.0</v>
      </c>
      <c r="F2697" s="2" t="s">
        <v>36</v>
      </c>
      <c r="G2697" s="15" t="str">
        <f>LEFT(A2697, 3)</f>
        <v>FLL</v>
      </c>
      <c r="H2697" s="15" t="str">
        <f>RiGHT(A2697, 3)</f>
        <v>LYH</v>
      </c>
      <c r="I2697" s="15" t="str">
        <f>vlookup(G2697, 'Airport Codes'!$B$2:$D122631, 3, 0)</f>
        <v>Fort Lauderdale, FL</v>
      </c>
      <c r="J2697" s="15" t="str">
        <f>vlookup(H2697, 'Airport Codes'!$B$2:$D122631, 3, 0)</f>
        <v>Lynchburg, VA</v>
      </c>
      <c r="K2697" s="21"/>
    </row>
    <row r="2698" hidden="1">
      <c r="A2698" s="2" t="s">
        <v>2800</v>
      </c>
      <c r="B2698" s="2">
        <v>971.0</v>
      </c>
      <c r="C2698" s="2">
        <v>577.0</v>
      </c>
      <c r="D2698" s="2">
        <v>1150.0</v>
      </c>
      <c r="E2698" s="2">
        <v>2698.0</v>
      </c>
    </row>
    <row r="2699" hidden="1">
      <c r="A2699" s="2" t="s">
        <v>2801</v>
      </c>
      <c r="B2699" s="2">
        <v>281.0</v>
      </c>
      <c r="C2699" s="2">
        <v>264.0</v>
      </c>
      <c r="D2699" s="2">
        <v>341.0</v>
      </c>
      <c r="E2699" s="2">
        <v>886.0</v>
      </c>
    </row>
    <row r="2700" hidden="1">
      <c r="A2700" s="2" t="s">
        <v>2802</v>
      </c>
      <c r="D2700" s="2">
        <v>38.0</v>
      </c>
      <c r="E2700" s="2">
        <v>38.0</v>
      </c>
    </row>
    <row r="2701" hidden="1">
      <c r="A2701" s="2" t="s">
        <v>2803</v>
      </c>
      <c r="B2701" s="2">
        <v>445.0</v>
      </c>
      <c r="C2701" s="2">
        <v>477.0</v>
      </c>
      <c r="D2701" s="2">
        <v>691.0</v>
      </c>
      <c r="E2701" s="2">
        <v>1613.0</v>
      </c>
      <c r="F2701" s="2" t="s">
        <v>36</v>
      </c>
      <c r="G2701" s="15" t="str">
        <f t="shared" ref="G2701:G2702" si="485">LEFT(A2701, 3)</f>
        <v>FLG</v>
      </c>
      <c r="H2701" s="15" t="str">
        <f t="shared" ref="H2701:H2702" si="486">RiGHT(A2701, 3)</f>
        <v>SAN</v>
      </c>
      <c r="I2701" s="15" t="str">
        <f>vlookup(G2701, 'Airport Codes'!$B$2:$D122631, 3, 0)</f>
        <v>Flagstaff, AZ</v>
      </c>
      <c r="J2701" s="15" t="str">
        <f>vlookup(H2701, 'Airport Codes'!$B$2:$D122631, 3, 0)</f>
        <v>San Diego, CA</v>
      </c>
      <c r="K2701" s="21"/>
    </row>
    <row r="2702" hidden="1">
      <c r="A2702" s="2" t="s">
        <v>2804</v>
      </c>
      <c r="B2702" s="2">
        <v>419.0</v>
      </c>
      <c r="C2702" s="2">
        <v>465.0</v>
      </c>
      <c r="D2702" s="2">
        <v>711.0</v>
      </c>
      <c r="E2702" s="2">
        <v>1595.0</v>
      </c>
      <c r="F2702" s="2" t="s">
        <v>36</v>
      </c>
      <c r="G2702" s="15" t="str">
        <f t="shared" si="485"/>
        <v>GRR</v>
      </c>
      <c r="H2702" s="15" t="str">
        <f t="shared" si="486"/>
        <v>MDT</v>
      </c>
      <c r="I2702" s="15" t="str">
        <f>vlookup(G2702, 'Airport Codes'!$B$2:$D122631, 3, 0)</f>
        <v>Grand Rapids, MI</v>
      </c>
      <c r="J2702" s="15" t="str">
        <f>vlookup(H2702, 'Airport Codes'!$B$2:$D122631, 3, 0)</f>
        <v>Harrisburg, PA</v>
      </c>
      <c r="K2702" s="21"/>
    </row>
    <row r="2703" hidden="1">
      <c r="A2703" s="2" t="s">
        <v>2805</v>
      </c>
      <c r="B2703" s="2">
        <v>818.0</v>
      </c>
      <c r="C2703" s="2">
        <v>764.0</v>
      </c>
      <c r="D2703" s="2">
        <v>922.0</v>
      </c>
      <c r="E2703" s="2">
        <v>2504.0</v>
      </c>
    </row>
    <row r="2704" hidden="1">
      <c r="A2704" s="2" t="s">
        <v>2806</v>
      </c>
      <c r="B2704" s="2">
        <v>513.0</v>
      </c>
      <c r="C2704" s="2">
        <v>515.0</v>
      </c>
      <c r="D2704" s="2">
        <v>566.0</v>
      </c>
      <c r="E2704" s="2">
        <v>1594.0</v>
      </c>
      <c r="F2704" s="2" t="s">
        <v>36</v>
      </c>
      <c r="G2704" s="15" t="str">
        <f t="shared" ref="G2704:G2705" si="487">LEFT(A2704, 3)</f>
        <v>BHM</v>
      </c>
      <c r="H2704" s="15" t="str">
        <f t="shared" ref="H2704:H2705" si="488">RiGHT(A2704, 3)</f>
        <v>SDF</v>
      </c>
      <c r="I2704" s="15" t="str">
        <f>vlookup(G2704, 'Airport Codes'!$B$2:$D122631, 3, 0)</f>
        <v>Birmingham, AL</v>
      </c>
      <c r="J2704" s="15" t="str">
        <f>vlookup(H2704, 'Airport Codes'!$B$2:$D122631, 3, 0)</f>
        <v>Louisville, KY</v>
      </c>
      <c r="K2704" s="21"/>
    </row>
    <row r="2705" hidden="1">
      <c r="A2705" s="2" t="s">
        <v>2807</v>
      </c>
      <c r="B2705" s="2">
        <v>482.0</v>
      </c>
      <c r="C2705" s="2">
        <v>508.0</v>
      </c>
      <c r="D2705" s="2">
        <v>594.0</v>
      </c>
      <c r="E2705" s="2">
        <v>1584.0</v>
      </c>
      <c r="F2705" s="2" t="s">
        <v>36</v>
      </c>
      <c r="G2705" s="15" t="str">
        <f t="shared" si="487"/>
        <v>CMH</v>
      </c>
      <c r="H2705" s="15" t="str">
        <f t="shared" si="488"/>
        <v>GNV</v>
      </c>
      <c r="I2705" s="15" t="str">
        <f>vlookup(G2705, 'Airport Codes'!$B$2:$D122631, 3, 0)</f>
        <v>Columbus, WI</v>
      </c>
      <c r="J2705" s="15" t="str">
        <f>vlookup(H2705, 'Airport Codes'!$B$2:$D122631, 3, 0)</f>
        <v>Gainesville, TX</v>
      </c>
      <c r="K2705" s="21"/>
    </row>
    <row r="2706" hidden="1">
      <c r="A2706" s="2" t="s">
        <v>2808</v>
      </c>
      <c r="D2706" s="2">
        <v>20.0</v>
      </c>
      <c r="E2706" s="2">
        <v>20.0</v>
      </c>
    </row>
    <row r="2707" hidden="1">
      <c r="A2707" s="2" t="s">
        <v>2809</v>
      </c>
      <c r="B2707" s="2">
        <v>366.0</v>
      </c>
      <c r="C2707" s="2">
        <v>294.0</v>
      </c>
      <c r="D2707" s="2">
        <v>404.0</v>
      </c>
      <c r="E2707" s="2">
        <v>1064.0</v>
      </c>
    </row>
    <row r="2708" hidden="1">
      <c r="A2708" s="2" t="s">
        <v>2810</v>
      </c>
      <c r="B2708" s="2">
        <v>501.0</v>
      </c>
      <c r="C2708" s="2">
        <v>513.0</v>
      </c>
      <c r="D2708" s="2">
        <v>557.0</v>
      </c>
      <c r="E2708" s="2">
        <v>1571.0</v>
      </c>
      <c r="F2708" s="2" t="s">
        <v>36</v>
      </c>
      <c r="G2708" s="15" t="str">
        <f t="shared" ref="G2708:G2712" si="489">LEFT(A2708, 3)</f>
        <v>COS</v>
      </c>
      <c r="H2708" s="15" t="str">
        <f t="shared" ref="H2708:H2712" si="490">RiGHT(A2708, 3)</f>
        <v>OMA</v>
      </c>
      <c r="I2708" s="15" t="str">
        <f>vlookup(G2708, 'Airport Codes'!$B$2:$D122631, 3, 0)</f>
        <v>Colorado Springs, CO</v>
      </c>
      <c r="J2708" s="15" t="str">
        <f>vlookup(H2708, 'Airport Codes'!$B$2:$D122631, 3, 0)</f>
        <v>Omaha, NE</v>
      </c>
      <c r="K2708" s="21"/>
    </row>
    <row r="2709" hidden="1">
      <c r="A2709" s="2" t="s">
        <v>2811</v>
      </c>
      <c r="B2709" s="2">
        <v>453.0</v>
      </c>
      <c r="C2709" s="2">
        <v>539.0</v>
      </c>
      <c r="D2709" s="2">
        <v>578.0</v>
      </c>
      <c r="E2709" s="2">
        <v>1570.0</v>
      </c>
      <c r="F2709" s="2" t="s">
        <v>36</v>
      </c>
      <c r="G2709" s="15" t="str">
        <f t="shared" si="489"/>
        <v>DEN</v>
      </c>
      <c r="H2709" s="15" t="str">
        <f t="shared" si="490"/>
        <v>RST</v>
      </c>
      <c r="I2709" s="15" t="str">
        <f>vlookup(G2709, 'Airport Codes'!$B$2:$D122631, 3, 0)</f>
        <v>Denver, CO</v>
      </c>
      <c r="J2709" s="15" t="str">
        <f>vlookup(H2709, 'Airport Codes'!$B$2:$D122631, 3, 0)</f>
        <v>Rochester, MN</v>
      </c>
      <c r="K2709" s="21"/>
    </row>
    <row r="2710" hidden="1">
      <c r="A2710" s="2" t="s">
        <v>2812</v>
      </c>
      <c r="B2710" s="2">
        <v>457.0</v>
      </c>
      <c r="C2710" s="2">
        <v>515.0</v>
      </c>
      <c r="D2710" s="2">
        <v>598.0</v>
      </c>
      <c r="E2710" s="2">
        <v>1570.0</v>
      </c>
      <c r="F2710" s="2" t="s">
        <v>36</v>
      </c>
      <c r="G2710" s="15" t="str">
        <f t="shared" si="489"/>
        <v>JAN</v>
      </c>
      <c r="H2710" s="15" t="str">
        <f t="shared" si="490"/>
        <v>ORF</v>
      </c>
      <c r="I2710" s="15" t="str">
        <f>vlookup(G2710, 'Airport Codes'!$B$2:$D122631, 3, 0)</f>
        <v>Jackson, MS</v>
      </c>
      <c r="J2710" s="15" t="str">
        <f>vlookup(H2710, 'Airport Codes'!$B$2:$D122631, 3, 0)</f>
        <v>Norfolk, VA</v>
      </c>
      <c r="K2710" s="21"/>
    </row>
    <row r="2711" hidden="1">
      <c r="A2711" s="2" t="s">
        <v>2813</v>
      </c>
      <c r="B2711" s="2">
        <v>432.0</v>
      </c>
      <c r="C2711" s="2">
        <v>478.0</v>
      </c>
      <c r="D2711" s="2">
        <v>659.0</v>
      </c>
      <c r="E2711" s="2">
        <v>1569.0</v>
      </c>
      <c r="F2711" s="2" t="s">
        <v>36</v>
      </c>
      <c r="G2711" s="15" t="str">
        <f t="shared" si="489"/>
        <v>EWR</v>
      </c>
      <c r="H2711" s="15" t="str">
        <f t="shared" si="490"/>
        <v>ROA</v>
      </c>
      <c r="I2711" s="15" t="str">
        <f>vlookup(G2711, 'Airport Codes'!$B$2:$D122631, 3, 0)</f>
        <v>Newark, NJ</v>
      </c>
      <c r="J2711" s="15" t="str">
        <f>vlookup(H2711, 'Airport Codes'!$B$2:$D122631, 3, 0)</f>
        <v>Roanoke, VA</v>
      </c>
      <c r="K2711" s="21"/>
    </row>
    <row r="2712" hidden="1">
      <c r="A2712" s="2" t="s">
        <v>2814</v>
      </c>
      <c r="B2712" s="2">
        <v>443.0</v>
      </c>
      <c r="C2712" s="2">
        <v>458.0</v>
      </c>
      <c r="D2712" s="2">
        <v>664.0</v>
      </c>
      <c r="E2712" s="2">
        <v>1565.0</v>
      </c>
      <c r="F2712" s="2" t="s">
        <v>36</v>
      </c>
      <c r="G2712" s="15" t="str">
        <f t="shared" si="489"/>
        <v>GNV</v>
      </c>
      <c r="H2712" s="15" t="str">
        <f t="shared" si="490"/>
        <v>STL</v>
      </c>
      <c r="I2712" s="15" t="str">
        <f>vlookup(G2712, 'Airport Codes'!$B$2:$D122631, 3, 0)</f>
        <v>Gainesville, TX</v>
      </c>
      <c r="J2712" s="15" t="str">
        <f>vlookup(H2712, 'Airport Codes'!$B$2:$D122631, 3, 0)</f>
        <v>St. Louis, MO</v>
      </c>
      <c r="K2712" s="21"/>
    </row>
    <row r="2713" hidden="1">
      <c r="A2713" s="2" t="s">
        <v>2815</v>
      </c>
      <c r="B2713" s="2">
        <v>348.0</v>
      </c>
      <c r="C2713" s="2">
        <v>301.0</v>
      </c>
      <c r="D2713" s="2">
        <v>402.0</v>
      </c>
      <c r="E2713" s="2">
        <v>1051.0</v>
      </c>
    </row>
    <row r="2714" hidden="1">
      <c r="A2714" s="2" t="s">
        <v>2816</v>
      </c>
      <c r="B2714" s="2">
        <v>59.0</v>
      </c>
      <c r="C2714" s="2">
        <v>37.0</v>
      </c>
      <c r="D2714" s="2">
        <v>122.0</v>
      </c>
      <c r="E2714" s="2">
        <v>218.0</v>
      </c>
    </row>
    <row r="2715" hidden="1">
      <c r="A2715" s="2" t="s">
        <v>2817</v>
      </c>
      <c r="B2715" s="2">
        <v>392.0</v>
      </c>
      <c r="C2715" s="2">
        <v>374.0</v>
      </c>
      <c r="D2715" s="2">
        <v>388.0</v>
      </c>
      <c r="E2715" s="2">
        <v>1154.0</v>
      </c>
    </row>
    <row r="2716" hidden="1">
      <c r="A2716" s="2" t="s">
        <v>2818</v>
      </c>
      <c r="B2716" s="2">
        <v>70.0</v>
      </c>
      <c r="C2716" s="2">
        <v>97.0</v>
      </c>
      <c r="D2716" s="2">
        <v>59.0</v>
      </c>
      <c r="E2716" s="2">
        <v>226.0</v>
      </c>
    </row>
    <row r="2717" hidden="1">
      <c r="A2717" s="2" t="s">
        <v>2819</v>
      </c>
      <c r="B2717" s="2">
        <v>41.0</v>
      </c>
      <c r="D2717" s="2">
        <v>61.0</v>
      </c>
      <c r="E2717" s="2">
        <v>102.0</v>
      </c>
    </row>
    <row r="2718" hidden="1">
      <c r="A2718" s="2" t="s">
        <v>2820</v>
      </c>
      <c r="B2718" s="2">
        <v>943.0</v>
      </c>
      <c r="C2718" s="2">
        <v>1183.0</v>
      </c>
      <c r="D2718" s="2">
        <v>1117.0</v>
      </c>
      <c r="E2718" s="2">
        <v>3243.0</v>
      </c>
    </row>
    <row r="2719" hidden="1">
      <c r="A2719" s="2" t="s">
        <v>2821</v>
      </c>
      <c r="B2719" s="2">
        <v>200.0</v>
      </c>
      <c r="C2719" s="2">
        <v>231.0</v>
      </c>
      <c r="D2719" s="2">
        <v>160.0</v>
      </c>
      <c r="E2719" s="2">
        <v>591.0</v>
      </c>
    </row>
    <row r="2720" hidden="1">
      <c r="A2720" s="2" t="s">
        <v>2822</v>
      </c>
      <c r="B2720" s="2">
        <v>615.0</v>
      </c>
      <c r="C2720" s="2">
        <v>607.0</v>
      </c>
      <c r="D2720" s="2">
        <v>622.0</v>
      </c>
      <c r="E2720" s="2">
        <v>1844.0</v>
      </c>
    </row>
    <row r="2721" hidden="1">
      <c r="A2721" s="2" t="s">
        <v>2823</v>
      </c>
      <c r="B2721" s="2">
        <v>451.0</v>
      </c>
      <c r="C2721" s="2">
        <v>478.0</v>
      </c>
      <c r="D2721" s="2">
        <v>634.0</v>
      </c>
      <c r="E2721" s="2">
        <v>1563.0</v>
      </c>
      <c r="F2721" s="2" t="s">
        <v>36</v>
      </c>
      <c r="G2721" s="15" t="str">
        <f t="shared" ref="G2721:G2722" si="491">LEFT(A2721, 3)</f>
        <v>BHM</v>
      </c>
      <c r="H2721" s="15" t="str">
        <f t="shared" ref="H2721:H2722" si="492">RiGHT(A2721, 3)</f>
        <v>XNA</v>
      </c>
      <c r="I2721" s="15" t="str">
        <f>vlookup(G2721, 'Airport Codes'!$B$2:$D122631, 3, 0)</f>
        <v>Birmingham, AL</v>
      </c>
      <c r="J2721" s="15" t="str">
        <f>vlookup(H2721, 'Airport Codes'!$B$2:$D122631, 3, 0)</f>
        <v>Fayetteville, NC</v>
      </c>
      <c r="K2721" s="21"/>
    </row>
    <row r="2722" hidden="1">
      <c r="A2722" s="2" t="s">
        <v>2824</v>
      </c>
      <c r="B2722" s="2">
        <v>454.0</v>
      </c>
      <c r="C2722" s="2">
        <v>526.0</v>
      </c>
      <c r="D2722" s="2">
        <v>583.0</v>
      </c>
      <c r="E2722" s="2">
        <v>1563.0</v>
      </c>
      <c r="F2722" s="2" t="s">
        <v>36</v>
      </c>
      <c r="G2722" s="15" t="str">
        <f t="shared" si="491"/>
        <v>CMH</v>
      </c>
      <c r="H2722" s="15" t="str">
        <f t="shared" si="492"/>
        <v>HSV</v>
      </c>
      <c r="I2722" s="15" t="str">
        <f>vlookup(G2722, 'Airport Codes'!$B$2:$D122631, 3, 0)</f>
        <v>Columbus, WI</v>
      </c>
      <c r="J2722" s="15" t="str">
        <f>vlookup(H2722, 'Airport Codes'!$B$2:$D122631, 3, 0)</f>
        <v>Huntsville, AL</v>
      </c>
      <c r="K2722" s="21"/>
    </row>
    <row r="2723" hidden="1">
      <c r="A2723" s="2" t="s">
        <v>2825</v>
      </c>
      <c r="B2723" s="2">
        <v>43.0</v>
      </c>
      <c r="C2723" s="2">
        <v>58.0</v>
      </c>
      <c r="D2723" s="2">
        <v>45.0</v>
      </c>
      <c r="E2723" s="2">
        <v>146.0</v>
      </c>
    </row>
    <row r="2724" hidden="1">
      <c r="A2724" s="2" t="s">
        <v>2826</v>
      </c>
      <c r="B2724" s="2">
        <v>1496.0</v>
      </c>
      <c r="C2724" s="2">
        <v>1687.0</v>
      </c>
      <c r="D2724" s="2">
        <v>1506.0</v>
      </c>
      <c r="E2724" s="2">
        <v>4689.0</v>
      </c>
    </row>
    <row r="2725" hidden="1">
      <c r="A2725" s="2" t="s">
        <v>2827</v>
      </c>
      <c r="C2725" s="2">
        <v>222.0</v>
      </c>
      <c r="D2725" s="2">
        <v>223.0</v>
      </c>
      <c r="E2725" s="2">
        <v>445.0</v>
      </c>
    </row>
    <row r="2726" hidden="1">
      <c r="A2726" s="2" t="s">
        <v>2828</v>
      </c>
      <c r="B2726" s="2">
        <v>367.0</v>
      </c>
      <c r="C2726" s="2">
        <v>398.0</v>
      </c>
      <c r="D2726" s="2">
        <v>351.0</v>
      </c>
      <c r="E2726" s="2">
        <v>1116.0</v>
      </c>
    </row>
    <row r="2727" hidden="1">
      <c r="A2727" s="2" t="s">
        <v>2829</v>
      </c>
      <c r="B2727" s="2">
        <v>1151.0</v>
      </c>
      <c r="C2727" s="2">
        <v>1129.0</v>
      </c>
      <c r="D2727" s="2">
        <v>1311.0</v>
      </c>
      <c r="E2727" s="2">
        <v>3591.0</v>
      </c>
    </row>
    <row r="2728" hidden="1">
      <c r="A2728" s="2" t="s">
        <v>2830</v>
      </c>
      <c r="B2728" s="2">
        <v>333.0</v>
      </c>
      <c r="C2728" s="2">
        <v>372.0</v>
      </c>
      <c r="D2728" s="2">
        <v>357.0</v>
      </c>
      <c r="E2728" s="2">
        <v>1062.0</v>
      </c>
    </row>
    <row r="2729" hidden="1">
      <c r="A2729" s="2" t="s">
        <v>2831</v>
      </c>
      <c r="B2729" s="2">
        <v>472.0</v>
      </c>
      <c r="C2729" s="2">
        <v>514.0</v>
      </c>
      <c r="D2729" s="2">
        <v>575.0</v>
      </c>
      <c r="E2729" s="2">
        <v>1561.0</v>
      </c>
      <c r="F2729" s="2" t="s">
        <v>36</v>
      </c>
      <c r="G2729" s="15" t="str">
        <f>LEFT(A2729, 3)</f>
        <v>CHO</v>
      </c>
      <c r="H2729" s="15" t="str">
        <f>RiGHT(A2729, 3)</f>
        <v>CHS</v>
      </c>
      <c r="I2729" s="15" t="str">
        <f>vlookup(G2729, 'Airport Codes'!$B$2:$D122631, 3, 0)</f>
        <v>Charlottesville, VA</v>
      </c>
      <c r="J2729" s="15" t="str">
        <f>vlookup(H2729, 'Airport Codes'!$B$2:$D122631, 3, 0)</f>
        <v>Charleston, WV</v>
      </c>
      <c r="K2729" s="21"/>
    </row>
    <row r="2730" hidden="1">
      <c r="A2730" s="2" t="s">
        <v>2832</v>
      </c>
      <c r="B2730" s="2">
        <v>367.0</v>
      </c>
      <c r="C2730" s="2">
        <v>453.0</v>
      </c>
      <c r="D2730" s="2">
        <v>407.0</v>
      </c>
      <c r="E2730" s="2">
        <v>1227.0</v>
      </c>
    </row>
    <row r="2731" hidden="1">
      <c r="A2731" s="2" t="s">
        <v>2833</v>
      </c>
      <c r="B2731" s="2">
        <v>154.0</v>
      </c>
      <c r="C2731" s="2">
        <v>191.0</v>
      </c>
      <c r="D2731" s="2">
        <v>78.0</v>
      </c>
      <c r="E2731" s="2">
        <v>423.0</v>
      </c>
    </row>
    <row r="2732" hidden="1">
      <c r="A2732" s="2" t="s">
        <v>2834</v>
      </c>
      <c r="B2732" s="2">
        <v>79.0</v>
      </c>
      <c r="E2732" s="2">
        <v>79.0</v>
      </c>
    </row>
    <row r="2733" hidden="1">
      <c r="A2733" s="2" t="s">
        <v>2835</v>
      </c>
      <c r="B2733" s="2">
        <v>486.0</v>
      </c>
      <c r="C2733" s="2">
        <v>523.0</v>
      </c>
      <c r="D2733" s="2">
        <v>548.0</v>
      </c>
      <c r="E2733" s="2">
        <v>1557.0</v>
      </c>
      <c r="F2733" s="2" t="s">
        <v>36</v>
      </c>
      <c r="G2733" s="15" t="str">
        <f>LEFT(A2733, 3)</f>
        <v>ATL</v>
      </c>
      <c r="H2733" s="15" t="str">
        <f>RiGHT(A2733, 3)</f>
        <v>ELM</v>
      </c>
      <c r="I2733" s="15" t="str">
        <f>vlookup(G2733, 'Airport Codes'!$B$2:$D122631, 3, 0)</f>
        <v>Atlanta, GA</v>
      </c>
      <c r="J2733" s="15" t="str">
        <f>vlookup(H2733, 'Airport Codes'!$B$2:$D122631, 3, 0)</f>
        <v>Elmira, NY</v>
      </c>
      <c r="K2733" s="21"/>
    </row>
    <row r="2734" hidden="1">
      <c r="A2734" s="2" t="s">
        <v>2836</v>
      </c>
      <c r="B2734" s="2">
        <v>241.0</v>
      </c>
      <c r="C2734" s="2">
        <v>289.0</v>
      </c>
      <c r="D2734" s="2">
        <v>262.0</v>
      </c>
      <c r="E2734" s="2">
        <v>792.0</v>
      </c>
    </row>
    <row r="2735" hidden="1">
      <c r="A2735" s="2" t="s">
        <v>2837</v>
      </c>
      <c r="B2735" s="2">
        <v>462.0</v>
      </c>
      <c r="C2735" s="2">
        <v>543.0</v>
      </c>
      <c r="D2735" s="2">
        <v>549.0</v>
      </c>
      <c r="E2735" s="2">
        <v>1554.0</v>
      </c>
      <c r="F2735" s="2" t="s">
        <v>36</v>
      </c>
      <c r="G2735" s="15" t="str">
        <f t="shared" ref="G2735:G2736" si="493">LEFT(A2735, 3)</f>
        <v>ALB</v>
      </c>
      <c r="H2735" s="15" t="str">
        <f t="shared" ref="H2735:H2736" si="494">RiGHT(A2735, 3)</f>
        <v>GSO</v>
      </c>
      <c r="I2735" s="15" t="str">
        <f>vlookup(G2735, 'Airport Codes'!$B$2:$D122631, 3, 0)</f>
        <v>Albany, NY</v>
      </c>
      <c r="J2735" s="15" t="str">
        <f>vlookup(H2735, 'Airport Codes'!$B$2:$D122631, 3, 0)</f>
        <v>Greensboro, NC</v>
      </c>
      <c r="K2735" s="21"/>
    </row>
    <row r="2736" hidden="1">
      <c r="A2736" s="2" t="s">
        <v>2838</v>
      </c>
      <c r="B2736" s="2">
        <v>464.0</v>
      </c>
      <c r="C2736" s="2">
        <v>515.0</v>
      </c>
      <c r="D2736" s="2">
        <v>573.0</v>
      </c>
      <c r="E2736" s="2">
        <v>1552.0</v>
      </c>
      <c r="F2736" s="2" t="s">
        <v>36</v>
      </c>
      <c r="G2736" s="15" t="str">
        <f t="shared" si="493"/>
        <v>JAN</v>
      </c>
      <c r="H2736" s="15" t="str">
        <f t="shared" si="494"/>
        <v>OKC</v>
      </c>
      <c r="I2736" s="15" t="str">
        <f>vlookup(G2736, 'Airport Codes'!$B$2:$D122631, 3, 0)</f>
        <v>Jackson, MS</v>
      </c>
      <c r="J2736" s="15" t="str">
        <f>vlookup(H2736, 'Airport Codes'!$B$2:$D122631, 3, 0)</f>
        <v>Oklahoma City, OK</v>
      </c>
      <c r="K2736" s="21"/>
    </row>
    <row r="2737" hidden="1">
      <c r="A2737" s="2" t="s">
        <v>2839</v>
      </c>
      <c r="B2737" s="2">
        <v>42.0</v>
      </c>
      <c r="C2737" s="2">
        <v>18.0</v>
      </c>
      <c r="D2737" s="2">
        <v>130.0</v>
      </c>
      <c r="E2737" s="2">
        <v>190.0</v>
      </c>
    </row>
    <row r="2738" hidden="1">
      <c r="A2738" s="2" t="s">
        <v>2840</v>
      </c>
      <c r="B2738" s="2">
        <v>502.0</v>
      </c>
      <c r="C2738" s="2">
        <v>466.0</v>
      </c>
      <c r="D2738" s="2">
        <v>573.0</v>
      </c>
      <c r="E2738" s="2">
        <v>1541.0</v>
      </c>
    </row>
    <row r="2739" hidden="1">
      <c r="A2739" s="2" t="s">
        <v>2841</v>
      </c>
      <c r="B2739" s="2">
        <v>100.0</v>
      </c>
      <c r="C2739" s="2">
        <v>84.0</v>
      </c>
      <c r="D2739" s="2">
        <v>167.0</v>
      </c>
      <c r="E2739" s="2">
        <v>351.0</v>
      </c>
    </row>
    <row r="2740" hidden="1">
      <c r="A2740" s="2" t="s">
        <v>2842</v>
      </c>
      <c r="B2740" s="2">
        <v>288.0</v>
      </c>
      <c r="C2740" s="2">
        <v>182.0</v>
      </c>
      <c r="D2740" s="2">
        <v>267.0</v>
      </c>
      <c r="E2740" s="2">
        <v>737.0</v>
      </c>
    </row>
    <row r="2741" hidden="1">
      <c r="A2741" s="2" t="s">
        <v>2843</v>
      </c>
      <c r="B2741" s="2">
        <v>333.0</v>
      </c>
      <c r="C2741" s="2">
        <v>286.0</v>
      </c>
      <c r="D2741" s="2">
        <v>371.0</v>
      </c>
      <c r="E2741" s="2">
        <v>990.0</v>
      </c>
    </row>
    <row r="2742" hidden="1">
      <c r="A2742" s="2" t="s">
        <v>2844</v>
      </c>
      <c r="B2742" s="2">
        <v>39.0</v>
      </c>
      <c r="C2742" s="2">
        <v>106.0</v>
      </c>
      <c r="D2742" s="2">
        <v>101.0</v>
      </c>
      <c r="E2742" s="2">
        <v>246.0</v>
      </c>
    </row>
    <row r="2743" hidden="1">
      <c r="A2743" s="2" t="s">
        <v>2845</v>
      </c>
      <c r="B2743" s="2">
        <v>436.0</v>
      </c>
      <c r="C2743" s="2">
        <v>538.0</v>
      </c>
      <c r="D2743" s="2">
        <v>577.0</v>
      </c>
      <c r="E2743" s="2">
        <v>1551.0</v>
      </c>
      <c r="F2743" s="2" t="s">
        <v>36</v>
      </c>
      <c r="G2743" s="15" t="str">
        <f>LEFT(A2743, 3)</f>
        <v>CHO</v>
      </c>
      <c r="H2743" s="15" t="str">
        <f>RiGHT(A2743, 3)</f>
        <v>MEM</v>
      </c>
      <c r="I2743" s="15" t="str">
        <f>vlookup(G2743, 'Airport Codes'!$B$2:$D122631, 3, 0)</f>
        <v>Charlottesville, VA</v>
      </c>
      <c r="J2743" s="15" t="str">
        <f>vlookup(H2743, 'Airport Codes'!$B$2:$D122631, 3, 0)</f>
        <v>Memphis, TN</v>
      </c>
      <c r="K2743" s="21"/>
    </row>
    <row r="2744" hidden="1">
      <c r="A2744" s="2" t="s">
        <v>2846</v>
      </c>
      <c r="D2744" s="2">
        <v>47.0</v>
      </c>
      <c r="E2744" s="2">
        <v>47.0</v>
      </c>
    </row>
    <row r="2745" hidden="1">
      <c r="A2745" s="2" t="s">
        <v>2847</v>
      </c>
      <c r="B2745" s="2">
        <v>380.0</v>
      </c>
      <c r="C2745" s="2">
        <v>528.0</v>
      </c>
      <c r="D2745" s="2">
        <v>641.0</v>
      </c>
      <c r="E2745" s="2">
        <v>1549.0</v>
      </c>
      <c r="F2745" s="2" t="s">
        <v>36</v>
      </c>
      <c r="G2745" s="15" t="str">
        <f>LEFT(A2745, 3)</f>
        <v>BTV</v>
      </c>
      <c r="H2745" s="15" t="str">
        <f>RiGHT(A2745, 3)</f>
        <v>MSN</v>
      </c>
      <c r="I2745" s="15" t="str">
        <f>vlookup(G2745, 'Airport Codes'!$B$2:$D122631, 3, 0)</f>
        <v>Burlington, NC</v>
      </c>
      <c r="J2745" s="15" t="str">
        <f>vlookup(H2745, 'Airport Codes'!$B$2:$D122631, 3, 0)</f>
        <v>Madison, WI</v>
      </c>
      <c r="K2745" s="21"/>
    </row>
    <row r="2746" hidden="1">
      <c r="A2746" s="2" t="s">
        <v>2848</v>
      </c>
      <c r="B2746" s="2">
        <v>19.0</v>
      </c>
      <c r="C2746" s="2">
        <v>118.0</v>
      </c>
      <c r="D2746" s="2">
        <v>18.0</v>
      </c>
      <c r="E2746" s="2">
        <v>155.0</v>
      </c>
    </row>
    <row r="2747" hidden="1">
      <c r="A2747" s="2" t="s">
        <v>2849</v>
      </c>
      <c r="B2747" s="2">
        <v>103.0</v>
      </c>
      <c r="E2747" s="2">
        <v>103.0</v>
      </c>
    </row>
    <row r="2748" hidden="1">
      <c r="A2748" s="2" t="s">
        <v>2850</v>
      </c>
      <c r="D2748" s="2">
        <v>18.0</v>
      </c>
      <c r="E2748" s="2">
        <v>18.0</v>
      </c>
    </row>
    <row r="2749" hidden="1">
      <c r="A2749" s="2" t="s">
        <v>2851</v>
      </c>
      <c r="D2749" s="2">
        <v>21.0</v>
      </c>
      <c r="E2749" s="2">
        <v>21.0</v>
      </c>
    </row>
    <row r="2750" hidden="1">
      <c r="A2750" s="2" t="s">
        <v>2852</v>
      </c>
      <c r="B2750" s="2">
        <v>85.0</v>
      </c>
      <c r="C2750" s="2">
        <v>221.0</v>
      </c>
      <c r="D2750" s="2">
        <v>199.0</v>
      </c>
      <c r="E2750" s="2">
        <v>505.0</v>
      </c>
    </row>
    <row r="2751" hidden="1">
      <c r="A2751" s="2" t="s">
        <v>2853</v>
      </c>
      <c r="D2751" s="2">
        <v>19.0</v>
      </c>
      <c r="E2751" s="2">
        <v>19.0</v>
      </c>
    </row>
    <row r="2752" hidden="1">
      <c r="A2752" s="2" t="s">
        <v>2854</v>
      </c>
      <c r="B2752" s="2">
        <v>449.0</v>
      </c>
      <c r="C2752" s="2">
        <v>490.0</v>
      </c>
      <c r="D2752" s="2">
        <v>603.0</v>
      </c>
      <c r="E2752" s="2">
        <v>1542.0</v>
      </c>
      <c r="F2752" s="2" t="s">
        <v>36</v>
      </c>
      <c r="G2752" s="15" t="str">
        <f>LEFT(A2752, 3)</f>
        <v>JAN</v>
      </c>
      <c r="H2752" s="15" t="str">
        <f>RiGHT(A2752, 3)</f>
        <v>SDF</v>
      </c>
      <c r="I2752" s="15" t="str">
        <f>vlookup(G2752, 'Airport Codes'!$B$2:$D122631, 3, 0)</f>
        <v>Jackson, MS</v>
      </c>
      <c r="J2752" s="15" t="str">
        <f>vlookup(H2752, 'Airport Codes'!$B$2:$D122631, 3, 0)</f>
        <v>Louisville, KY</v>
      </c>
      <c r="K2752" s="21"/>
    </row>
    <row r="2753" hidden="1">
      <c r="A2753" s="2" t="s">
        <v>2855</v>
      </c>
      <c r="C2753" s="2">
        <v>365.0</v>
      </c>
      <c r="D2753" s="2">
        <v>490.0</v>
      </c>
      <c r="E2753" s="2">
        <v>855.0</v>
      </c>
    </row>
    <row r="2754" hidden="1">
      <c r="A2754" s="2" t="s">
        <v>2856</v>
      </c>
      <c r="B2754" s="2">
        <v>335.0</v>
      </c>
      <c r="C2754" s="2">
        <v>405.0</v>
      </c>
      <c r="D2754" s="2">
        <v>382.0</v>
      </c>
      <c r="E2754" s="2">
        <v>1122.0</v>
      </c>
    </row>
    <row r="2755" hidden="1">
      <c r="A2755" s="2" t="s">
        <v>2857</v>
      </c>
      <c r="C2755" s="2">
        <v>50.0</v>
      </c>
      <c r="D2755" s="2">
        <v>152.0</v>
      </c>
      <c r="E2755" s="2">
        <v>202.0</v>
      </c>
    </row>
    <row r="2756" hidden="1">
      <c r="A2756" s="2" t="s">
        <v>2858</v>
      </c>
      <c r="B2756" s="2">
        <v>448.0</v>
      </c>
      <c r="C2756" s="2">
        <v>486.0</v>
      </c>
      <c r="D2756" s="2">
        <v>607.0</v>
      </c>
      <c r="E2756" s="2">
        <v>1541.0</v>
      </c>
      <c r="F2756" s="2" t="s">
        <v>36</v>
      </c>
      <c r="G2756" s="15" t="str">
        <f>LEFT(A2756, 3)</f>
        <v>AVP</v>
      </c>
      <c r="H2756" s="15" t="str">
        <f>RiGHT(A2756, 3)</f>
        <v>CHS</v>
      </c>
      <c r="I2756" s="15" t="str">
        <f>vlookup(G2756, 'Airport Codes'!$B$2:$D122631, 3, 0)</f>
        <v>Wilkes-Barre, PA</v>
      </c>
      <c r="J2756" s="15" t="str">
        <f>vlookup(H2756, 'Airport Codes'!$B$2:$D122631, 3, 0)</f>
        <v>Charleston, WV</v>
      </c>
      <c r="K2756" s="21"/>
    </row>
    <row r="2757" hidden="1">
      <c r="A2757" s="2" t="s">
        <v>2859</v>
      </c>
      <c r="B2757" s="2">
        <v>272.0</v>
      </c>
      <c r="C2757" s="2">
        <v>407.0</v>
      </c>
      <c r="D2757" s="2">
        <v>345.0</v>
      </c>
      <c r="E2757" s="2">
        <v>1024.0</v>
      </c>
    </row>
    <row r="2758" hidden="1">
      <c r="A2758" s="2" t="s">
        <v>2860</v>
      </c>
      <c r="B2758" s="2">
        <v>407.0</v>
      </c>
      <c r="C2758" s="2">
        <v>505.0</v>
      </c>
      <c r="D2758" s="2">
        <v>628.0</v>
      </c>
      <c r="E2758" s="2">
        <v>1540.0</v>
      </c>
      <c r="F2758" s="2" t="s">
        <v>36</v>
      </c>
      <c r="G2758" s="15" t="str">
        <f>LEFT(A2758, 3)</f>
        <v>BWI</v>
      </c>
      <c r="H2758" s="15" t="str">
        <f>RiGHT(A2758, 3)</f>
        <v>GSO</v>
      </c>
      <c r="I2758" s="15" t="str">
        <f>vlookup(G2758, 'Airport Codes'!$B$2:$D122631, 3, 0)</f>
        <v>Baltimore, MD</v>
      </c>
      <c r="J2758" s="15" t="str">
        <f>vlookup(H2758, 'Airport Codes'!$B$2:$D122631, 3, 0)</f>
        <v>Greensboro, NC</v>
      </c>
      <c r="K2758" s="21"/>
    </row>
    <row r="2759" hidden="1">
      <c r="A2759" s="2" t="s">
        <v>2861</v>
      </c>
      <c r="B2759" s="2">
        <v>963.0</v>
      </c>
      <c r="C2759" s="2">
        <v>1268.0</v>
      </c>
      <c r="D2759" s="2">
        <v>1047.0</v>
      </c>
      <c r="E2759" s="2">
        <v>3278.0</v>
      </c>
    </row>
    <row r="2760" hidden="1">
      <c r="A2760" s="2" t="s">
        <v>2862</v>
      </c>
      <c r="B2760" s="2">
        <v>474.0</v>
      </c>
      <c r="C2760" s="2">
        <v>520.0</v>
      </c>
      <c r="D2760" s="2">
        <v>542.0</v>
      </c>
      <c r="E2760" s="2">
        <v>1536.0</v>
      </c>
      <c r="F2760" s="2" t="s">
        <v>36</v>
      </c>
      <c r="G2760" s="15" t="str">
        <f t="shared" ref="G2760:G2761" si="495">LEFT(A2760, 3)</f>
        <v>ABR</v>
      </c>
      <c r="H2760" s="15" t="str">
        <f t="shared" ref="H2760:H2761" si="496">RiGHT(A2760, 3)</f>
        <v>MSP</v>
      </c>
      <c r="I2760" s="15" t="str">
        <f>vlookup(G2760, 'Airport Codes'!$B$2:$D122631, 3, 0)</f>
        <v>Aberdeen, MD</v>
      </c>
      <c r="J2760" s="15" t="str">
        <f>vlookup(H2760, 'Airport Codes'!$B$2:$D122631, 3, 0)</f>
        <v>St. Paul-Minneapolis, MN</v>
      </c>
      <c r="K2760" s="21"/>
    </row>
    <row r="2761" hidden="1">
      <c r="A2761" s="2" t="s">
        <v>2863</v>
      </c>
      <c r="B2761" s="2">
        <v>374.0</v>
      </c>
      <c r="C2761" s="2">
        <v>480.0</v>
      </c>
      <c r="D2761" s="2">
        <v>668.0</v>
      </c>
      <c r="E2761" s="2">
        <v>1522.0</v>
      </c>
      <c r="F2761" s="2" t="s">
        <v>36</v>
      </c>
      <c r="G2761" s="15" t="str">
        <f t="shared" si="495"/>
        <v>LGA</v>
      </c>
      <c r="H2761" s="15" t="str">
        <f t="shared" si="496"/>
        <v>PHL</v>
      </c>
      <c r="I2761" s="15" t="str">
        <f>vlookup(G2761, 'Airport Codes'!$B$2:$D122631, 3, 0)</f>
        <v>New York, NY</v>
      </c>
      <c r="J2761" s="15" t="str">
        <f>vlookup(H2761, 'Airport Codes'!$B$2:$D122631, 3, 0)</f>
        <v>Philadelphia, PA</v>
      </c>
      <c r="K2761" s="21"/>
    </row>
    <row r="2762" hidden="1">
      <c r="A2762" s="2" t="s">
        <v>2864</v>
      </c>
      <c r="B2762" s="2">
        <v>417.0</v>
      </c>
      <c r="C2762" s="2">
        <v>427.0</v>
      </c>
      <c r="D2762" s="2">
        <v>223.0</v>
      </c>
      <c r="E2762" s="2">
        <v>1067.0</v>
      </c>
    </row>
    <row r="2763" hidden="1">
      <c r="A2763" s="2" t="s">
        <v>2865</v>
      </c>
      <c r="B2763" s="2">
        <v>392.0</v>
      </c>
      <c r="C2763" s="2">
        <v>548.0</v>
      </c>
      <c r="D2763" s="2">
        <v>582.0</v>
      </c>
      <c r="E2763" s="2">
        <v>1522.0</v>
      </c>
      <c r="F2763" s="2" t="s">
        <v>36</v>
      </c>
      <c r="G2763" s="15" t="str">
        <f>LEFT(A2763, 3)</f>
        <v>MBS</v>
      </c>
      <c r="H2763" s="15" t="str">
        <f>RiGHT(A2763, 3)</f>
        <v>PHL</v>
      </c>
      <c r="I2763" s="15" t="str">
        <f>vlookup(G2763, 'Airport Codes'!$B$2:$D122631, 3, 0)</f>
        <v>Saginaw, MI</v>
      </c>
      <c r="J2763" s="15" t="str">
        <f>vlookup(H2763, 'Airport Codes'!$B$2:$D122631, 3, 0)</f>
        <v>Philadelphia, PA</v>
      </c>
      <c r="K2763" s="21"/>
    </row>
    <row r="2764" hidden="1">
      <c r="A2764" s="2" t="s">
        <v>2866</v>
      </c>
      <c r="B2764" s="2">
        <v>331.0</v>
      </c>
      <c r="C2764" s="2">
        <v>325.0</v>
      </c>
      <c r="D2764" s="2">
        <v>399.0</v>
      </c>
      <c r="E2764" s="2">
        <v>1055.0</v>
      </c>
    </row>
    <row r="2765" hidden="1">
      <c r="A2765" s="2" t="s">
        <v>2867</v>
      </c>
      <c r="B2765" s="2">
        <v>119.0</v>
      </c>
      <c r="E2765" s="2">
        <v>119.0</v>
      </c>
    </row>
    <row r="2766" hidden="1">
      <c r="A2766" s="2" t="s">
        <v>2868</v>
      </c>
      <c r="B2766" s="2">
        <v>448.0</v>
      </c>
      <c r="C2766" s="2">
        <v>489.0</v>
      </c>
      <c r="D2766" s="2">
        <v>581.0</v>
      </c>
      <c r="E2766" s="2">
        <v>1518.0</v>
      </c>
      <c r="F2766" s="2" t="s">
        <v>36</v>
      </c>
      <c r="G2766" s="15" t="str">
        <f>LEFT(A2766, 3)</f>
        <v>DLH</v>
      </c>
      <c r="H2766" s="15" t="str">
        <f>RiGHT(A2766, 3)</f>
        <v>DTW</v>
      </c>
      <c r="I2766" s="15" t="str">
        <f>vlookup(G2766, 'Airport Codes'!$B$2:$D122631, 3, 0)</f>
        <v>Duluth, MN</v>
      </c>
      <c r="J2766" s="15" t="str">
        <f>vlookup(H2766, 'Airport Codes'!$B$2:$D122631, 3, 0)</f>
        <v>Detroit, MI</v>
      </c>
      <c r="K2766" s="21"/>
    </row>
    <row r="2767" hidden="1">
      <c r="A2767" s="2" t="s">
        <v>2869</v>
      </c>
      <c r="B2767" s="2">
        <v>460.0</v>
      </c>
      <c r="C2767" s="2">
        <v>509.0</v>
      </c>
      <c r="D2767" s="2">
        <v>380.0</v>
      </c>
      <c r="E2767" s="2">
        <v>1349.0</v>
      </c>
    </row>
    <row r="2768" hidden="1">
      <c r="A2768" s="2" t="s">
        <v>2870</v>
      </c>
      <c r="B2768" s="2">
        <v>457.0</v>
      </c>
      <c r="C2768" s="2">
        <v>460.0</v>
      </c>
      <c r="D2768" s="2">
        <v>588.0</v>
      </c>
      <c r="E2768" s="2">
        <v>1505.0</v>
      </c>
      <c r="F2768" s="2" t="s">
        <v>36</v>
      </c>
      <c r="G2768" s="15" t="str">
        <f t="shared" ref="G2768:G2769" si="497">LEFT(A2768, 3)</f>
        <v>BNA</v>
      </c>
      <c r="H2768" s="15" t="str">
        <f t="shared" ref="H2768:H2769" si="498">RiGHT(A2768, 3)</f>
        <v>MLI</v>
      </c>
      <c r="I2768" s="15" t="str">
        <f>vlookup(G2768, 'Airport Codes'!$B$2:$D122631, 3, 0)</f>
        <v>Nashville, TN</v>
      </c>
      <c r="J2768" s="15" t="str">
        <f>vlookup(H2768, 'Airport Codes'!$B$2:$D122631, 3, 0)</f>
        <v>Moline, IL</v>
      </c>
      <c r="K2768" s="21"/>
    </row>
    <row r="2769" hidden="1">
      <c r="A2769" s="2" t="s">
        <v>2871</v>
      </c>
      <c r="B2769" s="2">
        <v>433.0</v>
      </c>
      <c r="C2769" s="2">
        <v>496.0</v>
      </c>
      <c r="D2769" s="2">
        <v>573.0</v>
      </c>
      <c r="E2769" s="2">
        <v>1502.0</v>
      </c>
      <c r="F2769" s="2" t="s">
        <v>36</v>
      </c>
      <c r="G2769" s="15" t="str">
        <f t="shared" si="497"/>
        <v>MGM</v>
      </c>
      <c r="H2769" s="15" t="str">
        <f t="shared" si="498"/>
        <v>RDU</v>
      </c>
      <c r="I2769" s="15" t="str">
        <f>vlookup(G2769, 'Airport Codes'!$B$2:$D122631, 3, 0)</f>
        <v>Montgomery, AL</v>
      </c>
      <c r="J2769" s="15" t="str">
        <f>vlookup(H2769, 'Airport Codes'!$B$2:$D122631, 3, 0)</f>
        <v>Raleigh, NC</v>
      </c>
      <c r="K2769" s="21"/>
    </row>
    <row r="2770" hidden="1">
      <c r="A2770" s="2" t="s">
        <v>2872</v>
      </c>
      <c r="B2770" s="2">
        <v>503.0</v>
      </c>
      <c r="C2770" s="2">
        <v>584.0</v>
      </c>
      <c r="D2770" s="2">
        <v>534.0</v>
      </c>
      <c r="E2770" s="2">
        <v>1621.0</v>
      </c>
    </row>
    <row r="2771" hidden="1">
      <c r="A2771" s="2" t="s">
        <v>2873</v>
      </c>
      <c r="B2771" s="2">
        <v>434.0</v>
      </c>
      <c r="C2771" s="2">
        <v>494.0</v>
      </c>
      <c r="D2771" s="2">
        <v>572.0</v>
      </c>
      <c r="E2771" s="2">
        <v>1500.0</v>
      </c>
      <c r="F2771" s="2" t="s">
        <v>36</v>
      </c>
      <c r="G2771" s="15" t="str">
        <f>LEFT(A2771, 3)</f>
        <v>CLE</v>
      </c>
      <c r="H2771" s="15" t="str">
        <f>RiGHT(A2771, 3)</f>
        <v>SDF</v>
      </c>
      <c r="I2771" s="15" t="str">
        <f>vlookup(G2771, 'Airport Codes'!$B$2:$D122631, 3, 0)</f>
        <v>Cleveland, OH</v>
      </c>
      <c r="J2771" s="15" t="str">
        <f>vlookup(H2771, 'Airport Codes'!$B$2:$D122631, 3, 0)</f>
        <v>Louisville, KY</v>
      </c>
      <c r="K2771" s="21"/>
    </row>
    <row r="2772" hidden="1">
      <c r="A2772" s="2" t="s">
        <v>2874</v>
      </c>
      <c r="C2772" s="2">
        <v>59.0</v>
      </c>
      <c r="D2772" s="2">
        <v>20.0</v>
      </c>
      <c r="E2772" s="2">
        <v>79.0</v>
      </c>
    </row>
    <row r="2773" hidden="1">
      <c r="A2773" s="2" t="s">
        <v>2875</v>
      </c>
      <c r="D2773" s="2">
        <v>21.0</v>
      </c>
      <c r="E2773" s="2">
        <v>21.0</v>
      </c>
    </row>
    <row r="2774" hidden="1">
      <c r="A2774" s="2" t="s">
        <v>2876</v>
      </c>
      <c r="B2774" s="2">
        <v>2231.0</v>
      </c>
      <c r="C2774" s="2">
        <v>2309.0</v>
      </c>
      <c r="D2774" s="2">
        <v>2243.0</v>
      </c>
      <c r="E2774" s="2">
        <v>6783.0</v>
      </c>
    </row>
    <row r="2775" hidden="1">
      <c r="A2775" s="2" t="s">
        <v>2877</v>
      </c>
      <c r="B2775" s="2">
        <v>404.0</v>
      </c>
      <c r="C2775" s="2">
        <v>527.0</v>
      </c>
      <c r="D2775" s="2">
        <v>568.0</v>
      </c>
      <c r="E2775" s="2">
        <v>1499.0</v>
      </c>
      <c r="F2775" s="2" t="s">
        <v>36</v>
      </c>
      <c r="G2775" s="15" t="str">
        <f>LEFT(A2775, 3)</f>
        <v>LEX</v>
      </c>
      <c r="H2775" s="15" t="str">
        <f>RiGHT(A2775, 3)</f>
        <v>MEM</v>
      </c>
      <c r="I2775" s="15" t="str">
        <f>vlookup(G2775, 'Airport Codes'!$B$2:$D122631, 3, 0)</f>
        <v>Lexington Barbeque Festival, NC</v>
      </c>
      <c r="J2775" s="15" t="str">
        <f>vlookup(H2775, 'Airport Codes'!$B$2:$D122631, 3, 0)</f>
        <v>Memphis, TN</v>
      </c>
      <c r="K2775" s="21"/>
    </row>
    <row r="2776" hidden="1">
      <c r="A2776" s="2" t="s">
        <v>2878</v>
      </c>
      <c r="B2776" s="2">
        <v>696.0</v>
      </c>
      <c r="C2776" s="2">
        <v>779.0</v>
      </c>
      <c r="D2776" s="2">
        <v>715.0</v>
      </c>
      <c r="E2776" s="2">
        <v>2190.0</v>
      </c>
    </row>
    <row r="2777" hidden="1">
      <c r="A2777" s="2" t="s">
        <v>2879</v>
      </c>
      <c r="B2777" s="2">
        <v>961.0</v>
      </c>
      <c r="C2777" s="2">
        <v>956.0</v>
      </c>
      <c r="D2777" s="2">
        <v>1116.0</v>
      </c>
      <c r="E2777" s="2">
        <v>3033.0</v>
      </c>
    </row>
    <row r="2778" hidden="1">
      <c r="A2778" s="2" t="s">
        <v>2880</v>
      </c>
      <c r="B2778" s="2">
        <v>428.0</v>
      </c>
      <c r="C2778" s="2">
        <v>487.0</v>
      </c>
      <c r="D2778" s="2">
        <v>584.0</v>
      </c>
      <c r="E2778" s="2">
        <v>1499.0</v>
      </c>
      <c r="F2778" s="2" t="s">
        <v>36</v>
      </c>
      <c r="G2778" s="15" t="str">
        <f>LEFT(A2778, 3)</f>
        <v>LEX</v>
      </c>
      <c r="H2778" s="15" t="str">
        <f>RiGHT(A2778, 3)</f>
        <v>ORF</v>
      </c>
      <c r="I2778" s="15" t="str">
        <f>vlookup(G2778, 'Airport Codes'!$B$2:$D122631, 3, 0)</f>
        <v>Lexington Barbeque Festival, NC</v>
      </c>
      <c r="J2778" s="15" t="str">
        <f>vlookup(H2778, 'Airport Codes'!$B$2:$D122631, 3, 0)</f>
        <v>Norfolk, VA</v>
      </c>
      <c r="K2778" s="21"/>
    </row>
    <row r="2779" hidden="1">
      <c r="A2779" s="2" t="s">
        <v>2881</v>
      </c>
      <c r="B2779" s="2">
        <v>829.0</v>
      </c>
      <c r="C2779" s="2">
        <v>780.0</v>
      </c>
      <c r="D2779" s="2">
        <v>717.0</v>
      </c>
      <c r="E2779" s="2">
        <v>2326.0</v>
      </c>
    </row>
    <row r="2780" hidden="1">
      <c r="A2780" s="2" t="s">
        <v>2882</v>
      </c>
      <c r="B2780" s="2">
        <v>394.0</v>
      </c>
      <c r="C2780" s="2">
        <v>492.0</v>
      </c>
      <c r="D2780" s="2">
        <v>606.0</v>
      </c>
      <c r="E2780" s="2">
        <v>1492.0</v>
      </c>
      <c r="F2780" s="2" t="s">
        <v>36</v>
      </c>
      <c r="G2780" s="15" t="str">
        <f>LEFT(A2780, 3)</f>
        <v>ROA</v>
      </c>
      <c r="H2780" s="15" t="str">
        <f>RiGHT(A2780, 3)</f>
        <v>RSW</v>
      </c>
      <c r="I2780" s="15" t="str">
        <f>vlookup(G2780, 'Airport Codes'!$B$2:$D122631, 3, 0)</f>
        <v>Roanoke, VA</v>
      </c>
      <c r="J2780" s="15" t="str">
        <f>vlookup(H2780, 'Airport Codes'!$B$2:$D122631, 3, 0)</f>
        <v>Fort Myers, FL</v>
      </c>
      <c r="K2780" s="21"/>
    </row>
    <row r="2781" hidden="1">
      <c r="A2781" s="2" t="s">
        <v>2883</v>
      </c>
      <c r="D2781" s="2">
        <v>18.0</v>
      </c>
      <c r="E2781" s="2">
        <v>18.0</v>
      </c>
    </row>
    <row r="2782" hidden="1">
      <c r="A2782" s="2" t="s">
        <v>2884</v>
      </c>
      <c r="B2782" s="2">
        <v>80.0</v>
      </c>
      <c r="E2782" s="2">
        <v>80.0</v>
      </c>
    </row>
    <row r="2783" hidden="1">
      <c r="A2783" s="2" t="s">
        <v>2885</v>
      </c>
      <c r="D2783" s="2">
        <v>39.0</v>
      </c>
      <c r="E2783" s="2">
        <v>39.0</v>
      </c>
    </row>
    <row r="2784" hidden="1">
      <c r="A2784" s="2" t="s">
        <v>2886</v>
      </c>
      <c r="B2784" s="2">
        <v>407.0</v>
      </c>
      <c r="C2784" s="2">
        <v>495.0</v>
      </c>
      <c r="D2784" s="2">
        <v>335.0</v>
      </c>
      <c r="E2784" s="2">
        <v>1237.0</v>
      </c>
    </row>
    <row r="2785" hidden="1">
      <c r="A2785" s="2" t="s">
        <v>2887</v>
      </c>
      <c r="B2785" s="2">
        <v>462.0</v>
      </c>
      <c r="C2785" s="2">
        <v>467.0</v>
      </c>
      <c r="D2785" s="2">
        <v>557.0</v>
      </c>
      <c r="E2785" s="2">
        <v>1486.0</v>
      </c>
      <c r="F2785" s="2" t="s">
        <v>36</v>
      </c>
      <c r="G2785" s="15" t="str">
        <f t="shared" ref="G2785:G2786" si="499">LEFT(A2785, 3)</f>
        <v>EUG</v>
      </c>
      <c r="H2785" s="15" t="str">
        <f t="shared" ref="H2785:H2786" si="500">RiGHT(A2785, 3)</f>
        <v>RNO</v>
      </c>
      <c r="I2785" s="15" t="str">
        <f>vlookup(G2785, 'Airport Codes'!$B$2:$D122631, 3, 0)</f>
        <v>Eugene, OR</v>
      </c>
      <c r="J2785" s="15" t="str">
        <f>vlookup(H2785, 'Airport Codes'!$B$2:$D122631, 3, 0)</f>
        <v>Reno, NV</v>
      </c>
      <c r="K2785" s="21"/>
    </row>
    <row r="2786" hidden="1">
      <c r="A2786" s="2" t="s">
        <v>2888</v>
      </c>
      <c r="B2786" s="2">
        <v>441.0</v>
      </c>
      <c r="C2786" s="2">
        <v>472.0</v>
      </c>
      <c r="D2786" s="2">
        <v>572.0</v>
      </c>
      <c r="E2786" s="2">
        <v>1485.0</v>
      </c>
      <c r="F2786" s="2" t="s">
        <v>36</v>
      </c>
      <c r="G2786" s="15" t="str">
        <f t="shared" si="499"/>
        <v>ATW</v>
      </c>
      <c r="H2786" s="15" t="str">
        <f t="shared" si="500"/>
        <v>RDU</v>
      </c>
      <c r="I2786" s="15" t="str">
        <f>vlookup(G2786, 'Airport Codes'!$B$2:$D122631, 3, 0)</f>
        <v>Appleton, WI</v>
      </c>
      <c r="J2786" s="15" t="str">
        <f>vlookup(H2786, 'Airport Codes'!$B$2:$D122631, 3, 0)</f>
        <v>Raleigh, NC</v>
      </c>
      <c r="K2786" s="21"/>
    </row>
    <row r="2787" hidden="1">
      <c r="A2787" s="2" t="s">
        <v>2889</v>
      </c>
      <c r="B2787" s="2">
        <v>948.0</v>
      </c>
      <c r="C2787" s="2">
        <v>974.0</v>
      </c>
      <c r="D2787" s="2">
        <v>951.0</v>
      </c>
      <c r="E2787" s="2">
        <v>2873.0</v>
      </c>
    </row>
    <row r="2788" hidden="1">
      <c r="A2788" s="2" t="s">
        <v>2890</v>
      </c>
      <c r="B2788" s="2">
        <v>429.0</v>
      </c>
      <c r="C2788" s="2">
        <v>515.0</v>
      </c>
      <c r="D2788" s="2">
        <v>538.0</v>
      </c>
      <c r="E2788" s="2">
        <v>1482.0</v>
      </c>
      <c r="F2788" s="2" t="s">
        <v>36</v>
      </c>
      <c r="G2788" s="15" t="str">
        <f t="shared" ref="G2788:G2789" si="501">LEFT(A2788, 3)</f>
        <v>ATL</v>
      </c>
      <c r="H2788" s="15" t="str">
        <f t="shared" ref="H2788:H2789" si="502">RiGHT(A2788, 3)</f>
        <v>LSE</v>
      </c>
      <c r="I2788" s="15" t="str">
        <f>vlookup(G2788, 'Airport Codes'!$B$2:$D122631, 3, 0)</f>
        <v>Atlanta, GA</v>
      </c>
      <c r="J2788" s="15" t="str">
        <f>vlookup(H2788, 'Airport Codes'!$B$2:$D122631, 3, 0)</f>
        <v>La Crosse, WI</v>
      </c>
      <c r="K2788" s="21"/>
    </row>
    <row r="2789" hidden="1">
      <c r="A2789" s="2" t="s">
        <v>2891</v>
      </c>
      <c r="B2789" s="2">
        <v>339.0</v>
      </c>
      <c r="C2789" s="2">
        <v>518.0</v>
      </c>
      <c r="D2789" s="2">
        <v>619.0</v>
      </c>
      <c r="E2789" s="2">
        <v>1476.0</v>
      </c>
      <c r="F2789" s="2" t="s">
        <v>36</v>
      </c>
      <c r="G2789" s="15" t="str">
        <f t="shared" si="501"/>
        <v>CAE</v>
      </c>
      <c r="H2789" s="15" t="str">
        <f t="shared" si="502"/>
        <v>GRR</v>
      </c>
      <c r="I2789" s="15" t="str">
        <f>vlookup(G2789, 'Airport Codes'!$B$2:$D122631, 3, 0)</f>
        <v>Columbia, SC</v>
      </c>
      <c r="J2789" s="15" t="str">
        <f>vlookup(H2789, 'Airport Codes'!$B$2:$D122631, 3, 0)</f>
        <v>Grand Rapids, MI</v>
      </c>
      <c r="K2789" s="21"/>
    </row>
    <row r="2790" hidden="1">
      <c r="A2790" s="2" t="s">
        <v>2892</v>
      </c>
      <c r="C2790" s="2">
        <v>115.0</v>
      </c>
      <c r="D2790" s="2">
        <v>189.0</v>
      </c>
      <c r="E2790" s="2">
        <v>304.0</v>
      </c>
    </row>
    <row r="2791" hidden="1">
      <c r="A2791" s="2" t="s">
        <v>2893</v>
      </c>
      <c r="B2791" s="2">
        <v>3398.0</v>
      </c>
      <c r="C2791" s="2">
        <v>4683.0</v>
      </c>
      <c r="D2791" s="2">
        <v>3620.0</v>
      </c>
      <c r="E2791" s="2">
        <v>11701.0</v>
      </c>
    </row>
    <row r="2792" hidden="1">
      <c r="A2792" s="2" t="s">
        <v>2894</v>
      </c>
      <c r="B2792" s="2">
        <v>800.0</v>
      </c>
      <c r="C2792" s="2">
        <v>777.0</v>
      </c>
      <c r="D2792" s="2">
        <v>960.0</v>
      </c>
      <c r="E2792" s="2">
        <v>2537.0</v>
      </c>
    </row>
    <row r="2793" hidden="1">
      <c r="A2793" s="2" t="s">
        <v>2895</v>
      </c>
      <c r="B2793" s="2">
        <v>422.0</v>
      </c>
      <c r="C2793" s="2">
        <v>475.0</v>
      </c>
      <c r="D2793" s="2">
        <v>579.0</v>
      </c>
      <c r="E2793" s="2">
        <v>1476.0</v>
      </c>
      <c r="F2793" s="2" t="s">
        <v>36</v>
      </c>
      <c r="G2793" s="15" t="str">
        <f>LEFT(A2793, 3)</f>
        <v>IND</v>
      </c>
      <c r="H2793" s="15" t="str">
        <f>RiGHT(A2793, 3)</f>
        <v>MOB</v>
      </c>
      <c r="I2793" s="15" t="str">
        <f>vlookup(G2793, 'Airport Codes'!$B$2:$D122631, 3, 0)</f>
        <v>Indianapolis, IN</v>
      </c>
      <c r="J2793" s="15" t="str">
        <f>vlookup(H2793, 'Airport Codes'!$B$2:$D122631, 3, 0)</f>
        <v>Mobile, AL</v>
      </c>
      <c r="K2793" s="21"/>
    </row>
    <row r="2794" hidden="1">
      <c r="A2794" s="2" t="s">
        <v>2896</v>
      </c>
      <c r="B2794" s="2">
        <v>548.0</v>
      </c>
      <c r="C2794" s="2">
        <v>807.0</v>
      </c>
      <c r="D2794" s="2">
        <v>752.0</v>
      </c>
      <c r="E2794" s="2">
        <v>2107.0</v>
      </c>
    </row>
    <row r="2795" hidden="1">
      <c r="A2795" s="2" t="s">
        <v>2897</v>
      </c>
      <c r="B2795" s="2">
        <v>425.0</v>
      </c>
      <c r="C2795" s="2">
        <v>508.0</v>
      </c>
      <c r="D2795" s="2">
        <v>541.0</v>
      </c>
      <c r="E2795" s="2">
        <v>1474.0</v>
      </c>
      <c r="F2795" s="2" t="s">
        <v>36</v>
      </c>
      <c r="G2795" s="15" t="str">
        <f>LEFT(A2795, 3)</f>
        <v>CLE</v>
      </c>
      <c r="H2795" s="15" t="str">
        <f>RiGHT(A2795, 3)</f>
        <v>GRR</v>
      </c>
      <c r="I2795" s="15" t="str">
        <f>vlookup(G2795, 'Airport Codes'!$B$2:$D122631, 3, 0)</f>
        <v>Cleveland, OH</v>
      </c>
      <c r="J2795" s="15" t="str">
        <f>vlookup(H2795, 'Airport Codes'!$B$2:$D122631, 3, 0)</f>
        <v>Grand Rapids, MI</v>
      </c>
      <c r="K2795" s="21"/>
    </row>
    <row r="2796" hidden="1">
      <c r="A2796" s="2" t="s">
        <v>2898</v>
      </c>
      <c r="B2796" s="2">
        <v>738.0</v>
      </c>
      <c r="C2796" s="2">
        <v>878.0</v>
      </c>
      <c r="D2796" s="2">
        <v>815.0</v>
      </c>
      <c r="E2796" s="2">
        <v>2431.0</v>
      </c>
    </row>
    <row r="2797" hidden="1">
      <c r="A2797" s="2" t="s">
        <v>2899</v>
      </c>
      <c r="B2797" s="2">
        <v>159.0</v>
      </c>
      <c r="C2797" s="2">
        <v>97.0</v>
      </c>
      <c r="D2797" s="2">
        <v>217.0</v>
      </c>
      <c r="E2797" s="2">
        <v>473.0</v>
      </c>
    </row>
    <row r="2798" hidden="1">
      <c r="A2798" s="2" t="s">
        <v>2900</v>
      </c>
      <c r="B2798" s="2">
        <v>404.0</v>
      </c>
      <c r="C2798" s="2">
        <v>448.0</v>
      </c>
      <c r="D2798" s="2">
        <v>408.0</v>
      </c>
      <c r="E2798" s="2">
        <v>1260.0</v>
      </c>
    </row>
    <row r="2799" hidden="1">
      <c r="A2799" s="2" t="s">
        <v>2901</v>
      </c>
      <c r="B2799" s="2">
        <v>424.0</v>
      </c>
      <c r="C2799" s="2">
        <v>477.0</v>
      </c>
      <c r="D2799" s="2">
        <v>573.0</v>
      </c>
      <c r="E2799" s="2">
        <v>1474.0</v>
      </c>
      <c r="F2799" s="2" t="s">
        <v>36</v>
      </c>
      <c r="G2799" s="15" t="str">
        <f t="shared" ref="G2799:G2802" si="503">LEFT(A2799, 3)</f>
        <v>DTW</v>
      </c>
      <c r="H2799" s="15" t="str">
        <f t="shared" ref="H2799:H2802" si="504">RiGHT(A2799, 3)</f>
        <v>GRR</v>
      </c>
      <c r="I2799" s="15" t="str">
        <f>vlookup(G2799, 'Airport Codes'!$B$2:$D122631, 3, 0)</f>
        <v>Detroit, MI</v>
      </c>
      <c r="J2799" s="15" t="str">
        <f>vlookup(H2799, 'Airport Codes'!$B$2:$D122631, 3, 0)</f>
        <v>Grand Rapids, MI</v>
      </c>
      <c r="K2799" s="21"/>
    </row>
    <row r="2800" hidden="1">
      <c r="A2800" s="2" t="s">
        <v>2902</v>
      </c>
      <c r="B2800" s="2">
        <v>432.0</v>
      </c>
      <c r="C2800" s="2">
        <v>491.0</v>
      </c>
      <c r="D2800" s="2">
        <v>551.0</v>
      </c>
      <c r="E2800" s="2">
        <v>1474.0</v>
      </c>
      <c r="F2800" s="2" t="s">
        <v>36</v>
      </c>
      <c r="G2800" s="15" t="str">
        <f t="shared" si="503"/>
        <v>HSV</v>
      </c>
      <c r="H2800" s="15" t="str">
        <f t="shared" si="504"/>
        <v>MSY</v>
      </c>
      <c r="I2800" s="15" t="str">
        <f>vlookup(G2800, 'Airport Codes'!$B$2:$D122631, 3, 0)</f>
        <v>Huntsville, AL</v>
      </c>
      <c r="J2800" s="15" t="str">
        <f>vlookup(H2800, 'Airport Codes'!$B$2:$D122631, 3, 0)</f>
        <v>New Orleans, LA</v>
      </c>
      <c r="K2800" s="21"/>
    </row>
    <row r="2801" hidden="1">
      <c r="A2801" s="2" t="s">
        <v>2903</v>
      </c>
      <c r="B2801" s="2">
        <v>438.0</v>
      </c>
      <c r="C2801" s="2">
        <v>491.0</v>
      </c>
      <c r="D2801" s="2">
        <v>540.0</v>
      </c>
      <c r="E2801" s="2">
        <v>1469.0</v>
      </c>
      <c r="F2801" s="2" t="s">
        <v>36</v>
      </c>
      <c r="G2801" s="15" t="str">
        <f t="shared" si="503"/>
        <v>BTV</v>
      </c>
      <c r="H2801" s="15" t="str">
        <f t="shared" si="504"/>
        <v>ORF</v>
      </c>
      <c r="I2801" s="15" t="str">
        <f>vlookup(G2801, 'Airport Codes'!$B$2:$D122631, 3, 0)</f>
        <v>Burlington, NC</v>
      </c>
      <c r="J2801" s="15" t="str">
        <f>vlookup(H2801, 'Airport Codes'!$B$2:$D122631, 3, 0)</f>
        <v>Norfolk, VA</v>
      </c>
      <c r="K2801" s="21"/>
    </row>
    <row r="2802" hidden="1">
      <c r="A2802" s="2" t="s">
        <v>2904</v>
      </c>
      <c r="B2802" s="2">
        <v>361.0</v>
      </c>
      <c r="C2802" s="2">
        <v>509.0</v>
      </c>
      <c r="D2802" s="2">
        <v>597.0</v>
      </c>
      <c r="E2802" s="2">
        <v>1467.0</v>
      </c>
      <c r="F2802" s="2" t="s">
        <v>36</v>
      </c>
      <c r="G2802" s="15" t="str">
        <f t="shared" si="503"/>
        <v>MFR</v>
      </c>
      <c r="H2802" s="15" t="str">
        <f t="shared" si="504"/>
        <v>PSP</v>
      </c>
      <c r="I2802" s="15" t="str">
        <f>vlookup(G2802, 'Airport Codes'!$B$2:$D122631, 3, 0)</f>
        <v>Medford, OR</v>
      </c>
      <c r="J2802" s="15" t="str">
        <f>vlookup(H2802, 'Airport Codes'!$B$2:$D122631, 3, 0)</f>
        <v>Palm Springs, CA</v>
      </c>
      <c r="K2802" s="21"/>
    </row>
    <row r="2803" hidden="1">
      <c r="A2803" s="2" t="s">
        <v>2905</v>
      </c>
      <c r="B2803" s="2">
        <v>1772.0</v>
      </c>
      <c r="C2803" s="2">
        <v>1759.0</v>
      </c>
      <c r="D2803" s="2">
        <v>1784.0</v>
      </c>
      <c r="E2803" s="2">
        <v>5315.0</v>
      </c>
    </row>
    <row r="2804" hidden="1">
      <c r="A2804" s="2" t="s">
        <v>2906</v>
      </c>
      <c r="B2804" s="2">
        <v>298.0</v>
      </c>
      <c r="C2804" s="2">
        <v>285.0</v>
      </c>
      <c r="D2804" s="2">
        <v>407.0</v>
      </c>
      <c r="E2804" s="2">
        <v>990.0</v>
      </c>
    </row>
    <row r="2805" hidden="1">
      <c r="A2805" s="2" t="s">
        <v>2907</v>
      </c>
      <c r="B2805" s="2">
        <v>300.0</v>
      </c>
      <c r="C2805" s="2">
        <v>429.0</v>
      </c>
      <c r="D2805" s="2">
        <v>733.0</v>
      </c>
      <c r="E2805" s="2">
        <v>1462.0</v>
      </c>
      <c r="F2805" s="2" t="s">
        <v>36</v>
      </c>
      <c r="G2805" s="15" t="str">
        <f t="shared" ref="G2805:G2810" si="505">LEFT(A2805, 3)</f>
        <v>CLT</v>
      </c>
      <c r="H2805" s="15" t="str">
        <f t="shared" ref="H2805:H2810" si="506">RiGHT(A2805, 3)</f>
        <v>HVN</v>
      </c>
      <c r="I2805" s="15" t="str">
        <f>vlookup(G2805, 'Airport Codes'!$B$2:$D122631, 3, 0)</f>
        <v>Charlotte, NC</v>
      </c>
      <c r="J2805" s="15" t="str">
        <f>vlookup(H2805, 'Airport Codes'!$B$2:$D122631, 3, 0)</f>
        <v>New Haven, CT</v>
      </c>
      <c r="K2805" s="21"/>
    </row>
    <row r="2806" hidden="1">
      <c r="A2806" s="2" t="s">
        <v>2908</v>
      </c>
      <c r="B2806" s="2">
        <v>416.0</v>
      </c>
      <c r="C2806" s="2">
        <v>447.0</v>
      </c>
      <c r="D2806" s="2">
        <v>599.0</v>
      </c>
      <c r="E2806" s="2">
        <v>1462.0</v>
      </c>
      <c r="F2806" s="2" t="s">
        <v>36</v>
      </c>
      <c r="G2806" s="15" t="str">
        <f t="shared" si="505"/>
        <v>HSV</v>
      </c>
      <c r="H2806" s="15" t="str">
        <f t="shared" si="506"/>
        <v>RSW</v>
      </c>
      <c r="I2806" s="15" t="str">
        <f>vlookup(G2806, 'Airport Codes'!$B$2:$D122631, 3, 0)</f>
        <v>Huntsville, AL</v>
      </c>
      <c r="J2806" s="15" t="str">
        <f>vlookup(H2806, 'Airport Codes'!$B$2:$D122631, 3, 0)</f>
        <v>Fort Myers, FL</v>
      </c>
      <c r="K2806" s="21"/>
    </row>
    <row r="2807" hidden="1">
      <c r="A2807" s="2" t="s">
        <v>2909</v>
      </c>
      <c r="B2807" s="2">
        <v>453.0</v>
      </c>
      <c r="C2807" s="2">
        <v>484.0</v>
      </c>
      <c r="D2807" s="2">
        <v>520.0</v>
      </c>
      <c r="E2807" s="2">
        <v>1457.0</v>
      </c>
      <c r="F2807" s="2" t="s">
        <v>36</v>
      </c>
      <c r="G2807" s="15" t="str">
        <f t="shared" si="505"/>
        <v>BTR</v>
      </c>
      <c r="H2807" s="15" t="str">
        <f t="shared" si="506"/>
        <v>SAV</v>
      </c>
      <c r="I2807" s="15" t="str">
        <f>vlookup(G2807, 'Airport Codes'!$B$2:$D122631, 3, 0)</f>
        <v>Baton Rouge, LA</v>
      </c>
      <c r="J2807" s="15" t="str">
        <f>vlookup(H2807, 'Airport Codes'!$B$2:$D122631, 3, 0)</f>
        <v>Savannah, GA</v>
      </c>
      <c r="K2807" s="21"/>
    </row>
    <row r="2808" hidden="1">
      <c r="A2808" s="2" t="s">
        <v>2910</v>
      </c>
      <c r="B2808" s="2">
        <v>428.0</v>
      </c>
      <c r="C2808" s="2">
        <v>443.0</v>
      </c>
      <c r="D2808" s="2">
        <v>586.0</v>
      </c>
      <c r="E2808" s="2">
        <v>1457.0</v>
      </c>
      <c r="F2808" s="2" t="s">
        <v>36</v>
      </c>
      <c r="G2808" s="15" t="str">
        <f t="shared" si="505"/>
        <v>MOB</v>
      </c>
      <c r="H2808" s="15" t="str">
        <f t="shared" si="506"/>
        <v>RIC</v>
      </c>
      <c r="I2808" s="15" t="str">
        <f>vlookup(G2808, 'Airport Codes'!$B$2:$D122631, 3, 0)</f>
        <v>Mobile, AL</v>
      </c>
      <c r="J2808" s="15" t="str">
        <f>vlookup(H2808, 'Airport Codes'!$B$2:$D122631, 3, 0)</f>
        <v>Richmond, BC</v>
      </c>
      <c r="K2808" s="21"/>
    </row>
    <row r="2809" hidden="1">
      <c r="A2809" s="2" t="s">
        <v>2911</v>
      </c>
      <c r="B2809" s="2">
        <v>460.0</v>
      </c>
      <c r="C2809" s="2">
        <v>493.0</v>
      </c>
      <c r="D2809" s="2">
        <v>501.0</v>
      </c>
      <c r="E2809" s="2">
        <v>1454.0</v>
      </c>
      <c r="F2809" s="2" t="s">
        <v>36</v>
      </c>
      <c r="G2809" s="15" t="str">
        <f t="shared" si="505"/>
        <v>AZO</v>
      </c>
      <c r="H2809" s="15" t="str">
        <f t="shared" si="506"/>
        <v>RDU</v>
      </c>
      <c r="I2809" s="15" t="str">
        <f>vlookup(G2809, 'Airport Codes'!$B$2:$D122631, 3, 0)</f>
        <v>Kalamazoo, MI</v>
      </c>
      <c r="J2809" s="15" t="str">
        <f>vlookup(H2809, 'Airport Codes'!$B$2:$D122631, 3, 0)</f>
        <v>Raleigh, NC</v>
      </c>
      <c r="K2809" s="21"/>
    </row>
    <row r="2810" hidden="1">
      <c r="A2810" s="2" t="s">
        <v>2912</v>
      </c>
      <c r="B2810" s="2">
        <v>456.0</v>
      </c>
      <c r="C2810" s="2">
        <v>489.0</v>
      </c>
      <c r="D2810" s="2">
        <v>508.0</v>
      </c>
      <c r="E2810" s="2">
        <v>1453.0</v>
      </c>
      <c r="F2810" s="2" t="s">
        <v>36</v>
      </c>
      <c r="G2810" s="15" t="str">
        <f t="shared" si="505"/>
        <v>CMI</v>
      </c>
      <c r="H2810" s="15" t="str">
        <f t="shared" si="506"/>
        <v>PHL</v>
      </c>
      <c r="I2810" s="15" t="str">
        <f>vlookup(G2810, 'Airport Codes'!$B$2:$D122631, 3, 0)</f>
        <v>Champaign-Urbana, IL</v>
      </c>
      <c r="J2810" s="15" t="str">
        <f>vlookup(H2810, 'Airport Codes'!$B$2:$D122631, 3, 0)</f>
        <v>Philadelphia, PA</v>
      </c>
      <c r="K2810" s="21"/>
    </row>
    <row r="2811" hidden="1">
      <c r="A2811" s="2" t="s">
        <v>2913</v>
      </c>
      <c r="B2811" s="2">
        <v>273.0</v>
      </c>
      <c r="C2811" s="2">
        <v>265.0</v>
      </c>
      <c r="D2811" s="2">
        <v>324.0</v>
      </c>
      <c r="E2811" s="2">
        <v>862.0</v>
      </c>
    </row>
    <row r="2812" hidden="1">
      <c r="A2812" s="2" t="s">
        <v>2914</v>
      </c>
      <c r="B2812" s="2">
        <v>256.0</v>
      </c>
      <c r="C2812" s="2">
        <v>178.0</v>
      </c>
      <c r="D2812" s="2">
        <v>206.0</v>
      </c>
      <c r="E2812" s="2">
        <v>640.0</v>
      </c>
    </row>
    <row r="2813" hidden="1">
      <c r="A2813" s="2" t="s">
        <v>2915</v>
      </c>
      <c r="B2813" s="2">
        <v>426.0</v>
      </c>
      <c r="C2813" s="2">
        <v>491.0</v>
      </c>
      <c r="D2813" s="2">
        <v>524.0</v>
      </c>
      <c r="E2813" s="2">
        <v>1441.0</v>
      </c>
      <c r="F2813" s="2" t="s">
        <v>36</v>
      </c>
      <c r="G2813" s="15" t="str">
        <f t="shared" ref="G2813:G2815" si="507">LEFT(A2813, 3)</f>
        <v>RDU</v>
      </c>
      <c r="H2813" s="15" t="str">
        <f t="shared" ref="H2813:H2815" si="508">RiGHT(A2813, 3)</f>
        <v>TVC</v>
      </c>
      <c r="I2813" s="15" t="str">
        <f>vlookup(G2813, 'Airport Codes'!$B$2:$D122631, 3, 0)</f>
        <v>Raleigh, NC</v>
      </c>
      <c r="J2813" s="15" t="str">
        <f>vlookup(H2813, 'Airport Codes'!$B$2:$D122631, 3, 0)</f>
        <v>Traverse City, MI</v>
      </c>
      <c r="K2813" s="21"/>
    </row>
    <row r="2814" hidden="1">
      <c r="A2814" s="2" t="s">
        <v>2916</v>
      </c>
      <c r="B2814" s="2">
        <v>384.0</v>
      </c>
      <c r="C2814" s="2">
        <v>520.0</v>
      </c>
      <c r="D2814" s="2">
        <v>535.0</v>
      </c>
      <c r="E2814" s="2">
        <v>1439.0</v>
      </c>
      <c r="F2814" s="2" t="s">
        <v>36</v>
      </c>
      <c r="G2814" s="15" t="str">
        <f t="shared" si="507"/>
        <v>BOI</v>
      </c>
      <c r="H2814" s="15" t="str">
        <f t="shared" si="508"/>
        <v>SBP</v>
      </c>
      <c r="I2814" s="15" t="str">
        <f>vlookup(G2814, 'Airport Codes'!$B$2:$D122631, 3, 0)</f>
        <v>Boise, ID</v>
      </c>
      <c r="J2814" s="15" t="str">
        <f>vlookup(H2814, 'Airport Codes'!$B$2:$D122631, 3, 0)</f>
        <v>San Luis Obispo, CA</v>
      </c>
      <c r="K2814" s="21"/>
    </row>
    <row r="2815" hidden="1">
      <c r="A2815" s="2" t="s">
        <v>2917</v>
      </c>
      <c r="B2815" s="2">
        <v>391.0</v>
      </c>
      <c r="C2815" s="2">
        <v>478.0</v>
      </c>
      <c r="D2815" s="2">
        <v>566.0</v>
      </c>
      <c r="E2815" s="2">
        <v>1435.0</v>
      </c>
      <c r="F2815" s="2" t="s">
        <v>36</v>
      </c>
      <c r="G2815" s="15" t="str">
        <f t="shared" si="507"/>
        <v>CHS</v>
      </c>
      <c r="H2815" s="15" t="str">
        <f t="shared" si="508"/>
        <v>XNA</v>
      </c>
      <c r="I2815" s="15" t="str">
        <f>vlookup(G2815, 'Airport Codes'!$B$2:$D122631, 3, 0)</f>
        <v>Charleston, WV</v>
      </c>
      <c r="J2815" s="15" t="str">
        <f>vlookup(H2815, 'Airport Codes'!$B$2:$D122631, 3, 0)</f>
        <v>Fayetteville, NC</v>
      </c>
      <c r="K2815" s="21"/>
    </row>
    <row r="2816" hidden="1">
      <c r="A2816" s="2" t="s">
        <v>2918</v>
      </c>
      <c r="B2816" s="2">
        <v>19.0</v>
      </c>
      <c r="E2816" s="2">
        <v>19.0</v>
      </c>
    </row>
    <row r="2817" hidden="1">
      <c r="A2817" s="2" t="s">
        <v>2919</v>
      </c>
      <c r="D2817" s="2">
        <v>37.0</v>
      </c>
      <c r="E2817" s="2">
        <v>37.0</v>
      </c>
    </row>
    <row r="2818" hidden="1">
      <c r="A2818" s="2" t="s">
        <v>2920</v>
      </c>
      <c r="B2818" s="2">
        <v>1586.0</v>
      </c>
      <c r="E2818" s="2">
        <v>1586.0</v>
      </c>
    </row>
    <row r="2819" hidden="1">
      <c r="A2819" s="2" t="s">
        <v>2921</v>
      </c>
      <c r="B2819" s="2">
        <v>342.0</v>
      </c>
      <c r="C2819" s="2">
        <v>477.0</v>
      </c>
      <c r="D2819" s="2">
        <v>616.0</v>
      </c>
      <c r="E2819" s="2">
        <v>1435.0</v>
      </c>
      <c r="F2819" s="2" t="s">
        <v>36</v>
      </c>
      <c r="G2819" s="15" t="str">
        <f>LEFT(A2819, 3)</f>
        <v>LAS</v>
      </c>
      <c r="H2819" s="15" t="str">
        <f>RiGHT(A2819, 3)</f>
        <v>SBP</v>
      </c>
      <c r="I2819" s="15" t="str">
        <f>vlookup(G2819, 'Airport Codes'!$B$2:$D122631, 3, 0)</f>
        <v>Las Vegas, NV</v>
      </c>
      <c r="J2819" s="15" t="str">
        <f>vlookup(H2819, 'Airport Codes'!$B$2:$D122631, 3, 0)</f>
        <v>San Luis Obispo, CA</v>
      </c>
      <c r="K2819" s="21"/>
    </row>
    <row r="2820" hidden="1">
      <c r="A2820" s="2" t="s">
        <v>2922</v>
      </c>
      <c r="B2820" s="2">
        <v>336.0</v>
      </c>
      <c r="C2820" s="2">
        <v>467.0</v>
      </c>
      <c r="D2820" s="2">
        <v>462.0</v>
      </c>
      <c r="E2820" s="2">
        <v>1265.0</v>
      </c>
    </row>
    <row r="2821" hidden="1">
      <c r="A2821" s="2" t="s">
        <v>2923</v>
      </c>
      <c r="B2821" s="2">
        <v>223.0</v>
      </c>
      <c r="C2821" s="2">
        <v>187.0</v>
      </c>
      <c r="D2821" s="2">
        <v>191.0</v>
      </c>
      <c r="E2821" s="2">
        <v>601.0</v>
      </c>
    </row>
    <row r="2822" hidden="1">
      <c r="A2822" s="2" t="s">
        <v>2924</v>
      </c>
      <c r="B2822" s="2">
        <v>416.0</v>
      </c>
      <c r="C2822" s="2">
        <v>484.0</v>
      </c>
      <c r="D2822" s="2">
        <v>530.0</v>
      </c>
      <c r="E2822" s="2">
        <v>1430.0</v>
      </c>
      <c r="F2822" s="2" t="s">
        <v>36</v>
      </c>
      <c r="G2822" s="15" t="str">
        <f>LEFT(A2822, 3)</f>
        <v>DAB</v>
      </c>
      <c r="H2822" s="15" t="str">
        <f>RiGHT(A2822, 3)</f>
        <v>ORF</v>
      </c>
      <c r="I2822" s="15" t="str">
        <f>vlookup(G2822, 'Airport Codes'!$B$2:$D122631, 3, 0)</f>
        <v>Daytona Beach, FL</v>
      </c>
      <c r="J2822" s="15" t="str">
        <f>vlookup(H2822, 'Airport Codes'!$B$2:$D122631, 3, 0)</f>
        <v>Norfolk, VA</v>
      </c>
      <c r="K2822" s="21"/>
    </row>
    <row r="2823" hidden="1">
      <c r="A2823" s="2" t="s">
        <v>2925</v>
      </c>
      <c r="C2823" s="2">
        <v>116.0</v>
      </c>
      <c r="D2823" s="2">
        <v>212.0</v>
      </c>
      <c r="E2823" s="2">
        <v>328.0</v>
      </c>
    </row>
    <row r="2824" hidden="1">
      <c r="A2824" s="2" t="s">
        <v>2926</v>
      </c>
      <c r="B2824" s="2">
        <v>604.0</v>
      </c>
      <c r="C2824" s="2">
        <v>718.0</v>
      </c>
      <c r="D2824" s="2">
        <v>624.0</v>
      </c>
      <c r="E2824" s="2">
        <v>1946.0</v>
      </c>
    </row>
    <row r="2825" hidden="1">
      <c r="A2825" s="2" t="s">
        <v>2927</v>
      </c>
      <c r="B2825" s="2">
        <v>3338.0</v>
      </c>
      <c r="C2825" s="2">
        <v>3131.0</v>
      </c>
      <c r="D2825" s="2">
        <v>4814.0</v>
      </c>
      <c r="E2825" s="2">
        <v>11283.0</v>
      </c>
    </row>
    <row r="2826" hidden="1">
      <c r="A2826" s="2" t="s">
        <v>2928</v>
      </c>
      <c r="B2826" s="2">
        <v>1300.0</v>
      </c>
      <c r="C2826" s="2">
        <v>1371.0</v>
      </c>
      <c r="D2826" s="2">
        <v>1302.0</v>
      </c>
      <c r="E2826" s="2">
        <v>3973.0</v>
      </c>
    </row>
    <row r="2827" hidden="1">
      <c r="A2827" s="2" t="s">
        <v>2929</v>
      </c>
      <c r="B2827" s="2">
        <v>453.0</v>
      </c>
      <c r="C2827" s="2">
        <v>476.0</v>
      </c>
      <c r="D2827" s="2">
        <v>498.0</v>
      </c>
      <c r="E2827" s="2">
        <v>1427.0</v>
      </c>
      <c r="F2827" s="2" t="s">
        <v>36</v>
      </c>
      <c r="G2827" s="15" t="str">
        <f>LEFT(A2827, 3)</f>
        <v>ABQ</v>
      </c>
      <c r="H2827" s="15" t="str">
        <f>RiGHT(A2827, 3)</f>
        <v>ICT</v>
      </c>
      <c r="I2827" s="15" t="str">
        <f>vlookup(G2827, 'Airport Codes'!$B$2:$D122631, 3, 0)</f>
        <v>Albuquerque, NM</v>
      </c>
      <c r="J2827" s="15" t="str">
        <f>vlookup(H2827, 'Airport Codes'!$B$2:$D122631, 3, 0)</f>
        <v>Wichita, KS</v>
      </c>
      <c r="K2827" s="21"/>
    </row>
    <row r="2828" hidden="1">
      <c r="A2828" s="2" t="s">
        <v>2930</v>
      </c>
      <c r="D2828" s="2">
        <v>56.0</v>
      </c>
      <c r="E2828" s="2">
        <v>56.0</v>
      </c>
    </row>
    <row r="2829" hidden="1">
      <c r="A2829" s="2" t="s">
        <v>2931</v>
      </c>
      <c r="B2829" s="2">
        <v>428.0</v>
      </c>
      <c r="C2829" s="2">
        <v>470.0</v>
      </c>
      <c r="D2829" s="2">
        <v>529.0</v>
      </c>
      <c r="E2829" s="2">
        <v>1427.0</v>
      </c>
      <c r="F2829" s="2" t="s">
        <v>36</v>
      </c>
      <c r="G2829" s="15" t="str">
        <f t="shared" ref="G2829:G2830" si="509">LEFT(A2829, 3)</f>
        <v>AGS</v>
      </c>
      <c r="H2829" s="15" t="str">
        <f t="shared" ref="H2829:H2830" si="510">RiGHT(A2829, 3)</f>
        <v>ATL</v>
      </c>
      <c r="I2829" s="15" t="str">
        <f>vlookup(G2829, 'Airport Codes'!$B$2:$D122631, 3, 0)</f>
        <v>Augusta, ME</v>
      </c>
      <c r="J2829" s="15" t="str">
        <f>vlookup(H2829, 'Airport Codes'!$B$2:$D122631, 3, 0)</f>
        <v>Atlanta, GA</v>
      </c>
      <c r="K2829" s="21"/>
    </row>
    <row r="2830" hidden="1">
      <c r="A2830" s="2" t="s">
        <v>2932</v>
      </c>
      <c r="B2830" s="2">
        <v>398.0</v>
      </c>
      <c r="C2830" s="2">
        <v>493.0</v>
      </c>
      <c r="D2830" s="2">
        <v>535.0</v>
      </c>
      <c r="E2830" s="2">
        <v>1426.0</v>
      </c>
      <c r="F2830" s="2" t="s">
        <v>36</v>
      </c>
      <c r="G2830" s="15" t="str">
        <f t="shared" si="509"/>
        <v>CAE</v>
      </c>
      <c r="H2830" s="15" t="str">
        <f t="shared" si="510"/>
        <v>RSW</v>
      </c>
      <c r="I2830" s="15" t="str">
        <f>vlookup(G2830, 'Airport Codes'!$B$2:$D122631, 3, 0)</f>
        <v>Columbia, SC</v>
      </c>
      <c r="J2830" s="15" t="str">
        <f>vlookup(H2830, 'Airport Codes'!$B$2:$D122631, 3, 0)</f>
        <v>Fort Myers, FL</v>
      </c>
      <c r="K2830" s="21"/>
    </row>
    <row r="2831" hidden="1">
      <c r="A2831" s="2" t="s">
        <v>2933</v>
      </c>
      <c r="B2831" s="2">
        <v>1527.0</v>
      </c>
      <c r="C2831" s="2">
        <v>2092.0</v>
      </c>
      <c r="D2831" s="2">
        <v>2034.0</v>
      </c>
      <c r="E2831" s="2">
        <v>5653.0</v>
      </c>
    </row>
    <row r="2832" hidden="1">
      <c r="A2832" s="2" t="s">
        <v>2934</v>
      </c>
      <c r="B2832" s="2">
        <v>5212.0</v>
      </c>
      <c r="C2832" s="2">
        <v>4803.0</v>
      </c>
      <c r="D2832" s="2">
        <v>7073.0</v>
      </c>
      <c r="E2832" s="2">
        <v>17088.0</v>
      </c>
    </row>
    <row r="2833" hidden="1">
      <c r="A2833" s="2" t="s">
        <v>2935</v>
      </c>
      <c r="C2833" s="2">
        <v>20.0</v>
      </c>
      <c r="D2833" s="2">
        <v>82.0</v>
      </c>
      <c r="E2833" s="2">
        <v>102.0</v>
      </c>
    </row>
    <row r="2834" hidden="1">
      <c r="A2834" s="2" t="s">
        <v>2936</v>
      </c>
      <c r="B2834" s="2">
        <v>1716.0</v>
      </c>
      <c r="C2834" s="2">
        <v>1707.0</v>
      </c>
      <c r="D2834" s="2">
        <v>1644.0</v>
      </c>
      <c r="E2834" s="2">
        <v>5067.0</v>
      </c>
    </row>
    <row r="2835" hidden="1">
      <c r="A2835" s="2" t="s">
        <v>2937</v>
      </c>
      <c r="B2835" s="2">
        <v>5257.0</v>
      </c>
      <c r="C2835" s="2">
        <v>5337.0</v>
      </c>
      <c r="D2835" s="2">
        <v>4496.0</v>
      </c>
      <c r="E2835" s="2">
        <v>15090.0</v>
      </c>
    </row>
    <row r="2836" hidden="1">
      <c r="A2836" s="2" t="s">
        <v>2938</v>
      </c>
      <c r="B2836" s="2">
        <v>59.0</v>
      </c>
      <c r="C2836" s="2">
        <v>44.0</v>
      </c>
      <c r="D2836" s="2">
        <v>104.0</v>
      </c>
      <c r="E2836" s="2">
        <v>207.0</v>
      </c>
    </row>
    <row r="2837" hidden="1">
      <c r="A2837" s="2" t="s">
        <v>2939</v>
      </c>
      <c r="B2837" s="2">
        <v>457.0</v>
      </c>
      <c r="C2837" s="2">
        <v>484.0</v>
      </c>
      <c r="D2837" s="2">
        <v>484.0</v>
      </c>
      <c r="E2837" s="2">
        <v>1425.0</v>
      </c>
      <c r="F2837" s="2" t="s">
        <v>36</v>
      </c>
      <c r="G2837" s="15" t="str">
        <f>LEFT(A2837, 3)</f>
        <v>LYH</v>
      </c>
      <c r="H2837" s="15" t="str">
        <f>RiGHT(A2837, 3)</f>
        <v>TPA</v>
      </c>
      <c r="I2837" s="15" t="str">
        <f>vlookup(G2837, 'Airport Codes'!$B$2:$D122631, 3, 0)</f>
        <v>Lynchburg, VA</v>
      </c>
      <c r="J2837" s="15" t="str">
        <f>vlookup(H2837, 'Airport Codes'!$B$2:$D122631, 3, 0)</f>
        <v>Tampa, FL</v>
      </c>
      <c r="K2837" s="21"/>
    </row>
    <row r="2838" hidden="1">
      <c r="A2838" s="2" t="s">
        <v>2940</v>
      </c>
      <c r="B2838" s="2">
        <v>832.0</v>
      </c>
      <c r="C2838" s="2">
        <v>980.0</v>
      </c>
      <c r="D2838" s="2">
        <v>935.0</v>
      </c>
      <c r="E2838" s="2">
        <v>2747.0</v>
      </c>
    </row>
    <row r="2839" hidden="1">
      <c r="A2839" s="2" t="s">
        <v>2941</v>
      </c>
      <c r="B2839" s="2">
        <v>432.0</v>
      </c>
      <c r="C2839" s="2">
        <v>442.0</v>
      </c>
      <c r="D2839" s="2">
        <v>550.0</v>
      </c>
      <c r="E2839" s="2">
        <v>1424.0</v>
      </c>
      <c r="F2839" s="2" t="s">
        <v>36</v>
      </c>
      <c r="G2839" s="15" t="str">
        <f>LEFT(A2839, 3)</f>
        <v>ILM</v>
      </c>
      <c r="H2839" s="15" t="str">
        <f>RiGHT(A2839, 3)</f>
        <v>JAX</v>
      </c>
      <c r="I2839" s="15" t="str">
        <f>vlookup(G2839, 'Airport Codes'!$B$2:$D122631, 3, 0)</f>
        <v>Wilmington, DE</v>
      </c>
      <c r="J2839" s="15" t="str">
        <f>vlookup(H2839, 'Airport Codes'!$B$2:$D122631, 3, 0)</f>
        <v>Jacksonville, FL</v>
      </c>
      <c r="K2839" s="21"/>
    </row>
    <row r="2840" hidden="1">
      <c r="A2840" s="2" t="s">
        <v>2942</v>
      </c>
      <c r="B2840" s="2">
        <v>614.0</v>
      </c>
      <c r="C2840" s="2">
        <v>751.0</v>
      </c>
      <c r="D2840" s="2">
        <v>668.0</v>
      </c>
      <c r="E2840" s="2">
        <v>2033.0</v>
      </c>
    </row>
    <row r="2841" hidden="1">
      <c r="A2841" s="2" t="s">
        <v>2943</v>
      </c>
      <c r="B2841" s="2">
        <v>39.0</v>
      </c>
      <c r="D2841" s="2">
        <v>73.0</v>
      </c>
      <c r="E2841" s="2">
        <v>112.0</v>
      </c>
    </row>
    <row r="2842" hidden="1">
      <c r="A2842" s="2" t="s">
        <v>2944</v>
      </c>
      <c r="B2842" s="2">
        <v>463.0</v>
      </c>
      <c r="C2842" s="2">
        <v>478.0</v>
      </c>
      <c r="D2842" s="2">
        <v>480.0</v>
      </c>
      <c r="E2842" s="2">
        <v>1421.0</v>
      </c>
      <c r="F2842" s="2" t="s">
        <v>36</v>
      </c>
      <c r="G2842" s="15" t="str">
        <f t="shared" ref="G2842:G2845" si="511">LEFT(A2842, 3)</f>
        <v>EWN</v>
      </c>
      <c r="H2842" s="15" t="str">
        <f t="shared" ref="H2842:H2845" si="512">RiGHT(A2842, 3)</f>
        <v>LGA</v>
      </c>
      <c r="I2842" s="15" t="str">
        <f>vlookup(G2842, 'Airport Codes'!$B$2:$D122631, 3, 0)</f>
        <v>New Bern, NC</v>
      </c>
      <c r="J2842" s="15" t="str">
        <f>vlookup(H2842, 'Airport Codes'!$B$2:$D122631, 3, 0)</f>
        <v>New York, NY</v>
      </c>
      <c r="K2842" s="21"/>
    </row>
    <row r="2843" hidden="1">
      <c r="A2843" s="2" t="s">
        <v>2945</v>
      </c>
      <c r="B2843" s="2">
        <v>436.0</v>
      </c>
      <c r="C2843" s="2">
        <v>446.0</v>
      </c>
      <c r="D2843" s="2">
        <v>529.0</v>
      </c>
      <c r="E2843" s="2">
        <v>1411.0</v>
      </c>
      <c r="F2843" s="2" t="s">
        <v>36</v>
      </c>
      <c r="G2843" s="15" t="str">
        <f t="shared" si="511"/>
        <v>BGR</v>
      </c>
      <c r="H2843" s="15" t="str">
        <f t="shared" si="512"/>
        <v>CMH</v>
      </c>
      <c r="I2843" s="15" t="str">
        <f>vlookup(G2843, 'Airport Codes'!$B$2:$D122631, 3, 0)</f>
        <v>Bangor, MI</v>
      </c>
      <c r="J2843" s="15" t="str">
        <f>vlookup(H2843, 'Airport Codes'!$B$2:$D122631, 3, 0)</f>
        <v>Columbus, WI</v>
      </c>
      <c r="K2843" s="21"/>
    </row>
    <row r="2844" hidden="1">
      <c r="A2844" s="2" t="s">
        <v>2946</v>
      </c>
      <c r="B2844" s="2">
        <v>243.0</v>
      </c>
      <c r="C2844" s="2">
        <v>557.0</v>
      </c>
      <c r="D2844" s="2">
        <v>607.0</v>
      </c>
      <c r="E2844" s="2">
        <v>1407.0</v>
      </c>
      <c r="F2844" s="2" t="s">
        <v>36</v>
      </c>
      <c r="G2844" s="15" t="str">
        <f t="shared" si="511"/>
        <v>BTR</v>
      </c>
      <c r="H2844" s="15" t="str">
        <f t="shared" si="512"/>
        <v>CMH</v>
      </c>
      <c r="I2844" s="15" t="str">
        <f>vlookup(G2844, 'Airport Codes'!$B$2:$D122631, 3, 0)</f>
        <v>Baton Rouge, LA</v>
      </c>
      <c r="J2844" s="15" t="str">
        <f>vlookup(H2844, 'Airport Codes'!$B$2:$D122631, 3, 0)</f>
        <v>Columbus, WI</v>
      </c>
      <c r="K2844" s="21"/>
    </row>
    <row r="2845" hidden="1">
      <c r="A2845" s="2" t="s">
        <v>2947</v>
      </c>
      <c r="B2845" s="2">
        <v>414.0</v>
      </c>
      <c r="C2845" s="2">
        <v>473.0</v>
      </c>
      <c r="D2845" s="2">
        <v>519.0</v>
      </c>
      <c r="E2845" s="2">
        <v>1406.0</v>
      </c>
      <c r="F2845" s="2" t="s">
        <v>36</v>
      </c>
      <c r="G2845" s="15" t="str">
        <f t="shared" si="511"/>
        <v>IND</v>
      </c>
      <c r="H2845" s="15" t="str">
        <f t="shared" si="512"/>
        <v>ROA</v>
      </c>
      <c r="I2845" s="15" t="str">
        <f>vlookup(G2845, 'Airport Codes'!$B$2:$D122631, 3, 0)</f>
        <v>Indianapolis, IN</v>
      </c>
      <c r="J2845" s="15" t="str">
        <f>vlookup(H2845, 'Airport Codes'!$B$2:$D122631, 3, 0)</f>
        <v>Roanoke, VA</v>
      </c>
      <c r="K2845" s="21"/>
    </row>
    <row r="2846" hidden="1">
      <c r="A2846" s="2" t="s">
        <v>2948</v>
      </c>
      <c r="B2846" s="2">
        <v>2975.0</v>
      </c>
      <c r="C2846" s="2">
        <v>2960.0</v>
      </c>
      <c r="D2846" s="2">
        <v>3225.0</v>
      </c>
      <c r="E2846" s="2">
        <v>9160.0</v>
      </c>
    </row>
    <row r="2847" hidden="1">
      <c r="A2847" s="2" t="s">
        <v>2949</v>
      </c>
      <c r="B2847" s="2">
        <v>351.0</v>
      </c>
      <c r="C2847" s="2">
        <v>511.0</v>
      </c>
      <c r="D2847" s="2">
        <v>543.0</v>
      </c>
      <c r="E2847" s="2">
        <v>1405.0</v>
      </c>
      <c r="F2847" s="2" t="s">
        <v>36</v>
      </c>
      <c r="G2847" s="15" t="str">
        <f>LEFT(A2847, 3)</f>
        <v>COS</v>
      </c>
      <c r="H2847" s="15" t="str">
        <f>RiGHT(A2847, 3)</f>
        <v>GRK</v>
      </c>
      <c r="I2847" s="15" t="str">
        <f>vlookup(G2847, 'Airport Codes'!$B$2:$D122631, 3, 0)</f>
        <v>Colorado Springs, CO</v>
      </c>
      <c r="J2847" s="15" t="str">
        <f>vlookup(H2847, 'Airport Codes'!$B$2:$D122631, 3, 0)</f>
        <v>Killeen, TX</v>
      </c>
      <c r="K2847" s="21"/>
    </row>
    <row r="2848" hidden="1">
      <c r="A2848" s="2" t="s">
        <v>2950</v>
      </c>
      <c r="B2848" s="2">
        <v>170.0</v>
      </c>
      <c r="C2848" s="2">
        <v>138.0</v>
      </c>
      <c r="D2848" s="2">
        <v>195.0</v>
      </c>
      <c r="E2848" s="2">
        <v>503.0</v>
      </c>
    </row>
    <row r="2849" hidden="1">
      <c r="A2849" s="2" t="s">
        <v>2951</v>
      </c>
      <c r="B2849" s="2">
        <v>530.0</v>
      </c>
      <c r="C2849" s="2">
        <v>489.0</v>
      </c>
      <c r="D2849" s="2">
        <v>585.0</v>
      </c>
      <c r="E2849" s="2">
        <v>1604.0</v>
      </c>
    </row>
    <row r="2850" hidden="1">
      <c r="A2850" s="2" t="s">
        <v>2952</v>
      </c>
      <c r="B2850" s="2">
        <v>421.0</v>
      </c>
      <c r="C2850" s="2">
        <v>476.0</v>
      </c>
      <c r="D2850" s="2">
        <v>503.0</v>
      </c>
      <c r="E2850" s="2">
        <v>1400.0</v>
      </c>
      <c r="F2850" s="2" t="s">
        <v>36</v>
      </c>
      <c r="G2850" s="15" t="str">
        <f t="shared" ref="G2850:G2852" si="513">LEFT(A2850, 3)</f>
        <v>CVG</v>
      </c>
      <c r="H2850" s="15" t="str">
        <f t="shared" ref="H2850:H2852" si="514">RiGHT(A2850, 3)</f>
        <v>JAN</v>
      </c>
      <c r="I2850" s="15" t="str">
        <f>vlookup(G2850, 'Airport Codes'!$B$2:$D122631, 3, 0)</f>
        <v>Cincinnati, OH</v>
      </c>
      <c r="J2850" s="15" t="str">
        <f>vlookup(H2850, 'Airport Codes'!$B$2:$D122631, 3, 0)</f>
        <v>Jackson, MS</v>
      </c>
      <c r="K2850" s="21"/>
    </row>
    <row r="2851" hidden="1">
      <c r="A2851" s="2" t="s">
        <v>2953</v>
      </c>
      <c r="B2851" s="2">
        <v>433.0</v>
      </c>
      <c r="C2851" s="2">
        <v>443.0</v>
      </c>
      <c r="D2851" s="2">
        <v>521.0</v>
      </c>
      <c r="E2851" s="2">
        <v>1397.0</v>
      </c>
      <c r="F2851" s="2" t="s">
        <v>36</v>
      </c>
      <c r="G2851" s="15" t="str">
        <f t="shared" si="513"/>
        <v>PBI</v>
      </c>
      <c r="H2851" s="15" t="str">
        <f t="shared" si="514"/>
        <v>ROA</v>
      </c>
      <c r="I2851" s="15" t="str">
        <f>vlookup(G2851, 'Airport Codes'!$B$2:$D122631, 3, 0)</f>
        <v>West Palm Beach, FL</v>
      </c>
      <c r="J2851" s="15" t="str">
        <f>vlookup(H2851, 'Airport Codes'!$B$2:$D122631, 3, 0)</f>
        <v>Roanoke, VA</v>
      </c>
      <c r="K2851" s="21"/>
    </row>
    <row r="2852" hidden="1">
      <c r="A2852" s="2" t="s">
        <v>2954</v>
      </c>
      <c r="B2852" s="2">
        <v>452.0</v>
      </c>
      <c r="C2852" s="2">
        <v>466.0</v>
      </c>
      <c r="D2852" s="2">
        <v>476.0</v>
      </c>
      <c r="E2852" s="2">
        <v>1394.0</v>
      </c>
      <c r="F2852" s="2" t="s">
        <v>36</v>
      </c>
      <c r="G2852" s="15" t="str">
        <f t="shared" si="513"/>
        <v>FAT</v>
      </c>
      <c r="H2852" s="15" t="str">
        <f t="shared" si="514"/>
        <v>PSC</v>
      </c>
      <c r="I2852" s="15" t="str">
        <f>vlookup(G2852, 'Airport Codes'!$B$2:$D122631, 3, 0)</f>
        <v>Fresno, CA</v>
      </c>
      <c r="J2852" s="15" t="str">
        <f>vlookup(H2852, 'Airport Codes'!$B$2:$D122631, 3, 0)</f>
        <v>Pasco, WA</v>
      </c>
      <c r="K2852" s="21"/>
    </row>
    <row r="2853" hidden="1">
      <c r="A2853" s="2" t="s">
        <v>2955</v>
      </c>
      <c r="B2853" s="2">
        <v>81.0</v>
      </c>
      <c r="C2853" s="2">
        <v>46.0</v>
      </c>
      <c r="D2853" s="2">
        <v>181.0</v>
      </c>
      <c r="E2853" s="2">
        <v>308.0</v>
      </c>
    </row>
    <row r="2854" hidden="1">
      <c r="A2854" s="2" t="s">
        <v>2956</v>
      </c>
      <c r="B2854" s="2">
        <v>425.0</v>
      </c>
      <c r="C2854" s="2">
        <v>466.0</v>
      </c>
      <c r="D2854" s="2">
        <v>501.0</v>
      </c>
      <c r="E2854" s="2">
        <v>1392.0</v>
      </c>
      <c r="F2854" s="2" t="s">
        <v>36</v>
      </c>
      <c r="G2854" s="15" t="str">
        <f t="shared" ref="G2854:G2856" si="515">LEFT(A2854, 3)</f>
        <v>GRK</v>
      </c>
      <c r="H2854" s="15" t="str">
        <f t="shared" ref="H2854:H2856" si="516">RiGHT(A2854, 3)</f>
        <v>MCI</v>
      </c>
      <c r="I2854" s="15" t="str">
        <f>vlookup(G2854, 'Airport Codes'!$B$2:$D122631, 3, 0)</f>
        <v>Killeen, TX</v>
      </c>
      <c r="J2854" s="15" t="str">
        <f>vlookup(H2854, 'Airport Codes'!$B$2:$D122631, 3, 0)</f>
        <v>Kansas City, MO</v>
      </c>
      <c r="K2854" s="21"/>
    </row>
    <row r="2855" hidden="1">
      <c r="A2855" s="2" t="s">
        <v>2957</v>
      </c>
      <c r="B2855" s="2">
        <v>385.0</v>
      </c>
      <c r="C2855" s="2">
        <v>431.0</v>
      </c>
      <c r="D2855" s="2">
        <v>572.0</v>
      </c>
      <c r="E2855" s="2">
        <v>1388.0</v>
      </c>
      <c r="F2855" s="2" t="s">
        <v>36</v>
      </c>
      <c r="G2855" s="15" t="str">
        <f t="shared" si="515"/>
        <v>BHM</v>
      </c>
      <c r="H2855" s="15" t="str">
        <f t="shared" si="516"/>
        <v>MDT</v>
      </c>
      <c r="I2855" s="15" t="str">
        <f>vlookup(G2855, 'Airport Codes'!$B$2:$D122631, 3, 0)</f>
        <v>Birmingham, AL</v>
      </c>
      <c r="J2855" s="15" t="str">
        <f>vlookup(H2855, 'Airport Codes'!$B$2:$D122631, 3, 0)</f>
        <v>Harrisburg, PA</v>
      </c>
      <c r="K2855" s="21"/>
    </row>
    <row r="2856" hidden="1">
      <c r="A2856" s="2" t="s">
        <v>2958</v>
      </c>
      <c r="B2856" s="2">
        <v>422.0</v>
      </c>
      <c r="C2856" s="2">
        <v>452.0</v>
      </c>
      <c r="D2856" s="2">
        <v>513.0</v>
      </c>
      <c r="E2856" s="2">
        <v>1387.0</v>
      </c>
      <c r="F2856" s="2" t="s">
        <v>36</v>
      </c>
      <c r="G2856" s="15" t="str">
        <f t="shared" si="515"/>
        <v>BTR</v>
      </c>
      <c r="H2856" s="15" t="str">
        <f t="shared" si="516"/>
        <v>OKC</v>
      </c>
      <c r="I2856" s="15" t="str">
        <f>vlookup(G2856, 'Airport Codes'!$B$2:$D122631, 3, 0)</f>
        <v>Baton Rouge, LA</v>
      </c>
      <c r="J2856" s="15" t="str">
        <f>vlookup(H2856, 'Airport Codes'!$B$2:$D122631, 3, 0)</f>
        <v>Oklahoma City, OK</v>
      </c>
      <c r="K2856" s="21"/>
    </row>
    <row r="2857" hidden="1">
      <c r="A2857" s="2" t="s">
        <v>2959</v>
      </c>
      <c r="C2857" s="2">
        <v>38.0</v>
      </c>
      <c r="D2857" s="2">
        <v>18.0</v>
      </c>
      <c r="E2857" s="2">
        <v>56.0</v>
      </c>
    </row>
    <row r="2858" hidden="1">
      <c r="A2858" s="2" t="s">
        <v>2960</v>
      </c>
      <c r="B2858" s="2">
        <v>411.0</v>
      </c>
      <c r="C2858" s="2">
        <v>444.0</v>
      </c>
      <c r="D2858" s="2">
        <v>529.0</v>
      </c>
      <c r="E2858" s="2">
        <v>1384.0</v>
      </c>
      <c r="F2858" s="2" t="s">
        <v>36</v>
      </c>
      <c r="G2858" s="15" t="str">
        <f t="shared" ref="G2858:G2861" si="517">LEFT(A2858, 3)</f>
        <v>MCI</v>
      </c>
      <c r="H2858" s="15" t="str">
        <f t="shared" ref="H2858:H2861" si="518">RiGHT(A2858, 3)</f>
        <v>TVC</v>
      </c>
      <c r="I2858" s="15" t="str">
        <f>vlookup(G2858, 'Airport Codes'!$B$2:$D122631, 3, 0)</f>
        <v>Kansas City, MO</v>
      </c>
      <c r="J2858" s="15" t="str">
        <f>vlookup(H2858, 'Airport Codes'!$B$2:$D122631, 3, 0)</f>
        <v>Traverse City, MI</v>
      </c>
      <c r="K2858" s="21"/>
    </row>
    <row r="2859" hidden="1">
      <c r="A2859" s="2" t="s">
        <v>2961</v>
      </c>
      <c r="B2859" s="2">
        <v>371.0</v>
      </c>
      <c r="C2859" s="2">
        <v>434.0</v>
      </c>
      <c r="D2859" s="2">
        <v>578.0</v>
      </c>
      <c r="E2859" s="2">
        <v>1383.0</v>
      </c>
      <c r="F2859" s="2" t="s">
        <v>36</v>
      </c>
      <c r="G2859" s="15" t="str">
        <f t="shared" si="517"/>
        <v>ATL</v>
      </c>
      <c r="H2859" s="15" t="str">
        <f t="shared" si="518"/>
        <v>MBS</v>
      </c>
      <c r="I2859" s="15" t="str">
        <f>vlookup(G2859, 'Airport Codes'!$B$2:$D122631, 3, 0)</f>
        <v>Atlanta, GA</v>
      </c>
      <c r="J2859" s="15" t="str">
        <f>vlookup(H2859, 'Airport Codes'!$B$2:$D122631, 3, 0)</f>
        <v>Saginaw, MI</v>
      </c>
      <c r="K2859" s="21"/>
    </row>
    <row r="2860" hidden="1">
      <c r="A2860" s="2" t="s">
        <v>2962</v>
      </c>
      <c r="B2860" s="2">
        <v>422.0</v>
      </c>
      <c r="C2860" s="2">
        <v>434.0</v>
      </c>
      <c r="D2860" s="2">
        <v>527.0</v>
      </c>
      <c r="E2860" s="2">
        <v>1383.0</v>
      </c>
      <c r="F2860" s="2" t="s">
        <v>36</v>
      </c>
      <c r="G2860" s="15" t="str">
        <f t="shared" si="517"/>
        <v>BHM</v>
      </c>
      <c r="H2860" s="15" t="str">
        <f t="shared" si="518"/>
        <v>SYR</v>
      </c>
      <c r="I2860" s="15" t="str">
        <f>vlookup(G2860, 'Airport Codes'!$B$2:$D122631, 3, 0)</f>
        <v>Birmingham, AL</v>
      </c>
      <c r="J2860" s="15" t="str">
        <f>vlookup(H2860, 'Airport Codes'!$B$2:$D122631, 3, 0)</f>
        <v>New York State Fair, NY</v>
      </c>
      <c r="K2860" s="21"/>
    </row>
    <row r="2861" hidden="1">
      <c r="A2861" s="2" t="s">
        <v>2963</v>
      </c>
      <c r="B2861" s="2">
        <v>438.0</v>
      </c>
      <c r="C2861" s="2">
        <v>460.0</v>
      </c>
      <c r="D2861" s="2">
        <v>485.0</v>
      </c>
      <c r="E2861" s="2">
        <v>1383.0</v>
      </c>
      <c r="F2861" s="2" t="s">
        <v>36</v>
      </c>
      <c r="G2861" s="15" t="str">
        <f t="shared" si="517"/>
        <v>CHS</v>
      </c>
      <c r="H2861" s="15" t="str">
        <f t="shared" si="518"/>
        <v>MOB</v>
      </c>
      <c r="I2861" s="15" t="str">
        <f>vlookup(G2861, 'Airport Codes'!$B$2:$D122631, 3, 0)</f>
        <v>Charleston, WV</v>
      </c>
      <c r="J2861" s="15" t="str">
        <f>vlookup(H2861, 'Airport Codes'!$B$2:$D122631, 3, 0)</f>
        <v>Mobile, AL</v>
      </c>
      <c r="K2861" s="21"/>
    </row>
    <row r="2862" hidden="1">
      <c r="A2862" s="2" t="s">
        <v>2964</v>
      </c>
      <c r="B2862" s="2">
        <v>355.0</v>
      </c>
      <c r="C2862" s="2">
        <v>344.0</v>
      </c>
      <c r="D2862" s="2">
        <v>444.0</v>
      </c>
      <c r="E2862" s="2">
        <v>1143.0</v>
      </c>
    </row>
    <row r="2863" hidden="1">
      <c r="A2863" s="2" t="s">
        <v>2965</v>
      </c>
      <c r="B2863" s="2">
        <v>282.0</v>
      </c>
      <c r="C2863" s="2">
        <v>487.0</v>
      </c>
      <c r="D2863" s="2">
        <v>605.0</v>
      </c>
      <c r="E2863" s="2">
        <v>1374.0</v>
      </c>
      <c r="F2863" s="2" t="s">
        <v>36</v>
      </c>
      <c r="G2863" s="15" t="str">
        <f>LEFT(A2863, 3)</f>
        <v>JAC</v>
      </c>
      <c r="H2863" s="15" t="str">
        <f>RiGHT(A2863, 3)</f>
        <v>OAK</v>
      </c>
      <c r="I2863" s="15" t="str">
        <f>vlookup(G2863, 'Airport Codes'!$B$2:$D122631, 3, 0)</f>
        <v>Jackson, MS</v>
      </c>
      <c r="J2863" s="15" t="str">
        <f>vlookup(H2863, 'Airport Codes'!$B$2:$D122631, 3, 0)</f>
        <v>Oakland, CA</v>
      </c>
      <c r="K2863" s="21"/>
    </row>
    <row r="2864" hidden="1">
      <c r="A2864" s="2" t="s">
        <v>2966</v>
      </c>
      <c r="B2864" s="2">
        <v>686.0</v>
      </c>
      <c r="C2864" s="2">
        <v>812.0</v>
      </c>
      <c r="D2864" s="2">
        <v>690.0</v>
      </c>
      <c r="E2864" s="2">
        <v>2188.0</v>
      </c>
    </row>
    <row r="2865" hidden="1">
      <c r="A2865" s="2" t="s">
        <v>2967</v>
      </c>
      <c r="B2865" s="2">
        <v>406.0</v>
      </c>
      <c r="C2865" s="2">
        <v>478.0</v>
      </c>
      <c r="D2865" s="2">
        <v>488.0</v>
      </c>
      <c r="E2865" s="2">
        <v>1372.0</v>
      </c>
      <c r="F2865" s="2" t="s">
        <v>36</v>
      </c>
      <c r="G2865" s="15" t="str">
        <f t="shared" ref="G2865:G2867" si="519">LEFT(A2865, 3)</f>
        <v>EWN</v>
      </c>
      <c r="H2865" s="15" t="str">
        <f t="shared" ref="H2865:H2867" si="520">RiGHT(A2865, 3)</f>
        <v>TPA</v>
      </c>
      <c r="I2865" s="15" t="str">
        <f>vlookup(G2865, 'Airport Codes'!$B$2:$D122631, 3, 0)</f>
        <v>New Bern, NC</v>
      </c>
      <c r="J2865" s="15" t="str">
        <f>vlookup(H2865, 'Airport Codes'!$B$2:$D122631, 3, 0)</f>
        <v>Tampa, FL</v>
      </c>
      <c r="K2865" s="21"/>
    </row>
    <row r="2866" hidden="1">
      <c r="A2866" s="2" t="s">
        <v>2968</v>
      </c>
      <c r="B2866" s="2">
        <v>366.0</v>
      </c>
      <c r="C2866" s="2">
        <v>441.0</v>
      </c>
      <c r="D2866" s="2">
        <v>563.0</v>
      </c>
      <c r="E2866" s="2">
        <v>1370.0</v>
      </c>
      <c r="F2866" s="2" t="s">
        <v>36</v>
      </c>
      <c r="G2866" s="15" t="str">
        <f t="shared" si="519"/>
        <v>BNA</v>
      </c>
      <c r="H2866" s="15" t="str">
        <f t="shared" si="520"/>
        <v>OAJ</v>
      </c>
      <c r="I2866" s="15" t="str">
        <f>vlookup(G2866, 'Airport Codes'!$B$2:$D122631, 3, 0)</f>
        <v>Nashville, TN</v>
      </c>
      <c r="J2866" s="15" t="str">
        <f>vlookup(H2866, 'Airport Codes'!$B$2:$D122631, 3, 0)</f>
        <v>Jacksonville, FL</v>
      </c>
      <c r="K2866" s="21"/>
    </row>
    <row r="2867" hidden="1">
      <c r="A2867" s="2" t="s">
        <v>2969</v>
      </c>
      <c r="B2867" s="2">
        <v>349.0</v>
      </c>
      <c r="C2867" s="2">
        <v>432.0</v>
      </c>
      <c r="D2867" s="2">
        <v>584.0</v>
      </c>
      <c r="E2867" s="2">
        <v>1365.0</v>
      </c>
      <c r="F2867" s="2" t="s">
        <v>36</v>
      </c>
      <c r="G2867" s="15" t="str">
        <f t="shared" si="519"/>
        <v>BWI</v>
      </c>
      <c r="H2867" s="15" t="str">
        <f t="shared" si="520"/>
        <v>SBN</v>
      </c>
      <c r="I2867" s="15" t="str">
        <f>vlookup(G2867, 'Airport Codes'!$B$2:$D122631, 3, 0)</f>
        <v>Baltimore, MD</v>
      </c>
      <c r="J2867" s="15" t="str">
        <f>vlookup(H2867, 'Airport Codes'!$B$2:$D122631, 3, 0)</f>
        <v>South Bend, IN</v>
      </c>
      <c r="K2867" s="21"/>
    </row>
    <row r="2868" hidden="1">
      <c r="A2868" s="2" t="s">
        <v>2970</v>
      </c>
      <c r="B2868" s="2">
        <v>550.0</v>
      </c>
      <c r="C2868" s="2">
        <v>543.0</v>
      </c>
      <c r="D2868" s="2">
        <v>615.0</v>
      </c>
      <c r="E2868" s="2">
        <v>1708.0</v>
      </c>
    </row>
    <row r="2869" hidden="1">
      <c r="A2869" s="2" t="s">
        <v>2971</v>
      </c>
      <c r="B2869" s="2">
        <v>44.0</v>
      </c>
      <c r="C2869" s="2">
        <v>74.0</v>
      </c>
      <c r="E2869" s="2">
        <v>118.0</v>
      </c>
    </row>
    <row r="2870" hidden="1">
      <c r="A2870" s="2" t="s">
        <v>2972</v>
      </c>
      <c r="B2870" s="2">
        <v>246.0</v>
      </c>
      <c r="C2870" s="2">
        <v>354.0</v>
      </c>
      <c r="D2870" s="2">
        <v>764.0</v>
      </c>
      <c r="E2870" s="2">
        <v>1364.0</v>
      </c>
      <c r="F2870" s="2" t="s">
        <v>36</v>
      </c>
      <c r="G2870" s="15" t="str">
        <f t="shared" ref="G2870:G2871" si="521">LEFT(A2870, 3)</f>
        <v>CPR</v>
      </c>
      <c r="H2870" s="15" t="str">
        <f t="shared" ref="H2870:H2871" si="522">RiGHT(A2870, 3)</f>
        <v>DEN</v>
      </c>
      <c r="I2870" s="15" t="str">
        <f>vlookup(G2870, 'Airport Codes'!$B$2:$D122631, 3, 0)</f>
        <v>Casper, WY</v>
      </c>
      <c r="J2870" s="15" t="str">
        <f>vlookup(H2870, 'Airport Codes'!$B$2:$D122631, 3, 0)</f>
        <v>Denver, CO</v>
      </c>
      <c r="K2870" s="21"/>
    </row>
    <row r="2871" hidden="1">
      <c r="A2871" s="2" t="s">
        <v>2973</v>
      </c>
      <c r="B2871" s="2">
        <v>406.0</v>
      </c>
      <c r="C2871" s="2">
        <v>426.0</v>
      </c>
      <c r="D2871" s="2">
        <v>529.0</v>
      </c>
      <c r="E2871" s="2">
        <v>1361.0</v>
      </c>
      <c r="F2871" s="2" t="s">
        <v>36</v>
      </c>
      <c r="G2871" s="15" t="str">
        <f t="shared" si="521"/>
        <v>CMH</v>
      </c>
      <c r="H2871" s="15" t="str">
        <f t="shared" si="522"/>
        <v>SGF</v>
      </c>
      <c r="I2871" s="15" t="str">
        <f>vlookup(G2871, 'Airport Codes'!$B$2:$D122631, 3, 0)</f>
        <v>Columbus, WI</v>
      </c>
      <c r="J2871" s="15" t="str">
        <f>vlookup(H2871, 'Airport Codes'!$B$2:$D122631, 3, 0)</f>
        <v>Eugene-Springfield, OR</v>
      </c>
      <c r="K2871" s="21"/>
    </row>
    <row r="2872" hidden="1">
      <c r="A2872" s="2" t="s">
        <v>2974</v>
      </c>
      <c r="B2872" s="2">
        <v>449.0</v>
      </c>
      <c r="C2872" s="2">
        <v>446.0</v>
      </c>
      <c r="D2872" s="2">
        <v>624.0</v>
      </c>
      <c r="E2872" s="2">
        <v>1519.0</v>
      </c>
    </row>
    <row r="2873" hidden="1">
      <c r="A2873" s="2" t="s">
        <v>2975</v>
      </c>
      <c r="B2873" s="2">
        <v>1406.0</v>
      </c>
      <c r="C2873" s="2">
        <v>1137.0</v>
      </c>
      <c r="D2873" s="2">
        <v>1300.0</v>
      </c>
      <c r="E2873" s="2">
        <v>3843.0</v>
      </c>
    </row>
    <row r="2874" hidden="1">
      <c r="A2874" s="2" t="s">
        <v>2976</v>
      </c>
      <c r="B2874" s="2">
        <v>1229.0</v>
      </c>
      <c r="C2874" s="2">
        <v>1168.0</v>
      </c>
      <c r="D2874" s="2">
        <v>1326.0</v>
      </c>
      <c r="E2874" s="2">
        <v>3723.0</v>
      </c>
    </row>
    <row r="2875" hidden="1">
      <c r="A2875" s="2" t="s">
        <v>2977</v>
      </c>
      <c r="D2875" s="2">
        <v>18.0</v>
      </c>
      <c r="E2875" s="2">
        <v>18.0</v>
      </c>
    </row>
    <row r="2876" hidden="1">
      <c r="A2876" s="2" t="s">
        <v>2978</v>
      </c>
      <c r="B2876" s="2">
        <v>437.0</v>
      </c>
      <c r="C2876" s="2">
        <v>453.0</v>
      </c>
      <c r="D2876" s="2">
        <v>466.0</v>
      </c>
      <c r="E2876" s="2">
        <v>1356.0</v>
      </c>
      <c r="F2876" s="2" t="s">
        <v>36</v>
      </c>
      <c r="G2876" s="15" t="str">
        <f t="shared" ref="G2876:G2877" si="523">LEFT(A2876, 3)</f>
        <v>BDL</v>
      </c>
      <c r="H2876" s="15" t="str">
        <f t="shared" ref="H2876:H2877" si="524">RiGHT(A2876, 3)</f>
        <v>ROA</v>
      </c>
      <c r="I2876" s="15" t="str">
        <f>vlookup(G2876, 'Airport Codes'!$B$2:$D122631, 3, 0)</f>
        <v>Hartford, CT</v>
      </c>
      <c r="J2876" s="15" t="str">
        <f>vlookup(H2876, 'Airport Codes'!$B$2:$D122631, 3, 0)</f>
        <v>Roanoke, VA</v>
      </c>
      <c r="K2876" s="21"/>
    </row>
    <row r="2877" hidden="1">
      <c r="A2877" s="2" t="s">
        <v>2979</v>
      </c>
      <c r="B2877" s="2">
        <v>401.0</v>
      </c>
      <c r="C2877" s="2">
        <v>440.0</v>
      </c>
      <c r="D2877" s="2">
        <v>513.0</v>
      </c>
      <c r="E2877" s="2">
        <v>1354.0</v>
      </c>
      <c r="F2877" s="2" t="s">
        <v>36</v>
      </c>
      <c r="G2877" s="15" t="str">
        <f t="shared" si="523"/>
        <v>CMH</v>
      </c>
      <c r="H2877" s="15" t="str">
        <f t="shared" si="524"/>
        <v>GRB</v>
      </c>
      <c r="I2877" s="15" t="str">
        <f>vlookup(G2877, 'Airport Codes'!$B$2:$D122631, 3, 0)</f>
        <v>Columbus, WI</v>
      </c>
      <c r="J2877" s="15" t="str">
        <f>vlookup(H2877, 'Airport Codes'!$B$2:$D122631, 3, 0)</f>
        <v>Green Bay, WI</v>
      </c>
      <c r="K2877" s="21"/>
    </row>
    <row r="2878" hidden="1">
      <c r="A2878" s="2" t="s">
        <v>2980</v>
      </c>
      <c r="B2878" s="2">
        <v>1819.0</v>
      </c>
      <c r="C2878" s="2">
        <v>1704.0</v>
      </c>
      <c r="D2878" s="2">
        <v>1850.0</v>
      </c>
      <c r="E2878" s="2">
        <v>5373.0</v>
      </c>
    </row>
    <row r="2879" hidden="1">
      <c r="A2879" s="2" t="s">
        <v>2981</v>
      </c>
      <c r="B2879" s="2">
        <v>144.0</v>
      </c>
      <c r="C2879" s="2">
        <v>233.0</v>
      </c>
      <c r="D2879" s="2">
        <v>210.0</v>
      </c>
      <c r="E2879" s="2">
        <v>587.0</v>
      </c>
    </row>
    <row r="2880" hidden="1">
      <c r="A2880" s="2" t="s">
        <v>2982</v>
      </c>
      <c r="D2880" s="2">
        <v>58.0</v>
      </c>
      <c r="E2880" s="2">
        <v>58.0</v>
      </c>
    </row>
    <row r="2881" hidden="1">
      <c r="A2881" s="2" t="s">
        <v>2983</v>
      </c>
      <c r="B2881" s="2">
        <v>366.0</v>
      </c>
      <c r="C2881" s="2">
        <v>442.0</v>
      </c>
      <c r="D2881" s="2">
        <v>545.0</v>
      </c>
      <c r="E2881" s="2">
        <v>1353.0</v>
      </c>
      <c r="F2881" s="2" t="s">
        <v>36</v>
      </c>
      <c r="G2881" s="15" t="str">
        <f>LEFT(A2881, 3)</f>
        <v>BHM</v>
      </c>
      <c r="H2881" s="15" t="str">
        <f>RiGHT(A2881, 3)</f>
        <v>GSP</v>
      </c>
      <c r="I2881" s="15" t="str">
        <f>vlookup(G2881, 'Airport Codes'!$B$2:$D122631, 3, 0)</f>
        <v>Birmingham, AL</v>
      </c>
      <c r="J2881" s="15" t="str">
        <f>vlookup(H2881, 'Airport Codes'!$B$2:$D122631, 3, 0)</f>
        <v>Greenville, NC</v>
      </c>
      <c r="K2881" s="21"/>
    </row>
    <row r="2882" hidden="1">
      <c r="A2882" s="2" t="s">
        <v>2984</v>
      </c>
      <c r="B2882" s="2">
        <v>590.0</v>
      </c>
      <c r="C2882" s="2">
        <v>487.0</v>
      </c>
      <c r="D2882" s="2">
        <v>581.0</v>
      </c>
      <c r="E2882" s="2">
        <v>1658.0</v>
      </c>
    </row>
    <row r="2883" hidden="1">
      <c r="A2883" s="2" t="s">
        <v>2985</v>
      </c>
      <c r="B2883" s="2">
        <v>2006.0</v>
      </c>
      <c r="C2883" s="2">
        <v>1979.0</v>
      </c>
      <c r="D2883" s="2">
        <v>2211.0</v>
      </c>
      <c r="E2883" s="2">
        <v>6196.0</v>
      </c>
    </row>
    <row r="2884" hidden="1">
      <c r="A2884" s="2" t="s">
        <v>2986</v>
      </c>
      <c r="B2884" s="2">
        <v>928.0</v>
      </c>
      <c r="C2884" s="2">
        <v>803.0</v>
      </c>
      <c r="D2884" s="2">
        <v>877.0</v>
      </c>
      <c r="E2884" s="2">
        <v>2608.0</v>
      </c>
    </row>
    <row r="2885" hidden="1">
      <c r="A2885" s="2" t="s">
        <v>2987</v>
      </c>
      <c r="B2885" s="2">
        <v>390.0</v>
      </c>
      <c r="C2885" s="2">
        <v>435.0</v>
      </c>
      <c r="D2885" s="2">
        <v>528.0</v>
      </c>
      <c r="E2885" s="2">
        <v>1353.0</v>
      </c>
      <c r="F2885" s="2" t="s">
        <v>36</v>
      </c>
      <c r="G2885" s="15" t="str">
        <f t="shared" ref="G2885:G2887" si="525">LEFT(A2885, 3)</f>
        <v>SAV</v>
      </c>
      <c r="H2885" s="15" t="str">
        <f t="shared" ref="H2885:H2887" si="526">RiGHT(A2885, 3)</f>
        <v>XNA</v>
      </c>
      <c r="I2885" s="15" t="str">
        <f>vlookup(G2885, 'Airport Codes'!$B$2:$D122631, 3, 0)</f>
        <v>Savannah, GA</v>
      </c>
      <c r="J2885" s="15" t="str">
        <f>vlookup(H2885, 'Airport Codes'!$B$2:$D122631, 3, 0)</f>
        <v>Fayetteville, NC</v>
      </c>
      <c r="K2885" s="21"/>
    </row>
    <row r="2886" hidden="1">
      <c r="A2886" s="2" t="s">
        <v>2988</v>
      </c>
      <c r="B2886" s="2">
        <v>411.0</v>
      </c>
      <c r="C2886" s="2">
        <v>459.0</v>
      </c>
      <c r="D2886" s="2">
        <v>474.0</v>
      </c>
      <c r="E2886" s="2">
        <v>1344.0</v>
      </c>
      <c r="F2886" s="2" t="s">
        <v>36</v>
      </c>
      <c r="G2886" s="15" t="str">
        <f t="shared" si="525"/>
        <v>HOU</v>
      </c>
      <c r="H2886" s="15" t="str">
        <f t="shared" si="526"/>
        <v>SAV</v>
      </c>
      <c r="I2886" s="15" t="str">
        <f>vlookup(G2886, 'Airport Codes'!$B$2:$D122631, 3, 0)</f>
        <v>Houston, TX</v>
      </c>
      <c r="J2886" s="15" t="str">
        <f>vlookup(H2886, 'Airport Codes'!$B$2:$D122631, 3, 0)</f>
        <v>Savannah, GA</v>
      </c>
      <c r="K2886" s="21"/>
    </row>
    <row r="2887" hidden="1">
      <c r="A2887" s="2" t="s">
        <v>2989</v>
      </c>
      <c r="B2887" s="2">
        <v>394.0</v>
      </c>
      <c r="C2887" s="2">
        <v>453.0</v>
      </c>
      <c r="D2887" s="2">
        <v>496.0</v>
      </c>
      <c r="E2887" s="2">
        <v>1343.0</v>
      </c>
      <c r="F2887" s="2" t="s">
        <v>36</v>
      </c>
      <c r="G2887" s="15" t="str">
        <f t="shared" si="525"/>
        <v>LEX</v>
      </c>
      <c r="H2887" s="15" t="str">
        <f t="shared" si="526"/>
        <v>PVD</v>
      </c>
      <c r="I2887" s="15" t="str">
        <f>vlookup(G2887, 'Airport Codes'!$B$2:$D122631, 3, 0)</f>
        <v>Lexington Barbeque Festival, NC</v>
      </c>
      <c r="J2887" s="15" t="str">
        <f>vlookup(H2887, 'Airport Codes'!$B$2:$D122631, 3, 0)</f>
        <v>Providence, RI</v>
      </c>
      <c r="K2887" s="21"/>
    </row>
    <row r="2888" hidden="1">
      <c r="A2888" s="2" t="s">
        <v>2990</v>
      </c>
      <c r="B2888" s="2">
        <v>130.0</v>
      </c>
      <c r="C2888" s="2">
        <v>61.0</v>
      </c>
      <c r="D2888" s="2">
        <v>143.0</v>
      </c>
      <c r="E2888" s="2">
        <v>334.0</v>
      </c>
    </row>
    <row r="2889" hidden="1">
      <c r="A2889" s="2" t="s">
        <v>2991</v>
      </c>
      <c r="B2889" s="2">
        <v>405.0</v>
      </c>
      <c r="C2889" s="2">
        <v>449.0</v>
      </c>
      <c r="D2889" s="2">
        <v>486.0</v>
      </c>
      <c r="E2889" s="2">
        <v>1340.0</v>
      </c>
      <c r="F2889" s="2" t="s">
        <v>36</v>
      </c>
      <c r="G2889" s="15" t="str">
        <f>LEFT(A2889, 3)</f>
        <v>BTR</v>
      </c>
      <c r="H2889" s="15" t="str">
        <f>RiGHT(A2889, 3)</f>
        <v>SDF</v>
      </c>
      <c r="I2889" s="15" t="str">
        <f>vlookup(G2889, 'Airport Codes'!$B$2:$D122631, 3, 0)</f>
        <v>Baton Rouge, LA</v>
      </c>
      <c r="J2889" s="15" t="str">
        <f>vlookup(H2889, 'Airport Codes'!$B$2:$D122631, 3, 0)</f>
        <v>Louisville, KY</v>
      </c>
      <c r="K2889" s="21"/>
    </row>
    <row r="2890" hidden="1">
      <c r="A2890" s="2" t="s">
        <v>2992</v>
      </c>
      <c r="B2890" s="2">
        <v>169.0</v>
      </c>
      <c r="C2890" s="2">
        <v>160.0</v>
      </c>
      <c r="D2890" s="2">
        <v>247.0</v>
      </c>
      <c r="E2890" s="2">
        <v>576.0</v>
      </c>
    </row>
    <row r="2891" hidden="1">
      <c r="A2891" s="2" t="s">
        <v>2993</v>
      </c>
      <c r="B2891" s="2">
        <v>389.0</v>
      </c>
      <c r="C2891" s="2">
        <v>457.0</v>
      </c>
      <c r="D2891" s="2">
        <v>492.0</v>
      </c>
      <c r="E2891" s="2">
        <v>1338.0</v>
      </c>
      <c r="F2891" s="2" t="s">
        <v>36</v>
      </c>
      <c r="G2891" s="15" t="str">
        <f>LEFT(A2891, 3)</f>
        <v>ELM</v>
      </c>
      <c r="H2891" s="15" t="str">
        <f>RiGHT(A2891, 3)</f>
        <v>ORD</v>
      </c>
      <c r="I2891" s="15" t="str">
        <f>vlookup(G2891, 'Airport Codes'!$B$2:$D122631, 3, 0)</f>
        <v>Elmira, NY</v>
      </c>
      <c r="J2891" s="15" t="str">
        <f>vlookup(H2891, 'Airport Codes'!$B$2:$D122631, 3, 0)</f>
        <v>Chicago, IL</v>
      </c>
      <c r="K2891" s="21"/>
    </row>
    <row r="2892" hidden="1">
      <c r="A2892" s="2" t="s">
        <v>2994</v>
      </c>
      <c r="B2892" s="2">
        <v>1130.0</v>
      </c>
      <c r="C2892" s="2">
        <v>1036.0</v>
      </c>
      <c r="D2892" s="2">
        <v>1308.0</v>
      </c>
      <c r="E2892" s="2">
        <v>3474.0</v>
      </c>
    </row>
    <row r="2893" hidden="1">
      <c r="A2893" s="2" t="s">
        <v>2995</v>
      </c>
      <c r="B2893" s="2">
        <v>332.0</v>
      </c>
      <c r="C2893" s="2">
        <v>471.0</v>
      </c>
      <c r="D2893" s="2">
        <v>533.0</v>
      </c>
      <c r="E2893" s="2">
        <v>1336.0</v>
      </c>
      <c r="F2893" s="2" t="s">
        <v>36</v>
      </c>
      <c r="G2893" s="15" t="str">
        <f t="shared" ref="G2893:G2895" si="527">LEFT(A2893, 3)</f>
        <v>GRB</v>
      </c>
      <c r="H2893" s="15" t="str">
        <f t="shared" ref="H2893:H2895" si="528">RiGHT(A2893, 3)</f>
        <v>SDF</v>
      </c>
      <c r="I2893" s="15" t="str">
        <f>vlookup(G2893, 'Airport Codes'!$B$2:$D122631, 3, 0)</f>
        <v>Green Bay, WI</v>
      </c>
      <c r="J2893" s="15" t="str">
        <f>vlookup(H2893, 'Airport Codes'!$B$2:$D122631, 3, 0)</f>
        <v>Louisville, KY</v>
      </c>
      <c r="K2893" s="21"/>
    </row>
    <row r="2894" hidden="1">
      <c r="A2894" s="2" t="s">
        <v>2996</v>
      </c>
      <c r="B2894" s="2">
        <v>365.0</v>
      </c>
      <c r="C2894" s="2">
        <v>444.0</v>
      </c>
      <c r="D2894" s="2">
        <v>522.0</v>
      </c>
      <c r="E2894" s="2">
        <v>1331.0</v>
      </c>
      <c r="F2894" s="2" t="s">
        <v>36</v>
      </c>
      <c r="G2894" s="15" t="str">
        <f t="shared" si="527"/>
        <v>GRR</v>
      </c>
      <c r="H2894" s="15" t="str">
        <f t="shared" si="528"/>
        <v>SDF</v>
      </c>
      <c r="I2894" s="15" t="str">
        <f>vlookup(G2894, 'Airport Codes'!$B$2:$D122631, 3, 0)</f>
        <v>Grand Rapids, MI</v>
      </c>
      <c r="J2894" s="15" t="str">
        <f>vlookup(H2894, 'Airport Codes'!$B$2:$D122631, 3, 0)</f>
        <v>Louisville, KY</v>
      </c>
      <c r="K2894" s="21"/>
    </row>
    <row r="2895" hidden="1">
      <c r="A2895" s="2" t="s">
        <v>2997</v>
      </c>
      <c r="B2895" s="2">
        <v>396.0</v>
      </c>
      <c r="C2895" s="2">
        <v>408.0</v>
      </c>
      <c r="D2895" s="2">
        <v>520.0</v>
      </c>
      <c r="E2895" s="2">
        <v>1324.0</v>
      </c>
      <c r="F2895" s="2" t="s">
        <v>36</v>
      </c>
      <c r="G2895" s="15" t="str">
        <f t="shared" si="527"/>
        <v>LFT</v>
      </c>
      <c r="H2895" s="15" t="str">
        <f t="shared" si="528"/>
        <v>OKC</v>
      </c>
      <c r="I2895" s="15" t="str">
        <f>vlookup(G2895, 'Airport Codes'!$B$2:$D122631, 3, 0)</f>
        <v>Lafayette, IN</v>
      </c>
      <c r="J2895" s="15" t="str">
        <f>vlookup(H2895, 'Airport Codes'!$B$2:$D122631, 3, 0)</f>
        <v>Oklahoma City, OK</v>
      </c>
      <c r="K2895" s="21"/>
    </row>
    <row r="2896" hidden="1">
      <c r="A2896" s="2" t="s">
        <v>2998</v>
      </c>
      <c r="B2896" s="2">
        <v>758.0</v>
      </c>
      <c r="C2896" s="2">
        <v>736.0</v>
      </c>
      <c r="D2896" s="2">
        <v>820.0</v>
      </c>
      <c r="E2896" s="2">
        <v>2314.0</v>
      </c>
    </row>
    <row r="2897" hidden="1">
      <c r="A2897" s="2" t="s">
        <v>2999</v>
      </c>
      <c r="C2897" s="2">
        <v>18.0</v>
      </c>
      <c r="D2897" s="2">
        <v>101.0</v>
      </c>
      <c r="E2897" s="2">
        <v>119.0</v>
      </c>
    </row>
    <row r="2898" hidden="1">
      <c r="A2898" s="2" t="s">
        <v>3000</v>
      </c>
      <c r="B2898" s="2">
        <v>357.0</v>
      </c>
      <c r="C2898" s="2">
        <v>375.0</v>
      </c>
      <c r="D2898" s="2">
        <v>591.0</v>
      </c>
      <c r="E2898" s="2">
        <v>1323.0</v>
      </c>
      <c r="F2898" s="2" t="s">
        <v>36</v>
      </c>
      <c r="G2898" s="15" t="str">
        <f>LEFT(A2898, 3)</f>
        <v>GSP</v>
      </c>
      <c r="H2898" s="15" t="str">
        <f>RiGHT(A2898, 3)</f>
        <v>SRQ</v>
      </c>
      <c r="I2898" s="15" t="str">
        <f>vlookup(G2898, 'Airport Codes'!$B$2:$D122631, 3, 0)</f>
        <v>Greenville, NC</v>
      </c>
      <c r="J2898" s="15" t="str">
        <f>vlookup(H2898, 'Airport Codes'!$B$2:$D122631, 3, 0)</f>
        <v>Sarasota, FL</v>
      </c>
      <c r="K2898" s="21"/>
    </row>
    <row r="2899" hidden="1">
      <c r="A2899" s="2" t="s">
        <v>3001</v>
      </c>
      <c r="D2899" s="2">
        <v>19.0</v>
      </c>
      <c r="E2899" s="2">
        <v>19.0</v>
      </c>
    </row>
    <row r="2900" hidden="1">
      <c r="A2900" s="2" t="s">
        <v>3002</v>
      </c>
      <c r="B2900" s="2">
        <v>376.0</v>
      </c>
      <c r="C2900" s="2">
        <v>471.0</v>
      </c>
      <c r="D2900" s="2">
        <v>474.0</v>
      </c>
      <c r="E2900" s="2">
        <v>1321.0</v>
      </c>
      <c r="F2900" s="2" t="s">
        <v>36</v>
      </c>
      <c r="G2900" s="15" t="str">
        <f>LEFT(A2900, 3)</f>
        <v>PHX</v>
      </c>
      <c r="H2900" s="15" t="str">
        <f>RiGHT(A2900, 3)</f>
        <v>TUS</v>
      </c>
      <c r="I2900" s="15" t="str">
        <f>vlookup(G2900, 'Airport Codes'!$B$2:$D122631, 3, 0)</f>
        <v>Phoenix, AZ</v>
      </c>
      <c r="J2900" s="15" t="str">
        <f>vlookup(H2900, 'Airport Codes'!$B$2:$D122631, 3, 0)</f>
        <v>Tucson, AZ</v>
      </c>
      <c r="K2900" s="21"/>
    </row>
    <row r="2901" hidden="1">
      <c r="A2901" s="2" t="s">
        <v>3003</v>
      </c>
      <c r="C2901" s="2">
        <v>40.0</v>
      </c>
      <c r="D2901" s="2">
        <v>72.0</v>
      </c>
      <c r="E2901" s="2">
        <v>112.0</v>
      </c>
    </row>
    <row r="2902" hidden="1">
      <c r="A2902" s="2" t="s">
        <v>3004</v>
      </c>
      <c r="B2902" s="2">
        <v>806.0</v>
      </c>
      <c r="C2902" s="2">
        <v>736.0</v>
      </c>
      <c r="D2902" s="2">
        <v>819.0</v>
      </c>
      <c r="E2902" s="2">
        <v>2361.0</v>
      </c>
    </row>
    <row r="2903" hidden="1">
      <c r="A2903" s="2" t="s">
        <v>3005</v>
      </c>
      <c r="B2903" s="2">
        <v>4062.0</v>
      </c>
      <c r="C2903" s="2">
        <v>4017.0</v>
      </c>
      <c r="D2903" s="2">
        <v>3612.0</v>
      </c>
      <c r="E2903" s="2">
        <v>11691.0</v>
      </c>
    </row>
    <row r="2904" hidden="1">
      <c r="A2904" s="2" t="s">
        <v>3006</v>
      </c>
      <c r="B2904" s="2">
        <v>96.0</v>
      </c>
      <c r="C2904" s="2">
        <v>224.0</v>
      </c>
      <c r="D2904" s="2">
        <v>1000.0</v>
      </c>
      <c r="E2904" s="2">
        <v>1320.0</v>
      </c>
      <c r="F2904" s="2" t="s">
        <v>36</v>
      </c>
      <c r="G2904" s="15" t="str">
        <f>LEFT(A2904, 3)</f>
        <v>ACK</v>
      </c>
      <c r="H2904" s="15" t="str">
        <f>RiGHT(A2904, 3)</f>
        <v>EWR</v>
      </c>
      <c r="I2904" s="15" t="str">
        <f>vlookup(G2904, 'Airport Codes'!$B$2:$D122631, 3, 0)</f>
        <v>Nantucket, MA</v>
      </c>
      <c r="J2904" s="15" t="str">
        <f>vlookup(H2904, 'Airport Codes'!$B$2:$D122631, 3, 0)</f>
        <v>Newark, NJ</v>
      </c>
      <c r="K2904" s="21"/>
    </row>
    <row r="2905" hidden="1">
      <c r="A2905" s="2" t="s">
        <v>3007</v>
      </c>
      <c r="B2905" s="2">
        <v>259.0</v>
      </c>
      <c r="C2905" s="2">
        <v>242.0</v>
      </c>
      <c r="D2905" s="2">
        <v>305.0</v>
      </c>
      <c r="E2905" s="2">
        <v>806.0</v>
      </c>
    </row>
    <row r="2906" hidden="1">
      <c r="A2906" s="2" t="s">
        <v>3008</v>
      </c>
      <c r="B2906" s="2">
        <v>346.0</v>
      </c>
      <c r="C2906" s="2">
        <v>481.0</v>
      </c>
      <c r="D2906" s="2">
        <v>486.0</v>
      </c>
      <c r="E2906" s="2">
        <v>1313.0</v>
      </c>
      <c r="F2906" s="2" t="s">
        <v>36</v>
      </c>
      <c r="G2906" s="15" t="str">
        <f t="shared" ref="G2906:G2908" si="529">LEFT(A2906, 3)</f>
        <v>BTV</v>
      </c>
      <c r="H2906" s="15" t="str">
        <f t="shared" ref="H2906:H2908" si="530">RiGHT(A2906, 3)</f>
        <v>RIC</v>
      </c>
      <c r="I2906" s="15" t="str">
        <f>vlookup(G2906, 'Airport Codes'!$B$2:$D122631, 3, 0)</f>
        <v>Burlington, NC</v>
      </c>
      <c r="J2906" s="15" t="str">
        <f>vlookup(H2906, 'Airport Codes'!$B$2:$D122631, 3, 0)</f>
        <v>Richmond, BC</v>
      </c>
      <c r="K2906" s="21"/>
    </row>
    <row r="2907" hidden="1">
      <c r="A2907" s="2" t="s">
        <v>3009</v>
      </c>
      <c r="B2907" s="2">
        <v>413.0</v>
      </c>
      <c r="C2907" s="2">
        <v>420.0</v>
      </c>
      <c r="D2907" s="2">
        <v>477.0</v>
      </c>
      <c r="E2907" s="2">
        <v>1310.0</v>
      </c>
      <c r="F2907" s="2" t="s">
        <v>36</v>
      </c>
      <c r="G2907" s="15" t="str">
        <f t="shared" si="529"/>
        <v>BHM</v>
      </c>
      <c r="H2907" s="15" t="str">
        <f t="shared" si="530"/>
        <v>ICT</v>
      </c>
      <c r="I2907" s="15" t="str">
        <f>vlookup(G2907, 'Airport Codes'!$B$2:$D122631, 3, 0)</f>
        <v>Birmingham, AL</v>
      </c>
      <c r="J2907" s="15" t="str">
        <f>vlookup(H2907, 'Airport Codes'!$B$2:$D122631, 3, 0)</f>
        <v>Wichita, KS</v>
      </c>
      <c r="K2907" s="21"/>
    </row>
    <row r="2908" hidden="1">
      <c r="A2908" s="2" t="s">
        <v>3010</v>
      </c>
      <c r="B2908" s="2">
        <v>359.0</v>
      </c>
      <c r="C2908" s="2">
        <v>392.0</v>
      </c>
      <c r="D2908" s="2">
        <v>557.0</v>
      </c>
      <c r="E2908" s="2">
        <v>1308.0</v>
      </c>
      <c r="F2908" s="2" t="s">
        <v>36</v>
      </c>
      <c r="G2908" s="15" t="str">
        <f t="shared" si="529"/>
        <v>HSV</v>
      </c>
      <c r="H2908" s="15" t="str">
        <f t="shared" si="530"/>
        <v>IND</v>
      </c>
      <c r="I2908" s="15" t="str">
        <f>vlookup(G2908, 'Airport Codes'!$B$2:$D122631, 3, 0)</f>
        <v>Huntsville, AL</v>
      </c>
      <c r="J2908" s="15" t="str">
        <f>vlookup(H2908, 'Airport Codes'!$B$2:$D122631, 3, 0)</f>
        <v>Indianapolis, IN</v>
      </c>
      <c r="K2908" s="21"/>
    </row>
    <row r="2909" hidden="1">
      <c r="A2909" s="2" t="s">
        <v>3011</v>
      </c>
      <c r="D2909" s="2">
        <v>20.0</v>
      </c>
      <c r="E2909" s="2">
        <v>20.0</v>
      </c>
    </row>
    <row r="2910" hidden="1">
      <c r="A2910" s="2" t="s">
        <v>3012</v>
      </c>
      <c r="B2910" s="2">
        <v>388.0</v>
      </c>
      <c r="C2910" s="2">
        <v>430.0</v>
      </c>
      <c r="D2910" s="2">
        <v>486.0</v>
      </c>
      <c r="E2910" s="2">
        <v>1304.0</v>
      </c>
      <c r="F2910" s="2" t="s">
        <v>36</v>
      </c>
      <c r="G2910" s="15" t="str">
        <f>LEFT(A2910, 3)</f>
        <v>FAR</v>
      </c>
      <c r="H2910" s="15" t="str">
        <f>RiGHT(A2910, 3)</f>
        <v>MKE</v>
      </c>
      <c r="I2910" s="15" t="str">
        <f>vlookup(G2910, 'Airport Codes'!$B$2:$D122631, 3, 0)</f>
        <v>Fargo, ND</v>
      </c>
      <c r="J2910" s="15" t="str">
        <f>vlookup(H2910, 'Airport Codes'!$B$2:$D122631, 3, 0)</f>
        <v>Milwaukee Airport-Trains, WI</v>
      </c>
      <c r="K2910" s="21"/>
    </row>
    <row r="2911" hidden="1">
      <c r="A2911" s="2" t="s">
        <v>3013</v>
      </c>
      <c r="B2911" s="2">
        <v>100.0</v>
      </c>
      <c r="C2911" s="2">
        <v>90.0</v>
      </c>
      <c r="D2911" s="2">
        <v>199.0</v>
      </c>
      <c r="E2911" s="2">
        <v>389.0</v>
      </c>
    </row>
    <row r="2912" hidden="1">
      <c r="A2912" s="2" t="s">
        <v>3014</v>
      </c>
      <c r="B2912" s="2">
        <v>367.0</v>
      </c>
      <c r="C2912" s="2">
        <v>428.0</v>
      </c>
      <c r="D2912" s="2">
        <v>507.0</v>
      </c>
      <c r="E2912" s="2">
        <v>1302.0</v>
      </c>
      <c r="F2912" s="2" t="s">
        <v>36</v>
      </c>
      <c r="G2912" s="15" t="str">
        <f>LEFT(A2912, 3)</f>
        <v>AEX</v>
      </c>
      <c r="H2912" s="15" t="str">
        <f>RiGHT(A2912, 3)</f>
        <v>BNA</v>
      </c>
      <c r="I2912" s="15" t="str">
        <f>vlookup(G2912, 'Airport Codes'!$B$2:$D122631, 3, 0)</f>
        <v>Alexandria, VA</v>
      </c>
      <c r="J2912" s="15" t="str">
        <f>vlookup(H2912, 'Airport Codes'!$B$2:$D122631, 3, 0)</f>
        <v>Nashville, TN</v>
      </c>
      <c r="K2912" s="21"/>
    </row>
    <row r="2913" hidden="1">
      <c r="A2913" s="2" t="s">
        <v>3015</v>
      </c>
      <c r="B2913" s="2">
        <v>20.0</v>
      </c>
      <c r="D2913" s="2">
        <v>58.0</v>
      </c>
      <c r="E2913" s="2">
        <v>78.0</v>
      </c>
    </row>
    <row r="2914" hidden="1">
      <c r="A2914" s="2" t="s">
        <v>3016</v>
      </c>
      <c r="C2914" s="2">
        <v>41.0</v>
      </c>
      <c r="D2914" s="2">
        <v>63.0</v>
      </c>
      <c r="E2914" s="2">
        <v>104.0</v>
      </c>
    </row>
    <row r="2915" hidden="1">
      <c r="A2915" s="2" t="s">
        <v>3017</v>
      </c>
      <c r="C2915" s="2">
        <v>79.0</v>
      </c>
      <c r="E2915" s="2">
        <v>79.0</v>
      </c>
    </row>
    <row r="2916" hidden="1">
      <c r="A2916" s="2" t="s">
        <v>3018</v>
      </c>
      <c r="B2916" s="2">
        <v>39.0</v>
      </c>
      <c r="C2916" s="2">
        <v>18.0</v>
      </c>
      <c r="D2916" s="2">
        <v>36.0</v>
      </c>
      <c r="E2916" s="2">
        <v>93.0</v>
      </c>
    </row>
    <row r="2917" hidden="1">
      <c r="A2917" s="2" t="s">
        <v>3019</v>
      </c>
      <c r="D2917" s="2">
        <v>18.0</v>
      </c>
      <c r="E2917" s="2">
        <v>18.0</v>
      </c>
    </row>
    <row r="2918" hidden="1">
      <c r="A2918" s="2" t="s">
        <v>3020</v>
      </c>
      <c r="B2918" s="2">
        <v>386.0</v>
      </c>
      <c r="C2918" s="2">
        <v>415.0</v>
      </c>
      <c r="D2918" s="2">
        <v>499.0</v>
      </c>
      <c r="E2918" s="2">
        <v>1300.0</v>
      </c>
      <c r="F2918" s="2" t="s">
        <v>36</v>
      </c>
      <c r="G2918" s="15" t="str">
        <f>LEFT(A2918, 3)</f>
        <v>JAN</v>
      </c>
      <c r="H2918" s="15" t="str">
        <f>RiGHT(A2918, 3)</f>
        <v>MDW</v>
      </c>
      <c r="I2918" s="15" t="str">
        <f>vlookup(G2918, 'Airport Codes'!$B$2:$D122631, 3, 0)</f>
        <v>Jackson, MS</v>
      </c>
      <c r="J2918" s="15" t="str">
        <f>vlookup(H2918, 'Airport Codes'!$B$2:$D122631, 3, 0)</f>
        <v>Chicago, IL</v>
      </c>
      <c r="K2918" s="21"/>
    </row>
    <row r="2919" hidden="1">
      <c r="A2919" s="2" t="s">
        <v>3021</v>
      </c>
      <c r="B2919" s="2">
        <v>119.0</v>
      </c>
      <c r="C2919" s="2">
        <v>36.0</v>
      </c>
      <c r="D2919" s="2">
        <v>98.0</v>
      </c>
      <c r="E2919" s="2">
        <v>253.0</v>
      </c>
    </row>
    <row r="2920" hidden="1">
      <c r="A2920" s="2" t="s">
        <v>3022</v>
      </c>
      <c r="C2920" s="2">
        <v>37.0</v>
      </c>
      <c r="E2920" s="2">
        <v>37.0</v>
      </c>
    </row>
    <row r="2921" hidden="1">
      <c r="A2921" s="2" t="s">
        <v>3023</v>
      </c>
      <c r="B2921" s="2">
        <v>18.0</v>
      </c>
      <c r="C2921" s="2">
        <v>122.0</v>
      </c>
      <c r="D2921" s="2">
        <v>108.0</v>
      </c>
      <c r="E2921" s="2">
        <v>248.0</v>
      </c>
    </row>
    <row r="2922" hidden="1">
      <c r="A2922" s="2" t="s">
        <v>3024</v>
      </c>
      <c r="C2922" s="2">
        <v>160.0</v>
      </c>
      <c r="D2922" s="2">
        <v>160.0</v>
      </c>
      <c r="E2922" s="2">
        <v>320.0</v>
      </c>
    </row>
    <row r="2923" hidden="1">
      <c r="A2923" s="2" t="s">
        <v>3025</v>
      </c>
      <c r="B2923" s="2">
        <v>57.0</v>
      </c>
      <c r="C2923" s="2">
        <v>48.0</v>
      </c>
      <c r="D2923" s="2">
        <v>137.0</v>
      </c>
      <c r="E2923" s="2">
        <v>242.0</v>
      </c>
    </row>
    <row r="2924" hidden="1">
      <c r="A2924" s="2" t="s">
        <v>3026</v>
      </c>
      <c r="D2924" s="2">
        <v>45.0</v>
      </c>
      <c r="E2924" s="2">
        <v>45.0</v>
      </c>
    </row>
    <row r="2925" hidden="1">
      <c r="A2925" s="2" t="s">
        <v>3027</v>
      </c>
      <c r="B2925" s="2">
        <v>375.0</v>
      </c>
      <c r="C2925" s="2">
        <v>411.0</v>
      </c>
      <c r="D2925" s="2">
        <v>511.0</v>
      </c>
      <c r="E2925" s="2">
        <v>1297.0</v>
      </c>
      <c r="F2925" s="2" t="s">
        <v>36</v>
      </c>
      <c r="G2925" s="15" t="str">
        <f t="shared" ref="G2925:G2926" si="531">LEFT(A2925, 3)</f>
        <v>BTV</v>
      </c>
      <c r="H2925" s="15" t="str">
        <f t="shared" ref="H2925:H2926" si="532">RiGHT(A2925, 3)</f>
        <v>GSP</v>
      </c>
      <c r="I2925" s="15" t="str">
        <f>vlookup(G2925, 'Airport Codes'!$B$2:$D122631, 3, 0)</f>
        <v>Burlington, NC</v>
      </c>
      <c r="J2925" s="15" t="str">
        <f>vlookup(H2925, 'Airport Codes'!$B$2:$D122631, 3, 0)</f>
        <v>Greenville, NC</v>
      </c>
      <c r="K2925" s="21"/>
    </row>
    <row r="2926" hidden="1">
      <c r="A2926" s="2" t="s">
        <v>3028</v>
      </c>
      <c r="B2926" s="2">
        <v>361.0</v>
      </c>
      <c r="C2926" s="2">
        <v>434.0</v>
      </c>
      <c r="D2926" s="2">
        <v>493.0</v>
      </c>
      <c r="E2926" s="2">
        <v>1288.0</v>
      </c>
      <c r="F2926" s="2" t="s">
        <v>36</v>
      </c>
      <c r="G2926" s="15" t="str">
        <f t="shared" si="531"/>
        <v>EWR</v>
      </c>
      <c r="H2926" s="15" t="str">
        <f t="shared" si="532"/>
        <v>MGM</v>
      </c>
      <c r="I2926" s="15" t="str">
        <f>vlookup(G2926, 'Airport Codes'!$B$2:$D122631, 3, 0)</f>
        <v>Newark, NJ</v>
      </c>
      <c r="J2926" s="15" t="str">
        <f>vlookup(H2926, 'Airport Codes'!$B$2:$D122631, 3, 0)</f>
        <v>Montgomery, AL</v>
      </c>
      <c r="K2926" s="21"/>
    </row>
    <row r="2927" hidden="1">
      <c r="A2927" s="2" t="s">
        <v>3029</v>
      </c>
      <c r="B2927" s="2">
        <v>182.0</v>
      </c>
      <c r="E2927" s="2">
        <v>182.0</v>
      </c>
    </row>
    <row r="2928" hidden="1">
      <c r="A2928" s="2" t="s">
        <v>3030</v>
      </c>
      <c r="B2928" s="2">
        <v>390.0</v>
      </c>
      <c r="C2928" s="2">
        <v>412.0</v>
      </c>
      <c r="D2928" s="2">
        <v>480.0</v>
      </c>
      <c r="E2928" s="2">
        <v>1282.0</v>
      </c>
      <c r="F2928" s="2" t="s">
        <v>36</v>
      </c>
      <c r="G2928" s="15" t="str">
        <f>LEFT(A2928, 3)</f>
        <v>BUF</v>
      </c>
      <c r="H2928" s="15" t="str">
        <f>RiGHT(A2928, 3)</f>
        <v>CMH</v>
      </c>
      <c r="I2928" s="15" t="str">
        <f>vlookup(G2928, 'Airport Codes'!$B$2:$D122631, 3, 0)</f>
        <v>Buffalo, WY</v>
      </c>
      <c r="J2928" s="15" t="str">
        <f>vlookup(H2928, 'Airport Codes'!$B$2:$D122631, 3, 0)</f>
        <v>Columbus, WI</v>
      </c>
      <c r="K2928" s="21"/>
    </row>
    <row r="2929" hidden="1">
      <c r="A2929" s="2" t="s">
        <v>3031</v>
      </c>
      <c r="B2929" s="2">
        <v>115.0</v>
      </c>
      <c r="C2929" s="2">
        <v>159.0</v>
      </c>
      <c r="D2929" s="2">
        <v>136.0</v>
      </c>
      <c r="E2929" s="2">
        <v>410.0</v>
      </c>
    </row>
    <row r="2930" hidden="1">
      <c r="A2930" s="2" t="s">
        <v>3032</v>
      </c>
      <c r="B2930" s="2">
        <v>43.0</v>
      </c>
      <c r="D2930" s="2">
        <v>19.0</v>
      </c>
      <c r="E2930" s="2">
        <v>62.0</v>
      </c>
    </row>
    <row r="2931" hidden="1">
      <c r="A2931" s="2" t="s">
        <v>3033</v>
      </c>
      <c r="B2931" s="2">
        <v>373.0</v>
      </c>
      <c r="C2931" s="2">
        <v>440.0</v>
      </c>
      <c r="D2931" s="2">
        <v>469.0</v>
      </c>
      <c r="E2931" s="2">
        <v>1282.0</v>
      </c>
      <c r="F2931" s="2" t="s">
        <v>36</v>
      </c>
      <c r="G2931" s="15" t="str">
        <f>LEFT(A2931, 3)</f>
        <v>JAC</v>
      </c>
      <c r="H2931" s="15" t="str">
        <f>RiGHT(A2931, 3)</f>
        <v>SMF</v>
      </c>
      <c r="I2931" s="15" t="str">
        <f>vlookup(G2931, 'Airport Codes'!$B$2:$D122631, 3, 0)</f>
        <v>Jackson, MS</v>
      </c>
      <c r="J2931" s="15" t="str">
        <f>vlookup(H2931, 'Airport Codes'!$B$2:$D122631, 3, 0)</f>
        <v>Sacramento, CA</v>
      </c>
      <c r="K2931" s="21"/>
    </row>
    <row r="2932" hidden="1">
      <c r="A2932" s="2" t="s">
        <v>3034</v>
      </c>
      <c r="B2932" s="2">
        <v>435.0</v>
      </c>
      <c r="C2932" s="2">
        <v>378.0</v>
      </c>
      <c r="D2932" s="2">
        <v>454.0</v>
      </c>
      <c r="E2932" s="2">
        <v>1267.0</v>
      </c>
    </row>
    <row r="2933" hidden="1">
      <c r="A2933" s="2" t="s">
        <v>3035</v>
      </c>
      <c r="B2933" s="2">
        <v>822.0</v>
      </c>
      <c r="C2933" s="2">
        <v>672.0</v>
      </c>
      <c r="D2933" s="2">
        <v>519.0</v>
      </c>
      <c r="E2933" s="2">
        <v>2013.0</v>
      </c>
    </row>
    <row r="2934" hidden="1">
      <c r="A2934" s="2" t="s">
        <v>3036</v>
      </c>
      <c r="B2934" s="2">
        <v>415.0</v>
      </c>
      <c r="C2934" s="2">
        <v>423.0</v>
      </c>
      <c r="D2934" s="2">
        <v>443.0</v>
      </c>
      <c r="E2934" s="2">
        <v>1281.0</v>
      </c>
      <c r="F2934" s="2" t="s">
        <v>36</v>
      </c>
      <c r="G2934" s="15" t="str">
        <f>LEFT(A2934, 3)</f>
        <v>BTV</v>
      </c>
      <c r="H2934" s="15" t="str">
        <f>RiGHT(A2934, 3)</f>
        <v>SDF</v>
      </c>
      <c r="I2934" s="15" t="str">
        <f>vlookup(G2934, 'Airport Codes'!$B$2:$D122631, 3, 0)</f>
        <v>Burlington, NC</v>
      </c>
      <c r="J2934" s="15" t="str">
        <f>vlookup(H2934, 'Airport Codes'!$B$2:$D122631, 3, 0)</f>
        <v>Louisville, KY</v>
      </c>
      <c r="K2934" s="21"/>
    </row>
    <row r="2935" hidden="1">
      <c r="A2935" s="2" t="s">
        <v>3037</v>
      </c>
      <c r="B2935" s="2">
        <v>116.0</v>
      </c>
      <c r="C2935" s="2">
        <v>138.0</v>
      </c>
      <c r="D2935" s="2">
        <v>101.0</v>
      </c>
      <c r="E2935" s="2">
        <v>355.0</v>
      </c>
    </row>
    <row r="2936" hidden="1">
      <c r="A2936" s="2" t="s">
        <v>3038</v>
      </c>
      <c r="B2936" s="2">
        <v>4339.0</v>
      </c>
      <c r="C2936" s="2">
        <v>4477.0</v>
      </c>
      <c r="D2936" s="2">
        <v>4189.0</v>
      </c>
      <c r="E2936" s="2">
        <v>13005.0</v>
      </c>
    </row>
    <row r="2937" hidden="1">
      <c r="A2937" s="2" t="s">
        <v>3039</v>
      </c>
      <c r="B2937" s="2">
        <v>2383.0</v>
      </c>
      <c r="C2937" s="2">
        <v>2383.0</v>
      </c>
      <c r="D2937" s="2">
        <v>2346.0</v>
      </c>
      <c r="E2937" s="2">
        <v>7112.0</v>
      </c>
    </row>
    <row r="2938" hidden="1">
      <c r="A2938" s="2" t="s">
        <v>3040</v>
      </c>
      <c r="B2938" s="2">
        <v>337.0</v>
      </c>
      <c r="C2938" s="2">
        <v>436.0</v>
      </c>
      <c r="D2938" s="2">
        <v>508.0</v>
      </c>
      <c r="E2938" s="2">
        <v>1281.0</v>
      </c>
      <c r="F2938" s="2" t="s">
        <v>36</v>
      </c>
      <c r="G2938" s="15" t="str">
        <f t="shared" ref="G2938:G2939" si="533">LEFT(A2938, 3)</f>
        <v>GNV</v>
      </c>
      <c r="H2938" s="15" t="str">
        <f t="shared" ref="H2938:H2939" si="534">RiGHT(A2938, 3)</f>
        <v>MSY</v>
      </c>
      <c r="I2938" s="15" t="str">
        <f>vlookup(G2938, 'Airport Codes'!$B$2:$D122631, 3, 0)</f>
        <v>Gainesville, TX</v>
      </c>
      <c r="J2938" s="15" t="str">
        <f>vlookup(H2938, 'Airport Codes'!$B$2:$D122631, 3, 0)</f>
        <v>New Orleans, LA</v>
      </c>
      <c r="K2938" s="21"/>
    </row>
    <row r="2939" hidden="1">
      <c r="A2939" s="2" t="s">
        <v>3041</v>
      </c>
      <c r="B2939" s="2">
        <v>336.0</v>
      </c>
      <c r="C2939" s="2">
        <v>465.0</v>
      </c>
      <c r="D2939" s="2">
        <v>476.0</v>
      </c>
      <c r="E2939" s="2">
        <v>1277.0</v>
      </c>
      <c r="F2939" s="2" t="s">
        <v>36</v>
      </c>
      <c r="G2939" s="15" t="str">
        <f t="shared" si="533"/>
        <v>BNA</v>
      </c>
      <c r="H2939" s="15" t="str">
        <f t="shared" si="534"/>
        <v>SBN</v>
      </c>
      <c r="I2939" s="15" t="str">
        <f>vlookup(G2939, 'Airport Codes'!$B$2:$D122631, 3, 0)</f>
        <v>Nashville, TN</v>
      </c>
      <c r="J2939" s="15" t="str">
        <f>vlookup(H2939, 'Airport Codes'!$B$2:$D122631, 3, 0)</f>
        <v>South Bend, IN</v>
      </c>
      <c r="K2939" s="21"/>
    </row>
    <row r="2940" hidden="1">
      <c r="A2940" s="2" t="s">
        <v>3042</v>
      </c>
      <c r="B2940" s="2">
        <v>47103.0</v>
      </c>
      <c r="C2940" s="2">
        <v>40982.0</v>
      </c>
      <c r="D2940" s="2">
        <v>40831.0</v>
      </c>
      <c r="E2940" s="2">
        <v>128916.0</v>
      </c>
    </row>
    <row r="2941" hidden="1">
      <c r="A2941" s="2" t="s">
        <v>3043</v>
      </c>
      <c r="B2941" s="2">
        <v>7043.0</v>
      </c>
      <c r="C2941" s="2">
        <v>7580.0</v>
      </c>
      <c r="D2941" s="2">
        <v>6964.0</v>
      </c>
      <c r="E2941" s="2">
        <v>21587.0</v>
      </c>
    </row>
    <row r="2942" hidden="1">
      <c r="A2942" s="2" t="s">
        <v>3044</v>
      </c>
      <c r="B2942" s="2">
        <v>368.0</v>
      </c>
      <c r="C2942" s="2">
        <v>429.0</v>
      </c>
      <c r="D2942" s="2">
        <v>478.0</v>
      </c>
      <c r="E2942" s="2">
        <v>1275.0</v>
      </c>
      <c r="F2942" s="2" t="s">
        <v>36</v>
      </c>
      <c r="G2942" s="15" t="str">
        <f>LEFT(A2942, 3)</f>
        <v>CLT</v>
      </c>
      <c r="H2942" s="15" t="str">
        <f>RiGHT(A2942, 3)</f>
        <v>ELM</v>
      </c>
      <c r="I2942" s="15" t="str">
        <f>vlookup(G2942, 'Airport Codes'!$B$2:$D122631, 3, 0)</f>
        <v>Charlotte, NC</v>
      </c>
      <c r="J2942" s="15" t="str">
        <f>vlookup(H2942, 'Airport Codes'!$B$2:$D122631, 3, 0)</f>
        <v>Elmira, NY</v>
      </c>
      <c r="K2942" s="21"/>
    </row>
    <row r="2943" hidden="1">
      <c r="A2943" s="2" t="s">
        <v>3045</v>
      </c>
      <c r="D2943" s="2">
        <v>23.0</v>
      </c>
      <c r="E2943" s="2">
        <v>23.0</v>
      </c>
    </row>
    <row r="2944" hidden="1">
      <c r="A2944" s="2" t="s">
        <v>3046</v>
      </c>
      <c r="B2944" s="2">
        <v>40054.0</v>
      </c>
      <c r="C2944" s="2">
        <v>36203.0</v>
      </c>
      <c r="D2944" s="2">
        <v>35163.0</v>
      </c>
      <c r="E2944" s="2">
        <v>111420.0</v>
      </c>
    </row>
    <row r="2945" hidden="1">
      <c r="A2945" s="2" t="s">
        <v>3047</v>
      </c>
      <c r="B2945" s="2">
        <v>12866.0</v>
      </c>
      <c r="C2945" s="2">
        <v>13305.0</v>
      </c>
      <c r="D2945" s="2">
        <v>13215.0</v>
      </c>
      <c r="E2945" s="2">
        <v>39386.0</v>
      </c>
    </row>
    <row r="2946" hidden="1">
      <c r="A2946" s="2" t="s">
        <v>3048</v>
      </c>
      <c r="B2946" s="2">
        <v>5606.0</v>
      </c>
      <c r="C2946" s="2">
        <v>6447.0</v>
      </c>
      <c r="D2946" s="2">
        <v>5904.0</v>
      </c>
      <c r="E2946" s="2">
        <v>17957.0</v>
      </c>
    </row>
    <row r="2947" hidden="1">
      <c r="A2947" s="2" t="s">
        <v>3049</v>
      </c>
      <c r="B2947" s="2">
        <v>123.0</v>
      </c>
      <c r="D2947" s="2">
        <v>19.0</v>
      </c>
      <c r="E2947" s="2">
        <v>142.0</v>
      </c>
    </row>
    <row r="2948" hidden="1">
      <c r="A2948" s="2" t="s">
        <v>3050</v>
      </c>
      <c r="B2948" s="2">
        <v>361.0</v>
      </c>
      <c r="C2948" s="2">
        <v>427.0</v>
      </c>
      <c r="D2948" s="2">
        <v>484.0</v>
      </c>
      <c r="E2948" s="2">
        <v>1272.0</v>
      </c>
      <c r="F2948" s="2" t="s">
        <v>36</v>
      </c>
      <c r="G2948" s="15" t="str">
        <f t="shared" ref="G2948:G2949" si="535">LEFT(A2948, 3)</f>
        <v>BHM</v>
      </c>
      <c r="H2948" s="15" t="str">
        <f t="shared" ref="H2948:H2949" si="536">RiGHT(A2948, 3)</f>
        <v>MSN</v>
      </c>
      <c r="I2948" s="15" t="str">
        <f>vlookup(G2948, 'Airport Codes'!$B$2:$D122631, 3, 0)</f>
        <v>Birmingham, AL</v>
      </c>
      <c r="J2948" s="15" t="str">
        <f>vlookup(H2948, 'Airport Codes'!$B$2:$D122631, 3, 0)</f>
        <v>Madison, WI</v>
      </c>
      <c r="K2948" s="21"/>
    </row>
    <row r="2949" hidden="1">
      <c r="A2949" s="2" t="s">
        <v>3051</v>
      </c>
      <c r="B2949" s="2">
        <v>409.0</v>
      </c>
      <c r="C2949" s="2">
        <v>425.0</v>
      </c>
      <c r="D2949" s="2">
        <v>437.0</v>
      </c>
      <c r="E2949" s="2">
        <v>1271.0</v>
      </c>
      <c r="F2949" s="2" t="s">
        <v>36</v>
      </c>
      <c r="G2949" s="15" t="str">
        <f t="shared" si="535"/>
        <v>BOS</v>
      </c>
      <c r="H2949" s="15" t="str">
        <f t="shared" si="536"/>
        <v>PHF</v>
      </c>
      <c r="I2949" s="15" t="str">
        <f>vlookup(G2949, 'Airport Codes'!$B$2:$D122631, 3, 0)</f>
        <v>Boston, MA</v>
      </c>
      <c r="J2949" s="15" t="str">
        <f>vlookup(H2949, 'Airport Codes'!$B$2:$D122631, 3, 0)</f>
        <v>Newport News, VA</v>
      </c>
      <c r="K2949" s="21"/>
    </row>
    <row r="2950" hidden="1">
      <c r="A2950" s="2" t="s">
        <v>3052</v>
      </c>
      <c r="D2950" s="2">
        <v>5779.0</v>
      </c>
      <c r="E2950" s="2">
        <v>5779.0</v>
      </c>
    </row>
    <row r="2951" hidden="1">
      <c r="A2951" s="2" t="s">
        <v>3053</v>
      </c>
      <c r="B2951" s="2">
        <v>326.0</v>
      </c>
      <c r="C2951" s="2">
        <v>267.0</v>
      </c>
      <c r="D2951" s="2">
        <v>280.0</v>
      </c>
      <c r="E2951" s="2">
        <v>873.0</v>
      </c>
    </row>
    <row r="2952" hidden="1">
      <c r="A2952" s="2" t="s">
        <v>3054</v>
      </c>
      <c r="B2952" s="2">
        <v>17065.0</v>
      </c>
      <c r="C2952" s="2">
        <v>17679.0</v>
      </c>
      <c r="D2952" s="2">
        <v>17641.0</v>
      </c>
      <c r="E2952" s="2">
        <v>52385.0</v>
      </c>
    </row>
    <row r="2953" hidden="1">
      <c r="A2953" s="2" t="s">
        <v>3055</v>
      </c>
      <c r="B2953" s="2">
        <v>261.0</v>
      </c>
      <c r="C2953" s="2">
        <v>336.0</v>
      </c>
      <c r="D2953" s="2">
        <v>672.0</v>
      </c>
      <c r="E2953" s="2">
        <v>1269.0</v>
      </c>
      <c r="F2953" s="2" t="s">
        <v>36</v>
      </c>
      <c r="G2953" s="15" t="str">
        <f>LEFT(A2953, 3)</f>
        <v>COU</v>
      </c>
      <c r="H2953" s="15" t="str">
        <f>RiGHT(A2953, 3)</f>
        <v>DCA</v>
      </c>
      <c r="I2953" s="15" t="str">
        <f>vlookup(G2953, 'Airport Codes'!$B$2:$D122631, 3, 0)</f>
        <v>Columbia, SC</v>
      </c>
      <c r="J2953" s="15" t="str">
        <f>vlookup(H2953, 'Airport Codes'!$B$2:$D122631, 3, 0)</f>
        <v>Washington, DC</v>
      </c>
      <c r="K2953" s="21"/>
    </row>
    <row r="2954" hidden="1">
      <c r="A2954" s="2" t="s">
        <v>3056</v>
      </c>
      <c r="B2954" s="2">
        <v>133.0</v>
      </c>
      <c r="C2954" s="2">
        <v>114.0</v>
      </c>
      <c r="D2954" s="2">
        <v>240.0</v>
      </c>
      <c r="E2954" s="2">
        <v>487.0</v>
      </c>
    </row>
    <row r="2955" hidden="1">
      <c r="A2955" s="2" t="s">
        <v>3057</v>
      </c>
      <c r="B2955" s="2">
        <v>370.0</v>
      </c>
      <c r="C2955" s="2">
        <v>441.0</v>
      </c>
      <c r="D2955" s="2">
        <v>456.0</v>
      </c>
      <c r="E2955" s="2">
        <v>1267.0</v>
      </c>
      <c r="F2955" s="2" t="s">
        <v>36</v>
      </c>
      <c r="G2955" s="15" t="str">
        <f t="shared" ref="G2955:G2960" si="537">LEFT(A2955, 3)</f>
        <v>DAB</v>
      </c>
      <c r="H2955" s="15" t="str">
        <f t="shared" ref="H2955:H2960" si="538">RiGHT(A2955, 3)</f>
        <v>MSY</v>
      </c>
      <c r="I2955" s="15" t="str">
        <f>vlookup(G2955, 'Airport Codes'!$B$2:$D122631, 3, 0)</f>
        <v>Daytona Beach, FL</v>
      </c>
      <c r="J2955" s="15" t="str">
        <f>vlookup(H2955, 'Airport Codes'!$B$2:$D122631, 3, 0)</f>
        <v>New Orleans, LA</v>
      </c>
      <c r="K2955" s="21"/>
    </row>
    <row r="2956" hidden="1">
      <c r="A2956" s="2" t="s">
        <v>3058</v>
      </c>
      <c r="B2956" s="2">
        <v>346.0</v>
      </c>
      <c r="C2956" s="2">
        <v>389.0</v>
      </c>
      <c r="D2956" s="2">
        <v>524.0</v>
      </c>
      <c r="E2956" s="2">
        <v>1259.0</v>
      </c>
      <c r="F2956" s="2" t="s">
        <v>36</v>
      </c>
      <c r="G2956" s="15" t="str">
        <f t="shared" si="537"/>
        <v>GSP</v>
      </c>
      <c r="H2956" s="15" t="str">
        <f t="shared" si="538"/>
        <v>XNA</v>
      </c>
      <c r="I2956" s="15" t="str">
        <f>vlookup(G2956, 'Airport Codes'!$B$2:$D122631, 3, 0)</f>
        <v>Greenville, NC</v>
      </c>
      <c r="J2956" s="15" t="str">
        <f>vlookup(H2956, 'Airport Codes'!$B$2:$D122631, 3, 0)</f>
        <v>Fayetteville, NC</v>
      </c>
      <c r="K2956" s="21"/>
    </row>
    <row r="2957" hidden="1">
      <c r="A2957" s="2" t="s">
        <v>3059</v>
      </c>
      <c r="B2957" s="2">
        <v>380.0</v>
      </c>
      <c r="C2957" s="2">
        <v>398.0</v>
      </c>
      <c r="D2957" s="2">
        <v>478.0</v>
      </c>
      <c r="E2957" s="2">
        <v>1256.0</v>
      </c>
      <c r="F2957" s="2" t="s">
        <v>36</v>
      </c>
      <c r="G2957" s="15" t="str">
        <f t="shared" si="537"/>
        <v>MLI</v>
      </c>
      <c r="H2957" s="15" t="str">
        <f t="shared" si="538"/>
        <v>ORD</v>
      </c>
      <c r="I2957" s="15" t="str">
        <f>vlookup(G2957, 'Airport Codes'!$B$2:$D122631, 3, 0)</f>
        <v>Moline, IL</v>
      </c>
      <c r="J2957" s="15" t="str">
        <f>vlookup(H2957, 'Airport Codes'!$B$2:$D122631, 3, 0)</f>
        <v>Chicago, IL</v>
      </c>
      <c r="K2957" s="21"/>
    </row>
    <row r="2958" hidden="1">
      <c r="A2958" s="2" t="s">
        <v>3060</v>
      </c>
      <c r="B2958" s="2">
        <v>355.0</v>
      </c>
      <c r="C2958" s="2">
        <v>357.0</v>
      </c>
      <c r="D2958" s="2">
        <v>540.0</v>
      </c>
      <c r="E2958" s="2">
        <v>1252.0</v>
      </c>
      <c r="F2958" s="2" t="s">
        <v>36</v>
      </c>
      <c r="G2958" s="15" t="str">
        <f t="shared" si="537"/>
        <v>JAX</v>
      </c>
      <c r="H2958" s="15" t="str">
        <f t="shared" si="538"/>
        <v>SHV</v>
      </c>
      <c r="I2958" s="15" t="str">
        <f>vlookup(G2958, 'Airport Codes'!$B$2:$D122631, 3, 0)</f>
        <v>Jacksonville, FL</v>
      </c>
      <c r="J2958" s="15" t="str">
        <f>vlookup(H2958, 'Airport Codes'!$B$2:$D122631, 3, 0)</f>
        <v>Shreveport, LA</v>
      </c>
      <c r="K2958" s="21"/>
    </row>
    <row r="2959" hidden="1">
      <c r="A2959" s="2" t="s">
        <v>3061</v>
      </c>
      <c r="B2959" s="2">
        <v>381.0</v>
      </c>
      <c r="C2959" s="2">
        <v>400.0</v>
      </c>
      <c r="D2959" s="2">
        <v>460.0</v>
      </c>
      <c r="E2959" s="2">
        <v>1241.0</v>
      </c>
      <c r="F2959" s="2" t="s">
        <v>36</v>
      </c>
      <c r="G2959" s="15" t="str">
        <f t="shared" si="537"/>
        <v>ATW</v>
      </c>
      <c r="H2959" s="15" t="str">
        <f t="shared" si="538"/>
        <v>BWI</v>
      </c>
      <c r="I2959" s="15" t="str">
        <f>vlookup(G2959, 'Airport Codes'!$B$2:$D122631, 3, 0)</f>
        <v>Appleton, WI</v>
      </c>
      <c r="J2959" s="15" t="str">
        <f>vlookup(H2959, 'Airport Codes'!$B$2:$D122631, 3, 0)</f>
        <v>Baltimore, MD</v>
      </c>
      <c r="K2959" s="21"/>
    </row>
    <row r="2960" hidden="1">
      <c r="A2960" s="2" t="s">
        <v>3062</v>
      </c>
      <c r="B2960" s="2">
        <v>381.0</v>
      </c>
      <c r="C2960" s="2">
        <v>405.0</v>
      </c>
      <c r="D2960" s="2">
        <v>451.0</v>
      </c>
      <c r="E2960" s="2">
        <v>1237.0</v>
      </c>
      <c r="F2960" s="2" t="s">
        <v>36</v>
      </c>
      <c r="G2960" s="15" t="str">
        <f t="shared" si="537"/>
        <v>ATL</v>
      </c>
      <c r="H2960" s="15" t="str">
        <f t="shared" si="538"/>
        <v>SBY</v>
      </c>
      <c r="I2960" s="15" t="str">
        <f>vlookup(G2960, 'Airport Codes'!$B$2:$D122631, 3, 0)</f>
        <v>Atlanta, GA</v>
      </c>
      <c r="J2960" s="15" t="str">
        <f>vlookup(H2960, 'Airport Codes'!$B$2:$D122631, 3, 0)</f>
        <v>Salisbury, NC</v>
      </c>
      <c r="K2960" s="21"/>
    </row>
    <row r="2961" hidden="1">
      <c r="A2961" s="2" t="s">
        <v>3063</v>
      </c>
      <c r="B2961" s="2">
        <v>542.0</v>
      </c>
      <c r="C2961" s="2">
        <v>534.0</v>
      </c>
      <c r="D2961" s="2">
        <v>575.0</v>
      </c>
      <c r="E2961" s="2">
        <v>1651.0</v>
      </c>
    </row>
    <row r="2962" hidden="1">
      <c r="A2962" s="2" t="s">
        <v>3064</v>
      </c>
      <c r="B2962" s="2">
        <v>18.0</v>
      </c>
      <c r="D2962" s="2">
        <v>39.0</v>
      </c>
      <c r="E2962" s="2">
        <v>57.0</v>
      </c>
    </row>
    <row r="2963" hidden="1">
      <c r="A2963" s="2" t="s">
        <v>3065</v>
      </c>
      <c r="B2963" s="2">
        <v>350.0</v>
      </c>
      <c r="C2963" s="2">
        <v>439.0</v>
      </c>
      <c r="D2963" s="2">
        <v>446.0</v>
      </c>
      <c r="E2963" s="2">
        <v>1235.0</v>
      </c>
      <c r="F2963" s="2" t="s">
        <v>36</v>
      </c>
      <c r="G2963" s="15" t="str">
        <f t="shared" ref="G2963:G2966" si="539">LEFT(A2963, 3)</f>
        <v>CLT</v>
      </c>
      <c r="H2963" s="15" t="str">
        <f t="shared" ref="H2963:H2966" si="540">RiGHT(A2963, 3)</f>
        <v>OAJ</v>
      </c>
      <c r="I2963" s="15" t="str">
        <f>vlookup(G2963, 'Airport Codes'!$B$2:$D122631, 3, 0)</f>
        <v>Charlotte, NC</v>
      </c>
      <c r="J2963" s="15" t="str">
        <f>vlookup(H2963, 'Airport Codes'!$B$2:$D122631, 3, 0)</f>
        <v>Jacksonville, FL</v>
      </c>
      <c r="K2963" s="21"/>
    </row>
    <row r="2964" hidden="1">
      <c r="A2964" s="2" t="s">
        <v>3066</v>
      </c>
      <c r="B2964" s="2">
        <v>394.0</v>
      </c>
      <c r="C2964" s="2">
        <v>411.0</v>
      </c>
      <c r="D2964" s="2">
        <v>429.0</v>
      </c>
      <c r="E2964" s="2">
        <v>1234.0</v>
      </c>
      <c r="F2964" s="2" t="s">
        <v>36</v>
      </c>
      <c r="G2964" s="15" t="str">
        <f t="shared" si="539"/>
        <v>BHM</v>
      </c>
      <c r="H2964" s="15" t="str">
        <f t="shared" si="540"/>
        <v>LIT</v>
      </c>
      <c r="I2964" s="15" t="str">
        <f>vlookup(G2964, 'Airport Codes'!$B$2:$D122631, 3, 0)</f>
        <v>Birmingham, AL</v>
      </c>
      <c r="J2964" s="15" t="str">
        <f>vlookup(H2964, 'Airport Codes'!$B$2:$D122631, 3, 0)</f>
        <v>Little Rock, AR</v>
      </c>
      <c r="K2964" s="21"/>
    </row>
    <row r="2965" hidden="1">
      <c r="A2965" s="2" t="s">
        <v>3067</v>
      </c>
      <c r="B2965" s="2">
        <v>263.0</v>
      </c>
      <c r="C2965" s="2">
        <v>290.0</v>
      </c>
      <c r="D2965" s="2">
        <v>672.0</v>
      </c>
      <c r="E2965" s="2">
        <v>1225.0</v>
      </c>
      <c r="F2965" s="2" t="s">
        <v>36</v>
      </c>
      <c r="G2965" s="15" t="str">
        <f t="shared" si="539"/>
        <v>DTW</v>
      </c>
      <c r="H2965" s="15" t="str">
        <f t="shared" si="540"/>
        <v>LSE</v>
      </c>
      <c r="I2965" s="15" t="str">
        <f>vlookup(G2965, 'Airport Codes'!$B$2:$D122631, 3, 0)</f>
        <v>Detroit, MI</v>
      </c>
      <c r="J2965" s="15" t="str">
        <f>vlookup(H2965, 'Airport Codes'!$B$2:$D122631, 3, 0)</f>
        <v>La Crosse, WI</v>
      </c>
      <c r="K2965" s="21"/>
    </row>
    <row r="2966" hidden="1">
      <c r="A2966" s="2" t="s">
        <v>3068</v>
      </c>
      <c r="B2966" s="2">
        <v>385.0</v>
      </c>
      <c r="C2966" s="2">
        <v>408.0</v>
      </c>
      <c r="D2966" s="2">
        <v>424.0</v>
      </c>
      <c r="E2966" s="2">
        <v>1217.0</v>
      </c>
      <c r="F2966" s="2" t="s">
        <v>36</v>
      </c>
      <c r="G2966" s="15" t="str">
        <f t="shared" si="539"/>
        <v>BHM</v>
      </c>
      <c r="H2966" s="15" t="str">
        <f t="shared" si="540"/>
        <v>ILM</v>
      </c>
      <c r="I2966" s="15" t="str">
        <f>vlookup(G2966, 'Airport Codes'!$B$2:$D122631, 3, 0)</f>
        <v>Birmingham, AL</v>
      </c>
      <c r="J2966" s="15" t="str">
        <f>vlookup(H2966, 'Airport Codes'!$B$2:$D122631, 3, 0)</f>
        <v>Wilmington, DE</v>
      </c>
      <c r="K2966" s="21"/>
    </row>
    <row r="2967" hidden="1">
      <c r="A2967" s="2" t="s">
        <v>3069</v>
      </c>
      <c r="B2967" s="2">
        <v>554.0</v>
      </c>
      <c r="C2967" s="2">
        <v>470.0</v>
      </c>
      <c r="D2967" s="2">
        <v>555.0</v>
      </c>
      <c r="E2967" s="2">
        <v>1579.0</v>
      </c>
    </row>
    <row r="2968" hidden="1">
      <c r="A2968" s="2" t="s">
        <v>3070</v>
      </c>
      <c r="B2968" s="2">
        <v>133.0</v>
      </c>
      <c r="C2968" s="2">
        <v>114.0</v>
      </c>
      <c r="D2968" s="2">
        <v>48.0</v>
      </c>
      <c r="E2968" s="2">
        <v>295.0</v>
      </c>
    </row>
    <row r="2969" hidden="1">
      <c r="A2969" s="2" t="s">
        <v>3071</v>
      </c>
      <c r="B2969" s="2">
        <v>379.0</v>
      </c>
      <c r="C2969" s="2">
        <v>398.0</v>
      </c>
      <c r="D2969" s="2">
        <v>440.0</v>
      </c>
      <c r="E2969" s="2">
        <v>1217.0</v>
      </c>
      <c r="F2969" s="2" t="s">
        <v>36</v>
      </c>
      <c r="G2969" s="15" t="str">
        <f t="shared" ref="G2969:G2973" si="541">LEFT(A2969, 3)</f>
        <v>JAN</v>
      </c>
      <c r="H2969" s="15" t="str">
        <f t="shared" ref="H2969:H2973" si="542">RiGHT(A2969, 3)</f>
        <v>RSW</v>
      </c>
      <c r="I2969" s="15" t="str">
        <f>vlookup(G2969, 'Airport Codes'!$B$2:$D122631, 3, 0)</f>
        <v>Jackson, MS</v>
      </c>
      <c r="J2969" s="15" t="str">
        <f>vlookup(H2969, 'Airport Codes'!$B$2:$D122631, 3, 0)</f>
        <v>Fort Myers, FL</v>
      </c>
      <c r="K2969" s="21"/>
    </row>
    <row r="2970" hidden="1">
      <c r="A2970" s="2" t="s">
        <v>3072</v>
      </c>
      <c r="B2970" s="2">
        <v>325.0</v>
      </c>
      <c r="C2970" s="2">
        <v>363.0</v>
      </c>
      <c r="D2970" s="2">
        <v>527.0</v>
      </c>
      <c r="E2970" s="2">
        <v>1215.0</v>
      </c>
      <c r="F2970" s="2" t="s">
        <v>36</v>
      </c>
      <c r="G2970" s="15" t="str">
        <f t="shared" si="541"/>
        <v>GSO</v>
      </c>
      <c r="H2970" s="15" t="str">
        <f t="shared" si="542"/>
        <v>JAN</v>
      </c>
      <c r="I2970" s="15" t="str">
        <f>vlookup(G2970, 'Airport Codes'!$B$2:$D122631, 3, 0)</f>
        <v>Greensboro, NC</v>
      </c>
      <c r="J2970" s="15" t="str">
        <f>vlookup(H2970, 'Airport Codes'!$B$2:$D122631, 3, 0)</f>
        <v>Jackson, MS</v>
      </c>
      <c r="K2970" s="21"/>
    </row>
    <row r="2971" hidden="1">
      <c r="A2971" s="2" t="s">
        <v>3073</v>
      </c>
      <c r="B2971" s="2">
        <v>355.0</v>
      </c>
      <c r="C2971" s="2">
        <v>389.0</v>
      </c>
      <c r="D2971" s="2">
        <v>468.0</v>
      </c>
      <c r="E2971" s="2">
        <v>1212.0</v>
      </c>
      <c r="F2971" s="2" t="s">
        <v>36</v>
      </c>
      <c r="G2971" s="15" t="str">
        <f t="shared" si="541"/>
        <v>HSV</v>
      </c>
      <c r="H2971" s="15" t="str">
        <f t="shared" si="542"/>
        <v>MKE</v>
      </c>
      <c r="I2971" s="15" t="str">
        <f>vlookup(G2971, 'Airport Codes'!$B$2:$D122631, 3, 0)</f>
        <v>Huntsville, AL</v>
      </c>
      <c r="J2971" s="15" t="str">
        <f>vlookup(H2971, 'Airport Codes'!$B$2:$D122631, 3, 0)</f>
        <v>Milwaukee Airport-Trains, WI</v>
      </c>
      <c r="K2971" s="21"/>
    </row>
    <row r="2972" hidden="1">
      <c r="A2972" s="2" t="s">
        <v>3074</v>
      </c>
      <c r="B2972" s="2">
        <v>311.0</v>
      </c>
      <c r="C2972" s="2">
        <v>373.0</v>
      </c>
      <c r="D2972" s="2">
        <v>527.0</v>
      </c>
      <c r="E2972" s="2">
        <v>1211.0</v>
      </c>
      <c r="F2972" s="2" t="s">
        <v>36</v>
      </c>
      <c r="G2972" s="15" t="str">
        <f t="shared" si="541"/>
        <v>CAE</v>
      </c>
      <c r="H2972" s="15" t="str">
        <f t="shared" si="542"/>
        <v>RIC</v>
      </c>
      <c r="I2972" s="15" t="str">
        <f>vlookup(G2972, 'Airport Codes'!$B$2:$D122631, 3, 0)</f>
        <v>Columbia, SC</v>
      </c>
      <c r="J2972" s="15" t="str">
        <f>vlookup(H2972, 'Airport Codes'!$B$2:$D122631, 3, 0)</f>
        <v>Richmond, BC</v>
      </c>
      <c r="K2972" s="21"/>
    </row>
    <row r="2973" hidden="1">
      <c r="A2973" s="2" t="s">
        <v>3075</v>
      </c>
      <c r="B2973" s="2">
        <v>349.0</v>
      </c>
      <c r="C2973" s="2">
        <v>417.0</v>
      </c>
      <c r="D2973" s="2">
        <v>443.0</v>
      </c>
      <c r="E2973" s="2">
        <v>1209.0</v>
      </c>
      <c r="F2973" s="2" t="s">
        <v>36</v>
      </c>
      <c r="G2973" s="15" t="str">
        <f t="shared" si="541"/>
        <v>LEX</v>
      </c>
      <c r="H2973" s="15" t="str">
        <f t="shared" si="542"/>
        <v>OMA</v>
      </c>
      <c r="I2973" s="15" t="str">
        <f>vlookup(G2973, 'Airport Codes'!$B$2:$D122631, 3, 0)</f>
        <v>Lexington Barbeque Festival, NC</v>
      </c>
      <c r="J2973" s="15" t="str">
        <f>vlookup(H2973, 'Airport Codes'!$B$2:$D122631, 3, 0)</f>
        <v>Omaha, NE</v>
      </c>
      <c r="K2973" s="21"/>
    </row>
    <row r="2974" hidden="1">
      <c r="A2974" s="2" t="s">
        <v>3076</v>
      </c>
      <c r="D2974" s="2">
        <v>137.0</v>
      </c>
      <c r="E2974" s="2">
        <v>137.0</v>
      </c>
    </row>
    <row r="2975" hidden="1">
      <c r="A2975" s="2" t="s">
        <v>3077</v>
      </c>
      <c r="B2975" s="2">
        <v>599.0</v>
      </c>
      <c r="C2975" s="2">
        <v>596.0</v>
      </c>
      <c r="D2975" s="2">
        <v>714.0</v>
      </c>
      <c r="E2975" s="2">
        <v>1909.0</v>
      </c>
    </row>
    <row r="2976" hidden="1">
      <c r="A2976" s="2" t="s">
        <v>3078</v>
      </c>
      <c r="B2976" s="2">
        <v>332.0</v>
      </c>
      <c r="C2976" s="2">
        <v>382.0</v>
      </c>
      <c r="D2976" s="2">
        <v>494.0</v>
      </c>
      <c r="E2976" s="2">
        <v>1208.0</v>
      </c>
      <c r="F2976" s="2" t="s">
        <v>36</v>
      </c>
      <c r="G2976" s="15" t="str">
        <f t="shared" ref="G2976:G2978" si="543">LEFT(A2976, 3)</f>
        <v>CVG</v>
      </c>
      <c r="H2976" s="15" t="str">
        <f t="shared" ref="H2976:H2978" si="544">RiGHT(A2976, 3)</f>
        <v>MOB</v>
      </c>
      <c r="I2976" s="15" t="str">
        <f>vlookup(G2976, 'Airport Codes'!$B$2:$D122631, 3, 0)</f>
        <v>Cincinnati, OH</v>
      </c>
      <c r="J2976" s="15" t="str">
        <f>vlookup(H2976, 'Airport Codes'!$B$2:$D122631, 3, 0)</f>
        <v>Mobile, AL</v>
      </c>
      <c r="K2976" s="21"/>
    </row>
    <row r="2977" hidden="1">
      <c r="A2977" s="2" t="s">
        <v>3079</v>
      </c>
      <c r="B2977" s="2">
        <v>354.0</v>
      </c>
      <c r="C2977" s="2">
        <v>402.0</v>
      </c>
      <c r="D2977" s="2">
        <v>452.0</v>
      </c>
      <c r="E2977" s="2">
        <v>1208.0</v>
      </c>
      <c r="F2977" s="2" t="s">
        <v>36</v>
      </c>
      <c r="G2977" s="15" t="str">
        <f t="shared" si="543"/>
        <v>GSO</v>
      </c>
      <c r="H2977" s="15" t="str">
        <f t="shared" si="544"/>
        <v>XNA</v>
      </c>
      <c r="I2977" s="15" t="str">
        <f>vlookup(G2977, 'Airport Codes'!$B$2:$D122631, 3, 0)</f>
        <v>Greensboro, NC</v>
      </c>
      <c r="J2977" s="15" t="str">
        <f>vlookup(H2977, 'Airport Codes'!$B$2:$D122631, 3, 0)</f>
        <v>Fayetteville, NC</v>
      </c>
      <c r="K2977" s="21"/>
    </row>
    <row r="2978" hidden="1">
      <c r="A2978" s="2" t="s">
        <v>3080</v>
      </c>
      <c r="B2978" s="2">
        <v>323.0</v>
      </c>
      <c r="C2978" s="2">
        <v>423.0</v>
      </c>
      <c r="D2978" s="2">
        <v>459.0</v>
      </c>
      <c r="E2978" s="2">
        <v>1205.0</v>
      </c>
      <c r="F2978" s="2" t="s">
        <v>36</v>
      </c>
      <c r="G2978" s="15" t="str">
        <f t="shared" si="543"/>
        <v>BNA</v>
      </c>
      <c r="H2978" s="15" t="str">
        <f t="shared" si="544"/>
        <v>LSE</v>
      </c>
      <c r="I2978" s="15" t="str">
        <f>vlookup(G2978, 'Airport Codes'!$B$2:$D122631, 3, 0)</f>
        <v>Nashville, TN</v>
      </c>
      <c r="J2978" s="15" t="str">
        <f>vlookup(H2978, 'Airport Codes'!$B$2:$D122631, 3, 0)</f>
        <v>La Crosse, WI</v>
      </c>
      <c r="K2978" s="21"/>
    </row>
    <row r="2979" hidden="1">
      <c r="A2979" s="2" t="s">
        <v>3081</v>
      </c>
      <c r="B2979" s="2">
        <v>348.0</v>
      </c>
      <c r="C2979" s="2">
        <v>391.0</v>
      </c>
      <c r="D2979" s="2">
        <v>370.0</v>
      </c>
      <c r="E2979" s="2">
        <v>1109.0</v>
      </c>
    </row>
    <row r="2980" hidden="1">
      <c r="A2980" s="2" t="s">
        <v>3082</v>
      </c>
      <c r="B2980" s="2">
        <v>1853.0</v>
      </c>
      <c r="C2980" s="2">
        <v>1795.0</v>
      </c>
      <c r="D2980" s="2">
        <v>1985.0</v>
      </c>
      <c r="E2980" s="2">
        <v>5633.0</v>
      </c>
    </row>
    <row r="2981" hidden="1">
      <c r="A2981" s="2" t="s">
        <v>3083</v>
      </c>
      <c r="B2981" s="2">
        <v>311.0</v>
      </c>
      <c r="C2981" s="2">
        <v>408.0</v>
      </c>
      <c r="D2981" s="2">
        <v>486.0</v>
      </c>
      <c r="E2981" s="2">
        <v>1205.0</v>
      </c>
      <c r="F2981" s="2" t="s">
        <v>36</v>
      </c>
      <c r="G2981" s="15" t="str">
        <f t="shared" ref="G2981:G2983" si="545">LEFT(A2981, 3)</f>
        <v>GRR</v>
      </c>
      <c r="H2981" s="15" t="str">
        <f t="shared" ref="H2981:H2983" si="546">RiGHT(A2981, 3)</f>
        <v>HSV</v>
      </c>
      <c r="I2981" s="15" t="str">
        <f>vlookup(G2981, 'Airport Codes'!$B$2:$D122631, 3, 0)</f>
        <v>Grand Rapids, MI</v>
      </c>
      <c r="J2981" s="15" t="str">
        <f>vlookup(H2981, 'Airport Codes'!$B$2:$D122631, 3, 0)</f>
        <v>Huntsville, AL</v>
      </c>
      <c r="K2981" s="21"/>
    </row>
    <row r="2982" hidden="1">
      <c r="A2982" s="2" t="s">
        <v>3084</v>
      </c>
      <c r="B2982" s="2">
        <v>337.0</v>
      </c>
      <c r="C2982" s="2">
        <v>413.0</v>
      </c>
      <c r="D2982" s="2">
        <v>454.0</v>
      </c>
      <c r="E2982" s="2">
        <v>1204.0</v>
      </c>
      <c r="F2982" s="2" t="s">
        <v>36</v>
      </c>
      <c r="G2982" s="15" t="str">
        <f t="shared" si="545"/>
        <v>MOB</v>
      </c>
      <c r="H2982" s="15" t="str">
        <f t="shared" si="546"/>
        <v>TPA</v>
      </c>
      <c r="I2982" s="15" t="str">
        <f>vlookup(G2982, 'Airport Codes'!$B$2:$D122631, 3, 0)</f>
        <v>Mobile, AL</v>
      </c>
      <c r="J2982" s="15" t="str">
        <f>vlookup(H2982, 'Airport Codes'!$B$2:$D122631, 3, 0)</f>
        <v>Tampa, FL</v>
      </c>
      <c r="K2982" s="21"/>
    </row>
    <row r="2983" hidden="1">
      <c r="A2983" s="2" t="s">
        <v>3085</v>
      </c>
      <c r="B2983" s="2">
        <v>384.0</v>
      </c>
      <c r="C2983" s="2">
        <v>387.0</v>
      </c>
      <c r="D2983" s="2">
        <v>429.0</v>
      </c>
      <c r="E2983" s="2">
        <v>1200.0</v>
      </c>
      <c r="F2983" s="2" t="s">
        <v>36</v>
      </c>
      <c r="G2983" s="15" t="str">
        <f t="shared" si="545"/>
        <v>EWR</v>
      </c>
      <c r="H2983" s="15" t="str">
        <f t="shared" si="546"/>
        <v>OAJ</v>
      </c>
      <c r="I2983" s="15" t="str">
        <f>vlookup(G2983, 'Airport Codes'!$B$2:$D122631, 3, 0)</f>
        <v>Newark, NJ</v>
      </c>
      <c r="J2983" s="15" t="str">
        <f>vlookup(H2983, 'Airport Codes'!$B$2:$D122631, 3, 0)</f>
        <v>Jacksonville, FL</v>
      </c>
      <c r="K2983" s="21"/>
    </row>
    <row r="2984" hidden="1">
      <c r="A2984" s="2" t="s">
        <v>3086</v>
      </c>
      <c r="B2984" s="2">
        <v>78.0</v>
      </c>
      <c r="C2984" s="2">
        <v>47.0</v>
      </c>
      <c r="D2984" s="2">
        <v>153.0</v>
      </c>
      <c r="E2984" s="2">
        <v>278.0</v>
      </c>
    </row>
    <row r="2985" hidden="1">
      <c r="A2985" s="2" t="s">
        <v>3087</v>
      </c>
      <c r="B2985" s="2">
        <v>384.0</v>
      </c>
      <c r="C2985" s="2">
        <v>386.0</v>
      </c>
      <c r="D2985" s="2">
        <v>430.0</v>
      </c>
      <c r="E2985" s="2">
        <v>1200.0</v>
      </c>
      <c r="F2985" s="2" t="s">
        <v>36</v>
      </c>
      <c r="G2985" s="15" t="str">
        <f t="shared" ref="G2985:G2988" si="547">LEFT(A2985, 3)</f>
        <v>MGM</v>
      </c>
      <c r="H2985" s="15" t="str">
        <f t="shared" ref="H2985:H2988" si="548">RiGHT(A2985, 3)</f>
        <v>STL</v>
      </c>
      <c r="I2985" s="15" t="str">
        <f>vlookup(G2985, 'Airport Codes'!$B$2:$D122631, 3, 0)</f>
        <v>Montgomery, AL</v>
      </c>
      <c r="J2985" s="15" t="str">
        <f>vlookup(H2985, 'Airport Codes'!$B$2:$D122631, 3, 0)</f>
        <v>St. Louis, MO</v>
      </c>
      <c r="K2985" s="21"/>
    </row>
    <row r="2986" hidden="1">
      <c r="A2986" s="2" t="s">
        <v>3088</v>
      </c>
      <c r="B2986" s="2">
        <v>367.0</v>
      </c>
      <c r="C2986" s="2">
        <v>381.0</v>
      </c>
      <c r="D2986" s="2">
        <v>451.0</v>
      </c>
      <c r="E2986" s="2">
        <v>1199.0</v>
      </c>
      <c r="F2986" s="2" t="s">
        <v>36</v>
      </c>
      <c r="G2986" s="15" t="str">
        <f t="shared" si="547"/>
        <v>EVV</v>
      </c>
      <c r="H2986" s="15" t="str">
        <f t="shared" si="548"/>
        <v>PIT</v>
      </c>
      <c r="I2986" s="15" t="str">
        <f>vlookup(G2986, 'Airport Codes'!$B$2:$D122631, 3, 0)</f>
        <v>Evansville, IN</v>
      </c>
      <c r="J2986" s="15" t="str">
        <f>vlookup(H2986, 'Airport Codes'!$B$2:$D122631, 3, 0)</f>
        <v>Pittsburgh, PA</v>
      </c>
      <c r="K2986" s="21"/>
    </row>
    <row r="2987" hidden="1">
      <c r="A2987" s="2" t="s">
        <v>3089</v>
      </c>
      <c r="B2987" s="2">
        <v>380.0</v>
      </c>
      <c r="C2987" s="2">
        <v>398.0</v>
      </c>
      <c r="D2987" s="2">
        <v>416.0</v>
      </c>
      <c r="E2987" s="2">
        <v>1194.0</v>
      </c>
      <c r="F2987" s="2" t="s">
        <v>36</v>
      </c>
      <c r="G2987" s="15" t="str">
        <f t="shared" si="547"/>
        <v>BGR</v>
      </c>
      <c r="H2987" s="15" t="str">
        <f t="shared" si="548"/>
        <v>ORF</v>
      </c>
      <c r="I2987" s="15" t="str">
        <f>vlookup(G2987, 'Airport Codes'!$B$2:$D122631, 3, 0)</f>
        <v>Bangor, MI</v>
      </c>
      <c r="J2987" s="15" t="str">
        <f>vlookup(H2987, 'Airport Codes'!$B$2:$D122631, 3, 0)</f>
        <v>Norfolk, VA</v>
      </c>
      <c r="K2987" s="21"/>
    </row>
    <row r="2988" hidden="1">
      <c r="A2988" s="2" t="s">
        <v>3090</v>
      </c>
      <c r="B2988" s="2">
        <v>389.0</v>
      </c>
      <c r="C2988" s="2">
        <v>399.0</v>
      </c>
      <c r="D2988" s="2">
        <v>406.0</v>
      </c>
      <c r="E2988" s="2">
        <v>1194.0</v>
      </c>
      <c r="F2988" s="2" t="s">
        <v>36</v>
      </c>
      <c r="G2988" s="15" t="str">
        <f t="shared" si="547"/>
        <v>BNA</v>
      </c>
      <c r="H2988" s="15" t="str">
        <f t="shared" si="548"/>
        <v>RST</v>
      </c>
      <c r="I2988" s="15" t="str">
        <f>vlookup(G2988, 'Airport Codes'!$B$2:$D122631, 3, 0)</f>
        <v>Nashville, TN</v>
      </c>
      <c r="J2988" s="15" t="str">
        <f>vlookup(H2988, 'Airport Codes'!$B$2:$D122631, 3, 0)</f>
        <v>Rochester, MN</v>
      </c>
      <c r="K2988" s="21"/>
    </row>
    <row r="2989" hidden="1">
      <c r="A2989" s="2" t="s">
        <v>3091</v>
      </c>
      <c r="B2989" s="2">
        <v>39.0</v>
      </c>
      <c r="C2989" s="2">
        <v>18.0</v>
      </c>
      <c r="D2989" s="2">
        <v>97.0</v>
      </c>
      <c r="E2989" s="2">
        <v>154.0</v>
      </c>
    </row>
    <row r="2990" hidden="1">
      <c r="A2990" s="2" t="s">
        <v>3092</v>
      </c>
      <c r="D2990" s="2">
        <v>82.0</v>
      </c>
      <c r="E2990" s="2">
        <v>82.0</v>
      </c>
    </row>
    <row r="2991" hidden="1">
      <c r="A2991" s="2" t="s">
        <v>3093</v>
      </c>
      <c r="C2991" s="2">
        <v>19.0</v>
      </c>
      <c r="D2991" s="2">
        <v>21.0</v>
      </c>
      <c r="E2991" s="2">
        <v>40.0</v>
      </c>
    </row>
    <row r="2992" hidden="1">
      <c r="A2992" s="2" t="s">
        <v>3094</v>
      </c>
      <c r="C2992" s="2">
        <v>36.0</v>
      </c>
      <c r="D2992" s="2">
        <v>135.0</v>
      </c>
      <c r="E2992" s="2">
        <v>171.0</v>
      </c>
    </row>
    <row r="2993" hidden="1">
      <c r="A2993" s="2" t="s">
        <v>3095</v>
      </c>
      <c r="B2993" s="2">
        <v>380.0</v>
      </c>
      <c r="C2993" s="2">
        <v>387.0</v>
      </c>
      <c r="D2993" s="2">
        <v>424.0</v>
      </c>
      <c r="E2993" s="2">
        <v>1191.0</v>
      </c>
      <c r="F2993" s="2" t="s">
        <v>36</v>
      </c>
      <c r="G2993" s="15" t="str">
        <f>LEFT(A2993, 3)</f>
        <v>PBI</v>
      </c>
      <c r="H2993" s="15" t="str">
        <f>RiGHT(A2993, 3)</f>
        <v>PHF</v>
      </c>
      <c r="I2993" s="15" t="str">
        <f>vlookup(G2993, 'Airport Codes'!$B$2:$D122631, 3, 0)</f>
        <v>West Palm Beach, FL</v>
      </c>
      <c r="J2993" s="15" t="str">
        <f>vlookup(H2993, 'Airport Codes'!$B$2:$D122631, 3, 0)</f>
        <v>Newport News, VA</v>
      </c>
      <c r="K2993" s="21"/>
    </row>
    <row r="2994" hidden="1">
      <c r="A2994" s="2" t="s">
        <v>3096</v>
      </c>
      <c r="B2994" s="2">
        <v>557.0</v>
      </c>
      <c r="C2994" s="2">
        <v>554.0</v>
      </c>
      <c r="D2994" s="2">
        <v>721.0</v>
      </c>
      <c r="E2994" s="2">
        <v>1832.0</v>
      </c>
    </row>
    <row r="2995" hidden="1">
      <c r="A2995" s="2" t="s">
        <v>3097</v>
      </c>
      <c r="B2995" s="2">
        <v>416.0</v>
      </c>
      <c r="C2995" s="2">
        <v>499.0</v>
      </c>
      <c r="D2995" s="2">
        <v>445.0</v>
      </c>
      <c r="E2995" s="2">
        <v>1360.0</v>
      </c>
    </row>
    <row r="2996" hidden="1">
      <c r="A2996" s="2" t="s">
        <v>3098</v>
      </c>
      <c r="B2996" s="2">
        <v>315.0</v>
      </c>
      <c r="C2996" s="2">
        <v>381.0</v>
      </c>
      <c r="D2996" s="2">
        <v>488.0</v>
      </c>
      <c r="E2996" s="2">
        <v>1184.0</v>
      </c>
      <c r="F2996" s="2" t="s">
        <v>36</v>
      </c>
      <c r="G2996" s="15" t="str">
        <f t="shared" ref="G2996:G2997" si="549">LEFT(A2996, 3)</f>
        <v>ATW</v>
      </c>
      <c r="H2996" s="15" t="str">
        <f t="shared" ref="H2996:H2997" si="550">RiGHT(A2996, 3)</f>
        <v>CMH</v>
      </c>
      <c r="I2996" s="15" t="str">
        <f>vlookup(G2996, 'Airport Codes'!$B$2:$D122631, 3, 0)</f>
        <v>Appleton, WI</v>
      </c>
      <c r="J2996" s="15" t="str">
        <f>vlookup(H2996, 'Airport Codes'!$B$2:$D122631, 3, 0)</f>
        <v>Columbus, WI</v>
      </c>
      <c r="K2996" s="21"/>
    </row>
    <row r="2997" hidden="1">
      <c r="A2997" s="2" t="s">
        <v>3099</v>
      </c>
      <c r="B2997" s="2">
        <v>357.0</v>
      </c>
      <c r="C2997" s="2">
        <v>372.0</v>
      </c>
      <c r="D2997" s="2">
        <v>448.0</v>
      </c>
      <c r="E2997" s="2">
        <v>1177.0</v>
      </c>
      <c r="F2997" s="2" t="s">
        <v>36</v>
      </c>
      <c r="G2997" s="15" t="str">
        <f t="shared" si="549"/>
        <v>CRW</v>
      </c>
      <c r="H2997" s="15" t="str">
        <f t="shared" si="550"/>
        <v>PBI</v>
      </c>
      <c r="I2997" s="15" t="str">
        <f>vlookup(G2997, 'Airport Codes'!$B$2:$D122631, 3, 0)</f>
        <v>Charleston, WV</v>
      </c>
      <c r="J2997" s="15" t="str">
        <f>vlookup(H2997, 'Airport Codes'!$B$2:$D122631, 3, 0)</f>
        <v>West Palm Beach, FL</v>
      </c>
      <c r="K2997" s="21"/>
    </row>
    <row r="2998" hidden="1">
      <c r="A2998" s="2" t="s">
        <v>3100</v>
      </c>
      <c r="B2998" s="2">
        <v>77.0</v>
      </c>
      <c r="C2998" s="2">
        <v>80.0</v>
      </c>
      <c r="D2998" s="2">
        <v>41.0</v>
      </c>
      <c r="E2998" s="2">
        <v>198.0</v>
      </c>
    </row>
    <row r="2999" hidden="1">
      <c r="A2999" s="2" t="s">
        <v>3101</v>
      </c>
      <c r="B2999" s="2">
        <v>278.0</v>
      </c>
      <c r="C2999" s="2">
        <v>258.0</v>
      </c>
      <c r="D2999" s="2">
        <v>241.0</v>
      </c>
      <c r="E2999" s="2">
        <v>777.0</v>
      </c>
    </row>
    <row r="3000" hidden="1">
      <c r="A3000" s="2" t="s">
        <v>3102</v>
      </c>
      <c r="B3000" s="2">
        <v>398.0</v>
      </c>
      <c r="C3000" s="2">
        <v>326.0</v>
      </c>
      <c r="D3000" s="2">
        <v>382.0</v>
      </c>
      <c r="E3000" s="2">
        <v>1106.0</v>
      </c>
    </row>
    <row r="3001" hidden="1">
      <c r="A3001" s="2" t="s">
        <v>3103</v>
      </c>
      <c r="B3001" s="2">
        <v>102.0</v>
      </c>
      <c r="C3001" s="2">
        <v>57.0</v>
      </c>
      <c r="D3001" s="2">
        <v>130.0</v>
      </c>
      <c r="E3001" s="2">
        <v>289.0</v>
      </c>
    </row>
    <row r="3002" hidden="1">
      <c r="A3002" s="2" t="s">
        <v>3104</v>
      </c>
      <c r="B3002" s="2">
        <v>360.0</v>
      </c>
      <c r="C3002" s="2">
        <v>380.0</v>
      </c>
      <c r="D3002" s="2">
        <v>436.0</v>
      </c>
      <c r="E3002" s="2">
        <v>1176.0</v>
      </c>
      <c r="F3002" s="2" t="s">
        <v>36</v>
      </c>
      <c r="G3002" s="15" t="str">
        <f>LEFT(A3002, 3)</f>
        <v>CLT</v>
      </c>
      <c r="H3002" s="15" t="str">
        <f>RiGHT(A3002, 3)</f>
        <v>LSE</v>
      </c>
      <c r="I3002" s="15" t="str">
        <f>vlookup(G3002, 'Airport Codes'!$B$2:$D122631, 3, 0)</f>
        <v>Charlotte, NC</v>
      </c>
      <c r="J3002" s="15" t="str">
        <f>vlookup(H3002, 'Airport Codes'!$B$2:$D122631, 3, 0)</f>
        <v>La Crosse, WI</v>
      </c>
      <c r="K3002" s="21"/>
    </row>
    <row r="3003" hidden="1">
      <c r="A3003" s="2" t="s">
        <v>3105</v>
      </c>
      <c r="B3003" s="2">
        <v>163.0</v>
      </c>
      <c r="C3003" s="2">
        <v>181.0</v>
      </c>
      <c r="D3003" s="2">
        <v>36.0</v>
      </c>
      <c r="E3003" s="2">
        <v>380.0</v>
      </c>
    </row>
    <row r="3004" hidden="1">
      <c r="A3004" s="2" t="s">
        <v>3106</v>
      </c>
      <c r="B3004" s="2">
        <v>36.0</v>
      </c>
      <c r="C3004" s="2">
        <v>19.0</v>
      </c>
      <c r="D3004" s="2">
        <v>38.0</v>
      </c>
      <c r="E3004" s="2">
        <v>93.0</v>
      </c>
    </row>
    <row r="3005" hidden="1">
      <c r="A3005" s="2" t="s">
        <v>3107</v>
      </c>
      <c r="B3005" s="2">
        <v>57.0</v>
      </c>
      <c r="C3005" s="2">
        <v>58.0</v>
      </c>
      <c r="D3005" s="2">
        <v>43.0</v>
      </c>
      <c r="E3005" s="2">
        <v>158.0</v>
      </c>
    </row>
    <row r="3006" hidden="1">
      <c r="A3006" s="2" t="s">
        <v>3108</v>
      </c>
      <c r="B3006" s="2">
        <v>19.0</v>
      </c>
      <c r="C3006" s="2">
        <v>23.0</v>
      </c>
      <c r="E3006" s="2">
        <v>42.0</v>
      </c>
    </row>
    <row r="3007" hidden="1">
      <c r="A3007" s="2" t="s">
        <v>3109</v>
      </c>
      <c r="B3007" s="2">
        <v>5474.0</v>
      </c>
      <c r="C3007" s="2">
        <v>5464.0</v>
      </c>
      <c r="D3007" s="2">
        <v>6114.0</v>
      </c>
      <c r="E3007" s="2">
        <v>17052.0</v>
      </c>
    </row>
    <row r="3008" hidden="1">
      <c r="A3008" s="2" t="s">
        <v>3110</v>
      </c>
      <c r="B3008" s="2">
        <v>183.0</v>
      </c>
      <c r="C3008" s="2">
        <v>163.0</v>
      </c>
      <c r="D3008" s="2">
        <v>21.0</v>
      </c>
      <c r="E3008" s="2">
        <v>367.0</v>
      </c>
    </row>
    <row r="3009" hidden="1">
      <c r="A3009" s="2" t="s">
        <v>3111</v>
      </c>
      <c r="D3009" s="2">
        <v>41.0</v>
      </c>
      <c r="E3009" s="2">
        <v>41.0</v>
      </c>
    </row>
    <row r="3010" hidden="1">
      <c r="A3010" s="2" t="s">
        <v>3112</v>
      </c>
      <c r="B3010" s="2">
        <v>342.0</v>
      </c>
      <c r="C3010" s="2">
        <v>354.0</v>
      </c>
      <c r="D3010" s="2">
        <v>473.0</v>
      </c>
      <c r="E3010" s="2">
        <v>1169.0</v>
      </c>
      <c r="F3010" s="2" t="s">
        <v>36</v>
      </c>
      <c r="G3010" s="15" t="str">
        <f>LEFT(A3010, 3)</f>
        <v>ATW</v>
      </c>
      <c r="H3010" s="15" t="str">
        <f>RiGHT(A3010, 3)</f>
        <v>SAV</v>
      </c>
      <c r="I3010" s="15" t="str">
        <f>vlookup(G3010, 'Airport Codes'!$B$2:$D122631, 3, 0)</f>
        <v>Appleton, WI</v>
      </c>
      <c r="J3010" s="15" t="str">
        <f>vlookup(H3010, 'Airport Codes'!$B$2:$D122631, 3, 0)</f>
        <v>Savannah, GA</v>
      </c>
      <c r="K3010" s="21"/>
    </row>
    <row r="3011" hidden="1">
      <c r="A3011" s="2" t="s">
        <v>3113</v>
      </c>
      <c r="C3011" s="2">
        <v>37.0</v>
      </c>
      <c r="D3011" s="2">
        <v>85.0</v>
      </c>
      <c r="E3011" s="2">
        <v>122.0</v>
      </c>
    </row>
    <row r="3012" hidden="1">
      <c r="A3012" s="2" t="s">
        <v>3114</v>
      </c>
      <c r="C3012" s="2">
        <v>84.0</v>
      </c>
      <c r="E3012" s="2">
        <v>84.0</v>
      </c>
    </row>
    <row r="3013" hidden="1">
      <c r="A3013" s="2" t="s">
        <v>3115</v>
      </c>
      <c r="B3013" s="2">
        <v>354.0</v>
      </c>
      <c r="C3013" s="2">
        <v>386.0</v>
      </c>
      <c r="D3013" s="2">
        <v>427.0</v>
      </c>
      <c r="E3013" s="2">
        <v>1167.0</v>
      </c>
      <c r="F3013" s="2" t="s">
        <v>36</v>
      </c>
      <c r="G3013" s="15" t="str">
        <f>LEFT(A3013, 3)</f>
        <v>DFW</v>
      </c>
      <c r="H3013" s="15" t="str">
        <f>RiGHT(A3013, 3)</f>
        <v>GRK</v>
      </c>
      <c r="I3013" s="15" t="str">
        <f>vlookup(G3013, 'Airport Codes'!$B$2:$D122631, 3, 0)</f>
        <v>Dallas, TX</v>
      </c>
      <c r="J3013" s="15" t="str">
        <f>vlookup(H3013, 'Airport Codes'!$B$2:$D122631, 3, 0)</f>
        <v>Killeen, TX</v>
      </c>
      <c r="K3013" s="21"/>
    </row>
    <row r="3014" hidden="1">
      <c r="A3014" s="2" t="s">
        <v>3116</v>
      </c>
      <c r="D3014" s="2">
        <v>80.0</v>
      </c>
      <c r="E3014" s="2">
        <v>80.0</v>
      </c>
    </row>
    <row r="3015" hidden="1">
      <c r="A3015" s="2" t="s">
        <v>3117</v>
      </c>
      <c r="B3015" s="2">
        <v>356.0</v>
      </c>
      <c r="C3015" s="2">
        <v>383.0</v>
      </c>
      <c r="D3015" s="2">
        <v>426.0</v>
      </c>
      <c r="E3015" s="2">
        <v>1165.0</v>
      </c>
      <c r="F3015" s="2" t="s">
        <v>36</v>
      </c>
      <c r="G3015" s="15" t="str">
        <f t="shared" ref="G3015:G3016" si="551">LEFT(A3015, 3)</f>
        <v>ABE</v>
      </c>
      <c r="H3015" s="15" t="str">
        <f t="shared" ref="H3015:H3016" si="552">RiGHT(A3015, 3)</f>
        <v>MSN</v>
      </c>
      <c r="I3015" s="15" t="str">
        <f>vlookup(G3015, 'Airport Codes'!$B$2:$D122631, 3, 0)</f>
        <v>Allentown, PA</v>
      </c>
      <c r="J3015" s="15" t="str">
        <f>vlookup(H3015, 'Airport Codes'!$B$2:$D122631, 3, 0)</f>
        <v>Madison, WI</v>
      </c>
      <c r="K3015" s="21"/>
    </row>
    <row r="3016" hidden="1">
      <c r="A3016" s="2" t="s">
        <v>3118</v>
      </c>
      <c r="B3016" s="2">
        <v>269.0</v>
      </c>
      <c r="C3016" s="2">
        <v>302.0</v>
      </c>
      <c r="D3016" s="2">
        <v>591.0</v>
      </c>
      <c r="E3016" s="2">
        <v>1162.0</v>
      </c>
      <c r="F3016" s="2" t="s">
        <v>36</v>
      </c>
      <c r="G3016" s="15" t="str">
        <f t="shared" si="551"/>
        <v>AEX</v>
      </c>
      <c r="H3016" s="15" t="str">
        <f t="shared" si="552"/>
        <v>MCO</v>
      </c>
      <c r="I3016" s="15" t="str">
        <f>vlookup(G3016, 'Airport Codes'!$B$2:$D122631, 3, 0)</f>
        <v>Alexandria, VA</v>
      </c>
      <c r="J3016" s="15" t="str">
        <f>vlookup(H3016, 'Airport Codes'!$B$2:$D122631, 3, 0)</f>
        <v>Orlando, FL</v>
      </c>
      <c r="K3016" s="21"/>
    </row>
    <row r="3017" hidden="1">
      <c r="A3017" s="2" t="s">
        <v>3119</v>
      </c>
      <c r="B3017" s="2">
        <v>298.0</v>
      </c>
      <c r="C3017" s="2">
        <v>425.0</v>
      </c>
      <c r="D3017" s="2">
        <v>402.0</v>
      </c>
      <c r="E3017" s="2">
        <v>1125.0</v>
      </c>
    </row>
    <row r="3018" hidden="1">
      <c r="A3018" s="2" t="s">
        <v>3120</v>
      </c>
      <c r="D3018" s="2">
        <v>92.0</v>
      </c>
      <c r="E3018" s="2">
        <v>92.0</v>
      </c>
    </row>
    <row r="3019" hidden="1">
      <c r="A3019" s="2" t="s">
        <v>3121</v>
      </c>
      <c r="D3019" s="2">
        <v>39.0</v>
      </c>
      <c r="E3019" s="2">
        <v>39.0</v>
      </c>
    </row>
    <row r="3020" hidden="1">
      <c r="A3020" s="2" t="s">
        <v>3122</v>
      </c>
      <c r="C3020" s="2">
        <v>22.0</v>
      </c>
      <c r="D3020" s="2">
        <v>59.0</v>
      </c>
      <c r="E3020" s="2">
        <v>81.0</v>
      </c>
    </row>
    <row r="3021" hidden="1">
      <c r="A3021" s="2" t="s">
        <v>3123</v>
      </c>
      <c r="B3021" s="2">
        <v>372.0</v>
      </c>
      <c r="C3021" s="2">
        <v>384.0</v>
      </c>
      <c r="D3021" s="2">
        <v>406.0</v>
      </c>
      <c r="E3021" s="2">
        <v>1162.0</v>
      </c>
      <c r="F3021" s="2" t="s">
        <v>36</v>
      </c>
      <c r="G3021" s="15" t="str">
        <f>LEFT(A3021, 3)</f>
        <v>CLE</v>
      </c>
      <c r="H3021" s="15" t="str">
        <f>RiGHT(A3021, 3)</f>
        <v>FAR</v>
      </c>
      <c r="I3021" s="15" t="str">
        <f>vlookup(G3021, 'Airport Codes'!$B$2:$D122631, 3, 0)</f>
        <v>Cleveland, OH</v>
      </c>
      <c r="J3021" s="15" t="str">
        <f>vlookup(H3021, 'Airport Codes'!$B$2:$D122631, 3, 0)</f>
        <v>Fargo, ND</v>
      </c>
      <c r="K3021" s="21"/>
    </row>
    <row r="3022" hidden="1">
      <c r="A3022" s="2" t="s">
        <v>3124</v>
      </c>
      <c r="B3022" s="2">
        <v>6466.0</v>
      </c>
      <c r="C3022" s="2">
        <v>5997.0</v>
      </c>
      <c r="D3022" s="2">
        <v>5617.0</v>
      </c>
      <c r="E3022" s="2">
        <v>18080.0</v>
      </c>
    </row>
    <row r="3023" hidden="1">
      <c r="A3023" s="2" t="s">
        <v>3125</v>
      </c>
      <c r="C3023" s="2">
        <v>59.0</v>
      </c>
      <c r="D3023" s="2">
        <v>796.0</v>
      </c>
      <c r="E3023" s="2">
        <v>855.0</v>
      </c>
    </row>
    <row r="3024" hidden="1">
      <c r="A3024" s="2" t="s">
        <v>3126</v>
      </c>
      <c r="B3024" s="2">
        <v>801.0</v>
      </c>
      <c r="C3024" s="2">
        <v>660.0</v>
      </c>
      <c r="D3024" s="2">
        <v>617.0</v>
      </c>
      <c r="E3024" s="2">
        <v>2078.0</v>
      </c>
    </row>
    <row r="3025" hidden="1">
      <c r="A3025" s="2" t="s">
        <v>3127</v>
      </c>
      <c r="B3025" s="2">
        <v>318.0</v>
      </c>
      <c r="C3025" s="2">
        <v>360.0</v>
      </c>
      <c r="D3025" s="2">
        <v>484.0</v>
      </c>
      <c r="E3025" s="2">
        <v>1162.0</v>
      </c>
      <c r="F3025" s="2" t="s">
        <v>36</v>
      </c>
      <c r="G3025" s="15" t="str">
        <f>LEFT(A3025, 3)</f>
        <v>HSV</v>
      </c>
      <c r="H3025" s="15" t="str">
        <f>RiGHT(A3025, 3)</f>
        <v>SAV</v>
      </c>
      <c r="I3025" s="15" t="str">
        <f>vlookup(G3025, 'Airport Codes'!$B$2:$D122631, 3, 0)</f>
        <v>Huntsville, AL</v>
      </c>
      <c r="J3025" s="15" t="str">
        <f>vlookup(H3025, 'Airport Codes'!$B$2:$D122631, 3, 0)</f>
        <v>Savannah, GA</v>
      </c>
      <c r="K3025" s="21"/>
    </row>
    <row r="3026" hidden="1">
      <c r="A3026" s="2" t="s">
        <v>3128</v>
      </c>
      <c r="B3026" s="2">
        <v>11964.0</v>
      </c>
      <c r="C3026" s="2">
        <v>11630.0</v>
      </c>
      <c r="D3026" s="2">
        <v>5452.0</v>
      </c>
      <c r="E3026" s="2">
        <v>29046.0</v>
      </c>
    </row>
    <row r="3027" hidden="1">
      <c r="A3027" s="2" t="s">
        <v>3129</v>
      </c>
      <c r="B3027" s="2">
        <v>327.0</v>
      </c>
      <c r="C3027" s="2">
        <v>395.0</v>
      </c>
      <c r="D3027" s="2">
        <v>438.0</v>
      </c>
      <c r="E3027" s="2">
        <v>1160.0</v>
      </c>
      <c r="F3027" s="2" t="s">
        <v>36</v>
      </c>
      <c r="G3027" s="15" t="str">
        <f>LEFT(A3027, 3)</f>
        <v>JAX</v>
      </c>
      <c r="H3027" s="15" t="str">
        <f>RiGHT(A3027, 3)</f>
        <v>PIA</v>
      </c>
      <c r="I3027" s="15" t="str">
        <f>vlookup(G3027, 'Airport Codes'!$B$2:$D122631, 3, 0)</f>
        <v>Jacksonville, FL</v>
      </c>
      <c r="J3027" s="15" t="str">
        <f>vlookup(H3027, 'Airport Codes'!$B$2:$D122631, 3, 0)</f>
        <v>Peoria, IL</v>
      </c>
      <c r="K3027" s="21"/>
    </row>
    <row r="3028" hidden="1">
      <c r="A3028" s="2" t="s">
        <v>3130</v>
      </c>
      <c r="B3028" s="2">
        <v>5791.0</v>
      </c>
      <c r="C3028" s="2">
        <v>7617.0</v>
      </c>
      <c r="D3028" s="2">
        <v>5089.0</v>
      </c>
      <c r="E3028" s="2">
        <v>18497.0</v>
      </c>
    </row>
    <row r="3029" hidden="1">
      <c r="A3029" s="2" t="s">
        <v>3131</v>
      </c>
      <c r="D3029" s="2">
        <v>45.0</v>
      </c>
      <c r="E3029" s="2">
        <v>45.0</v>
      </c>
    </row>
    <row r="3030" hidden="1">
      <c r="A3030" s="2" t="s">
        <v>3132</v>
      </c>
      <c r="C3030" s="2">
        <v>122.0</v>
      </c>
      <c r="D3030" s="2">
        <v>50.0</v>
      </c>
      <c r="E3030" s="2">
        <v>172.0</v>
      </c>
    </row>
    <row r="3031" hidden="1">
      <c r="A3031" s="2" t="s">
        <v>3133</v>
      </c>
      <c r="B3031" s="2">
        <v>376.0</v>
      </c>
      <c r="C3031" s="2">
        <v>386.0</v>
      </c>
      <c r="D3031" s="2">
        <v>396.0</v>
      </c>
      <c r="E3031" s="2">
        <v>1158.0</v>
      </c>
      <c r="F3031" s="2" t="s">
        <v>36</v>
      </c>
      <c r="G3031" s="15" t="str">
        <f>LEFT(A3031, 3)</f>
        <v>ATW</v>
      </c>
      <c r="H3031" s="15" t="str">
        <f>RiGHT(A3031, 3)</f>
        <v>CVG</v>
      </c>
      <c r="I3031" s="15" t="str">
        <f>vlookup(G3031, 'Airport Codes'!$B$2:$D122631, 3, 0)</f>
        <v>Appleton, WI</v>
      </c>
      <c r="J3031" s="15" t="str">
        <f>vlookup(H3031, 'Airport Codes'!$B$2:$D122631, 3, 0)</f>
        <v>Cincinnati, OH</v>
      </c>
      <c r="K3031" s="21"/>
    </row>
    <row r="3032" hidden="1">
      <c r="A3032" s="2" t="s">
        <v>3134</v>
      </c>
      <c r="D3032" s="2">
        <v>5889.0</v>
      </c>
      <c r="E3032" s="2">
        <v>5889.0</v>
      </c>
    </row>
    <row r="3033" hidden="1">
      <c r="A3033" s="2" t="s">
        <v>3135</v>
      </c>
      <c r="B3033" s="2">
        <v>44547.0</v>
      </c>
      <c r="C3033" s="2">
        <v>45143.0</v>
      </c>
      <c r="D3033" s="2">
        <v>42378.0</v>
      </c>
      <c r="E3033" s="2">
        <v>132068.0</v>
      </c>
    </row>
    <row r="3034" hidden="1">
      <c r="A3034" s="2" t="s">
        <v>3136</v>
      </c>
      <c r="D3034" s="2">
        <v>64.0</v>
      </c>
      <c r="E3034" s="2">
        <v>64.0</v>
      </c>
    </row>
    <row r="3035" hidden="1">
      <c r="A3035" s="2" t="s">
        <v>3137</v>
      </c>
      <c r="B3035" s="2">
        <v>631.0</v>
      </c>
      <c r="C3035" s="2">
        <v>343.0</v>
      </c>
      <c r="D3035" s="2">
        <v>353.0</v>
      </c>
      <c r="E3035" s="2">
        <v>1327.0</v>
      </c>
    </row>
    <row r="3036" hidden="1">
      <c r="A3036" s="2" t="s">
        <v>3138</v>
      </c>
      <c r="B3036" s="2">
        <v>1315.0</v>
      </c>
      <c r="C3036" s="2">
        <v>1427.0</v>
      </c>
      <c r="D3036" s="2">
        <v>1177.0</v>
      </c>
      <c r="E3036" s="2">
        <v>3919.0</v>
      </c>
    </row>
    <row r="3037" hidden="1">
      <c r="A3037" s="2" t="s">
        <v>3139</v>
      </c>
      <c r="B3037" s="2">
        <v>417.0</v>
      </c>
      <c r="C3037" s="2">
        <v>454.0</v>
      </c>
      <c r="D3037" s="2">
        <v>395.0</v>
      </c>
      <c r="E3037" s="2">
        <v>1266.0</v>
      </c>
    </row>
    <row r="3038" hidden="1">
      <c r="A3038" s="2" t="s">
        <v>3140</v>
      </c>
      <c r="B3038" s="2">
        <v>65.0</v>
      </c>
      <c r="C3038" s="2">
        <v>18.0</v>
      </c>
      <c r="D3038" s="2">
        <v>2143.0</v>
      </c>
      <c r="E3038" s="2">
        <v>2226.0</v>
      </c>
    </row>
    <row r="3039" hidden="1">
      <c r="A3039" s="2" t="s">
        <v>3141</v>
      </c>
      <c r="B3039" s="2">
        <v>11714.0</v>
      </c>
      <c r="C3039" s="2">
        <v>11598.0</v>
      </c>
      <c r="E3039" s="2">
        <v>23312.0</v>
      </c>
    </row>
    <row r="3040" hidden="1">
      <c r="A3040" s="2" t="s">
        <v>3142</v>
      </c>
      <c r="B3040" s="2">
        <v>1395.0</v>
      </c>
      <c r="C3040" s="2">
        <v>1304.0</v>
      </c>
      <c r="D3040" s="2">
        <v>1200.0</v>
      </c>
      <c r="E3040" s="2">
        <v>3899.0</v>
      </c>
    </row>
    <row r="3041" hidden="1">
      <c r="A3041" s="2" t="s">
        <v>3143</v>
      </c>
      <c r="B3041" s="2">
        <v>340.0</v>
      </c>
      <c r="C3041" s="2">
        <v>265.0</v>
      </c>
      <c r="D3041" s="2">
        <v>396.0</v>
      </c>
      <c r="E3041" s="2">
        <v>1001.0</v>
      </c>
    </row>
    <row r="3042" hidden="1">
      <c r="A3042" s="2" t="s">
        <v>3144</v>
      </c>
      <c r="B3042" s="2">
        <v>427.0</v>
      </c>
      <c r="D3042" s="2">
        <v>574.0</v>
      </c>
      <c r="E3042" s="2">
        <v>1001.0</v>
      </c>
    </row>
    <row r="3043" hidden="1">
      <c r="A3043" s="2" t="s">
        <v>3145</v>
      </c>
      <c r="B3043" s="2">
        <v>346.0</v>
      </c>
      <c r="C3043" s="2">
        <v>375.0</v>
      </c>
      <c r="D3043" s="2">
        <v>436.0</v>
      </c>
      <c r="E3043" s="2">
        <v>1157.0</v>
      </c>
      <c r="F3043" s="2" t="s">
        <v>36</v>
      </c>
      <c r="G3043" s="15" t="str">
        <f>LEFT(A3043, 3)</f>
        <v>GRR</v>
      </c>
      <c r="H3043" s="15" t="str">
        <f>RiGHT(A3043, 3)</f>
        <v>ILM</v>
      </c>
      <c r="I3043" s="15" t="str">
        <f>vlookup(G3043, 'Airport Codes'!$B$2:$D122631, 3, 0)</f>
        <v>Grand Rapids, MI</v>
      </c>
      <c r="J3043" s="15" t="str">
        <f>vlookup(H3043, 'Airport Codes'!$B$2:$D122631, 3, 0)</f>
        <v>Wilmington, DE</v>
      </c>
      <c r="K3043" s="21"/>
    </row>
    <row r="3044" hidden="1">
      <c r="A3044" s="2" t="s">
        <v>3146</v>
      </c>
      <c r="B3044" s="2">
        <v>9937.0</v>
      </c>
      <c r="C3044" s="2">
        <v>9814.0</v>
      </c>
      <c r="D3044" s="2">
        <v>13138.0</v>
      </c>
      <c r="E3044" s="2">
        <v>32889.0</v>
      </c>
    </row>
    <row r="3045" hidden="1">
      <c r="A3045" s="2" t="s">
        <v>3147</v>
      </c>
      <c r="B3045" s="2">
        <v>8717.0</v>
      </c>
      <c r="C3045" s="2">
        <v>9336.0</v>
      </c>
      <c r="D3045" s="2">
        <v>8570.0</v>
      </c>
      <c r="E3045" s="2">
        <v>26623.0</v>
      </c>
    </row>
    <row r="3046" hidden="1">
      <c r="A3046" s="2" t="s">
        <v>3148</v>
      </c>
      <c r="B3046" s="2">
        <v>83.0</v>
      </c>
      <c r="C3046" s="2">
        <v>18.0</v>
      </c>
      <c r="D3046" s="2">
        <v>20.0</v>
      </c>
      <c r="E3046" s="2">
        <v>121.0</v>
      </c>
    </row>
    <row r="3047" hidden="1">
      <c r="A3047" s="2" t="s">
        <v>3149</v>
      </c>
      <c r="B3047" s="2">
        <v>19690.0</v>
      </c>
      <c r="C3047" s="2">
        <v>21117.0</v>
      </c>
      <c r="D3047" s="2">
        <v>19474.0</v>
      </c>
      <c r="E3047" s="2">
        <v>60281.0</v>
      </c>
    </row>
    <row r="3048" hidden="1">
      <c r="A3048" s="2" t="s">
        <v>3150</v>
      </c>
      <c r="B3048" s="2">
        <v>320.0</v>
      </c>
      <c r="C3048" s="2">
        <v>394.0</v>
      </c>
      <c r="D3048" s="2">
        <v>443.0</v>
      </c>
      <c r="E3048" s="2">
        <v>1157.0</v>
      </c>
      <c r="F3048" s="2" t="s">
        <v>36</v>
      </c>
      <c r="G3048" s="15" t="str">
        <f>LEFT(A3048, 3)</f>
        <v>MEM</v>
      </c>
      <c r="H3048" s="15" t="str">
        <f>RiGHT(A3048, 3)</f>
        <v>ROA</v>
      </c>
      <c r="I3048" s="15" t="str">
        <f>vlookup(G3048, 'Airport Codes'!$B$2:$D122631, 3, 0)</f>
        <v>Memphis, TN</v>
      </c>
      <c r="J3048" s="15" t="str">
        <f>vlookup(H3048, 'Airport Codes'!$B$2:$D122631, 3, 0)</f>
        <v>Roanoke, VA</v>
      </c>
      <c r="K3048" s="21"/>
    </row>
    <row r="3049" hidden="1">
      <c r="A3049" s="2" t="s">
        <v>3151</v>
      </c>
      <c r="C3049" s="2">
        <v>538.0</v>
      </c>
      <c r="D3049" s="2">
        <v>624.0</v>
      </c>
      <c r="E3049" s="2">
        <v>1162.0</v>
      </c>
    </row>
    <row r="3050" hidden="1">
      <c r="A3050" s="2" t="s">
        <v>3152</v>
      </c>
      <c r="B3050" s="2">
        <v>759.0</v>
      </c>
      <c r="C3050" s="2">
        <v>761.0</v>
      </c>
      <c r="E3050" s="2">
        <v>1520.0</v>
      </c>
    </row>
    <row r="3051" hidden="1">
      <c r="A3051" s="2" t="s">
        <v>3153</v>
      </c>
      <c r="B3051" s="2">
        <v>257.0</v>
      </c>
      <c r="C3051" s="2">
        <v>208.0</v>
      </c>
      <c r="D3051" s="2">
        <v>245.0</v>
      </c>
      <c r="E3051" s="2">
        <v>710.0</v>
      </c>
    </row>
    <row r="3052" hidden="1">
      <c r="A3052" s="2" t="s">
        <v>3154</v>
      </c>
      <c r="B3052" s="2">
        <v>2758.0</v>
      </c>
      <c r="C3052" s="2">
        <v>3341.0</v>
      </c>
      <c r="D3052" s="2">
        <v>3084.0</v>
      </c>
      <c r="E3052" s="2">
        <v>9183.0</v>
      </c>
    </row>
    <row r="3053" hidden="1">
      <c r="A3053" s="2" t="s">
        <v>3155</v>
      </c>
      <c r="D3053" s="2">
        <v>40.0</v>
      </c>
      <c r="E3053" s="2">
        <v>40.0</v>
      </c>
    </row>
    <row r="3054" hidden="1">
      <c r="A3054" s="2" t="s">
        <v>3156</v>
      </c>
      <c r="B3054" s="2">
        <v>321.0</v>
      </c>
      <c r="C3054" s="2">
        <v>389.0</v>
      </c>
      <c r="D3054" s="2">
        <v>446.0</v>
      </c>
      <c r="E3054" s="2">
        <v>1156.0</v>
      </c>
      <c r="F3054" s="2" t="s">
        <v>36</v>
      </c>
      <c r="G3054" s="15" t="str">
        <f t="shared" ref="G3054:G3055" si="553">LEFT(A3054, 3)</f>
        <v>PSC</v>
      </c>
      <c r="H3054" s="15" t="str">
        <f t="shared" ref="H3054:H3055" si="554">RiGHT(A3054, 3)</f>
        <v>RNO</v>
      </c>
      <c r="I3054" s="15" t="str">
        <f>vlookup(G3054, 'Airport Codes'!$B$2:$D122631, 3, 0)</f>
        <v>Pasco, WA</v>
      </c>
      <c r="J3054" s="15" t="str">
        <f>vlookup(H3054, 'Airport Codes'!$B$2:$D122631, 3, 0)</f>
        <v>Reno, NV</v>
      </c>
      <c r="K3054" s="21"/>
    </row>
    <row r="3055" hidden="1">
      <c r="A3055" s="2" t="s">
        <v>3157</v>
      </c>
      <c r="B3055" s="2">
        <v>307.0</v>
      </c>
      <c r="C3055" s="2">
        <v>354.0</v>
      </c>
      <c r="D3055" s="2">
        <v>495.0</v>
      </c>
      <c r="E3055" s="2">
        <v>1156.0</v>
      </c>
      <c r="F3055" s="2" t="s">
        <v>36</v>
      </c>
      <c r="G3055" s="15" t="str">
        <f t="shared" si="553"/>
        <v>SHV</v>
      </c>
      <c r="H3055" s="15" t="str">
        <f t="shared" si="554"/>
        <v>STL</v>
      </c>
      <c r="I3055" s="15" t="str">
        <f>vlookup(G3055, 'Airport Codes'!$B$2:$D122631, 3, 0)</f>
        <v>Shreveport, LA</v>
      </c>
      <c r="J3055" s="15" t="str">
        <f>vlookup(H3055, 'Airport Codes'!$B$2:$D122631, 3, 0)</f>
        <v>St. Louis, MO</v>
      </c>
      <c r="K3055" s="21"/>
    </row>
    <row r="3056" hidden="1">
      <c r="A3056" s="2" t="s">
        <v>3158</v>
      </c>
      <c r="B3056" s="2">
        <v>6167.0</v>
      </c>
      <c r="C3056" s="2">
        <v>6454.0</v>
      </c>
      <c r="D3056" s="2">
        <v>6224.0</v>
      </c>
      <c r="E3056" s="2">
        <v>18845.0</v>
      </c>
    </row>
    <row r="3057" hidden="1">
      <c r="A3057" s="2" t="s">
        <v>3159</v>
      </c>
      <c r="C3057" s="2">
        <v>52.0</v>
      </c>
      <c r="D3057" s="2">
        <v>196.0</v>
      </c>
      <c r="E3057" s="2">
        <v>248.0</v>
      </c>
    </row>
    <row r="3058" hidden="1">
      <c r="A3058" s="2" t="s">
        <v>3160</v>
      </c>
      <c r="B3058" s="2">
        <v>310.0</v>
      </c>
      <c r="C3058" s="2">
        <v>337.0</v>
      </c>
      <c r="D3058" s="2">
        <v>505.0</v>
      </c>
      <c r="E3058" s="2">
        <v>1152.0</v>
      </c>
      <c r="F3058" s="2" t="s">
        <v>36</v>
      </c>
      <c r="G3058" s="15" t="str">
        <f t="shared" ref="G3058:G3059" si="555">LEFT(A3058, 3)</f>
        <v>CRW</v>
      </c>
      <c r="H3058" s="15" t="str">
        <f t="shared" ref="H3058:H3059" si="556">RiGHT(A3058, 3)</f>
        <v>JAX</v>
      </c>
      <c r="I3058" s="15" t="str">
        <f>vlookup(G3058, 'Airport Codes'!$B$2:$D122631, 3, 0)</f>
        <v>Charleston, WV</v>
      </c>
      <c r="J3058" s="15" t="str">
        <f>vlookup(H3058, 'Airport Codes'!$B$2:$D122631, 3, 0)</f>
        <v>Jacksonville, FL</v>
      </c>
      <c r="K3058" s="21"/>
    </row>
    <row r="3059" hidden="1">
      <c r="A3059" s="2" t="s">
        <v>3161</v>
      </c>
      <c r="B3059" s="2">
        <v>337.0</v>
      </c>
      <c r="C3059" s="2">
        <v>404.0</v>
      </c>
      <c r="D3059" s="2">
        <v>410.0</v>
      </c>
      <c r="E3059" s="2">
        <v>1151.0</v>
      </c>
      <c r="F3059" s="2" t="s">
        <v>36</v>
      </c>
      <c r="G3059" s="15" t="str">
        <f t="shared" si="555"/>
        <v>BTR</v>
      </c>
      <c r="H3059" s="15" t="str">
        <f t="shared" si="556"/>
        <v>GSO</v>
      </c>
      <c r="I3059" s="15" t="str">
        <f>vlookup(G3059, 'Airport Codes'!$B$2:$D122631, 3, 0)</f>
        <v>Baton Rouge, LA</v>
      </c>
      <c r="J3059" s="15" t="str">
        <f>vlookup(H3059, 'Airport Codes'!$B$2:$D122631, 3, 0)</f>
        <v>Greensboro, NC</v>
      </c>
      <c r="K3059" s="21"/>
    </row>
    <row r="3060" hidden="1">
      <c r="A3060" s="2" t="s">
        <v>3162</v>
      </c>
      <c r="C3060" s="2">
        <v>185.0</v>
      </c>
      <c r="D3060" s="2">
        <v>159.0</v>
      </c>
      <c r="E3060" s="2">
        <v>344.0</v>
      </c>
    </row>
    <row r="3061" hidden="1">
      <c r="A3061" s="2" t="s">
        <v>3163</v>
      </c>
      <c r="B3061" s="2">
        <v>3663.0</v>
      </c>
      <c r="C3061" s="2">
        <v>2943.0</v>
      </c>
      <c r="D3061" s="2">
        <v>3599.0</v>
      </c>
      <c r="E3061" s="2">
        <v>10205.0</v>
      </c>
    </row>
    <row r="3062" hidden="1">
      <c r="A3062" s="2" t="s">
        <v>3164</v>
      </c>
      <c r="B3062" s="2">
        <v>317.0</v>
      </c>
      <c r="C3062" s="2">
        <v>412.0</v>
      </c>
      <c r="D3062" s="2">
        <v>421.0</v>
      </c>
      <c r="E3062" s="2">
        <v>1150.0</v>
      </c>
      <c r="F3062" s="2" t="s">
        <v>36</v>
      </c>
      <c r="G3062" s="15" t="str">
        <f t="shared" ref="G3062:G3063" si="557">LEFT(A3062, 3)</f>
        <v>JAN</v>
      </c>
      <c r="H3062" s="15" t="str">
        <f t="shared" ref="H3062:H3063" si="558">RiGHT(A3062, 3)</f>
        <v>SAV</v>
      </c>
      <c r="I3062" s="15" t="str">
        <f>vlookup(G3062, 'Airport Codes'!$B$2:$D122631, 3, 0)</f>
        <v>Jackson, MS</v>
      </c>
      <c r="J3062" s="15" t="str">
        <f>vlookup(H3062, 'Airport Codes'!$B$2:$D122631, 3, 0)</f>
        <v>Savannah, GA</v>
      </c>
      <c r="K3062" s="21"/>
    </row>
    <row r="3063" hidden="1">
      <c r="A3063" s="2" t="s">
        <v>3165</v>
      </c>
      <c r="B3063" s="2">
        <v>294.0</v>
      </c>
      <c r="C3063" s="2">
        <v>407.0</v>
      </c>
      <c r="D3063" s="2">
        <v>448.0</v>
      </c>
      <c r="E3063" s="2">
        <v>1149.0</v>
      </c>
      <c r="F3063" s="2" t="s">
        <v>36</v>
      </c>
      <c r="G3063" s="15" t="str">
        <f t="shared" si="557"/>
        <v>CAE</v>
      </c>
      <c r="H3063" s="15" t="str">
        <f t="shared" si="558"/>
        <v>HOU</v>
      </c>
      <c r="I3063" s="15" t="str">
        <f>vlookup(G3063, 'Airport Codes'!$B$2:$D122631, 3, 0)</f>
        <v>Columbia, SC</v>
      </c>
      <c r="J3063" s="15" t="str">
        <f>vlookup(H3063, 'Airport Codes'!$B$2:$D122631, 3, 0)</f>
        <v>Houston, TX</v>
      </c>
      <c r="K3063" s="21"/>
    </row>
    <row r="3064" hidden="1">
      <c r="A3064" s="2" t="s">
        <v>3166</v>
      </c>
      <c r="B3064" s="2">
        <v>20.0</v>
      </c>
      <c r="D3064" s="2">
        <v>21.0</v>
      </c>
      <c r="E3064" s="2">
        <v>41.0</v>
      </c>
    </row>
    <row r="3065" hidden="1">
      <c r="A3065" s="2" t="s">
        <v>3167</v>
      </c>
      <c r="B3065" s="2">
        <v>441.0</v>
      </c>
      <c r="C3065" s="2">
        <v>413.0</v>
      </c>
      <c r="D3065" s="2">
        <v>985.0</v>
      </c>
      <c r="E3065" s="2">
        <v>1839.0</v>
      </c>
    </row>
    <row r="3066" hidden="1">
      <c r="A3066" s="2" t="s">
        <v>3168</v>
      </c>
      <c r="B3066" s="2">
        <v>2976.0</v>
      </c>
      <c r="C3066" s="2">
        <v>2834.0</v>
      </c>
      <c r="D3066" s="2">
        <v>5340.0</v>
      </c>
      <c r="E3066" s="2">
        <v>11150.0</v>
      </c>
    </row>
    <row r="3067" hidden="1">
      <c r="A3067" s="2" t="s">
        <v>3169</v>
      </c>
      <c r="B3067" s="2">
        <v>323.0</v>
      </c>
      <c r="C3067" s="2">
        <v>392.0</v>
      </c>
      <c r="D3067" s="2">
        <v>432.0</v>
      </c>
      <c r="E3067" s="2">
        <v>1147.0</v>
      </c>
      <c r="F3067" s="2" t="s">
        <v>36</v>
      </c>
      <c r="G3067" s="15" t="str">
        <f>LEFT(A3067, 3)</f>
        <v>LFT</v>
      </c>
      <c r="H3067" s="15" t="str">
        <f>RiGHT(A3067, 3)</f>
        <v>MCI</v>
      </c>
      <c r="I3067" s="15" t="str">
        <f>vlookup(G3067, 'Airport Codes'!$B$2:$D122631, 3, 0)</f>
        <v>Lafayette, IN</v>
      </c>
      <c r="J3067" s="15" t="str">
        <f>vlookup(H3067, 'Airport Codes'!$B$2:$D122631, 3, 0)</f>
        <v>Kansas City, MO</v>
      </c>
      <c r="K3067" s="21"/>
    </row>
    <row r="3068" hidden="1">
      <c r="A3068" s="2" t="s">
        <v>3170</v>
      </c>
      <c r="B3068" s="2">
        <v>20508.0</v>
      </c>
      <c r="C3068" s="2">
        <v>20780.0</v>
      </c>
      <c r="D3068" s="2">
        <v>20554.0</v>
      </c>
      <c r="E3068" s="2">
        <v>61842.0</v>
      </c>
    </row>
    <row r="3069" hidden="1">
      <c r="A3069" s="2" t="s">
        <v>3171</v>
      </c>
      <c r="B3069" s="2">
        <v>294.0</v>
      </c>
      <c r="C3069" s="2">
        <v>424.0</v>
      </c>
      <c r="D3069" s="2">
        <v>428.0</v>
      </c>
      <c r="E3069" s="2">
        <v>1146.0</v>
      </c>
      <c r="F3069" s="2" t="s">
        <v>36</v>
      </c>
      <c r="G3069" s="15" t="str">
        <f>LEFT(A3069, 3)</f>
        <v>BOI</v>
      </c>
      <c r="H3069" s="15" t="str">
        <f>RiGHT(A3069, 3)</f>
        <v>COS</v>
      </c>
      <c r="I3069" s="15" t="str">
        <f>vlookup(G3069, 'Airport Codes'!$B$2:$D122631, 3, 0)</f>
        <v>Boise, ID</v>
      </c>
      <c r="J3069" s="15" t="str">
        <f>vlookup(H3069, 'Airport Codes'!$B$2:$D122631, 3, 0)</f>
        <v>Colorado Springs, CO</v>
      </c>
      <c r="K3069" s="21"/>
    </row>
    <row r="3070" hidden="1">
      <c r="A3070" s="2" t="s">
        <v>3172</v>
      </c>
      <c r="D3070" s="2">
        <v>444.0</v>
      </c>
      <c r="E3070" s="2">
        <v>444.0</v>
      </c>
    </row>
    <row r="3071" hidden="1">
      <c r="A3071" s="2" t="s">
        <v>3173</v>
      </c>
      <c r="B3071" s="2">
        <v>3962.0</v>
      </c>
      <c r="C3071" s="2">
        <v>3707.0</v>
      </c>
      <c r="D3071" s="2">
        <v>3725.0</v>
      </c>
      <c r="E3071" s="2">
        <v>11394.0</v>
      </c>
    </row>
    <row r="3072" hidden="1">
      <c r="A3072" s="2" t="s">
        <v>3174</v>
      </c>
      <c r="B3072" s="2">
        <v>368.0</v>
      </c>
      <c r="C3072" s="2">
        <v>377.0</v>
      </c>
      <c r="D3072" s="2">
        <v>400.0</v>
      </c>
      <c r="E3072" s="2">
        <v>1145.0</v>
      </c>
      <c r="F3072" s="2" t="s">
        <v>36</v>
      </c>
      <c r="G3072" s="15" t="str">
        <f>LEFT(A3072, 3)</f>
        <v>CAE</v>
      </c>
      <c r="H3072" s="15" t="str">
        <f>RiGHT(A3072, 3)</f>
        <v>ROC</v>
      </c>
      <c r="I3072" s="15" t="str">
        <f>vlookup(G3072, 'Airport Codes'!$B$2:$D122631, 3, 0)</f>
        <v>Columbia, SC</v>
      </c>
      <c r="J3072" s="15" t="str">
        <f>vlookup(H3072, 'Airport Codes'!$B$2:$D122631, 3, 0)</f>
        <v>Rochester, MN</v>
      </c>
      <c r="K3072" s="21"/>
    </row>
    <row r="3073" hidden="1">
      <c r="A3073" s="2" t="s">
        <v>3175</v>
      </c>
      <c r="B3073" s="2">
        <v>8258.0</v>
      </c>
      <c r="C3073" s="2">
        <v>9367.0</v>
      </c>
      <c r="D3073" s="2">
        <v>8586.0</v>
      </c>
      <c r="E3073" s="2">
        <v>26211.0</v>
      </c>
    </row>
    <row r="3074" hidden="1">
      <c r="A3074" s="2" t="s">
        <v>3176</v>
      </c>
      <c r="B3074" s="2">
        <v>344.0</v>
      </c>
      <c r="C3074" s="2">
        <v>360.0</v>
      </c>
      <c r="D3074" s="2">
        <v>430.0</v>
      </c>
      <c r="E3074" s="2">
        <v>1134.0</v>
      </c>
      <c r="F3074" s="2" t="s">
        <v>36</v>
      </c>
      <c r="G3074" s="15" t="str">
        <f>LEFT(A3074, 3)</f>
        <v>SAV</v>
      </c>
      <c r="H3074" s="15" t="str">
        <f>RiGHT(A3074, 3)</f>
        <v>SGF</v>
      </c>
      <c r="I3074" s="15" t="str">
        <f>vlookup(G3074, 'Airport Codes'!$B$2:$D122631, 3, 0)</f>
        <v>Savannah, GA</v>
      </c>
      <c r="J3074" s="15" t="str">
        <f>vlookup(H3074, 'Airport Codes'!$B$2:$D122631, 3, 0)</f>
        <v>Eugene-Springfield, OR</v>
      </c>
      <c r="K3074" s="21"/>
    </row>
    <row r="3075" hidden="1">
      <c r="A3075" s="2" t="s">
        <v>3177</v>
      </c>
      <c r="B3075" s="2">
        <v>5896.0</v>
      </c>
      <c r="C3075" s="2">
        <v>6809.0</v>
      </c>
      <c r="D3075" s="2">
        <v>6536.0</v>
      </c>
      <c r="E3075" s="2">
        <v>19241.0</v>
      </c>
    </row>
    <row r="3076" hidden="1">
      <c r="A3076" s="2" t="s">
        <v>3178</v>
      </c>
      <c r="D3076" s="2">
        <v>41.0</v>
      </c>
      <c r="E3076" s="2">
        <v>41.0</v>
      </c>
    </row>
    <row r="3077" hidden="1">
      <c r="A3077" s="2" t="s">
        <v>3179</v>
      </c>
      <c r="B3077" s="2">
        <v>306.0</v>
      </c>
      <c r="C3077" s="2">
        <v>353.0</v>
      </c>
      <c r="D3077" s="2">
        <v>469.0</v>
      </c>
      <c r="E3077" s="2">
        <v>1128.0</v>
      </c>
      <c r="F3077" s="2" t="s">
        <v>36</v>
      </c>
      <c r="G3077" s="15" t="str">
        <f>LEFT(A3077, 3)</f>
        <v>AUS</v>
      </c>
      <c r="H3077" s="15" t="str">
        <f>RiGHT(A3077, 3)</f>
        <v>LFT</v>
      </c>
      <c r="I3077" s="15" t="str">
        <f>vlookup(G3077, 'Airport Codes'!$B$2:$D122631, 3, 0)</f>
        <v>Austin, TX</v>
      </c>
      <c r="J3077" s="15" t="str">
        <f>vlookup(H3077, 'Airport Codes'!$B$2:$D122631, 3, 0)</f>
        <v>Lafayette, IN</v>
      </c>
      <c r="K3077" s="21"/>
    </row>
    <row r="3078" hidden="1">
      <c r="A3078" s="2" t="s">
        <v>3180</v>
      </c>
      <c r="B3078" s="2">
        <v>1431.0</v>
      </c>
      <c r="C3078" s="2">
        <v>1856.0</v>
      </c>
      <c r="E3078" s="2">
        <v>3287.0</v>
      </c>
    </row>
    <row r="3079" hidden="1">
      <c r="A3079" s="2" t="s">
        <v>3181</v>
      </c>
      <c r="B3079" s="2">
        <v>307.0</v>
      </c>
      <c r="C3079" s="2">
        <v>400.0</v>
      </c>
      <c r="D3079" s="2">
        <v>415.0</v>
      </c>
      <c r="E3079" s="2">
        <v>1122.0</v>
      </c>
      <c r="F3079" s="2" t="s">
        <v>36</v>
      </c>
      <c r="G3079" s="15" t="str">
        <f t="shared" ref="G3079:G3080" si="559">LEFT(A3079, 3)</f>
        <v>AUS</v>
      </c>
      <c r="H3079" s="15" t="str">
        <f t="shared" ref="H3079:H3080" si="560">RiGHT(A3079, 3)</f>
        <v>COU</v>
      </c>
      <c r="I3079" s="15" t="str">
        <f>vlookup(G3079, 'Airport Codes'!$B$2:$D122631, 3, 0)</f>
        <v>Austin, TX</v>
      </c>
      <c r="J3079" s="15" t="str">
        <f>vlookup(H3079, 'Airport Codes'!$B$2:$D122631, 3, 0)</f>
        <v>Columbia, SC</v>
      </c>
      <c r="K3079" s="21"/>
    </row>
    <row r="3080" hidden="1">
      <c r="A3080" s="2" t="s">
        <v>3182</v>
      </c>
      <c r="B3080" s="2">
        <v>344.0</v>
      </c>
      <c r="C3080" s="2">
        <v>369.0</v>
      </c>
      <c r="D3080" s="2">
        <v>409.0</v>
      </c>
      <c r="E3080" s="2">
        <v>1122.0</v>
      </c>
      <c r="F3080" s="2" t="s">
        <v>36</v>
      </c>
      <c r="G3080" s="15" t="str">
        <f t="shared" si="559"/>
        <v>GRK</v>
      </c>
      <c r="H3080" s="15" t="str">
        <f t="shared" si="560"/>
        <v>STL</v>
      </c>
      <c r="I3080" s="15" t="str">
        <f>vlookup(G3080, 'Airport Codes'!$B$2:$D122631, 3, 0)</f>
        <v>Killeen, TX</v>
      </c>
      <c r="J3080" s="15" t="str">
        <f>vlookup(H3080, 'Airport Codes'!$B$2:$D122631, 3, 0)</f>
        <v>St. Louis, MO</v>
      </c>
      <c r="K3080" s="21"/>
    </row>
    <row r="3081" hidden="1">
      <c r="A3081" s="2" t="s">
        <v>3183</v>
      </c>
      <c r="B3081" s="2">
        <v>9144.0</v>
      </c>
      <c r="C3081" s="2">
        <v>10160.0</v>
      </c>
      <c r="D3081" s="2">
        <v>9707.0</v>
      </c>
      <c r="E3081" s="2">
        <v>29011.0</v>
      </c>
    </row>
    <row r="3082" hidden="1">
      <c r="A3082" s="2" t="s">
        <v>3184</v>
      </c>
      <c r="B3082" s="2">
        <v>347.0</v>
      </c>
      <c r="C3082" s="2">
        <v>373.0</v>
      </c>
      <c r="D3082" s="2">
        <v>400.0</v>
      </c>
      <c r="E3082" s="2">
        <v>1120.0</v>
      </c>
      <c r="F3082" s="2" t="s">
        <v>36</v>
      </c>
      <c r="G3082" s="15" t="str">
        <f t="shared" ref="G3082:G3084" si="561">LEFT(A3082, 3)</f>
        <v>DEN</v>
      </c>
      <c r="H3082" s="15" t="str">
        <f t="shared" ref="H3082:H3084" si="562">RiGHT(A3082, 3)</f>
        <v>EKO</v>
      </c>
      <c r="I3082" s="15" t="str">
        <f>vlookup(G3082, 'Airport Codes'!$B$2:$D122631, 3, 0)</f>
        <v>Denver, CO</v>
      </c>
      <c r="J3082" s="15" t="str">
        <f>vlookup(H3082, 'Airport Codes'!$B$2:$D122631, 3, 0)</f>
        <v>Elko, NV</v>
      </c>
      <c r="K3082" s="21"/>
    </row>
    <row r="3083" hidden="1">
      <c r="A3083" s="2" t="s">
        <v>3185</v>
      </c>
      <c r="B3083" s="2">
        <v>304.0</v>
      </c>
      <c r="C3083" s="2">
        <v>395.0</v>
      </c>
      <c r="D3083" s="2">
        <v>419.0</v>
      </c>
      <c r="E3083" s="2">
        <v>1118.0</v>
      </c>
      <c r="F3083" s="2" t="s">
        <v>36</v>
      </c>
      <c r="G3083" s="15" t="str">
        <f t="shared" si="561"/>
        <v>ABQ</v>
      </c>
      <c r="H3083" s="15" t="str">
        <f t="shared" si="562"/>
        <v>SHV</v>
      </c>
      <c r="I3083" s="15" t="str">
        <f>vlookup(G3083, 'Airport Codes'!$B$2:$D122631, 3, 0)</f>
        <v>Albuquerque, NM</v>
      </c>
      <c r="J3083" s="15" t="str">
        <f>vlookup(H3083, 'Airport Codes'!$B$2:$D122631, 3, 0)</f>
        <v>Shreveport, LA</v>
      </c>
      <c r="K3083" s="21"/>
    </row>
    <row r="3084" hidden="1">
      <c r="A3084" s="2" t="s">
        <v>3186</v>
      </c>
      <c r="B3084" s="2">
        <v>317.0</v>
      </c>
      <c r="C3084" s="2">
        <v>385.0</v>
      </c>
      <c r="D3084" s="2">
        <v>414.0</v>
      </c>
      <c r="E3084" s="2">
        <v>1116.0</v>
      </c>
      <c r="F3084" s="2" t="s">
        <v>36</v>
      </c>
      <c r="G3084" s="15" t="str">
        <f t="shared" si="561"/>
        <v>BNA</v>
      </c>
      <c r="H3084" s="15" t="str">
        <f t="shared" si="562"/>
        <v>MOB</v>
      </c>
      <c r="I3084" s="15" t="str">
        <f>vlookup(G3084, 'Airport Codes'!$B$2:$D122631, 3, 0)</f>
        <v>Nashville, TN</v>
      </c>
      <c r="J3084" s="15" t="str">
        <f>vlookup(H3084, 'Airport Codes'!$B$2:$D122631, 3, 0)</f>
        <v>Mobile, AL</v>
      </c>
      <c r="K3084" s="21"/>
    </row>
    <row r="3085" hidden="1">
      <c r="A3085" s="2" t="s">
        <v>3187</v>
      </c>
      <c r="B3085" s="2">
        <v>32918.0</v>
      </c>
      <c r="C3085" s="2">
        <v>32881.0</v>
      </c>
      <c r="D3085" s="2">
        <v>37870.0</v>
      </c>
      <c r="E3085" s="2">
        <v>103669.0</v>
      </c>
    </row>
    <row r="3086" hidden="1">
      <c r="A3086" s="2" t="s">
        <v>3188</v>
      </c>
      <c r="B3086" s="2">
        <v>357.0</v>
      </c>
      <c r="C3086" s="2">
        <v>362.0</v>
      </c>
      <c r="D3086" s="2">
        <v>395.0</v>
      </c>
      <c r="E3086" s="2">
        <v>1114.0</v>
      </c>
      <c r="F3086" s="2" t="s">
        <v>36</v>
      </c>
      <c r="G3086" s="15" t="str">
        <f t="shared" ref="G3086:G3087" si="563">LEFT(A3086, 3)</f>
        <v>DEN</v>
      </c>
      <c r="H3086" s="15" t="str">
        <f t="shared" ref="H3086:H3087" si="564">RiGHT(A3086, 3)</f>
        <v>TWF</v>
      </c>
      <c r="I3086" s="15" t="str">
        <f>vlookup(G3086, 'Airport Codes'!$B$2:$D122631, 3, 0)</f>
        <v>Denver, CO</v>
      </c>
      <c r="J3086" s="15" t="str">
        <f>vlookup(H3086, 'Airport Codes'!$B$2:$D122631, 3, 0)</f>
        <v>Twin Falls, ID</v>
      </c>
      <c r="K3086" s="21"/>
    </row>
    <row r="3087" hidden="1">
      <c r="A3087" s="2" t="s">
        <v>3189</v>
      </c>
      <c r="B3087" s="2">
        <v>317.0</v>
      </c>
      <c r="C3087" s="2">
        <v>369.0</v>
      </c>
      <c r="D3087" s="2">
        <v>426.0</v>
      </c>
      <c r="E3087" s="2">
        <v>1112.0</v>
      </c>
      <c r="F3087" s="2" t="s">
        <v>36</v>
      </c>
      <c r="G3087" s="15" t="str">
        <f t="shared" si="563"/>
        <v>GSP</v>
      </c>
      <c r="H3087" s="15" t="str">
        <f t="shared" si="564"/>
        <v>RDU</v>
      </c>
      <c r="I3087" s="15" t="str">
        <f>vlookup(G3087, 'Airport Codes'!$B$2:$D122631, 3, 0)</f>
        <v>Greenville, NC</v>
      </c>
      <c r="J3087" s="15" t="str">
        <f>vlookup(H3087, 'Airport Codes'!$B$2:$D122631, 3, 0)</f>
        <v>Raleigh, NC</v>
      </c>
      <c r="K3087" s="21"/>
    </row>
    <row r="3088" hidden="1">
      <c r="A3088" s="2" t="s">
        <v>3190</v>
      </c>
      <c r="B3088" s="2">
        <v>26363.0</v>
      </c>
      <c r="C3088" s="2">
        <v>25912.0</v>
      </c>
      <c r="D3088" s="2">
        <v>26086.0</v>
      </c>
      <c r="E3088" s="2">
        <v>78361.0</v>
      </c>
    </row>
    <row r="3089" hidden="1">
      <c r="A3089" s="2" t="s">
        <v>3191</v>
      </c>
      <c r="B3089" s="2">
        <v>10689.0</v>
      </c>
      <c r="C3089" s="2">
        <v>12722.0</v>
      </c>
      <c r="D3089" s="2">
        <v>12281.0</v>
      </c>
      <c r="E3089" s="2">
        <v>35692.0</v>
      </c>
    </row>
    <row r="3090" hidden="1">
      <c r="A3090" s="2" t="s">
        <v>3192</v>
      </c>
      <c r="B3090" s="2">
        <v>356.0</v>
      </c>
      <c r="C3090" s="2">
        <v>359.0</v>
      </c>
      <c r="D3090" s="2">
        <v>396.0</v>
      </c>
      <c r="E3090" s="2">
        <v>1111.0</v>
      </c>
      <c r="F3090" s="2" t="s">
        <v>36</v>
      </c>
      <c r="G3090" s="15" t="str">
        <f t="shared" ref="G3090:G3091" si="565">LEFT(A3090, 3)</f>
        <v>AZO</v>
      </c>
      <c r="H3090" s="15" t="str">
        <f t="shared" ref="H3090:H3091" si="566">RiGHT(A3090, 3)</f>
        <v>BNA</v>
      </c>
      <c r="I3090" s="15" t="str">
        <f>vlookup(G3090, 'Airport Codes'!$B$2:$D122631, 3, 0)</f>
        <v>Kalamazoo, MI</v>
      </c>
      <c r="J3090" s="15" t="str">
        <f>vlookup(H3090, 'Airport Codes'!$B$2:$D122631, 3, 0)</f>
        <v>Nashville, TN</v>
      </c>
      <c r="K3090" s="21"/>
    </row>
    <row r="3091" hidden="1">
      <c r="A3091" s="2" t="s">
        <v>3193</v>
      </c>
      <c r="B3091" s="2">
        <v>267.0</v>
      </c>
      <c r="C3091" s="2">
        <v>362.0</v>
      </c>
      <c r="D3091" s="2">
        <v>481.0</v>
      </c>
      <c r="E3091" s="2">
        <v>1110.0</v>
      </c>
      <c r="F3091" s="2" t="s">
        <v>36</v>
      </c>
      <c r="G3091" s="15" t="str">
        <f t="shared" si="565"/>
        <v>GRK</v>
      </c>
      <c r="H3091" s="15" t="str">
        <f t="shared" si="566"/>
        <v>IND</v>
      </c>
      <c r="I3091" s="15" t="str">
        <f>vlookup(G3091, 'Airport Codes'!$B$2:$D122631, 3, 0)</f>
        <v>Killeen, TX</v>
      </c>
      <c r="J3091" s="15" t="str">
        <f>vlookup(H3091, 'Airport Codes'!$B$2:$D122631, 3, 0)</f>
        <v>Indianapolis, IN</v>
      </c>
      <c r="K3091" s="21"/>
    </row>
    <row r="3092" hidden="1">
      <c r="A3092" s="2" t="s">
        <v>3194</v>
      </c>
      <c r="C3092" s="2">
        <v>5240.0</v>
      </c>
      <c r="D3092" s="2">
        <v>6026.0</v>
      </c>
      <c r="E3092" s="2">
        <v>11266.0</v>
      </c>
    </row>
    <row r="3093" hidden="1">
      <c r="A3093" s="2" t="s">
        <v>3195</v>
      </c>
      <c r="B3093" s="2">
        <v>268.0</v>
      </c>
      <c r="C3093" s="2">
        <v>361.0</v>
      </c>
      <c r="D3093" s="2">
        <v>477.0</v>
      </c>
      <c r="E3093" s="2">
        <v>1106.0</v>
      </c>
      <c r="F3093" s="2" t="s">
        <v>36</v>
      </c>
      <c r="G3093" s="15" t="str">
        <f t="shared" ref="G3093:G3098" si="567">LEFT(A3093, 3)</f>
        <v>BUF</v>
      </c>
      <c r="H3093" s="15" t="str">
        <f t="shared" ref="H3093:H3098" si="568">RiGHT(A3093, 3)</f>
        <v>HSV</v>
      </c>
      <c r="I3093" s="15" t="str">
        <f>vlookup(G3093, 'Airport Codes'!$B$2:$D122631, 3, 0)</f>
        <v>Buffalo, WY</v>
      </c>
      <c r="J3093" s="15" t="str">
        <f>vlookup(H3093, 'Airport Codes'!$B$2:$D122631, 3, 0)</f>
        <v>Huntsville, AL</v>
      </c>
      <c r="K3093" s="21"/>
    </row>
    <row r="3094" hidden="1">
      <c r="A3094" s="2" t="s">
        <v>3196</v>
      </c>
      <c r="B3094" s="2">
        <v>303.0</v>
      </c>
      <c r="C3094" s="2">
        <v>327.0</v>
      </c>
      <c r="D3094" s="2">
        <v>476.0</v>
      </c>
      <c r="E3094" s="2">
        <v>1106.0</v>
      </c>
      <c r="F3094" s="2" t="s">
        <v>36</v>
      </c>
      <c r="G3094" s="15" t="str">
        <f t="shared" si="567"/>
        <v>GNV</v>
      </c>
      <c r="H3094" s="15" t="str">
        <f t="shared" si="568"/>
        <v>RIC</v>
      </c>
      <c r="I3094" s="15" t="str">
        <f>vlookup(G3094, 'Airport Codes'!$B$2:$D122631, 3, 0)</f>
        <v>Gainesville, TX</v>
      </c>
      <c r="J3094" s="15" t="str">
        <f>vlookup(H3094, 'Airport Codes'!$B$2:$D122631, 3, 0)</f>
        <v>Richmond, BC</v>
      </c>
      <c r="K3094" s="21"/>
    </row>
    <row r="3095" hidden="1">
      <c r="A3095" s="2" t="s">
        <v>3197</v>
      </c>
      <c r="B3095" s="2">
        <v>360.0</v>
      </c>
      <c r="C3095" s="2">
        <v>361.0</v>
      </c>
      <c r="D3095" s="2">
        <v>383.0</v>
      </c>
      <c r="E3095" s="2">
        <v>1104.0</v>
      </c>
      <c r="F3095" s="2" t="s">
        <v>36</v>
      </c>
      <c r="G3095" s="15" t="str">
        <f t="shared" si="567"/>
        <v>BUF</v>
      </c>
      <c r="H3095" s="15" t="str">
        <f t="shared" si="568"/>
        <v>GRR</v>
      </c>
      <c r="I3095" s="15" t="str">
        <f>vlookup(G3095, 'Airport Codes'!$B$2:$D122631, 3, 0)</f>
        <v>Buffalo, WY</v>
      </c>
      <c r="J3095" s="15" t="str">
        <f>vlookup(H3095, 'Airport Codes'!$B$2:$D122631, 3, 0)</f>
        <v>Grand Rapids, MI</v>
      </c>
      <c r="K3095" s="21"/>
    </row>
    <row r="3096" hidden="1">
      <c r="A3096" s="2" t="s">
        <v>3198</v>
      </c>
      <c r="B3096" s="2">
        <v>357.0</v>
      </c>
      <c r="C3096" s="2">
        <v>362.0</v>
      </c>
      <c r="D3096" s="2">
        <v>384.0</v>
      </c>
      <c r="E3096" s="2">
        <v>1103.0</v>
      </c>
      <c r="F3096" s="2" t="s">
        <v>36</v>
      </c>
      <c r="G3096" s="15" t="str">
        <f t="shared" si="567"/>
        <v>EWN</v>
      </c>
      <c r="H3096" s="15" t="str">
        <f t="shared" si="568"/>
        <v>EWR</v>
      </c>
      <c r="I3096" s="15" t="str">
        <f>vlookup(G3096, 'Airport Codes'!$B$2:$D122631, 3, 0)</f>
        <v>New Bern, NC</v>
      </c>
      <c r="J3096" s="15" t="str">
        <f>vlookup(H3096, 'Airport Codes'!$B$2:$D122631, 3, 0)</f>
        <v>Newark, NJ</v>
      </c>
      <c r="K3096" s="21"/>
    </row>
    <row r="3097" hidden="1">
      <c r="A3097" s="2" t="s">
        <v>3199</v>
      </c>
      <c r="B3097" s="2">
        <v>287.0</v>
      </c>
      <c r="C3097" s="2">
        <v>354.0</v>
      </c>
      <c r="D3097" s="2">
        <v>461.0</v>
      </c>
      <c r="E3097" s="2">
        <v>1102.0</v>
      </c>
      <c r="F3097" s="2" t="s">
        <v>36</v>
      </c>
      <c r="G3097" s="15" t="str">
        <f t="shared" si="567"/>
        <v>ATW</v>
      </c>
      <c r="H3097" s="15" t="str">
        <f t="shared" si="568"/>
        <v>MCI</v>
      </c>
      <c r="I3097" s="15" t="str">
        <f>vlookup(G3097, 'Airport Codes'!$B$2:$D122631, 3, 0)</f>
        <v>Appleton, WI</v>
      </c>
      <c r="J3097" s="15" t="str">
        <f>vlookup(H3097, 'Airport Codes'!$B$2:$D122631, 3, 0)</f>
        <v>Kansas City, MO</v>
      </c>
      <c r="K3097" s="21"/>
    </row>
    <row r="3098" hidden="1">
      <c r="A3098" s="2" t="s">
        <v>3200</v>
      </c>
      <c r="B3098" s="2">
        <v>277.0</v>
      </c>
      <c r="C3098" s="2">
        <v>344.0</v>
      </c>
      <c r="D3098" s="2">
        <v>479.0</v>
      </c>
      <c r="E3098" s="2">
        <v>1100.0</v>
      </c>
      <c r="F3098" s="2" t="s">
        <v>36</v>
      </c>
      <c r="G3098" s="15" t="str">
        <f t="shared" si="567"/>
        <v>ABE</v>
      </c>
      <c r="H3098" s="15" t="str">
        <f t="shared" si="568"/>
        <v>RDU</v>
      </c>
      <c r="I3098" s="15" t="str">
        <f>vlookup(G3098, 'Airport Codes'!$B$2:$D122631, 3, 0)</f>
        <v>Allentown, PA</v>
      </c>
      <c r="J3098" s="15" t="str">
        <f>vlookup(H3098, 'Airport Codes'!$B$2:$D122631, 3, 0)</f>
        <v>Raleigh, NC</v>
      </c>
      <c r="K3098" s="21"/>
    </row>
    <row r="3099" hidden="1">
      <c r="A3099" s="2" t="s">
        <v>3201</v>
      </c>
      <c r="C3099" s="2">
        <v>104.0</v>
      </c>
      <c r="D3099" s="2">
        <v>67.0</v>
      </c>
      <c r="E3099" s="2">
        <v>171.0</v>
      </c>
    </row>
    <row r="3100" hidden="1">
      <c r="A3100" s="2" t="s">
        <v>3202</v>
      </c>
      <c r="B3100" s="2">
        <v>8414.0</v>
      </c>
      <c r="C3100" s="2">
        <v>9780.0</v>
      </c>
      <c r="D3100" s="2">
        <v>9380.0</v>
      </c>
      <c r="E3100" s="2">
        <v>27574.0</v>
      </c>
    </row>
    <row r="3101" hidden="1">
      <c r="A3101" s="2" t="s">
        <v>3203</v>
      </c>
      <c r="B3101" s="2">
        <v>325.0</v>
      </c>
      <c r="C3101" s="2">
        <v>343.0</v>
      </c>
      <c r="D3101" s="2">
        <v>431.0</v>
      </c>
      <c r="E3101" s="2">
        <v>1099.0</v>
      </c>
      <c r="F3101" s="2" t="s">
        <v>36</v>
      </c>
      <c r="G3101" s="15" t="str">
        <f>LEFT(A3101, 3)</f>
        <v>ICT</v>
      </c>
      <c r="H3101" s="15" t="str">
        <f>RiGHT(A3101, 3)</f>
        <v>MEM</v>
      </c>
      <c r="I3101" s="15" t="str">
        <f>vlookup(G3101, 'Airport Codes'!$B$2:$D122631, 3, 0)</f>
        <v>Wichita, KS</v>
      </c>
      <c r="J3101" s="15" t="str">
        <f>vlookup(H3101, 'Airport Codes'!$B$2:$D122631, 3, 0)</f>
        <v>Memphis, TN</v>
      </c>
      <c r="K3101" s="21"/>
    </row>
    <row r="3102" hidden="1">
      <c r="A3102" s="2" t="s">
        <v>3204</v>
      </c>
      <c r="C3102" s="2">
        <v>4069.0</v>
      </c>
      <c r="D3102" s="2">
        <v>5251.0</v>
      </c>
      <c r="E3102" s="2">
        <v>9320.0</v>
      </c>
    </row>
    <row r="3103" hidden="1">
      <c r="A3103" s="2" t="s">
        <v>3205</v>
      </c>
      <c r="D3103" s="2">
        <v>18.0</v>
      </c>
      <c r="E3103" s="2">
        <v>18.0</v>
      </c>
    </row>
    <row r="3104" hidden="1">
      <c r="A3104" s="2" t="s">
        <v>3206</v>
      </c>
      <c r="B3104" s="2">
        <v>277.0</v>
      </c>
      <c r="C3104" s="2">
        <v>380.0</v>
      </c>
      <c r="D3104" s="2">
        <v>441.0</v>
      </c>
      <c r="E3104" s="2">
        <v>1098.0</v>
      </c>
      <c r="F3104" s="2" t="s">
        <v>36</v>
      </c>
      <c r="G3104" s="15" t="str">
        <f>LEFT(A3104, 3)</f>
        <v>SBY</v>
      </c>
      <c r="H3104" s="15" t="str">
        <f>RiGHT(A3104, 3)</f>
        <v>TPA</v>
      </c>
      <c r="I3104" s="15" t="str">
        <f>vlookup(G3104, 'Airport Codes'!$B$2:$D122631, 3, 0)</f>
        <v>Salisbury, NC</v>
      </c>
      <c r="J3104" s="15" t="str">
        <f>vlookup(H3104, 'Airport Codes'!$B$2:$D122631, 3, 0)</f>
        <v>Tampa, FL</v>
      </c>
      <c r="K3104" s="21"/>
    </row>
    <row r="3105" hidden="1">
      <c r="A3105" s="2" t="s">
        <v>3207</v>
      </c>
      <c r="B3105" s="2">
        <v>964.0</v>
      </c>
      <c r="C3105" s="2">
        <v>1013.0</v>
      </c>
      <c r="D3105" s="2">
        <v>470.0</v>
      </c>
      <c r="E3105" s="2">
        <v>2447.0</v>
      </c>
    </row>
    <row r="3106" hidden="1">
      <c r="A3106" s="2" t="s">
        <v>3208</v>
      </c>
      <c r="D3106" s="2">
        <v>41.0</v>
      </c>
      <c r="E3106" s="2">
        <v>41.0</v>
      </c>
    </row>
    <row r="3107" hidden="1">
      <c r="A3107" s="2" t="s">
        <v>3209</v>
      </c>
      <c r="B3107" s="2">
        <v>249.0</v>
      </c>
      <c r="C3107" s="2">
        <v>349.0</v>
      </c>
      <c r="D3107" s="2">
        <v>499.0</v>
      </c>
      <c r="E3107" s="2">
        <v>1097.0</v>
      </c>
      <c r="F3107" s="2" t="s">
        <v>36</v>
      </c>
      <c r="G3107" s="15" t="str">
        <f>LEFT(A3107, 3)</f>
        <v>BNA</v>
      </c>
      <c r="H3107" s="15" t="str">
        <f>RiGHT(A3107, 3)</f>
        <v>ELM</v>
      </c>
      <c r="I3107" s="15" t="str">
        <f>vlookup(G3107, 'Airport Codes'!$B$2:$D122631, 3, 0)</f>
        <v>Nashville, TN</v>
      </c>
      <c r="J3107" s="15" t="str">
        <f>vlookup(H3107, 'Airport Codes'!$B$2:$D122631, 3, 0)</f>
        <v>Elmira, NY</v>
      </c>
      <c r="K3107" s="21"/>
    </row>
    <row r="3108" hidden="1">
      <c r="A3108" s="2" t="s">
        <v>3210</v>
      </c>
      <c r="B3108" s="2">
        <v>37.0</v>
      </c>
      <c r="C3108" s="2">
        <v>19.0</v>
      </c>
      <c r="D3108" s="2">
        <v>182.0</v>
      </c>
      <c r="E3108" s="2">
        <v>238.0</v>
      </c>
    </row>
    <row r="3109" hidden="1">
      <c r="A3109" s="2" t="s">
        <v>3211</v>
      </c>
      <c r="B3109" s="2">
        <v>134.0</v>
      </c>
      <c r="C3109" s="2">
        <v>187.0</v>
      </c>
      <c r="D3109" s="2">
        <v>117.0</v>
      </c>
      <c r="E3109" s="2">
        <v>438.0</v>
      </c>
    </row>
    <row r="3110" hidden="1">
      <c r="A3110" s="2" t="s">
        <v>3212</v>
      </c>
      <c r="B3110" s="2">
        <v>912.0</v>
      </c>
      <c r="C3110" s="2">
        <v>988.0</v>
      </c>
      <c r="D3110" s="2">
        <v>785.0</v>
      </c>
      <c r="E3110" s="2">
        <v>2685.0</v>
      </c>
    </row>
    <row r="3111" hidden="1">
      <c r="A3111" s="2" t="s">
        <v>3213</v>
      </c>
      <c r="B3111" s="2">
        <v>315.0</v>
      </c>
      <c r="C3111" s="2">
        <v>369.0</v>
      </c>
      <c r="D3111" s="2">
        <v>413.0</v>
      </c>
      <c r="E3111" s="2">
        <v>1097.0</v>
      </c>
      <c r="F3111" s="2" t="s">
        <v>36</v>
      </c>
      <c r="G3111" s="15" t="str">
        <f>LEFT(A3111, 3)</f>
        <v>MCI</v>
      </c>
      <c r="H3111" s="15" t="str">
        <f>RiGHT(A3111, 3)</f>
        <v>SBN</v>
      </c>
      <c r="I3111" s="15" t="str">
        <f>vlookup(G3111, 'Airport Codes'!$B$2:$D122631, 3, 0)</f>
        <v>Kansas City, MO</v>
      </c>
      <c r="J3111" s="15" t="str">
        <f>vlookup(H3111, 'Airport Codes'!$B$2:$D122631, 3, 0)</f>
        <v>South Bend, IN</v>
      </c>
      <c r="K3111" s="21"/>
    </row>
    <row r="3112" hidden="1">
      <c r="A3112" s="2" t="s">
        <v>3214</v>
      </c>
      <c r="B3112" s="2">
        <v>19.0</v>
      </c>
      <c r="C3112" s="2">
        <v>18.0</v>
      </c>
      <c r="D3112" s="2">
        <v>37.0</v>
      </c>
      <c r="E3112" s="2">
        <v>74.0</v>
      </c>
    </row>
    <row r="3113" hidden="1">
      <c r="A3113" s="2" t="s">
        <v>3215</v>
      </c>
      <c r="B3113" s="2">
        <v>610.0</v>
      </c>
      <c r="C3113" s="2">
        <v>633.0</v>
      </c>
      <c r="D3113" s="2">
        <v>620.0</v>
      </c>
      <c r="E3113" s="2">
        <v>1863.0</v>
      </c>
    </row>
    <row r="3114" hidden="1">
      <c r="A3114" s="2" t="s">
        <v>3216</v>
      </c>
      <c r="C3114" s="2">
        <v>19.0</v>
      </c>
      <c r="E3114" s="2">
        <v>19.0</v>
      </c>
    </row>
    <row r="3115" hidden="1">
      <c r="A3115" s="2" t="s">
        <v>3217</v>
      </c>
      <c r="B3115" s="2">
        <v>207.0</v>
      </c>
      <c r="C3115" s="2">
        <v>100.0</v>
      </c>
      <c r="D3115" s="2">
        <v>272.0</v>
      </c>
      <c r="E3115" s="2">
        <v>579.0</v>
      </c>
    </row>
    <row r="3116" hidden="1">
      <c r="A3116" s="2" t="s">
        <v>3218</v>
      </c>
      <c r="B3116" s="2">
        <v>256.0</v>
      </c>
      <c r="C3116" s="2">
        <v>220.0</v>
      </c>
      <c r="D3116" s="2">
        <v>246.0</v>
      </c>
      <c r="E3116" s="2">
        <v>722.0</v>
      </c>
    </row>
    <row r="3117" hidden="1">
      <c r="A3117" s="2" t="s">
        <v>3219</v>
      </c>
      <c r="B3117" s="2">
        <v>3492.0</v>
      </c>
      <c r="C3117" s="2">
        <v>3327.0</v>
      </c>
      <c r="D3117" s="2">
        <v>3456.0</v>
      </c>
      <c r="E3117" s="2">
        <v>10275.0</v>
      </c>
    </row>
    <row r="3118" hidden="1">
      <c r="A3118" s="2" t="s">
        <v>3220</v>
      </c>
      <c r="B3118" s="2">
        <v>304.0</v>
      </c>
      <c r="C3118" s="2">
        <v>363.0</v>
      </c>
      <c r="D3118" s="2">
        <v>429.0</v>
      </c>
      <c r="E3118" s="2">
        <v>1096.0</v>
      </c>
      <c r="F3118" s="2" t="s">
        <v>36</v>
      </c>
      <c r="G3118" s="15" t="str">
        <f>LEFT(A3118, 3)</f>
        <v>LFT</v>
      </c>
      <c r="H3118" s="15" t="str">
        <f>RiGHT(A3118, 3)</f>
        <v>STL</v>
      </c>
      <c r="I3118" s="15" t="str">
        <f>vlookup(G3118, 'Airport Codes'!$B$2:$D122631, 3, 0)</f>
        <v>Lafayette, IN</v>
      </c>
      <c r="J3118" s="15" t="str">
        <f>vlookup(H3118, 'Airport Codes'!$B$2:$D122631, 3, 0)</f>
        <v>St. Louis, MO</v>
      </c>
      <c r="K3118" s="21"/>
    </row>
    <row r="3119" hidden="1">
      <c r="A3119" s="2" t="s">
        <v>3221</v>
      </c>
      <c r="B3119" s="2">
        <v>5839.0</v>
      </c>
      <c r="C3119" s="2">
        <v>5344.0</v>
      </c>
      <c r="D3119" s="2">
        <v>5108.0</v>
      </c>
      <c r="E3119" s="2">
        <v>16291.0</v>
      </c>
    </row>
    <row r="3120" hidden="1">
      <c r="A3120" s="2" t="s">
        <v>3222</v>
      </c>
      <c r="C3120" s="2">
        <v>36.0</v>
      </c>
      <c r="E3120" s="2">
        <v>36.0</v>
      </c>
    </row>
    <row r="3121" hidden="1">
      <c r="A3121" s="2" t="s">
        <v>3223</v>
      </c>
      <c r="B3121" s="2">
        <v>255.0</v>
      </c>
      <c r="C3121" s="2">
        <v>359.0</v>
      </c>
      <c r="D3121" s="2">
        <v>479.0</v>
      </c>
      <c r="E3121" s="2">
        <v>1093.0</v>
      </c>
      <c r="F3121" s="2" t="s">
        <v>36</v>
      </c>
      <c r="G3121" s="15" t="str">
        <f t="shared" ref="G3121:G3122" si="569">LEFT(A3121, 3)</f>
        <v>JAX</v>
      </c>
      <c r="H3121" s="15" t="str">
        <f t="shared" ref="H3121:H3122" si="570">RiGHT(A3121, 3)</f>
        <v>SBN</v>
      </c>
      <c r="I3121" s="15" t="str">
        <f>vlookup(G3121, 'Airport Codes'!$B$2:$D122631, 3, 0)</f>
        <v>Jacksonville, FL</v>
      </c>
      <c r="J3121" s="15" t="str">
        <f>vlookup(H3121, 'Airport Codes'!$B$2:$D122631, 3, 0)</f>
        <v>South Bend, IN</v>
      </c>
      <c r="K3121" s="21"/>
    </row>
    <row r="3122" hidden="1">
      <c r="A3122" s="2" t="s">
        <v>3224</v>
      </c>
      <c r="B3122" s="2">
        <v>312.0</v>
      </c>
      <c r="C3122" s="2">
        <v>362.0</v>
      </c>
      <c r="D3122" s="2">
        <v>408.0</v>
      </c>
      <c r="E3122" s="2">
        <v>1082.0</v>
      </c>
      <c r="F3122" s="2" t="s">
        <v>36</v>
      </c>
      <c r="G3122" s="15" t="str">
        <f t="shared" si="569"/>
        <v>DCA</v>
      </c>
      <c r="H3122" s="15" t="str">
        <f t="shared" si="570"/>
        <v>FAY</v>
      </c>
      <c r="I3122" s="15" t="str">
        <f>vlookup(G3122, 'Airport Codes'!$B$2:$D122631, 3, 0)</f>
        <v>Washington, DC</v>
      </c>
      <c r="J3122" s="15" t="str">
        <f>vlookup(H3122, 'Airport Codes'!$B$2:$D122631, 3, 0)</f>
        <v>Fayetteville, NC</v>
      </c>
      <c r="K3122" s="21"/>
    </row>
    <row r="3123" hidden="1">
      <c r="A3123" s="2" t="s">
        <v>3225</v>
      </c>
      <c r="B3123" s="2">
        <v>3681.0</v>
      </c>
      <c r="C3123" s="2">
        <v>3661.0</v>
      </c>
      <c r="D3123" s="2">
        <v>3480.0</v>
      </c>
      <c r="E3123" s="2">
        <v>10822.0</v>
      </c>
    </row>
    <row r="3124" hidden="1">
      <c r="A3124" s="2" t="s">
        <v>3226</v>
      </c>
      <c r="B3124" s="2">
        <v>40.0</v>
      </c>
      <c r="C3124" s="2">
        <v>19.0</v>
      </c>
      <c r="E3124" s="2">
        <v>59.0</v>
      </c>
    </row>
    <row r="3125" hidden="1">
      <c r="A3125" s="2" t="s">
        <v>3227</v>
      </c>
      <c r="B3125" s="2">
        <v>301.0</v>
      </c>
      <c r="C3125" s="2">
        <v>369.0</v>
      </c>
      <c r="D3125" s="2">
        <v>406.0</v>
      </c>
      <c r="E3125" s="2">
        <v>1076.0</v>
      </c>
      <c r="F3125" s="2" t="s">
        <v>36</v>
      </c>
      <c r="G3125" s="15" t="str">
        <f>LEFT(A3125, 3)</f>
        <v>AGS</v>
      </c>
      <c r="H3125" s="15" t="str">
        <f>RiGHT(A3125, 3)</f>
        <v>ORF</v>
      </c>
      <c r="I3125" s="15" t="str">
        <f>vlookup(G3125, 'Airport Codes'!$B$2:$D122631, 3, 0)</f>
        <v>Augusta, ME</v>
      </c>
      <c r="J3125" s="15" t="str">
        <f>vlookup(H3125, 'Airport Codes'!$B$2:$D122631, 3, 0)</f>
        <v>Norfolk, VA</v>
      </c>
      <c r="K3125" s="21"/>
    </row>
    <row r="3126" hidden="1">
      <c r="A3126" s="2" t="s">
        <v>3228</v>
      </c>
      <c r="B3126" s="2">
        <v>176.0</v>
      </c>
      <c r="C3126" s="2">
        <v>117.0</v>
      </c>
      <c r="D3126" s="2">
        <v>108.0</v>
      </c>
      <c r="E3126" s="2">
        <v>401.0</v>
      </c>
    </row>
    <row r="3127" hidden="1">
      <c r="A3127" s="2" t="s">
        <v>3229</v>
      </c>
      <c r="B3127" s="2">
        <v>276.0</v>
      </c>
      <c r="C3127" s="2">
        <v>355.0</v>
      </c>
      <c r="D3127" s="2">
        <v>445.0</v>
      </c>
      <c r="E3127" s="2">
        <v>1076.0</v>
      </c>
      <c r="F3127" s="2" t="s">
        <v>36</v>
      </c>
      <c r="G3127" s="15" t="str">
        <f t="shared" ref="G3127:G3128" si="571">LEFT(A3127, 3)</f>
        <v>RDM</v>
      </c>
      <c r="H3127" s="15" t="str">
        <f t="shared" ref="H3127:H3128" si="572">RiGHT(A3127, 3)</f>
        <v>SBA</v>
      </c>
      <c r="I3127" s="15" t="str">
        <f>vlookup(G3127, 'Airport Codes'!$B$2:$D122631, 3, 0)</f>
        <v>Redmond, OR</v>
      </c>
      <c r="J3127" s="15" t="str">
        <f>vlookup(H3127, 'Airport Codes'!$B$2:$D122631, 3, 0)</f>
        <v>Santa Barbara, CA</v>
      </c>
      <c r="K3127" s="21"/>
    </row>
    <row r="3128" hidden="1">
      <c r="A3128" s="2" t="s">
        <v>3230</v>
      </c>
      <c r="B3128" s="2">
        <v>310.0</v>
      </c>
      <c r="C3128" s="2">
        <v>348.0</v>
      </c>
      <c r="D3128" s="2">
        <v>416.0</v>
      </c>
      <c r="E3128" s="2">
        <v>1074.0</v>
      </c>
      <c r="F3128" s="2" t="s">
        <v>36</v>
      </c>
      <c r="G3128" s="15" t="str">
        <f t="shared" si="571"/>
        <v>AGS</v>
      </c>
      <c r="H3128" s="15" t="str">
        <f t="shared" si="572"/>
        <v>RIC</v>
      </c>
      <c r="I3128" s="15" t="str">
        <f>vlookup(G3128, 'Airport Codes'!$B$2:$D122631, 3, 0)</f>
        <v>Augusta, ME</v>
      </c>
      <c r="J3128" s="15" t="str">
        <f>vlookup(H3128, 'Airport Codes'!$B$2:$D122631, 3, 0)</f>
        <v>Richmond, BC</v>
      </c>
      <c r="K3128" s="21"/>
    </row>
    <row r="3129" hidden="1">
      <c r="A3129" s="2" t="s">
        <v>3231</v>
      </c>
      <c r="B3129" s="2">
        <v>189.0</v>
      </c>
      <c r="C3129" s="2">
        <v>178.0</v>
      </c>
      <c r="D3129" s="2">
        <v>342.0</v>
      </c>
      <c r="E3129" s="2">
        <v>709.0</v>
      </c>
    </row>
    <row r="3130" hidden="1">
      <c r="A3130" s="2" t="s">
        <v>3232</v>
      </c>
      <c r="B3130" s="2">
        <v>202.0</v>
      </c>
      <c r="C3130" s="2">
        <v>363.0</v>
      </c>
      <c r="D3130" s="2">
        <v>509.0</v>
      </c>
      <c r="E3130" s="2">
        <v>1074.0</v>
      </c>
      <c r="F3130" s="2" t="s">
        <v>36</v>
      </c>
      <c r="G3130" s="15" t="str">
        <f>LEFT(A3130, 3)</f>
        <v>ILM</v>
      </c>
      <c r="H3130" s="15" t="str">
        <f>RiGHT(A3130, 3)</f>
        <v>JFK</v>
      </c>
      <c r="I3130" s="15" t="str">
        <f>vlookup(G3130, 'Airport Codes'!$B$2:$D122631, 3, 0)</f>
        <v>Wilmington, DE</v>
      </c>
      <c r="J3130" s="15" t="str">
        <f>vlookup(H3130, 'Airport Codes'!$B$2:$D122631, 3, 0)</f>
        <v>New York, NY</v>
      </c>
      <c r="K3130" s="21"/>
    </row>
    <row r="3131" hidden="1">
      <c r="A3131" s="2" t="s">
        <v>3233</v>
      </c>
      <c r="B3131" s="2">
        <v>185.0</v>
      </c>
      <c r="C3131" s="2">
        <v>267.0</v>
      </c>
      <c r="D3131" s="2">
        <v>257.0</v>
      </c>
      <c r="E3131" s="2">
        <v>709.0</v>
      </c>
    </row>
    <row r="3132" hidden="1">
      <c r="A3132" s="2" t="s">
        <v>3234</v>
      </c>
      <c r="B3132" s="2">
        <v>341.0</v>
      </c>
      <c r="C3132" s="2">
        <v>361.0</v>
      </c>
      <c r="D3132" s="2">
        <v>368.0</v>
      </c>
      <c r="E3132" s="2">
        <v>1070.0</v>
      </c>
      <c r="F3132" s="2" t="s">
        <v>36</v>
      </c>
      <c r="G3132" s="15" t="str">
        <f>LEFT(A3132, 3)</f>
        <v>CRW</v>
      </c>
      <c r="H3132" s="15" t="str">
        <f>RiGHT(A3132, 3)</f>
        <v>EWR</v>
      </c>
      <c r="I3132" s="15" t="str">
        <f>vlookup(G3132, 'Airport Codes'!$B$2:$D122631, 3, 0)</f>
        <v>Charleston, WV</v>
      </c>
      <c r="J3132" s="15" t="str">
        <f>vlookup(H3132, 'Airport Codes'!$B$2:$D122631, 3, 0)</f>
        <v>Newark, NJ</v>
      </c>
      <c r="K3132" s="21"/>
    </row>
    <row r="3133" hidden="1">
      <c r="A3133" s="2" t="s">
        <v>3235</v>
      </c>
      <c r="B3133" s="2">
        <v>213.0</v>
      </c>
      <c r="C3133" s="2">
        <v>325.0</v>
      </c>
      <c r="D3133" s="2">
        <v>292.0</v>
      </c>
      <c r="E3133" s="2">
        <v>830.0</v>
      </c>
    </row>
    <row r="3134" hidden="1">
      <c r="A3134" s="2" t="s">
        <v>3236</v>
      </c>
      <c r="B3134" s="2">
        <v>58.0</v>
      </c>
      <c r="E3134" s="2">
        <v>58.0</v>
      </c>
    </row>
    <row r="3135" hidden="1">
      <c r="A3135" s="2" t="s">
        <v>3237</v>
      </c>
      <c r="B3135" s="2">
        <v>290.0</v>
      </c>
      <c r="C3135" s="2">
        <v>330.0</v>
      </c>
      <c r="D3135" s="2">
        <v>445.0</v>
      </c>
      <c r="E3135" s="2">
        <v>1065.0</v>
      </c>
      <c r="F3135" s="2" t="s">
        <v>36</v>
      </c>
      <c r="G3135" s="15" t="str">
        <f>LEFT(A3135, 3)</f>
        <v>RIC</v>
      </c>
      <c r="H3135" s="15" t="str">
        <f>RiGHT(A3135, 3)</f>
        <v>SBN</v>
      </c>
      <c r="I3135" s="15" t="str">
        <f>vlookup(G3135, 'Airport Codes'!$B$2:$D122631, 3, 0)</f>
        <v>Richmond, BC</v>
      </c>
      <c r="J3135" s="15" t="str">
        <f>vlookup(H3135, 'Airport Codes'!$B$2:$D122631, 3, 0)</f>
        <v>South Bend, IN</v>
      </c>
      <c r="K3135" s="21"/>
    </row>
    <row r="3136" hidden="1">
      <c r="A3136" s="2" t="s">
        <v>3238</v>
      </c>
      <c r="B3136" s="2">
        <v>409.0</v>
      </c>
      <c r="C3136" s="2">
        <v>541.0</v>
      </c>
      <c r="D3136" s="2">
        <v>441.0</v>
      </c>
      <c r="E3136" s="2">
        <v>1391.0</v>
      </c>
    </row>
    <row r="3137" hidden="1">
      <c r="A3137" s="2" t="s">
        <v>3239</v>
      </c>
      <c r="B3137" s="2">
        <v>1102.0</v>
      </c>
      <c r="C3137" s="2">
        <v>1093.0</v>
      </c>
      <c r="D3137" s="2">
        <v>1090.0</v>
      </c>
      <c r="E3137" s="2">
        <v>3285.0</v>
      </c>
    </row>
    <row r="3138" hidden="1">
      <c r="A3138" s="2" t="s">
        <v>3240</v>
      </c>
      <c r="B3138" s="2">
        <v>759.0</v>
      </c>
      <c r="C3138" s="2">
        <v>736.0</v>
      </c>
      <c r="D3138" s="2">
        <v>693.0</v>
      </c>
      <c r="E3138" s="2">
        <v>2188.0</v>
      </c>
    </row>
    <row r="3139" hidden="1">
      <c r="A3139" s="2" t="s">
        <v>3241</v>
      </c>
      <c r="D3139" s="2">
        <v>44.0</v>
      </c>
      <c r="E3139" s="2">
        <v>44.0</v>
      </c>
    </row>
    <row r="3140" hidden="1">
      <c r="A3140" s="2" t="s">
        <v>3242</v>
      </c>
      <c r="B3140" s="2">
        <v>39.0</v>
      </c>
      <c r="D3140" s="2">
        <v>89.0</v>
      </c>
      <c r="E3140" s="2">
        <v>128.0</v>
      </c>
    </row>
    <row r="3141" hidden="1">
      <c r="A3141" s="2" t="s">
        <v>3243</v>
      </c>
      <c r="B3141" s="2">
        <v>317.0</v>
      </c>
      <c r="C3141" s="2">
        <v>341.0</v>
      </c>
      <c r="D3141" s="2">
        <v>406.0</v>
      </c>
      <c r="E3141" s="2">
        <v>1064.0</v>
      </c>
      <c r="F3141" s="2" t="s">
        <v>36</v>
      </c>
      <c r="G3141" s="15" t="str">
        <f t="shared" ref="G3141:G3144" si="573">LEFT(A3141, 3)</f>
        <v>AGS</v>
      </c>
      <c r="H3141" s="15" t="str">
        <f t="shared" ref="H3141:H3144" si="574">RiGHT(A3141, 3)</f>
        <v>OKC</v>
      </c>
      <c r="I3141" s="15" t="str">
        <f>vlookup(G3141, 'Airport Codes'!$B$2:$D122631, 3, 0)</f>
        <v>Augusta, ME</v>
      </c>
      <c r="J3141" s="15" t="str">
        <f>vlookup(H3141, 'Airport Codes'!$B$2:$D122631, 3, 0)</f>
        <v>Oklahoma City, OK</v>
      </c>
      <c r="K3141" s="21"/>
    </row>
    <row r="3142" hidden="1">
      <c r="A3142" s="2" t="s">
        <v>3244</v>
      </c>
      <c r="B3142" s="2">
        <v>316.0</v>
      </c>
      <c r="C3142" s="2">
        <v>331.0</v>
      </c>
      <c r="D3142" s="2">
        <v>411.0</v>
      </c>
      <c r="E3142" s="2">
        <v>1058.0</v>
      </c>
      <c r="F3142" s="2" t="s">
        <v>36</v>
      </c>
      <c r="G3142" s="15" t="str">
        <f t="shared" si="573"/>
        <v>EAT</v>
      </c>
      <c r="H3142" s="15" t="str">
        <f t="shared" si="574"/>
        <v>SMF</v>
      </c>
      <c r="I3142" s="15" t="str">
        <f>vlookup(G3142, 'Airport Codes'!$B$2:$D122631, 3, 0)</f>
        <v>Wenatchee, WA</v>
      </c>
      <c r="J3142" s="15" t="str">
        <f>vlookup(H3142, 'Airport Codes'!$B$2:$D122631, 3, 0)</f>
        <v>Sacramento, CA</v>
      </c>
      <c r="K3142" s="21"/>
    </row>
    <row r="3143" hidden="1">
      <c r="A3143" s="2" t="s">
        <v>3245</v>
      </c>
      <c r="B3143" s="2">
        <v>302.0</v>
      </c>
      <c r="C3143" s="2">
        <v>365.0</v>
      </c>
      <c r="D3143" s="2">
        <v>391.0</v>
      </c>
      <c r="E3143" s="2">
        <v>1058.0</v>
      </c>
      <c r="F3143" s="2" t="s">
        <v>36</v>
      </c>
      <c r="G3143" s="15" t="str">
        <f t="shared" si="573"/>
        <v>MGM</v>
      </c>
      <c r="H3143" s="15" t="str">
        <f t="shared" si="574"/>
        <v>TPA</v>
      </c>
      <c r="I3143" s="15" t="str">
        <f>vlookup(G3143, 'Airport Codes'!$B$2:$D122631, 3, 0)</f>
        <v>Montgomery, AL</v>
      </c>
      <c r="J3143" s="15" t="str">
        <f>vlookup(H3143, 'Airport Codes'!$B$2:$D122631, 3, 0)</f>
        <v>Tampa, FL</v>
      </c>
      <c r="K3143" s="21"/>
    </row>
    <row r="3144" hidden="1">
      <c r="A3144" s="2" t="s">
        <v>3246</v>
      </c>
      <c r="B3144" s="2">
        <v>300.0</v>
      </c>
      <c r="C3144" s="2">
        <v>330.0</v>
      </c>
      <c r="D3144" s="2">
        <v>425.0</v>
      </c>
      <c r="E3144" s="2">
        <v>1055.0</v>
      </c>
      <c r="F3144" s="2" t="s">
        <v>36</v>
      </c>
      <c r="G3144" s="15" t="str">
        <f t="shared" si="573"/>
        <v>CHO</v>
      </c>
      <c r="H3144" s="15" t="str">
        <f t="shared" si="574"/>
        <v>SRQ</v>
      </c>
      <c r="I3144" s="15" t="str">
        <f>vlookup(G3144, 'Airport Codes'!$B$2:$D122631, 3, 0)</f>
        <v>Charlottesville, VA</v>
      </c>
      <c r="J3144" s="15" t="str">
        <f>vlookup(H3144, 'Airport Codes'!$B$2:$D122631, 3, 0)</f>
        <v>Sarasota, FL</v>
      </c>
      <c r="K3144" s="21"/>
    </row>
    <row r="3145" hidden="1">
      <c r="A3145" s="2" t="s">
        <v>3247</v>
      </c>
      <c r="B3145" s="2">
        <v>3245.0</v>
      </c>
      <c r="C3145" s="2">
        <v>3359.0</v>
      </c>
      <c r="D3145" s="2">
        <v>936.0</v>
      </c>
      <c r="E3145" s="2">
        <v>7540.0</v>
      </c>
    </row>
    <row r="3146" hidden="1">
      <c r="A3146" s="2" t="s">
        <v>3248</v>
      </c>
      <c r="D3146" s="2">
        <v>135.0</v>
      </c>
      <c r="E3146" s="2">
        <v>135.0</v>
      </c>
    </row>
    <row r="3147" hidden="1">
      <c r="A3147" s="2" t="s">
        <v>3249</v>
      </c>
      <c r="B3147" s="2">
        <v>307.0</v>
      </c>
      <c r="C3147" s="2">
        <v>345.0</v>
      </c>
      <c r="D3147" s="2">
        <v>403.0</v>
      </c>
      <c r="E3147" s="2">
        <v>1055.0</v>
      </c>
      <c r="F3147" s="2" t="s">
        <v>36</v>
      </c>
      <c r="G3147" s="15" t="str">
        <f t="shared" ref="G3147:G3148" si="575">LEFT(A3147, 3)</f>
        <v>CPR</v>
      </c>
      <c r="H3147" s="15" t="str">
        <f t="shared" ref="H3147:H3148" si="576">RiGHT(A3147, 3)</f>
        <v>OKC</v>
      </c>
      <c r="I3147" s="15" t="str">
        <f>vlookup(G3147, 'Airport Codes'!$B$2:$D122631, 3, 0)</f>
        <v>Casper, WY</v>
      </c>
      <c r="J3147" s="15" t="str">
        <f>vlookup(H3147, 'Airport Codes'!$B$2:$D122631, 3, 0)</f>
        <v>Oklahoma City, OK</v>
      </c>
      <c r="K3147" s="21"/>
    </row>
    <row r="3148" hidden="1">
      <c r="A3148" s="2" t="s">
        <v>3250</v>
      </c>
      <c r="B3148" s="2">
        <v>306.0</v>
      </c>
      <c r="C3148" s="2">
        <v>332.0</v>
      </c>
      <c r="D3148" s="2">
        <v>411.0</v>
      </c>
      <c r="E3148" s="2">
        <v>1049.0</v>
      </c>
      <c r="F3148" s="2" t="s">
        <v>36</v>
      </c>
      <c r="G3148" s="15" t="str">
        <f t="shared" si="575"/>
        <v>LIT</v>
      </c>
      <c r="H3148" s="15" t="str">
        <f t="shared" si="576"/>
        <v>SRQ</v>
      </c>
      <c r="I3148" s="15" t="str">
        <f>vlookup(G3148, 'Airport Codes'!$B$2:$D122631, 3, 0)</f>
        <v>Little Rock, AR</v>
      </c>
      <c r="J3148" s="15" t="str">
        <f>vlookup(H3148, 'Airport Codes'!$B$2:$D122631, 3, 0)</f>
        <v>Sarasota, FL</v>
      </c>
      <c r="K3148" s="21"/>
    </row>
    <row r="3149" hidden="1">
      <c r="A3149" s="2" t="s">
        <v>3251</v>
      </c>
      <c r="B3149" s="2">
        <v>432.0</v>
      </c>
      <c r="C3149" s="2">
        <v>464.0</v>
      </c>
      <c r="D3149" s="2">
        <v>458.0</v>
      </c>
      <c r="E3149" s="2">
        <v>1354.0</v>
      </c>
    </row>
    <row r="3150" hidden="1">
      <c r="A3150" s="2" t="s">
        <v>3252</v>
      </c>
      <c r="B3150" s="2">
        <v>573.0</v>
      </c>
      <c r="C3150" s="2">
        <v>589.0</v>
      </c>
      <c r="D3150" s="2">
        <v>488.0</v>
      </c>
      <c r="E3150" s="2">
        <v>1650.0</v>
      </c>
    </row>
    <row r="3151" hidden="1">
      <c r="A3151" s="2" t="s">
        <v>3253</v>
      </c>
      <c r="B3151" s="2">
        <v>267.0</v>
      </c>
      <c r="C3151" s="2">
        <v>362.0</v>
      </c>
      <c r="D3151" s="2">
        <v>413.0</v>
      </c>
      <c r="E3151" s="2">
        <v>1042.0</v>
      </c>
      <c r="F3151" s="2" t="s">
        <v>36</v>
      </c>
      <c r="G3151" s="15" t="str">
        <f>LEFT(A3151, 3)</f>
        <v>JFK</v>
      </c>
      <c r="H3151" s="15" t="str">
        <f>RiGHT(A3151, 3)</f>
        <v>OAJ</v>
      </c>
      <c r="I3151" s="15" t="str">
        <f>vlookup(G3151, 'Airport Codes'!$B$2:$D122631, 3, 0)</f>
        <v>New York, NY</v>
      </c>
      <c r="J3151" s="15" t="str">
        <f>vlookup(H3151, 'Airport Codes'!$B$2:$D122631, 3, 0)</f>
        <v>Jacksonville, FL</v>
      </c>
      <c r="K3151" s="21"/>
    </row>
    <row r="3152" hidden="1">
      <c r="A3152" s="2" t="s">
        <v>3254</v>
      </c>
      <c r="C3152" s="2">
        <v>40.0</v>
      </c>
      <c r="D3152" s="2">
        <v>94.0</v>
      </c>
      <c r="E3152" s="2">
        <v>134.0</v>
      </c>
    </row>
    <row r="3153" hidden="1">
      <c r="A3153" s="2" t="s">
        <v>3255</v>
      </c>
      <c r="B3153" s="2">
        <v>461.0</v>
      </c>
      <c r="C3153" s="2">
        <v>401.0</v>
      </c>
      <c r="D3153" s="2">
        <v>571.0</v>
      </c>
      <c r="E3153" s="2">
        <v>1433.0</v>
      </c>
    </row>
    <row r="3154" hidden="1">
      <c r="A3154" s="2" t="s">
        <v>3256</v>
      </c>
      <c r="C3154" s="2">
        <v>43.0</v>
      </c>
      <c r="D3154" s="2">
        <v>128.0</v>
      </c>
      <c r="E3154" s="2">
        <v>171.0</v>
      </c>
    </row>
    <row r="3155" hidden="1">
      <c r="A3155" s="2" t="s">
        <v>3257</v>
      </c>
      <c r="B3155" s="2">
        <v>251.0</v>
      </c>
      <c r="C3155" s="2">
        <v>211.0</v>
      </c>
      <c r="D3155" s="2">
        <v>386.0</v>
      </c>
      <c r="E3155" s="2">
        <v>848.0</v>
      </c>
    </row>
    <row r="3156" hidden="1">
      <c r="A3156" s="2" t="s">
        <v>3258</v>
      </c>
      <c r="B3156" s="2">
        <v>334.0</v>
      </c>
      <c r="C3156" s="2">
        <v>347.0</v>
      </c>
      <c r="D3156" s="2">
        <v>361.0</v>
      </c>
      <c r="E3156" s="2">
        <v>1042.0</v>
      </c>
      <c r="F3156" s="2" t="s">
        <v>36</v>
      </c>
      <c r="G3156" s="15" t="str">
        <f>LEFT(A3156, 3)</f>
        <v>SAN</v>
      </c>
      <c r="H3156" s="15" t="str">
        <f>RiGHT(A3156, 3)</f>
        <v>SBP</v>
      </c>
      <c r="I3156" s="15" t="str">
        <f>vlookup(G3156, 'Airport Codes'!$B$2:$D122631, 3, 0)</f>
        <v>San Diego, CA</v>
      </c>
      <c r="J3156" s="15" t="str">
        <f>vlookup(H3156, 'Airport Codes'!$B$2:$D122631, 3, 0)</f>
        <v>San Luis Obispo, CA</v>
      </c>
      <c r="K3156" s="21"/>
    </row>
    <row r="3157" hidden="1">
      <c r="A3157" s="2" t="s">
        <v>3259</v>
      </c>
      <c r="B3157" s="2">
        <v>502.0</v>
      </c>
      <c r="C3157" s="2">
        <v>640.0</v>
      </c>
      <c r="D3157" s="2">
        <v>635.0</v>
      </c>
      <c r="E3157" s="2">
        <v>1777.0</v>
      </c>
    </row>
    <row r="3158" hidden="1">
      <c r="A3158" s="2" t="s">
        <v>3260</v>
      </c>
      <c r="B3158" s="2">
        <v>300.0</v>
      </c>
      <c r="C3158" s="2">
        <v>341.0</v>
      </c>
      <c r="D3158" s="2">
        <v>398.0</v>
      </c>
      <c r="E3158" s="2">
        <v>1039.0</v>
      </c>
      <c r="F3158" s="2" t="s">
        <v>36</v>
      </c>
      <c r="G3158" s="15" t="str">
        <f>LEFT(A3158, 3)</f>
        <v>DCA</v>
      </c>
      <c r="H3158" s="15" t="str">
        <f>RiGHT(A3158, 3)</f>
        <v>GTR</v>
      </c>
      <c r="I3158" s="15" t="str">
        <f>vlookup(G3158, 'Airport Codes'!$B$2:$D122631, 3, 0)</f>
        <v>Washington, DC</v>
      </c>
      <c r="J3158" s="15" t="str">
        <f>vlookup(H3158, 'Airport Codes'!$B$2:$D122631, 3, 0)</f>
        <v>Columbus, WI</v>
      </c>
      <c r="K3158" s="21"/>
    </row>
    <row r="3159" hidden="1">
      <c r="A3159" s="2" t="s">
        <v>3261</v>
      </c>
      <c r="B3159" s="2">
        <v>90.0</v>
      </c>
      <c r="C3159" s="2">
        <v>107.0</v>
      </c>
      <c r="E3159" s="2">
        <v>197.0</v>
      </c>
    </row>
    <row r="3160" hidden="1">
      <c r="A3160" s="2" t="s">
        <v>3262</v>
      </c>
      <c r="B3160" s="2">
        <v>207.0</v>
      </c>
      <c r="C3160" s="2">
        <v>203.0</v>
      </c>
      <c r="D3160" s="2">
        <v>219.0</v>
      </c>
      <c r="E3160" s="2">
        <v>629.0</v>
      </c>
    </row>
    <row r="3161" hidden="1">
      <c r="A3161" s="2" t="s">
        <v>3263</v>
      </c>
      <c r="B3161" s="2">
        <v>268.0</v>
      </c>
      <c r="C3161" s="2">
        <v>335.0</v>
      </c>
      <c r="D3161" s="2">
        <v>431.0</v>
      </c>
      <c r="E3161" s="2">
        <v>1034.0</v>
      </c>
      <c r="F3161" s="2" t="s">
        <v>36</v>
      </c>
      <c r="G3161" s="15" t="str">
        <f t="shared" ref="G3161:G3163" si="577">LEFT(A3161, 3)</f>
        <v>ELM</v>
      </c>
      <c r="H3161" s="15" t="str">
        <f t="shared" ref="H3161:H3163" si="578">RiGHT(A3161, 3)</f>
        <v>RDU</v>
      </c>
      <c r="I3161" s="15" t="str">
        <f>vlookup(G3161, 'Airport Codes'!$B$2:$D122631, 3, 0)</f>
        <v>Elmira, NY</v>
      </c>
      <c r="J3161" s="15" t="str">
        <f>vlookup(H3161, 'Airport Codes'!$B$2:$D122631, 3, 0)</f>
        <v>Raleigh, NC</v>
      </c>
      <c r="K3161" s="21"/>
    </row>
    <row r="3162" hidden="1">
      <c r="A3162" s="2" t="s">
        <v>3264</v>
      </c>
      <c r="B3162" s="2">
        <v>338.0</v>
      </c>
      <c r="C3162" s="2">
        <v>341.0</v>
      </c>
      <c r="D3162" s="2">
        <v>350.0</v>
      </c>
      <c r="E3162" s="2">
        <v>1029.0</v>
      </c>
      <c r="F3162" s="2" t="s">
        <v>36</v>
      </c>
      <c r="G3162" s="15" t="str">
        <f t="shared" si="577"/>
        <v>FAY</v>
      </c>
      <c r="H3162" s="15" t="str">
        <f t="shared" si="578"/>
        <v>PIT</v>
      </c>
      <c r="I3162" s="15" t="str">
        <f>vlookup(G3162, 'Airport Codes'!$B$2:$D122631, 3, 0)</f>
        <v>Fayetteville, NC</v>
      </c>
      <c r="J3162" s="15" t="str">
        <f>vlookup(H3162, 'Airport Codes'!$B$2:$D122631, 3, 0)</f>
        <v>Pittsburgh, PA</v>
      </c>
      <c r="K3162" s="21"/>
    </row>
    <row r="3163" hidden="1">
      <c r="A3163" s="2" t="s">
        <v>3265</v>
      </c>
      <c r="B3163" s="2">
        <v>318.0</v>
      </c>
      <c r="C3163" s="2">
        <v>331.0</v>
      </c>
      <c r="D3163" s="2">
        <v>377.0</v>
      </c>
      <c r="E3163" s="2">
        <v>1026.0</v>
      </c>
      <c r="F3163" s="2" t="s">
        <v>36</v>
      </c>
      <c r="G3163" s="15" t="str">
        <f t="shared" si="577"/>
        <v>CLE</v>
      </c>
      <c r="H3163" s="15" t="str">
        <f t="shared" si="578"/>
        <v>MLI</v>
      </c>
      <c r="I3163" s="15" t="str">
        <f>vlookup(G3163, 'Airport Codes'!$B$2:$D122631, 3, 0)</f>
        <v>Cleveland, OH</v>
      </c>
      <c r="J3163" s="15" t="str">
        <f>vlookup(H3163, 'Airport Codes'!$B$2:$D122631, 3, 0)</f>
        <v>Moline, IL</v>
      </c>
      <c r="K3163" s="21"/>
    </row>
    <row r="3164" hidden="1">
      <c r="A3164" s="2" t="s">
        <v>3266</v>
      </c>
      <c r="D3164" s="2">
        <v>20.0</v>
      </c>
      <c r="E3164" s="2">
        <v>20.0</v>
      </c>
    </row>
    <row r="3165" hidden="1">
      <c r="A3165" s="2" t="s">
        <v>3267</v>
      </c>
      <c r="B3165" s="2">
        <v>211.0</v>
      </c>
      <c r="C3165" s="2">
        <v>141.0</v>
      </c>
      <c r="E3165" s="2">
        <v>352.0</v>
      </c>
    </row>
    <row r="3166" hidden="1">
      <c r="A3166" s="2" t="s">
        <v>3268</v>
      </c>
      <c r="B3166" s="2">
        <v>25706.0</v>
      </c>
      <c r="C3166" s="2">
        <v>22826.0</v>
      </c>
      <c r="D3166" s="2">
        <v>23204.0</v>
      </c>
      <c r="E3166" s="2">
        <v>71736.0</v>
      </c>
    </row>
    <row r="3167" hidden="1">
      <c r="A3167" s="2" t="s">
        <v>3269</v>
      </c>
      <c r="B3167" s="2">
        <v>276.0</v>
      </c>
      <c r="C3167" s="2">
        <v>350.0</v>
      </c>
      <c r="D3167" s="2">
        <v>391.0</v>
      </c>
      <c r="E3167" s="2">
        <v>1017.0</v>
      </c>
      <c r="F3167" s="2" t="s">
        <v>36</v>
      </c>
      <c r="G3167" s="15" t="str">
        <f>LEFT(A3167, 3)</f>
        <v>AUS</v>
      </c>
      <c r="H3167" s="15" t="str">
        <f>RiGHT(A3167, 3)</f>
        <v>MGM</v>
      </c>
      <c r="I3167" s="15" t="str">
        <f>vlookup(G3167, 'Airport Codes'!$B$2:$D122631, 3, 0)</f>
        <v>Austin, TX</v>
      </c>
      <c r="J3167" s="15" t="str">
        <f>vlookup(H3167, 'Airport Codes'!$B$2:$D122631, 3, 0)</f>
        <v>Montgomery, AL</v>
      </c>
      <c r="K3167" s="21"/>
    </row>
    <row r="3168" hidden="1">
      <c r="A3168" s="2" t="s">
        <v>3270</v>
      </c>
      <c r="B3168" s="2">
        <v>286.0</v>
      </c>
      <c r="C3168" s="2">
        <v>317.0</v>
      </c>
      <c r="D3168" s="2">
        <v>279.0</v>
      </c>
      <c r="E3168" s="2">
        <v>882.0</v>
      </c>
    </row>
    <row r="3169" hidden="1">
      <c r="A3169" s="2" t="s">
        <v>3271</v>
      </c>
      <c r="B3169" s="2">
        <v>122.0</v>
      </c>
      <c r="C3169" s="2">
        <v>138.0</v>
      </c>
      <c r="D3169" s="2">
        <v>98.0</v>
      </c>
      <c r="E3169" s="2">
        <v>358.0</v>
      </c>
    </row>
    <row r="3170" hidden="1">
      <c r="A3170" s="2" t="s">
        <v>3272</v>
      </c>
      <c r="B3170" s="2">
        <v>170.0</v>
      </c>
      <c r="C3170" s="2">
        <v>141.0</v>
      </c>
      <c r="D3170" s="2">
        <v>241.0</v>
      </c>
      <c r="E3170" s="2">
        <v>552.0</v>
      </c>
    </row>
    <row r="3171" hidden="1">
      <c r="A3171" s="2" t="s">
        <v>3273</v>
      </c>
      <c r="B3171" s="2">
        <v>18.0</v>
      </c>
      <c r="C3171" s="2">
        <v>114.0</v>
      </c>
      <c r="D3171" s="2">
        <v>93.0</v>
      </c>
      <c r="E3171" s="2">
        <v>225.0</v>
      </c>
    </row>
    <row r="3172" hidden="1">
      <c r="A3172" s="2" t="s">
        <v>3274</v>
      </c>
      <c r="B3172" s="2">
        <v>9861.0</v>
      </c>
      <c r="C3172" s="2">
        <v>9845.0</v>
      </c>
      <c r="D3172" s="2">
        <v>9079.0</v>
      </c>
      <c r="E3172" s="2">
        <v>28785.0</v>
      </c>
    </row>
    <row r="3173" hidden="1">
      <c r="A3173" s="2" t="s">
        <v>3275</v>
      </c>
      <c r="B3173" s="2">
        <v>297.0</v>
      </c>
      <c r="C3173" s="2">
        <v>339.0</v>
      </c>
      <c r="D3173" s="2">
        <v>376.0</v>
      </c>
      <c r="E3173" s="2">
        <v>1012.0</v>
      </c>
      <c r="F3173" s="2" t="s">
        <v>36</v>
      </c>
      <c r="G3173" s="15" t="str">
        <f t="shared" ref="G3173:G3174" si="579">LEFT(A3173, 3)</f>
        <v>EAT</v>
      </c>
      <c r="H3173" s="15" t="str">
        <f t="shared" ref="H3173:H3174" si="580">RiGHT(A3173, 3)</f>
        <v>SFO</v>
      </c>
      <c r="I3173" s="15" t="str">
        <f>vlookup(G3173, 'Airport Codes'!$B$2:$D122631, 3, 0)</f>
        <v>Wenatchee, WA</v>
      </c>
      <c r="J3173" s="15" t="str">
        <f>vlookup(H3173, 'Airport Codes'!$B$2:$D122631, 3, 0)</f>
        <v>San Francisco, CA</v>
      </c>
      <c r="K3173" s="21"/>
    </row>
    <row r="3174" hidden="1">
      <c r="A3174" s="2" t="s">
        <v>3276</v>
      </c>
      <c r="B3174" s="2">
        <v>248.0</v>
      </c>
      <c r="C3174" s="2">
        <v>366.0</v>
      </c>
      <c r="D3174" s="2">
        <v>396.0</v>
      </c>
      <c r="E3174" s="2">
        <v>1010.0</v>
      </c>
      <c r="F3174" s="2" t="s">
        <v>36</v>
      </c>
      <c r="G3174" s="15" t="str">
        <f t="shared" si="579"/>
        <v>ABE</v>
      </c>
      <c r="H3174" s="15" t="str">
        <f t="shared" si="580"/>
        <v>GSP</v>
      </c>
      <c r="I3174" s="15" t="str">
        <f>vlookup(G3174, 'Airport Codes'!$B$2:$D122631, 3, 0)</f>
        <v>Allentown, PA</v>
      </c>
      <c r="J3174" s="15" t="str">
        <f>vlookup(H3174, 'Airport Codes'!$B$2:$D122631, 3, 0)</f>
        <v>Greenville, NC</v>
      </c>
      <c r="K3174" s="21"/>
    </row>
    <row r="3175" hidden="1">
      <c r="A3175" s="2" t="s">
        <v>3277</v>
      </c>
      <c r="B3175" s="2">
        <v>1879.0</v>
      </c>
      <c r="C3175" s="2">
        <v>1750.0</v>
      </c>
      <c r="D3175" s="2">
        <v>1148.0</v>
      </c>
      <c r="E3175" s="2">
        <v>4777.0</v>
      </c>
    </row>
    <row r="3176" hidden="1">
      <c r="A3176" s="2" t="s">
        <v>3278</v>
      </c>
      <c r="B3176" s="2">
        <v>324.0</v>
      </c>
      <c r="C3176" s="2">
        <v>337.0</v>
      </c>
      <c r="D3176" s="2">
        <v>349.0</v>
      </c>
      <c r="E3176" s="2">
        <v>1010.0</v>
      </c>
      <c r="F3176" s="2" t="s">
        <v>36</v>
      </c>
      <c r="G3176" s="15" t="str">
        <f t="shared" ref="G3176:G3177" si="581">LEFT(A3176, 3)</f>
        <v>EVV</v>
      </c>
      <c r="H3176" s="15" t="str">
        <f t="shared" ref="H3176:H3177" si="582">RiGHT(A3176, 3)</f>
        <v>MSY</v>
      </c>
      <c r="I3176" s="15" t="str">
        <f>vlookup(G3176, 'Airport Codes'!$B$2:$D122631, 3, 0)</f>
        <v>Evansville, IN</v>
      </c>
      <c r="J3176" s="15" t="str">
        <f>vlookup(H3176, 'Airport Codes'!$B$2:$D122631, 3, 0)</f>
        <v>New Orleans, LA</v>
      </c>
      <c r="K3176" s="21"/>
    </row>
    <row r="3177" hidden="1">
      <c r="A3177" s="2" t="s">
        <v>3279</v>
      </c>
      <c r="B3177" s="2">
        <v>228.0</v>
      </c>
      <c r="C3177" s="2">
        <v>383.0</v>
      </c>
      <c r="D3177" s="2">
        <v>397.0</v>
      </c>
      <c r="E3177" s="2">
        <v>1008.0</v>
      </c>
      <c r="F3177" s="2" t="s">
        <v>36</v>
      </c>
      <c r="G3177" s="15" t="str">
        <f t="shared" si="581"/>
        <v>BMI</v>
      </c>
      <c r="H3177" s="15" t="str">
        <f t="shared" si="582"/>
        <v>RDU</v>
      </c>
      <c r="I3177" s="15" t="str">
        <f>vlookup(G3177, 'Airport Codes'!$B$2:$D122631, 3, 0)</f>
        <v>Bloomington-Normal, IL</v>
      </c>
      <c r="J3177" s="15" t="str">
        <f>vlookup(H3177, 'Airport Codes'!$B$2:$D122631, 3, 0)</f>
        <v>Raleigh, NC</v>
      </c>
      <c r="K3177" s="21"/>
    </row>
    <row r="3178" hidden="1">
      <c r="A3178" s="2" t="s">
        <v>3280</v>
      </c>
      <c r="B3178" s="2">
        <v>1625.0</v>
      </c>
      <c r="C3178" s="2">
        <v>1594.0</v>
      </c>
      <c r="D3178" s="2">
        <v>1647.0</v>
      </c>
      <c r="E3178" s="2">
        <v>4866.0</v>
      </c>
    </row>
    <row r="3179" hidden="1">
      <c r="A3179" s="2" t="s">
        <v>3281</v>
      </c>
      <c r="B3179" s="2">
        <v>993.0</v>
      </c>
      <c r="C3179" s="2">
        <v>885.0</v>
      </c>
      <c r="D3179" s="2">
        <v>941.0</v>
      </c>
      <c r="E3179" s="2">
        <v>2819.0</v>
      </c>
    </row>
    <row r="3180" hidden="1">
      <c r="A3180" s="2" t="s">
        <v>3282</v>
      </c>
      <c r="B3180" s="2">
        <v>20.0</v>
      </c>
      <c r="C3180" s="2">
        <v>18.0</v>
      </c>
      <c r="E3180" s="2">
        <v>38.0</v>
      </c>
    </row>
    <row r="3181" hidden="1">
      <c r="A3181" s="2" t="s">
        <v>3283</v>
      </c>
      <c r="B3181" s="2">
        <v>138.0</v>
      </c>
      <c r="C3181" s="2">
        <v>208.0</v>
      </c>
      <c r="D3181" s="2">
        <v>178.0</v>
      </c>
      <c r="E3181" s="2">
        <v>524.0</v>
      </c>
    </row>
    <row r="3182" hidden="1">
      <c r="A3182" s="2" t="s">
        <v>3284</v>
      </c>
      <c r="B3182" s="2">
        <v>310.0</v>
      </c>
      <c r="C3182" s="2">
        <v>312.0</v>
      </c>
      <c r="D3182" s="2">
        <v>386.0</v>
      </c>
      <c r="E3182" s="2">
        <v>1008.0</v>
      </c>
      <c r="F3182" s="2" t="s">
        <v>36</v>
      </c>
      <c r="G3182" s="15" t="str">
        <f>LEFT(A3182, 3)</f>
        <v>GNV</v>
      </c>
      <c r="H3182" s="15" t="str">
        <f>RiGHT(A3182, 3)</f>
        <v>MEM</v>
      </c>
      <c r="I3182" s="15" t="str">
        <f>vlookup(G3182, 'Airport Codes'!$B$2:$D122631, 3, 0)</f>
        <v>Gainesville, TX</v>
      </c>
      <c r="J3182" s="15" t="str">
        <f>vlookup(H3182, 'Airport Codes'!$B$2:$D122631, 3, 0)</f>
        <v>Memphis, TN</v>
      </c>
      <c r="K3182" s="21"/>
    </row>
    <row r="3183" hidden="1">
      <c r="A3183" s="2" t="s">
        <v>3285</v>
      </c>
      <c r="B3183" s="2">
        <v>129.0</v>
      </c>
      <c r="C3183" s="2">
        <v>73.0</v>
      </c>
      <c r="D3183" s="2">
        <v>101.0</v>
      </c>
      <c r="E3183" s="2">
        <v>303.0</v>
      </c>
    </row>
    <row r="3184" hidden="1">
      <c r="A3184" s="2" t="s">
        <v>3286</v>
      </c>
      <c r="B3184" s="2">
        <v>166.0</v>
      </c>
      <c r="C3184" s="2">
        <v>377.0</v>
      </c>
      <c r="D3184" s="2">
        <v>455.0</v>
      </c>
      <c r="E3184" s="2">
        <v>998.0</v>
      </c>
      <c r="F3184" s="2" t="s">
        <v>36</v>
      </c>
      <c r="G3184" s="15" t="str">
        <f>LEFT(A3184, 3)</f>
        <v>COS</v>
      </c>
      <c r="H3184" s="15" t="str">
        <f>RiGHT(A3184, 3)</f>
        <v>GEG</v>
      </c>
      <c r="I3184" s="15" t="str">
        <f>vlookup(G3184, 'Airport Codes'!$B$2:$D122631, 3, 0)</f>
        <v>Colorado Springs, CO</v>
      </c>
      <c r="J3184" s="15" t="str">
        <f>vlookup(H3184, 'Airport Codes'!$B$2:$D122631, 3, 0)</f>
        <v>Spokane, WA</v>
      </c>
      <c r="K3184" s="21"/>
    </row>
    <row r="3185" hidden="1">
      <c r="A3185" s="2" t="s">
        <v>3287</v>
      </c>
      <c r="B3185" s="2">
        <v>14086.0</v>
      </c>
      <c r="C3185" s="2">
        <v>15742.0</v>
      </c>
      <c r="D3185" s="2">
        <v>15205.0</v>
      </c>
      <c r="E3185" s="2">
        <v>45033.0</v>
      </c>
    </row>
    <row r="3186" hidden="1">
      <c r="A3186" s="2" t="s">
        <v>3288</v>
      </c>
      <c r="B3186" s="2">
        <v>304.0</v>
      </c>
      <c r="C3186" s="2">
        <v>310.0</v>
      </c>
      <c r="D3186" s="2">
        <v>384.0</v>
      </c>
      <c r="E3186" s="2">
        <v>998.0</v>
      </c>
      <c r="F3186" s="2" t="s">
        <v>36</v>
      </c>
      <c r="G3186" s="15" t="str">
        <f>LEFT(A3186, 3)</f>
        <v>FLG</v>
      </c>
      <c r="H3186" s="15" t="str">
        <f>RiGHT(A3186, 3)</f>
        <v>SMF</v>
      </c>
      <c r="I3186" s="15" t="str">
        <f>vlookup(G3186, 'Airport Codes'!$B$2:$D122631, 3, 0)</f>
        <v>Flagstaff, AZ</v>
      </c>
      <c r="J3186" s="15" t="str">
        <f>vlookup(H3186, 'Airport Codes'!$B$2:$D122631, 3, 0)</f>
        <v>Sacramento, CA</v>
      </c>
      <c r="K3186" s="21"/>
    </row>
    <row r="3187" hidden="1">
      <c r="A3187" s="2" t="s">
        <v>3289</v>
      </c>
      <c r="B3187" s="2">
        <v>401.0</v>
      </c>
      <c r="C3187" s="2">
        <v>365.0</v>
      </c>
      <c r="D3187" s="2">
        <v>356.0</v>
      </c>
      <c r="E3187" s="2">
        <v>1122.0</v>
      </c>
    </row>
    <row r="3188" hidden="1">
      <c r="A3188" s="2" t="s">
        <v>3290</v>
      </c>
      <c r="B3188" s="2">
        <v>2143.0</v>
      </c>
      <c r="C3188" s="2">
        <v>2409.0</v>
      </c>
      <c r="D3188" s="2">
        <v>2112.0</v>
      </c>
      <c r="E3188" s="2">
        <v>6664.0</v>
      </c>
    </row>
    <row r="3189" hidden="1">
      <c r="A3189" s="2" t="s">
        <v>3291</v>
      </c>
      <c r="B3189" s="2">
        <v>9984.0</v>
      </c>
      <c r="C3189" s="2">
        <v>9517.0</v>
      </c>
      <c r="D3189" s="2">
        <v>9590.0</v>
      </c>
      <c r="E3189" s="2">
        <v>29091.0</v>
      </c>
    </row>
    <row r="3190" hidden="1">
      <c r="A3190" s="2" t="s">
        <v>3292</v>
      </c>
      <c r="B3190" s="2">
        <v>2764.0</v>
      </c>
      <c r="C3190" s="2">
        <v>3040.0</v>
      </c>
      <c r="D3190" s="2">
        <v>2986.0</v>
      </c>
      <c r="E3190" s="2">
        <v>8790.0</v>
      </c>
    </row>
    <row r="3191" hidden="1">
      <c r="A3191" s="2" t="s">
        <v>3293</v>
      </c>
      <c r="B3191" s="2">
        <v>164.0</v>
      </c>
      <c r="C3191" s="2">
        <v>134.0</v>
      </c>
      <c r="D3191" s="2">
        <v>153.0</v>
      </c>
      <c r="E3191" s="2">
        <v>451.0</v>
      </c>
    </row>
    <row r="3192" hidden="1">
      <c r="A3192" s="2" t="s">
        <v>3294</v>
      </c>
      <c r="B3192" s="2">
        <v>547.0</v>
      </c>
      <c r="C3192" s="2">
        <v>475.0</v>
      </c>
      <c r="D3192" s="2">
        <v>558.0</v>
      </c>
      <c r="E3192" s="2">
        <v>1580.0</v>
      </c>
    </row>
    <row r="3193" hidden="1">
      <c r="A3193" s="2" t="s">
        <v>3295</v>
      </c>
      <c r="B3193" s="2">
        <v>12867.0</v>
      </c>
      <c r="C3193" s="2">
        <v>14680.0</v>
      </c>
      <c r="D3193" s="2">
        <v>13127.0</v>
      </c>
      <c r="E3193" s="2">
        <v>40674.0</v>
      </c>
    </row>
    <row r="3194" hidden="1">
      <c r="A3194" s="2" t="s">
        <v>3296</v>
      </c>
      <c r="B3194" s="2">
        <v>323.0</v>
      </c>
      <c r="C3194" s="2">
        <v>333.0</v>
      </c>
      <c r="D3194" s="2">
        <v>342.0</v>
      </c>
      <c r="E3194" s="2">
        <v>998.0</v>
      </c>
      <c r="F3194" s="2" t="s">
        <v>36</v>
      </c>
      <c r="G3194" s="15" t="str">
        <f t="shared" ref="G3194:G3195" si="583">LEFT(A3194, 3)</f>
        <v>SBA</v>
      </c>
      <c r="H3194" s="15" t="str">
        <f t="shared" ref="H3194:H3195" si="584">RiGHT(A3194, 3)</f>
        <v>SMF</v>
      </c>
      <c r="I3194" s="15" t="str">
        <f>vlookup(G3194, 'Airport Codes'!$B$2:$D122631, 3, 0)</f>
        <v>Santa Barbara, CA</v>
      </c>
      <c r="J3194" s="15" t="str">
        <f>vlookup(H3194, 'Airport Codes'!$B$2:$D122631, 3, 0)</f>
        <v>Sacramento, CA</v>
      </c>
      <c r="K3194" s="21"/>
    </row>
    <row r="3195" hidden="1">
      <c r="A3195" s="2" t="s">
        <v>3297</v>
      </c>
      <c r="B3195" s="2">
        <v>321.0</v>
      </c>
      <c r="C3195" s="2">
        <v>333.0</v>
      </c>
      <c r="D3195" s="2">
        <v>340.0</v>
      </c>
      <c r="E3195" s="2">
        <v>994.0</v>
      </c>
      <c r="F3195" s="2" t="s">
        <v>36</v>
      </c>
      <c r="G3195" s="15" t="str">
        <f t="shared" si="583"/>
        <v>LEX</v>
      </c>
      <c r="H3195" s="15" t="str">
        <f t="shared" si="584"/>
        <v>PIT</v>
      </c>
      <c r="I3195" s="15" t="str">
        <f>vlookup(G3195, 'Airport Codes'!$B$2:$D122631, 3, 0)</f>
        <v>Lexington Barbeque Festival, NC</v>
      </c>
      <c r="J3195" s="15" t="str">
        <f>vlookup(H3195, 'Airport Codes'!$B$2:$D122631, 3, 0)</f>
        <v>Pittsburgh, PA</v>
      </c>
      <c r="K3195" s="21"/>
    </row>
    <row r="3196" hidden="1">
      <c r="A3196" s="2" t="s">
        <v>3298</v>
      </c>
      <c r="B3196" s="2">
        <v>1435.0</v>
      </c>
      <c r="C3196" s="2">
        <v>1594.0</v>
      </c>
      <c r="D3196" s="2">
        <v>943.0</v>
      </c>
      <c r="E3196" s="2">
        <v>3972.0</v>
      </c>
    </row>
    <row r="3197" hidden="1">
      <c r="A3197" s="2" t="s">
        <v>3299</v>
      </c>
      <c r="B3197" s="2">
        <v>268.0</v>
      </c>
      <c r="C3197" s="2">
        <v>356.0</v>
      </c>
      <c r="D3197" s="2">
        <v>368.0</v>
      </c>
      <c r="E3197" s="2">
        <v>992.0</v>
      </c>
      <c r="F3197" s="2" t="s">
        <v>36</v>
      </c>
      <c r="G3197" s="15" t="str">
        <f>LEFT(A3197, 3)</f>
        <v>EUG</v>
      </c>
      <c r="H3197" s="15" t="str">
        <f>RiGHT(A3197, 3)</f>
        <v>SBA</v>
      </c>
      <c r="I3197" s="15" t="str">
        <f>vlookup(G3197, 'Airport Codes'!$B$2:$D122631, 3, 0)</f>
        <v>Eugene, OR</v>
      </c>
      <c r="J3197" s="15" t="str">
        <f>vlookup(H3197, 'Airport Codes'!$B$2:$D122631, 3, 0)</f>
        <v>Santa Barbara, CA</v>
      </c>
      <c r="K3197" s="21"/>
    </row>
    <row r="3198" hidden="1">
      <c r="A3198" s="2" t="s">
        <v>3300</v>
      </c>
      <c r="B3198" s="2">
        <v>2460.0</v>
      </c>
      <c r="C3198" s="2">
        <v>2724.0</v>
      </c>
      <c r="D3198" s="2">
        <v>2664.0</v>
      </c>
      <c r="E3198" s="2">
        <v>7848.0</v>
      </c>
    </row>
    <row r="3199" hidden="1">
      <c r="A3199" s="2" t="s">
        <v>3301</v>
      </c>
      <c r="B3199" s="2">
        <v>313.0</v>
      </c>
      <c r="C3199" s="2">
        <v>336.0</v>
      </c>
      <c r="D3199" s="2">
        <v>343.0</v>
      </c>
      <c r="E3199" s="2">
        <v>992.0</v>
      </c>
      <c r="F3199" s="2" t="s">
        <v>36</v>
      </c>
      <c r="G3199" s="15" t="str">
        <f>LEFT(A3199, 3)</f>
        <v>MOB</v>
      </c>
      <c r="H3199" s="15" t="str">
        <f>RiGHT(A3199, 3)</f>
        <v>SDF</v>
      </c>
      <c r="I3199" s="15" t="str">
        <f>vlookup(G3199, 'Airport Codes'!$B$2:$D122631, 3, 0)</f>
        <v>Mobile, AL</v>
      </c>
      <c r="J3199" s="15" t="str">
        <f>vlookup(H3199, 'Airport Codes'!$B$2:$D122631, 3, 0)</f>
        <v>Louisville, KY</v>
      </c>
      <c r="K3199" s="21"/>
    </row>
    <row r="3200" hidden="1">
      <c r="A3200" s="2" t="s">
        <v>3302</v>
      </c>
      <c r="B3200" s="2">
        <v>1243.0</v>
      </c>
      <c r="C3200" s="2">
        <v>1323.0</v>
      </c>
      <c r="D3200" s="2">
        <v>1155.0</v>
      </c>
      <c r="E3200" s="2">
        <v>3721.0</v>
      </c>
    </row>
    <row r="3201" hidden="1">
      <c r="A3201" s="2" t="s">
        <v>3303</v>
      </c>
      <c r="B3201" s="2">
        <v>426.0</v>
      </c>
      <c r="C3201" s="2">
        <v>440.0</v>
      </c>
      <c r="D3201" s="2">
        <v>378.0</v>
      </c>
      <c r="E3201" s="2">
        <v>1244.0</v>
      </c>
    </row>
    <row r="3202" hidden="1">
      <c r="A3202" s="2" t="s">
        <v>3304</v>
      </c>
      <c r="C3202" s="2">
        <v>11891.0</v>
      </c>
      <c r="E3202" s="2">
        <v>11891.0</v>
      </c>
    </row>
    <row r="3203" hidden="1">
      <c r="A3203" s="2" t="s">
        <v>3305</v>
      </c>
      <c r="B3203" s="2">
        <v>298.0</v>
      </c>
      <c r="C3203" s="2">
        <v>317.0</v>
      </c>
      <c r="D3203" s="2">
        <v>374.0</v>
      </c>
      <c r="E3203" s="2">
        <v>989.0</v>
      </c>
      <c r="F3203" s="2" t="s">
        <v>36</v>
      </c>
      <c r="G3203" s="15" t="str">
        <f t="shared" ref="G3203:G3206" si="585">LEFT(A3203, 3)</f>
        <v>COS</v>
      </c>
      <c r="H3203" s="15" t="str">
        <f t="shared" ref="H3203:H3206" si="586">RiGHT(A3203, 3)</f>
        <v>RNO</v>
      </c>
      <c r="I3203" s="15" t="str">
        <f>vlookup(G3203, 'Airport Codes'!$B$2:$D122631, 3, 0)</f>
        <v>Colorado Springs, CO</v>
      </c>
      <c r="J3203" s="15" t="str">
        <f>vlookup(H3203, 'Airport Codes'!$B$2:$D122631, 3, 0)</f>
        <v>Reno, NV</v>
      </c>
      <c r="K3203" s="21"/>
    </row>
    <row r="3204" hidden="1">
      <c r="A3204" s="2" t="s">
        <v>3306</v>
      </c>
      <c r="B3204" s="2">
        <v>296.0</v>
      </c>
      <c r="C3204" s="2">
        <v>311.0</v>
      </c>
      <c r="D3204" s="2">
        <v>378.0</v>
      </c>
      <c r="E3204" s="2">
        <v>985.0</v>
      </c>
      <c r="F3204" s="2" t="s">
        <v>36</v>
      </c>
      <c r="G3204" s="15" t="str">
        <f t="shared" si="585"/>
        <v>BTR</v>
      </c>
      <c r="H3204" s="15" t="str">
        <f t="shared" si="586"/>
        <v>CAE</v>
      </c>
      <c r="I3204" s="15" t="str">
        <f>vlookup(G3204, 'Airport Codes'!$B$2:$D122631, 3, 0)</f>
        <v>Baton Rouge, LA</v>
      </c>
      <c r="J3204" s="15" t="str">
        <f>vlookup(H3204, 'Airport Codes'!$B$2:$D122631, 3, 0)</f>
        <v>Columbia, SC</v>
      </c>
      <c r="K3204" s="21"/>
    </row>
    <row r="3205" hidden="1">
      <c r="A3205" s="2" t="s">
        <v>3307</v>
      </c>
      <c r="B3205" s="2">
        <v>258.0</v>
      </c>
      <c r="C3205" s="2">
        <v>347.0</v>
      </c>
      <c r="D3205" s="2">
        <v>380.0</v>
      </c>
      <c r="E3205" s="2">
        <v>985.0</v>
      </c>
      <c r="F3205" s="2" t="s">
        <v>36</v>
      </c>
      <c r="G3205" s="15" t="str">
        <f t="shared" si="585"/>
        <v>CHS</v>
      </c>
      <c r="H3205" s="15" t="str">
        <f t="shared" si="586"/>
        <v>SGF</v>
      </c>
      <c r="I3205" s="15" t="str">
        <f>vlookup(G3205, 'Airport Codes'!$B$2:$D122631, 3, 0)</f>
        <v>Charleston, WV</v>
      </c>
      <c r="J3205" s="15" t="str">
        <f>vlookup(H3205, 'Airport Codes'!$B$2:$D122631, 3, 0)</f>
        <v>Eugene-Springfield, OR</v>
      </c>
      <c r="K3205" s="21"/>
    </row>
    <row r="3206" hidden="1">
      <c r="A3206" s="2" t="s">
        <v>3308</v>
      </c>
      <c r="B3206" s="2">
        <v>268.0</v>
      </c>
      <c r="C3206" s="2">
        <v>329.0</v>
      </c>
      <c r="D3206" s="2">
        <v>387.0</v>
      </c>
      <c r="E3206" s="2">
        <v>984.0</v>
      </c>
      <c r="F3206" s="2" t="s">
        <v>36</v>
      </c>
      <c r="G3206" s="15" t="str">
        <f t="shared" si="585"/>
        <v>GSO</v>
      </c>
      <c r="H3206" s="15" t="str">
        <f t="shared" si="586"/>
        <v>HSV</v>
      </c>
      <c r="I3206" s="15" t="str">
        <f>vlookup(G3206, 'Airport Codes'!$B$2:$D122631, 3, 0)</f>
        <v>Greensboro, NC</v>
      </c>
      <c r="J3206" s="15" t="str">
        <f>vlookup(H3206, 'Airport Codes'!$B$2:$D122631, 3, 0)</f>
        <v>Huntsville, AL</v>
      </c>
      <c r="K3206" s="21"/>
    </row>
    <row r="3207" hidden="1">
      <c r="A3207" s="2" t="s">
        <v>3309</v>
      </c>
      <c r="B3207" s="2">
        <v>402.0</v>
      </c>
      <c r="C3207" s="2">
        <v>216.0</v>
      </c>
      <c r="D3207" s="2">
        <v>516.0</v>
      </c>
      <c r="E3207" s="2">
        <v>1134.0</v>
      </c>
    </row>
    <row r="3208" hidden="1">
      <c r="A3208" s="2" t="s">
        <v>3310</v>
      </c>
      <c r="B3208" s="2">
        <v>305.0</v>
      </c>
      <c r="C3208" s="2">
        <v>315.0</v>
      </c>
      <c r="D3208" s="2">
        <v>363.0</v>
      </c>
      <c r="E3208" s="2">
        <v>983.0</v>
      </c>
      <c r="F3208" s="2" t="s">
        <v>36</v>
      </c>
      <c r="G3208" s="15" t="str">
        <f>LEFT(A3208, 3)</f>
        <v>CVG</v>
      </c>
      <c r="H3208" s="15" t="str">
        <f>RiGHT(A3208, 3)</f>
        <v>SHV</v>
      </c>
      <c r="I3208" s="15" t="str">
        <f>vlookup(G3208, 'Airport Codes'!$B$2:$D122631, 3, 0)</f>
        <v>Cincinnati, OH</v>
      </c>
      <c r="J3208" s="15" t="str">
        <f>vlookup(H3208, 'Airport Codes'!$B$2:$D122631, 3, 0)</f>
        <v>Shreveport, LA</v>
      </c>
      <c r="K3208" s="21"/>
    </row>
    <row r="3209" hidden="1">
      <c r="A3209" s="2" t="s">
        <v>3311</v>
      </c>
      <c r="B3209" s="2">
        <v>568.0</v>
      </c>
      <c r="C3209" s="2">
        <v>544.0</v>
      </c>
      <c r="D3209" s="2">
        <v>490.0</v>
      </c>
      <c r="E3209" s="2">
        <v>1602.0</v>
      </c>
    </row>
    <row r="3210" hidden="1">
      <c r="A3210" s="2" t="s">
        <v>3312</v>
      </c>
      <c r="B3210" s="2">
        <v>271.0</v>
      </c>
      <c r="C3210" s="2">
        <v>340.0</v>
      </c>
      <c r="D3210" s="2">
        <v>371.0</v>
      </c>
      <c r="E3210" s="2">
        <v>982.0</v>
      </c>
      <c r="F3210" s="2" t="s">
        <v>36</v>
      </c>
      <c r="G3210" s="15" t="str">
        <f>LEFT(A3210, 3)</f>
        <v>FNT</v>
      </c>
      <c r="H3210" s="15" t="str">
        <f>RiGHT(A3210, 3)</f>
        <v>SAV</v>
      </c>
      <c r="I3210" s="15" t="str">
        <f>vlookup(G3210, 'Airport Codes'!$B$2:$D122631, 3, 0)</f>
        <v>Flint, MI</v>
      </c>
      <c r="J3210" s="15" t="str">
        <f>vlookup(H3210, 'Airport Codes'!$B$2:$D122631, 3, 0)</f>
        <v>Savannah, GA</v>
      </c>
      <c r="K3210" s="21"/>
    </row>
    <row r="3211" hidden="1">
      <c r="A3211" s="2" t="s">
        <v>3313</v>
      </c>
      <c r="B3211" s="2">
        <v>26686.0</v>
      </c>
      <c r="C3211" s="2">
        <v>27310.0</v>
      </c>
      <c r="D3211" s="2">
        <v>26950.0</v>
      </c>
      <c r="E3211" s="2">
        <v>80946.0</v>
      </c>
    </row>
    <row r="3212" hidden="1">
      <c r="A3212" s="2" t="s">
        <v>3314</v>
      </c>
      <c r="B3212" s="2">
        <v>164.0</v>
      </c>
      <c r="C3212" s="2">
        <v>124.0</v>
      </c>
      <c r="D3212" s="2">
        <v>227.0</v>
      </c>
      <c r="E3212" s="2">
        <v>515.0</v>
      </c>
    </row>
    <row r="3213" hidden="1">
      <c r="A3213" s="2" t="s">
        <v>3315</v>
      </c>
      <c r="C3213" s="2">
        <v>36.0</v>
      </c>
      <c r="E3213" s="2">
        <v>36.0</v>
      </c>
    </row>
    <row r="3214" hidden="1">
      <c r="A3214" s="2" t="s">
        <v>3316</v>
      </c>
      <c r="B3214" s="2">
        <v>61.0</v>
      </c>
      <c r="C3214" s="2">
        <v>39.0</v>
      </c>
      <c r="E3214" s="2">
        <v>100.0</v>
      </c>
    </row>
    <row r="3215" hidden="1">
      <c r="A3215" s="2" t="s">
        <v>3317</v>
      </c>
      <c r="B3215" s="2">
        <v>278.0</v>
      </c>
      <c r="C3215" s="2">
        <v>336.0</v>
      </c>
      <c r="D3215" s="2">
        <v>368.0</v>
      </c>
      <c r="E3215" s="2">
        <v>982.0</v>
      </c>
      <c r="F3215" s="2" t="s">
        <v>36</v>
      </c>
      <c r="G3215" s="15" t="str">
        <f>LEFT(A3215, 3)</f>
        <v>LGB</v>
      </c>
      <c r="H3215" s="15" t="str">
        <f>RiGHT(A3215, 3)</f>
        <v>TUS</v>
      </c>
      <c r="I3215" s="15" t="str">
        <f>vlookup(G3215, 'Airport Codes'!$B$2:$D122631, 3, 0)</f>
        <v>Long Beach, CA</v>
      </c>
      <c r="J3215" s="15" t="str">
        <f>vlookup(H3215, 'Airport Codes'!$B$2:$D122631, 3, 0)</f>
        <v>Tucson, AZ</v>
      </c>
      <c r="K3215" s="21"/>
    </row>
    <row r="3216" hidden="1">
      <c r="A3216" s="2" t="s">
        <v>3318</v>
      </c>
      <c r="B3216" s="2">
        <v>218.0</v>
      </c>
      <c r="C3216" s="2">
        <v>285.0</v>
      </c>
      <c r="D3216" s="2">
        <v>255.0</v>
      </c>
      <c r="E3216" s="2">
        <v>758.0</v>
      </c>
    </row>
    <row r="3217" hidden="1">
      <c r="A3217" s="2" t="s">
        <v>3319</v>
      </c>
      <c r="C3217" s="2">
        <v>120.0</v>
      </c>
      <c r="E3217" s="2">
        <v>120.0</v>
      </c>
    </row>
    <row r="3218" hidden="1">
      <c r="A3218" s="2" t="s">
        <v>3320</v>
      </c>
      <c r="C3218" s="2">
        <v>18.0</v>
      </c>
      <c r="E3218" s="2">
        <v>18.0</v>
      </c>
    </row>
    <row r="3219" hidden="1">
      <c r="A3219" s="2" t="s">
        <v>3321</v>
      </c>
      <c r="C3219" s="2">
        <v>18.0</v>
      </c>
      <c r="D3219" s="2">
        <v>18.0</v>
      </c>
      <c r="E3219" s="2">
        <v>36.0</v>
      </c>
    </row>
    <row r="3220" hidden="1">
      <c r="A3220" s="2" t="s">
        <v>3322</v>
      </c>
      <c r="C3220" s="2">
        <v>66.0</v>
      </c>
      <c r="E3220" s="2">
        <v>66.0</v>
      </c>
    </row>
    <row r="3221" hidden="1">
      <c r="A3221" s="2" t="s">
        <v>3323</v>
      </c>
      <c r="B3221" s="2">
        <v>97.0</v>
      </c>
      <c r="C3221" s="2">
        <v>42.0</v>
      </c>
      <c r="D3221" s="2">
        <v>39.0</v>
      </c>
      <c r="E3221" s="2">
        <v>178.0</v>
      </c>
    </row>
    <row r="3222" hidden="1">
      <c r="A3222" s="2" t="s">
        <v>3324</v>
      </c>
      <c r="B3222" s="2">
        <v>111.0</v>
      </c>
      <c r="C3222" s="2">
        <v>45.0</v>
      </c>
      <c r="D3222" s="2">
        <v>68.0</v>
      </c>
      <c r="E3222" s="2">
        <v>224.0</v>
      </c>
    </row>
    <row r="3223" hidden="1">
      <c r="A3223" s="2" t="s">
        <v>3325</v>
      </c>
      <c r="B3223" s="2">
        <v>314.0</v>
      </c>
      <c r="C3223" s="2">
        <v>325.0</v>
      </c>
      <c r="D3223" s="2">
        <v>342.0</v>
      </c>
      <c r="E3223" s="2">
        <v>981.0</v>
      </c>
      <c r="F3223" s="2" t="s">
        <v>36</v>
      </c>
      <c r="G3223" s="15" t="str">
        <f>LEFT(A3223, 3)</f>
        <v>FAY</v>
      </c>
      <c r="H3223" s="15" t="str">
        <f>RiGHT(A3223, 3)</f>
        <v>JFK</v>
      </c>
      <c r="I3223" s="15" t="str">
        <f>vlookup(G3223, 'Airport Codes'!$B$2:$D122631, 3, 0)</f>
        <v>Fayetteville, NC</v>
      </c>
      <c r="J3223" s="15" t="str">
        <f>vlookup(H3223, 'Airport Codes'!$B$2:$D122631, 3, 0)</f>
        <v>New York, NY</v>
      </c>
      <c r="K3223" s="21"/>
    </row>
    <row r="3224" hidden="1">
      <c r="A3224" s="2" t="s">
        <v>3326</v>
      </c>
      <c r="B3224" s="2">
        <v>441.0</v>
      </c>
      <c r="C3224" s="2">
        <v>452.0</v>
      </c>
      <c r="D3224" s="2">
        <v>451.0</v>
      </c>
      <c r="E3224" s="2">
        <v>1344.0</v>
      </c>
    </row>
    <row r="3225" hidden="1">
      <c r="A3225" s="2" t="s">
        <v>3327</v>
      </c>
      <c r="B3225" s="2">
        <v>283.0</v>
      </c>
      <c r="C3225" s="2">
        <v>290.0</v>
      </c>
      <c r="D3225" s="2">
        <v>405.0</v>
      </c>
      <c r="E3225" s="2">
        <v>978.0</v>
      </c>
      <c r="F3225" s="2" t="s">
        <v>36</v>
      </c>
      <c r="G3225" s="15" t="str">
        <f>LEFT(A3225, 3)</f>
        <v>ATW</v>
      </c>
      <c r="H3225" s="15" t="str">
        <f>RiGHT(A3225, 3)</f>
        <v>STL</v>
      </c>
      <c r="I3225" s="15" t="str">
        <f>vlookup(G3225, 'Airport Codes'!$B$2:$D122631, 3, 0)</f>
        <v>Appleton, WI</v>
      </c>
      <c r="J3225" s="15" t="str">
        <f>vlookup(H3225, 'Airport Codes'!$B$2:$D122631, 3, 0)</f>
        <v>St. Louis, MO</v>
      </c>
      <c r="K3225" s="21"/>
    </row>
    <row r="3226" hidden="1">
      <c r="A3226" s="2" t="s">
        <v>3328</v>
      </c>
      <c r="D3226" s="2">
        <v>19.0</v>
      </c>
      <c r="E3226" s="2">
        <v>19.0</v>
      </c>
    </row>
    <row r="3227" hidden="1">
      <c r="A3227" s="2" t="s">
        <v>3329</v>
      </c>
      <c r="B3227" s="2">
        <v>406.0</v>
      </c>
      <c r="C3227" s="2">
        <v>469.0</v>
      </c>
      <c r="D3227" s="2">
        <v>91.0</v>
      </c>
      <c r="E3227" s="2">
        <v>966.0</v>
      </c>
    </row>
    <row r="3228" hidden="1">
      <c r="A3228" s="2" t="s">
        <v>3330</v>
      </c>
      <c r="B3228" s="2">
        <v>43.0</v>
      </c>
      <c r="C3228" s="2">
        <v>19.0</v>
      </c>
      <c r="D3228" s="2">
        <v>43.0</v>
      </c>
      <c r="E3228" s="2">
        <v>105.0</v>
      </c>
    </row>
    <row r="3229" hidden="1">
      <c r="A3229" s="2" t="s">
        <v>3331</v>
      </c>
      <c r="B3229" s="2">
        <v>449.0</v>
      </c>
      <c r="C3229" s="2">
        <v>410.0</v>
      </c>
      <c r="D3229" s="2">
        <v>450.0</v>
      </c>
      <c r="E3229" s="2">
        <v>1309.0</v>
      </c>
    </row>
    <row r="3230" hidden="1">
      <c r="A3230" s="2" t="s">
        <v>3332</v>
      </c>
      <c r="C3230" s="2">
        <v>18.0</v>
      </c>
      <c r="E3230" s="2">
        <v>18.0</v>
      </c>
    </row>
    <row r="3231" hidden="1">
      <c r="A3231" s="2" t="s">
        <v>3333</v>
      </c>
      <c r="B3231" s="2">
        <v>228.0</v>
      </c>
      <c r="C3231" s="2">
        <v>221.0</v>
      </c>
      <c r="D3231" s="2">
        <v>205.0</v>
      </c>
      <c r="E3231" s="2">
        <v>654.0</v>
      </c>
    </row>
    <row r="3232" hidden="1">
      <c r="A3232" s="2" t="s">
        <v>3334</v>
      </c>
      <c r="B3232" s="2">
        <v>272.0</v>
      </c>
      <c r="C3232" s="2">
        <v>338.0</v>
      </c>
      <c r="D3232" s="2">
        <v>367.0</v>
      </c>
      <c r="E3232" s="2">
        <v>977.0</v>
      </c>
      <c r="F3232" s="2" t="s">
        <v>36</v>
      </c>
      <c r="G3232" s="15" t="str">
        <f t="shared" ref="G3232:G3233" si="587">LEFT(A3232, 3)</f>
        <v>BHM</v>
      </c>
      <c r="H3232" s="15" t="str">
        <f t="shared" ref="H3232:H3233" si="588">RiGHT(A3232, 3)</f>
        <v>GNV</v>
      </c>
      <c r="I3232" s="15" t="str">
        <f>vlookup(G3232, 'Airport Codes'!$B$2:$D122631, 3, 0)</f>
        <v>Birmingham, AL</v>
      </c>
      <c r="J3232" s="15" t="str">
        <f>vlookup(H3232, 'Airport Codes'!$B$2:$D122631, 3, 0)</f>
        <v>Gainesville, TX</v>
      </c>
      <c r="K3232" s="21"/>
    </row>
    <row r="3233" hidden="1">
      <c r="A3233" s="2" t="s">
        <v>3335</v>
      </c>
      <c r="B3233" s="2">
        <v>285.0</v>
      </c>
      <c r="C3233" s="2">
        <v>314.0</v>
      </c>
      <c r="D3233" s="2">
        <v>377.0</v>
      </c>
      <c r="E3233" s="2">
        <v>976.0</v>
      </c>
      <c r="F3233" s="2" t="s">
        <v>36</v>
      </c>
      <c r="G3233" s="15" t="str">
        <f t="shared" si="587"/>
        <v>ABE</v>
      </c>
      <c r="H3233" s="15" t="str">
        <f t="shared" si="588"/>
        <v>SDF</v>
      </c>
      <c r="I3233" s="15" t="str">
        <f>vlookup(G3233, 'Airport Codes'!$B$2:$D122631, 3, 0)</f>
        <v>Allentown, PA</v>
      </c>
      <c r="J3233" s="15" t="str">
        <f>vlookup(H3233, 'Airport Codes'!$B$2:$D122631, 3, 0)</f>
        <v>Louisville, KY</v>
      </c>
      <c r="K3233" s="21"/>
    </row>
    <row r="3234" hidden="1">
      <c r="A3234" s="2" t="s">
        <v>3336</v>
      </c>
      <c r="D3234" s="2">
        <v>50.0</v>
      </c>
      <c r="E3234" s="2">
        <v>50.0</v>
      </c>
    </row>
    <row r="3235" hidden="1">
      <c r="A3235" s="2" t="s">
        <v>3337</v>
      </c>
      <c r="B3235" s="2">
        <v>284.0</v>
      </c>
      <c r="C3235" s="2">
        <v>324.0</v>
      </c>
      <c r="D3235" s="2">
        <v>367.0</v>
      </c>
      <c r="E3235" s="2">
        <v>975.0</v>
      </c>
      <c r="F3235" s="2" t="s">
        <v>36</v>
      </c>
      <c r="G3235" s="15" t="str">
        <f>LEFT(A3235, 3)</f>
        <v>ABQ</v>
      </c>
      <c r="H3235" s="15" t="str">
        <f>RiGHT(A3235, 3)</f>
        <v>XNA</v>
      </c>
      <c r="I3235" s="15" t="str">
        <f>vlookup(G3235, 'Airport Codes'!$B$2:$D122631, 3, 0)</f>
        <v>Albuquerque, NM</v>
      </c>
      <c r="J3235" s="15" t="str">
        <f>vlookup(H3235, 'Airport Codes'!$B$2:$D122631, 3, 0)</f>
        <v>Fayetteville, NC</v>
      </c>
      <c r="K3235" s="21"/>
    </row>
    <row r="3236" hidden="1">
      <c r="A3236" s="2" t="s">
        <v>3338</v>
      </c>
      <c r="B3236" s="2">
        <v>105.0</v>
      </c>
      <c r="E3236" s="2">
        <v>105.0</v>
      </c>
    </row>
    <row r="3237" hidden="1">
      <c r="A3237" s="2" t="s">
        <v>3339</v>
      </c>
      <c r="B3237" s="2">
        <v>101.0</v>
      </c>
      <c r="C3237" s="2">
        <v>46.0</v>
      </c>
      <c r="D3237" s="2">
        <v>180.0</v>
      </c>
      <c r="E3237" s="2">
        <v>327.0</v>
      </c>
    </row>
    <row r="3238" hidden="1">
      <c r="A3238" s="2" t="s">
        <v>3340</v>
      </c>
      <c r="B3238" s="2">
        <v>263.0</v>
      </c>
      <c r="C3238" s="2">
        <v>334.0</v>
      </c>
      <c r="D3238" s="2">
        <v>377.0</v>
      </c>
      <c r="E3238" s="2">
        <v>974.0</v>
      </c>
      <c r="F3238" s="2" t="s">
        <v>36</v>
      </c>
      <c r="G3238" s="15" t="str">
        <f t="shared" ref="G3238:G3240" si="589">LEFT(A3238, 3)</f>
        <v>GSP</v>
      </c>
      <c r="H3238" s="15" t="str">
        <f t="shared" ref="H3238:H3240" si="590">RiGHT(A3238, 3)</f>
        <v>SGF</v>
      </c>
      <c r="I3238" s="15" t="str">
        <f>vlookup(G3238, 'Airport Codes'!$B$2:$D122631, 3, 0)</f>
        <v>Greenville, NC</v>
      </c>
      <c r="J3238" s="15" t="str">
        <f>vlookup(H3238, 'Airport Codes'!$B$2:$D122631, 3, 0)</f>
        <v>Eugene-Springfield, OR</v>
      </c>
      <c r="K3238" s="21"/>
    </row>
    <row r="3239" hidden="1">
      <c r="A3239" s="2" t="s">
        <v>3341</v>
      </c>
      <c r="B3239" s="2">
        <v>295.0</v>
      </c>
      <c r="C3239" s="2">
        <v>311.0</v>
      </c>
      <c r="D3239" s="2">
        <v>363.0</v>
      </c>
      <c r="E3239" s="2">
        <v>969.0</v>
      </c>
      <c r="F3239" s="2" t="s">
        <v>36</v>
      </c>
      <c r="G3239" s="15" t="str">
        <f t="shared" si="589"/>
        <v>CRW</v>
      </c>
      <c r="H3239" s="15" t="str">
        <f t="shared" si="590"/>
        <v>STL</v>
      </c>
      <c r="I3239" s="15" t="str">
        <f>vlookup(G3239, 'Airport Codes'!$B$2:$D122631, 3, 0)</f>
        <v>Charleston, WV</v>
      </c>
      <c r="J3239" s="15" t="str">
        <f>vlookup(H3239, 'Airport Codes'!$B$2:$D122631, 3, 0)</f>
        <v>St. Louis, MO</v>
      </c>
      <c r="K3239" s="21"/>
    </row>
    <row r="3240" hidden="1">
      <c r="A3240" s="2" t="s">
        <v>3342</v>
      </c>
      <c r="B3240" s="2">
        <v>276.0</v>
      </c>
      <c r="C3240" s="2">
        <v>298.0</v>
      </c>
      <c r="D3240" s="2">
        <v>394.0</v>
      </c>
      <c r="E3240" s="2">
        <v>968.0</v>
      </c>
      <c r="F3240" s="2" t="s">
        <v>36</v>
      </c>
      <c r="G3240" s="15" t="str">
        <f t="shared" si="589"/>
        <v>HVN</v>
      </c>
      <c r="H3240" s="15" t="str">
        <f t="shared" si="590"/>
        <v>PHL</v>
      </c>
      <c r="I3240" s="15" t="str">
        <f>vlookup(G3240, 'Airport Codes'!$B$2:$D122631, 3, 0)</f>
        <v>New Haven, CT</v>
      </c>
      <c r="J3240" s="15" t="str">
        <f>vlookup(H3240, 'Airport Codes'!$B$2:$D122631, 3, 0)</f>
        <v>Philadelphia, PA</v>
      </c>
      <c r="K3240" s="21"/>
    </row>
    <row r="3241" hidden="1">
      <c r="A3241" s="2" t="s">
        <v>3343</v>
      </c>
      <c r="D3241" s="2">
        <v>23.0</v>
      </c>
      <c r="E3241" s="2">
        <v>23.0</v>
      </c>
    </row>
    <row r="3242" hidden="1">
      <c r="A3242" s="2" t="s">
        <v>3344</v>
      </c>
      <c r="B3242" s="2">
        <v>250.0</v>
      </c>
      <c r="C3242" s="2">
        <v>336.0</v>
      </c>
      <c r="D3242" s="2">
        <v>380.0</v>
      </c>
      <c r="E3242" s="2">
        <v>966.0</v>
      </c>
      <c r="F3242" s="2" t="s">
        <v>36</v>
      </c>
      <c r="G3242" s="15" t="str">
        <f t="shared" ref="G3242:G3248" si="591">LEFT(A3242, 3)</f>
        <v>DEN</v>
      </c>
      <c r="H3242" s="15" t="str">
        <f t="shared" ref="H3242:H3248" si="592">RiGHT(A3242, 3)</f>
        <v>LCH</v>
      </c>
      <c r="I3242" s="15" t="str">
        <f>vlookup(G3242, 'Airport Codes'!$B$2:$D122631, 3, 0)</f>
        <v>Denver, CO</v>
      </c>
      <c r="J3242" s="15" t="str">
        <f>vlookup(H3242, 'Airport Codes'!$B$2:$D122631, 3, 0)</f>
        <v>Lake Charles, LA</v>
      </c>
      <c r="K3242" s="21"/>
    </row>
    <row r="3243" hidden="1">
      <c r="A3243" s="2" t="s">
        <v>3345</v>
      </c>
      <c r="B3243" s="2">
        <v>306.0</v>
      </c>
      <c r="C3243" s="2">
        <v>318.0</v>
      </c>
      <c r="D3243" s="2">
        <v>337.0</v>
      </c>
      <c r="E3243" s="2">
        <v>961.0</v>
      </c>
      <c r="F3243" s="2" t="s">
        <v>36</v>
      </c>
      <c r="G3243" s="15" t="str">
        <f t="shared" si="591"/>
        <v>FLG</v>
      </c>
      <c r="H3243" s="15" t="str">
        <f t="shared" si="592"/>
        <v>SLC</v>
      </c>
      <c r="I3243" s="15" t="str">
        <f>vlookup(G3243, 'Airport Codes'!$B$2:$D122631, 3, 0)</f>
        <v>Flagstaff, AZ</v>
      </c>
      <c r="J3243" s="15" t="str">
        <f>vlookup(H3243, 'Airport Codes'!$B$2:$D122631, 3, 0)</f>
        <v>Salt Lake City, UT</v>
      </c>
      <c r="K3243" s="21"/>
    </row>
    <row r="3244" hidden="1">
      <c r="A3244" s="2" t="s">
        <v>3346</v>
      </c>
      <c r="B3244" s="2">
        <v>285.0</v>
      </c>
      <c r="C3244" s="2">
        <v>307.0</v>
      </c>
      <c r="D3244" s="2">
        <v>364.0</v>
      </c>
      <c r="E3244" s="2">
        <v>956.0</v>
      </c>
      <c r="F3244" s="2" t="s">
        <v>36</v>
      </c>
      <c r="G3244" s="15" t="str">
        <f t="shared" si="591"/>
        <v>CMH</v>
      </c>
      <c r="H3244" s="15" t="str">
        <f t="shared" si="592"/>
        <v>OAJ</v>
      </c>
      <c r="I3244" s="15" t="str">
        <f>vlookup(G3244, 'Airport Codes'!$B$2:$D122631, 3, 0)</f>
        <v>Columbus, WI</v>
      </c>
      <c r="J3244" s="15" t="str">
        <f>vlookup(H3244, 'Airport Codes'!$B$2:$D122631, 3, 0)</f>
        <v>Jacksonville, FL</v>
      </c>
      <c r="K3244" s="21"/>
    </row>
    <row r="3245" hidden="1">
      <c r="A3245" s="2" t="s">
        <v>3347</v>
      </c>
      <c r="B3245" s="2">
        <v>255.0</v>
      </c>
      <c r="C3245" s="2">
        <v>283.0</v>
      </c>
      <c r="D3245" s="2">
        <v>418.0</v>
      </c>
      <c r="E3245" s="2">
        <v>956.0</v>
      </c>
      <c r="F3245" s="2" t="s">
        <v>36</v>
      </c>
      <c r="G3245" s="15" t="str">
        <f t="shared" si="591"/>
        <v>GNV</v>
      </c>
      <c r="H3245" s="15" t="str">
        <f t="shared" si="592"/>
        <v>LEX</v>
      </c>
      <c r="I3245" s="15" t="str">
        <f>vlookup(G3245, 'Airport Codes'!$B$2:$D122631, 3, 0)</f>
        <v>Gainesville, TX</v>
      </c>
      <c r="J3245" s="15" t="str">
        <f>vlookup(H3245, 'Airport Codes'!$B$2:$D122631, 3, 0)</f>
        <v>Lexington Barbeque Festival, NC</v>
      </c>
      <c r="K3245" s="21"/>
    </row>
    <row r="3246" hidden="1">
      <c r="A3246" s="2" t="s">
        <v>3348</v>
      </c>
      <c r="B3246" s="2">
        <v>280.0</v>
      </c>
      <c r="C3246" s="2">
        <v>331.0</v>
      </c>
      <c r="D3246" s="2">
        <v>344.0</v>
      </c>
      <c r="E3246" s="2">
        <v>955.0</v>
      </c>
      <c r="F3246" s="2" t="s">
        <v>36</v>
      </c>
      <c r="G3246" s="15" t="str">
        <f t="shared" si="591"/>
        <v>ABE</v>
      </c>
      <c r="H3246" s="15" t="str">
        <f t="shared" si="592"/>
        <v>BHM</v>
      </c>
      <c r="I3246" s="15" t="str">
        <f>vlookup(G3246, 'Airport Codes'!$B$2:$D122631, 3, 0)</f>
        <v>Allentown, PA</v>
      </c>
      <c r="J3246" s="15" t="str">
        <f>vlookup(H3246, 'Airport Codes'!$B$2:$D122631, 3, 0)</f>
        <v>Birmingham, AL</v>
      </c>
      <c r="K3246" s="21"/>
    </row>
    <row r="3247" hidden="1">
      <c r="A3247" s="2" t="s">
        <v>3349</v>
      </c>
      <c r="B3247" s="2">
        <v>277.0</v>
      </c>
      <c r="C3247" s="2">
        <v>336.0</v>
      </c>
      <c r="D3247" s="2">
        <v>340.0</v>
      </c>
      <c r="E3247" s="2">
        <v>953.0</v>
      </c>
      <c r="F3247" s="2" t="s">
        <v>36</v>
      </c>
      <c r="G3247" s="15" t="str">
        <f t="shared" si="591"/>
        <v>COS</v>
      </c>
      <c r="H3247" s="15" t="str">
        <f t="shared" si="592"/>
        <v>SHV</v>
      </c>
      <c r="I3247" s="15" t="str">
        <f>vlookup(G3247, 'Airport Codes'!$B$2:$D122631, 3, 0)</f>
        <v>Colorado Springs, CO</v>
      </c>
      <c r="J3247" s="15" t="str">
        <f>vlookup(H3247, 'Airport Codes'!$B$2:$D122631, 3, 0)</f>
        <v>Shreveport, LA</v>
      </c>
      <c r="K3247" s="21"/>
    </row>
    <row r="3248" hidden="1">
      <c r="A3248" s="2" t="s">
        <v>3350</v>
      </c>
      <c r="B3248" s="2">
        <v>231.0</v>
      </c>
      <c r="C3248" s="2">
        <v>305.0</v>
      </c>
      <c r="D3248" s="2">
        <v>414.0</v>
      </c>
      <c r="E3248" s="2">
        <v>950.0</v>
      </c>
      <c r="F3248" s="2" t="s">
        <v>36</v>
      </c>
      <c r="G3248" s="15" t="str">
        <f t="shared" si="591"/>
        <v>BTV</v>
      </c>
      <c r="H3248" s="15" t="str">
        <f t="shared" si="592"/>
        <v>GRR</v>
      </c>
      <c r="I3248" s="15" t="str">
        <f>vlookup(G3248, 'Airport Codes'!$B$2:$D122631, 3, 0)</f>
        <v>Burlington, NC</v>
      </c>
      <c r="J3248" s="15" t="str">
        <f>vlookup(H3248, 'Airport Codes'!$B$2:$D122631, 3, 0)</f>
        <v>Grand Rapids, MI</v>
      </c>
      <c r="K3248" s="21"/>
    </row>
    <row r="3249" hidden="1">
      <c r="A3249" s="2" t="s">
        <v>3351</v>
      </c>
      <c r="B3249" s="2">
        <v>166.0</v>
      </c>
      <c r="C3249" s="2">
        <v>132.0</v>
      </c>
      <c r="D3249" s="2">
        <v>238.0</v>
      </c>
      <c r="E3249" s="2">
        <v>536.0</v>
      </c>
    </row>
    <row r="3250" hidden="1">
      <c r="A3250" s="2" t="s">
        <v>3352</v>
      </c>
      <c r="B3250" s="2">
        <v>264.0</v>
      </c>
      <c r="C3250" s="2">
        <v>290.0</v>
      </c>
      <c r="D3250" s="2">
        <v>393.0</v>
      </c>
      <c r="E3250" s="2">
        <v>947.0</v>
      </c>
      <c r="F3250" s="2" t="s">
        <v>36</v>
      </c>
      <c r="G3250" s="15" t="str">
        <f>LEFT(A3250, 3)</f>
        <v>LEX</v>
      </c>
      <c r="H3250" s="15" t="str">
        <f>RiGHT(A3250, 3)</f>
        <v>MKE</v>
      </c>
      <c r="I3250" s="15" t="str">
        <f>vlookup(G3250, 'Airport Codes'!$B$2:$D122631, 3, 0)</f>
        <v>Lexington Barbeque Festival, NC</v>
      </c>
      <c r="J3250" s="15" t="str">
        <f>vlookup(H3250, 'Airport Codes'!$B$2:$D122631, 3, 0)</f>
        <v>Milwaukee Airport-Trains, WI</v>
      </c>
      <c r="K3250" s="21"/>
    </row>
    <row r="3251" hidden="1">
      <c r="A3251" s="2" t="s">
        <v>3353</v>
      </c>
      <c r="B3251" s="2">
        <v>274.0</v>
      </c>
      <c r="C3251" s="2">
        <v>238.0</v>
      </c>
      <c r="D3251" s="2">
        <v>217.0</v>
      </c>
      <c r="E3251" s="2">
        <v>729.0</v>
      </c>
    </row>
    <row r="3252" hidden="1">
      <c r="A3252" s="2" t="s">
        <v>3354</v>
      </c>
      <c r="B3252" s="2">
        <v>285.0</v>
      </c>
      <c r="C3252" s="2">
        <v>308.0</v>
      </c>
      <c r="D3252" s="2">
        <v>352.0</v>
      </c>
      <c r="E3252" s="2">
        <v>945.0</v>
      </c>
      <c r="F3252" s="2" t="s">
        <v>36</v>
      </c>
      <c r="G3252" s="15" t="str">
        <f t="shared" ref="G3252:G3255" si="593">LEFT(A3252, 3)</f>
        <v>EVV</v>
      </c>
      <c r="H3252" s="15" t="str">
        <f t="shared" ref="H3252:H3255" si="594">RiGHT(A3252, 3)</f>
        <v>SRQ</v>
      </c>
      <c r="I3252" s="15" t="str">
        <f>vlookup(G3252, 'Airport Codes'!$B$2:$D122631, 3, 0)</f>
        <v>Evansville, IN</v>
      </c>
      <c r="J3252" s="15" t="str">
        <f>vlookup(H3252, 'Airport Codes'!$B$2:$D122631, 3, 0)</f>
        <v>Sarasota, FL</v>
      </c>
      <c r="K3252" s="21"/>
    </row>
    <row r="3253" hidden="1">
      <c r="A3253" s="2" t="s">
        <v>3355</v>
      </c>
      <c r="B3253" s="2">
        <v>301.0</v>
      </c>
      <c r="C3253" s="2">
        <v>306.0</v>
      </c>
      <c r="D3253" s="2">
        <v>338.0</v>
      </c>
      <c r="E3253" s="2">
        <v>945.0</v>
      </c>
      <c r="F3253" s="2" t="s">
        <v>36</v>
      </c>
      <c r="G3253" s="15" t="str">
        <f t="shared" si="593"/>
        <v>MGM</v>
      </c>
      <c r="H3253" s="15" t="str">
        <f t="shared" si="594"/>
        <v>OKC</v>
      </c>
      <c r="I3253" s="15" t="str">
        <f>vlookup(G3253, 'Airport Codes'!$B$2:$D122631, 3, 0)</f>
        <v>Montgomery, AL</v>
      </c>
      <c r="J3253" s="15" t="str">
        <f>vlookup(H3253, 'Airport Codes'!$B$2:$D122631, 3, 0)</f>
        <v>Oklahoma City, OK</v>
      </c>
      <c r="K3253" s="21"/>
    </row>
    <row r="3254" hidden="1">
      <c r="A3254" s="2" t="s">
        <v>3356</v>
      </c>
      <c r="B3254" s="2">
        <v>269.0</v>
      </c>
      <c r="C3254" s="2">
        <v>333.0</v>
      </c>
      <c r="D3254" s="2">
        <v>337.0</v>
      </c>
      <c r="E3254" s="2">
        <v>939.0</v>
      </c>
      <c r="F3254" s="2" t="s">
        <v>36</v>
      </c>
      <c r="G3254" s="15" t="str">
        <f t="shared" si="593"/>
        <v>GRB</v>
      </c>
      <c r="H3254" s="15" t="str">
        <f t="shared" si="594"/>
        <v>MEM</v>
      </c>
      <c r="I3254" s="15" t="str">
        <f>vlookup(G3254, 'Airport Codes'!$B$2:$D122631, 3, 0)</f>
        <v>Green Bay, WI</v>
      </c>
      <c r="J3254" s="15" t="str">
        <f>vlookup(H3254, 'Airport Codes'!$B$2:$D122631, 3, 0)</f>
        <v>Memphis, TN</v>
      </c>
      <c r="K3254" s="21"/>
    </row>
    <row r="3255" hidden="1">
      <c r="A3255" s="2" t="s">
        <v>3357</v>
      </c>
      <c r="B3255" s="2">
        <v>267.0</v>
      </c>
      <c r="C3255" s="2">
        <v>290.0</v>
      </c>
      <c r="D3255" s="2">
        <v>375.0</v>
      </c>
      <c r="E3255" s="2">
        <v>932.0</v>
      </c>
      <c r="F3255" s="2" t="s">
        <v>36</v>
      </c>
      <c r="G3255" s="15" t="str">
        <f t="shared" si="593"/>
        <v>EVV</v>
      </c>
      <c r="H3255" s="15" t="str">
        <f t="shared" si="594"/>
        <v>JAX</v>
      </c>
      <c r="I3255" s="15" t="str">
        <f>vlookup(G3255, 'Airport Codes'!$B$2:$D122631, 3, 0)</f>
        <v>Evansville, IN</v>
      </c>
      <c r="J3255" s="15" t="str">
        <f>vlookup(H3255, 'Airport Codes'!$B$2:$D122631, 3, 0)</f>
        <v>Jacksonville, FL</v>
      </c>
      <c r="K3255" s="21"/>
    </row>
    <row r="3256" hidden="1">
      <c r="A3256" s="2" t="s">
        <v>3358</v>
      </c>
      <c r="C3256" s="2">
        <v>20.0</v>
      </c>
      <c r="E3256" s="2">
        <v>20.0</v>
      </c>
    </row>
    <row r="3257" hidden="1">
      <c r="A3257" s="2" t="s">
        <v>3359</v>
      </c>
      <c r="B3257" s="2">
        <v>288.0</v>
      </c>
      <c r="C3257" s="2">
        <v>311.0</v>
      </c>
      <c r="D3257" s="2">
        <v>324.0</v>
      </c>
      <c r="E3257" s="2">
        <v>923.0</v>
      </c>
      <c r="F3257" s="2" t="s">
        <v>36</v>
      </c>
      <c r="G3257" s="15" t="str">
        <f>LEFT(A3257, 3)</f>
        <v>CAE</v>
      </c>
      <c r="H3257" s="15" t="str">
        <f>RiGHT(A3257, 3)</f>
        <v>MHT</v>
      </c>
      <c r="I3257" s="15" t="str">
        <f>vlookup(G3257, 'Airport Codes'!$B$2:$D122631, 3, 0)</f>
        <v>Columbia, SC</v>
      </c>
      <c r="J3257" s="15" t="str">
        <f>vlookup(H3257, 'Airport Codes'!$B$2:$D122631, 3, 0)</f>
        <v>Manchester, VT</v>
      </c>
      <c r="K3257" s="21"/>
    </row>
    <row r="3258" hidden="1">
      <c r="A3258" s="2" t="s">
        <v>3360</v>
      </c>
      <c r="B3258" s="2">
        <v>2396.0</v>
      </c>
      <c r="C3258" s="2">
        <v>840.0</v>
      </c>
      <c r="D3258" s="2">
        <v>2698.0</v>
      </c>
      <c r="E3258" s="2">
        <v>5934.0</v>
      </c>
    </row>
    <row r="3259" hidden="1">
      <c r="A3259" s="2" t="s">
        <v>3361</v>
      </c>
      <c r="B3259" s="2">
        <v>214.0</v>
      </c>
      <c r="C3259" s="2">
        <v>330.0</v>
      </c>
      <c r="D3259" s="2">
        <v>379.0</v>
      </c>
      <c r="E3259" s="2">
        <v>923.0</v>
      </c>
      <c r="F3259" s="2" t="s">
        <v>36</v>
      </c>
      <c r="G3259" s="15" t="str">
        <f>LEFT(A3259, 3)</f>
        <v>CVG</v>
      </c>
      <c r="H3259" s="15" t="str">
        <f>RiGHT(A3259, 3)</f>
        <v>PIT</v>
      </c>
      <c r="I3259" s="15" t="str">
        <f>vlookup(G3259, 'Airport Codes'!$B$2:$D122631, 3, 0)</f>
        <v>Cincinnati, OH</v>
      </c>
      <c r="J3259" s="15" t="str">
        <f>vlookup(H3259, 'Airport Codes'!$B$2:$D122631, 3, 0)</f>
        <v>Pittsburgh, PA</v>
      </c>
      <c r="K3259" s="21"/>
    </row>
    <row r="3260" hidden="1">
      <c r="A3260" s="2" t="s">
        <v>3362</v>
      </c>
      <c r="B3260" s="2">
        <v>462.0</v>
      </c>
      <c r="C3260" s="2">
        <v>469.0</v>
      </c>
      <c r="D3260" s="2">
        <v>440.0</v>
      </c>
      <c r="E3260" s="2">
        <v>1371.0</v>
      </c>
    </row>
    <row r="3261" hidden="1">
      <c r="A3261" s="2" t="s">
        <v>3363</v>
      </c>
      <c r="B3261" s="2">
        <v>69.0</v>
      </c>
      <c r="C3261" s="2">
        <v>39.0</v>
      </c>
      <c r="D3261" s="2">
        <v>71.0</v>
      </c>
      <c r="E3261" s="2">
        <v>179.0</v>
      </c>
    </row>
    <row r="3262" hidden="1">
      <c r="A3262" s="2" t="s">
        <v>3364</v>
      </c>
      <c r="B3262" s="2">
        <v>280.0</v>
      </c>
      <c r="C3262" s="2">
        <v>281.0</v>
      </c>
      <c r="D3262" s="2">
        <v>362.0</v>
      </c>
      <c r="E3262" s="2">
        <v>923.0</v>
      </c>
      <c r="F3262" s="2" t="s">
        <v>36</v>
      </c>
      <c r="G3262" s="15" t="str">
        <f t="shared" ref="G3262:G3264" si="595">LEFT(A3262, 3)</f>
        <v>LYH</v>
      </c>
      <c r="H3262" s="15" t="str">
        <f t="shared" ref="H3262:H3264" si="596">RiGHT(A3262, 3)</f>
        <v>RSW</v>
      </c>
      <c r="I3262" s="15" t="str">
        <f>vlookup(G3262, 'Airport Codes'!$B$2:$D122631, 3, 0)</f>
        <v>Lynchburg, VA</v>
      </c>
      <c r="J3262" s="15" t="str">
        <f>vlookup(H3262, 'Airport Codes'!$B$2:$D122631, 3, 0)</f>
        <v>Fort Myers, FL</v>
      </c>
      <c r="K3262" s="21"/>
    </row>
    <row r="3263" hidden="1">
      <c r="A3263" s="2" t="s">
        <v>3365</v>
      </c>
      <c r="B3263" s="2">
        <v>260.0</v>
      </c>
      <c r="C3263" s="2">
        <v>298.0</v>
      </c>
      <c r="D3263" s="2">
        <v>363.0</v>
      </c>
      <c r="E3263" s="2">
        <v>921.0</v>
      </c>
      <c r="F3263" s="2" t="s">
        <v>36</v>
      </c>
      <c r="G3263" s="15" t="str">
        <f t="shared" si="595"/>
        <v>LEX</v>
      </c>
      <c r="H3263" s="15" t="str">
        <f t="shared" si="596"/>
        <v>XNA</v>
      </c>
      <c r="I3263" s="15" t="str">
        <f>vlookup(G3263, 'Airport Codes'!$B$2:$D122631, 3, 0)</f>
        <v>Lexington Barbeque Festival, NC</v>
      </c>
      <c r="J3263" s="15" t="str">
        <f>vlookup(H3263, 'Airport Codes'!$B$2:$D122631, 3, 0)</f>
        <v>Fayetteville, NC</v>
      </c>
      <c r="K3263" s="21"/>
    </row>
    <row r="3264" hidden="1">
      <c r="A3264" s="2" t="s">
        <v>3366</v>
      </c>
      <c r="B3264" s="2">
        <v>246.0</v>
      </c>
      <c r="C3264" s="2">
        <v>286.0</v>
      </c>
      <c r="D3264" s="2">
        <v>387.0</v>
      </c>
      <c r="E3264" s="2">
        <v>919.0</v>
      </c>
      <c r="F3264" s="2" t="s">
        <v>36</v>
      </c>
      <c r="G3264" s="15" t="str">
        <f t="shared" si="595"/>
        <v>BOS</v>
      </c>
      <c r="H3264" s="15" t="str">
        <f t="shared" si="596"/>
        <v>SBY</v>
      </c>
      <c r="I3264" s="15" t="str">
        <f>vlookup(G3264, 'Airport Codes'!$B$2:$D122631, 3, 0)</f>
        <v>Boston, MA</v>
      </c>
      <c r="J3264" s="15" t="str">
        <f>vlookup(H3264, 'Airport Codes'!$B$2:$D122631, 3, 0)</f>
        <v>Salisbury, NC</v>
      </c>
      <c r="K3264" s="21"/>
    </row>
    <row r="3265" hidden="1">
      <c r="A3265" s="2" t="s">
        <v>3367</v>
      </c>
      <c r="B3265" s="2">
        <v>86.0</v>
      </c>
      <c r="C3265" s="2">
        <v>106.0</v>
      </c>
      <c r="D3265" s="2">
        <v>42.0</v>
      </c>
      <c r="E3265" s="2">
        <v>234.0</v>
      </c>
    </row>
    <row r="3266" hidden="1">
      <c r="A3266" s="2" t="s">
        <v>3368</v>
      </c>
      <c r="B3266" s="2">
        <v>264.0</v>
      </c>
      <c r="C3266" s="2">
        <v>292.0</v>
      </c>
      <c r="D3266" s="2">
        <v>362.0</v>
      </c>
      <c r="E3266" s="2">
        <v>918.0</v>
      </c>
      <c r="F3266" s="2" t="s">
        <v>36</v>
      </c>
      <c r="G3266" s="15" t="str">
        <f t="shared" ref="G3266:G3268" si="597">LEFT(A3266, 3)</f>
        <v>ABQ</v>
      </c>
      <c r="H3266" s="15" t="str">
        <f t="shared" ref="H3266:H3268" si="598">RiGHT(A3266, 3)</f>
        <v>SBP</v>
      </c>
      <c r="I3266" s="15" t="str">
        <f>vlookup(G3266, 'Airport Codes'!$B$2:$D122631, 3, 0)</f>
        <v>Albuquerque, NM</v>
      </c>
      <c r="J3266" s="15" t="str">
        <f>vlookup(H3266, 'Airport Codes'!$B$2:$D122631, 3, 0)</f>
        <v>San Luis Obispo, CA</v>
      </c>
      <c r="K3266" s="21"/>
    </row>
    <row r="3267" hidden="1">
      <c r="A3267" s="2" t="s">
        <v>3369</v>
      </c>
      <c r="B3267" s="2">
        <v>286.0</v>
      </c>
      <c r="C3267" s="2">
        <v>314.0</v>
      </c>
      <c r="D3267" s="2">
        <v>318.0</v>
      </c>
      <c r="E3267" s="2">
        <v>918.0</v>
      </c>
      <c r="F3267" s="2" t="s">
        <v>36</v>
      </c>
      <c r="G3267" s="15" t="str">
        <f t="shared" si="597"/>
        <v>JAX</v>
      </c>
      <c r="H3267" s="15" t="str">
        <f t="shared" si="598"/>
        <v>MOB</v>
      </c>
      <c r="I3267" s="15" t="str">
        <f>vlookup(G3267, 'Airport Codes'!$B$2:$D122631, 3, 0)</f>
        <v>Jacksonville, FL</v>
      </c>
      <c r="J3267" s="15" t="str">
        <f>vlookup(H3267, 'Airport Codes'!$B$2:$D122631, 3, 0)</f>
        <v>Mobile, AL</v>
      </c>
      <c r="K3267" s="21"/>
    </row>
    <row r="3268" hidden="1">
      <c r="A3268" s="2" t="s">
        <v>3370</v>
      </c>
      <c r="B3268" s="2">
        <v>292.0</v>
      </c>
      <c r="C3268" s="2">
        <v>308.0</v>
      </c>
      <c r="D3268" s="2">
        <v>316.0</v>
      </c>
      <c r="E3268" s="2">
        <v>916.0</v>
      </c>
      <c r="F3268" s="2" t="s">
        <v>36</v>
      </c>
      <c r="G3268" s="15" t="str">
        <f t="shared" si="597"/>
        <v>IND</v>
      </c>
      <c r="H3268" s="15" t="str">
        <f t="shared" si="598"/>
        <v>SGF</v>
      </c>
      <c r="I3268" s="15" t="str">
        <f>vlookup(G3268, 'Airport Codes'!$B$2:$D122631, 3, 0)</f>
        <v>Indianapolis, IN</v>
      </c>
      <c r="J3268" s="15" t="str">
        <f>vlookup(H3268, 'Airport Codes'!$B$2:$D122631, 3, 0)</f>
        <v>Eugene-Springfield, OR</v>
      </c>
      <c r="K3268" s="21"/>
    </row>
    <row r="3269" hidden="1">
      <c r="A3269" s="2" t="s">
        <v>3371</v>
      </c>
      <c r="B3269" s="2">
        <v>62.0</v>
      </c>
      <c r="C3269" s="2">
        <v>50.0</v>
      </c>
      <c r="D3269" s="2">
        <v>50.0</v>
      </c>
      <c r="E3269" s="2">
        <v>162.0</v>
      </c>
    </row>
    <row r="3270" hidden="1">
      <c r="A3270" s="2" t="s">
        <v>3372</v>
      </c>
      <c r="B3270" s="2">
        <v>261.0</v>
      </c>
      <c r="C3270" s="2">
        <v>310.0</v>
      </c>
      <c r="D3270" s="2">
        <v>341.0</v>
      </c>
      <c r="E3270" s="2">
        <v>912.0</v>
      </c>
      <c r="F3270" s="2" t="s">
        <v>36</v>
      </c>
      <c r="G3270" s="15" t="str">
        <f>LEFT(A3270, 3)</f>
        <v>PUW</v>
      </c>
      <c r="H3270" s="15" t="str">
        <f>RiGHT(A3270, 3)</f>
        <v>SJC</v>
      </c>
      <c r="I3270" s="15" t="str">
        <f>vlookup(G3270, 'Airport Codes'!$B$2:$D122631, 3, 0)</f>
        <v>Pullman, WA</v>
      </c>
      <c r="J3270" s="15" t="str">
        <f>vlookup(H3270, 'Airport Codes'!$B$2:$D122631, 3, 0)</f>
        <v>San Jose, CA</v>
      </c>
      <c r="K3270" s="21"/>
    </row>
    <row r="3271" hidden="1">
      <c r="A3271" s="2" t="s">
        <v>3373</v>
      </c>
      <c r="B3271" s="2">
        <v>18.0</v>
      </c>
      <c r="D3271" s="2">
        <v>23.0</v>
      </c>
      <c r="E3271" s="2">
        <v>41.0</v>
      </c>
    </row>
    <row r="3272" hidden="1">
      <c r="A3272" s="2" t="s">
        <v>3374</v>
      </c>
      <c r="B3272" s="2">
        <v>141.0</v>
      </c>
      <c r="C3272" s="2">
        <v>125.0</v>
      </c>
      <c r="D3272" s="2">
        <v>220.0</v>
      </c>
      <c r="E3272" s="2">
        <v>486.0</v>
      </c>
    </row>
    <row r="3273" hidden="1">
      <c r="A3273" s="2" t="s">
        <v>3375</v>
      </c>
      <c r="B3273" s="2">
        <v>650.0</v>
      </c>
      <c r="C3273" s="2">
        <v>612.0</v>
      </c>
      <c r="D3273" s="2">
        <v>758.0</v>
      </c>
      <c r="E3273" s="2">
        <v>2020.0</v>
      </c>
    </row>
    <row r="3274" hidden="1">
      <c r="A3274" s="2" t="s">
        <v>3376</v>
      </c>
      <c r="B3274" s="2">
        <v>279.0</v>
      </c>
      <c r="C3274" s="2">
        <v>292.0</v>
      </c>
      <c r="D3274" s="2">
        <v>338.0</v>
      </c>
      <c r="E3274" s="2">
        <v>909.0</v>
      </c>
      <c r="F3274" s="2" t="s">
        <v>36</v>
      </c>
      <c r="G3274" s="15" t="str">
        <f t="shared" ref="G3274:G3276" si="599">LEFT(A3274, 3)</f>
        <v>MBS</v>
      </c>
      <c r="H3274" s="15" t="str">
        <f t="shared" ref="H3274:H3276" si="600">RiGHT(A3274, 3)</f>
        <v>STL</v>
      </c>
      <c r="I3274" s="15" t="str">
        <f>vlookup(G3274, 'Airport Codes'!$B$2:$D122631, 3, 0)</f>
        <v>Saginaw, MI</v>
      </c>
      <c r="J3274" s="15" t="str">
        <f>vlookup(H3274, 'Airport Codes'!$B$2:$D122631, 3, 0)</f>
        <v>St. Louis, MO</v>
      </c>
      <c r="K3274" s="21"/>
    </row>
    <row r="3275" hidden="1">
      <c r="A3275" s="2" t="s">
        <v>3377</v>
      </c>
      <c r="B3275" s="2">
        <v>272.0</v>
      </c>
      <c r="C3275" s="2">
        <v>297.0</v>
      </c>
      <c r="D3275" s="2">
        <v>340.0</v>
      </c>
      <c r="E3275" s="2">
        <v>909.0</v>
      </c>
      <c r="F3275" s="2" t="s">
        <v>36</v>
      </c>
      <c r="G3275" s="15" t="str">
        <f t="shared" si="599"/>
        <v>RDM</v>
      </c>
      <c r="H3275" s="15" t="str">
        <f t="shared" si="600"/>
        <v>RNO</v>
      </c>
      <c r="I3275" s="15" t="str">
        <f>vlookup(G3275, 'Airport Codes'!$B$2:$D122631, 3, 0)</f>
        <v>Redmond, OR</v>
      </c>
      <c r="J3275" s="15" t="str">
        <f>vlookup(H3275, 'Airport Codes'!$B$2:$D122631, 3, 0)</f>
        <v>Reno, NV</v>
      </c>
      <c r="K3275" s="21"/>
    </row>
    <row r="3276" hidden="1">
      <c r="A3276" s="2" t="s">
        <v>3378</v>
      </c>
      <c r="B3276" s="2">
        <v>237.0</v>
      </c>
      <c r="C3276" s="2">
        <v>303.0</v>
      </c>
      <c r="D3276" s="2">
        <v>366.0</v>
      </c>
      <c r="E3276" s="2">
        <v>906.0</v>
      </c>
      <c r="F3276" s="2" t="s">
        <v>36</v>
      </c>
      <c r="G3276" s="15" t="str">
        <f t="shared" si="599"/>
        <v>BNA</v>
      </c>
      <c r="H3276" s="15" t="str">
        <f t="shared" si="600"/>
        <v>MBS</v>
      </c>
      <c r="I3276" s="15" t="str">
        <f>vlookup(G3276, 'Airport Codes'!$B$2:$D122631, 3, 0)</f>
        <v>Nashville, TN</v>
      </c>
      <c r="J3276" s="15" t="str">
        <f>vlookup(H3276, 'Airport Codes'!$B$2:$D122631, 3, 0)</f>
        <v>Saginaw, MI</v>
      </c>
      <c r="K3276" s="21"/>
    </row>
    <row r="3277" hidden="1">
      <c r="A3277" s="2" t="s">
        <v>3379</v>
      </c>
      <c r="B3277" s="2">
        <v>943.0</v>
      </c>
      <c r="C3277" s="2">
        <v>957.0</v>
      </c>
      <c r="D3277" s="2">
        <v>615.0</v>
      </c>
      <c r="E3277" s="2">
        <v>2515.0</v>
      </c>
    </row>
    <row r="3278" hidden="1">
      <c r="A3278" s="2" t="s">
        <v>3380</v>
      </c>
      <c r="B3278" s="2">
        <v>251.0</v>
      </c>
      <c r="C3278" s="2">
        <v>290.0</v>
      </c>
      <c r="D3278" s="2">
        <v>365.0</v>
      </c>
      <c r="E3278" s="2">
        <v>906.0</v>
      </c>
      <c r="F3278" s="2" t="s">
        <v>36</v>
      </c>
      <c r="G3278" s="15" t="str">
        <f t="shared" ref="G3278:G3279" si="601">LEFT(A3278, 3)</f>
        <v>GFK</v>
      </c>
      <c r="H3278" s="15" t="str">
        <f t="shared" ref="H3278:H3279" si="602">RiGHT(A3278, 3)</f>
        <v>ORD</v>
      </c>
      <c r="I3278" s="15" t="str">
        <f>vlookup(G3278, 'Airport Codes'!$B$2:$D122631, 3, 0)</f>
        <v>Grand Forks, ND</v>
      </c>
      <c r="J3278" s="15" t="str">
        <f>vlookup(H3278, 'Airport Codes'!$B$2:$D122631, 3, 0)</f>
        <v>Chicago, IL</v>
      </c>
      <c r="K3278" s="21"/>
    </row>
    <row r="3279" hidden="1">
      <c r="A3279" s="2" t="s">
        <v>3381</v>
      </c>
      <c r="B3279" s="2">
        <v>265.0</v>
      </c>
      <c r="C3279" s="2">
        <v>296.0</v>
      </c>
      <c r="D3279" s="2">
        <v>342.0</v>
      </c>
      <c r="E3279" s="2">
        <v>903.0</v>
      </c>
      <c r="F3279" s="2" t="s">
        <v>36</v>
      </c>
      <c r="G3279" s="15" t="str">
        <f t="shared" si="601"/>
        <v>BOI</v>
      </c>
      <c r="H3279" s="15" t="str">
        <f t="shared" si="602"/>
        <v>RDM</v>
      </c>
      <c r="I3279" s="15" t="str">
        <f>vlookup(G3279, 'Airport Codes'!$B$2:$D122631, 3, 0)</f>
        <v>Boise, ID</v>
      </c>
      <c r="J3279" s="15" t="str">
        <f>vlookup(H3279, 'Airport Codes'!$B$2:$D122631, 3, 0)</f>
        <v>Redmond, OR</v>
      </c>
      <c r="K3279" s="21"/>
    </row>
    <row r="3280" hidden="1">
      <c r="A3280" s="2" t="s">
        <v>3382</v>
      </c>
      <c r="B3280" s="2">
        <v>15599.0</v>
      </c>
      <c r="C3280" s="2">
        <v>14714.0</v>
      </c>
      <c r="D3280" s="2">
        <v>15353.0</v>
      </c>
      <c r="E3280" s="2">
        <v>45666.0</v>
      </c>
    </row>
    <row r="3281" hidden="1">
      <c r="A3281" s="2" t="s">
        <v>3383</v>
      </c>
      <c r="B3281" s="2">
        <v>269.0</v>
      </c>
      <c r="C3281" s="2">
        <v>296.0</v>
      </c>
      <c r="D3281" s="2">
        <v>338.0</v>
      </c>
      <c r="E3281" s="2">
        <v>903.0</v>
      </c>
      <c r="F3281" s="2" t="s">
        <v>36</v>
      </c>
      <c r="G3281" s="15" t="str">
        <f t="shared" ref="G3281:G3282" si="603">LEFT(A3281, 3)</f>
        <v>MGM</v>
      </c>
      <c r="H3281" s="15" t="str">
        <f t="shared" ref="H3281:H3282" si="604">RiGHT(A3281, 3)</f>
        <v>ORF</v>
      </c>
      <c r="I3281" s="15" t="str">
        <f>vlookup(G3281, 'Airport Codes'!$B$2:$D122631, 3, 0)</f>
        <v>Montgomery, AL</v>
      </c>
      <c r="J3281" s="15" t="str">
        <f>vlookup(H3281, 'Airport Codes'!$B$2:$D122631, 3, 0)</f>
        <v>Norfolk, VA</v>
      </c>
      <c r="K3281" s="21"/>
    </row>
    <row r="3282" hidden="1">
      <c r="A3282" s="2" t="s">
        <v>3384</v>
      </c>
      <c r="B3282" s="2">
        <v>264.0</v>
      </c>
      <c r="C3282" s="2">
        <v>281.0</v>
      </c>
      <c r="D3282" s="2">
        <v>357.0</v>
      </c>
      <c r="E3282" s="2">
        <v>902.0</v>
      </c>
      <c r="F3282" s="2" t="s">
        <v>36</v>
      </c>
      <c r="G3282" s="15" t="str">
        <f t="shared" si="603"/>
        <v>MCI</v>
      </c>
      <c r="H3282" s="15" t="str">
        <f t="shared" si="604"/>
        <v>MOT</v>
      </c>
      <c r="I3282" s="15" t="str">
        <f>vlookup(G3282, 'Airport Codes'!$B$2:$D122631, 3, 0)</f>
        <v>Kansas City, MO</v>
      </c>
      <c r="J3282" s="15" t="str">
        <f>vlookup(H3282, 'Airport Codes'!$B$2:$D122631, 3, 0)</f>
        <v>Minot, ND</v>
      </c>
      <c r="K3282" s="21"/>
    </row>
    <row r="3283" hidden="1">
      <c r="A3283" s="2" t="s">
        <v>3385</v>
      </c>
      <c r="D3283" s="2">
        <v>42.0</v>
      </c>
      <c r="E3283" s="2">
        <v>42.0</v>
      </c>
    </row>
    <row r="3284" hidden="1">
      <c r="A3284" s="2" t="s">
        <v>3386</v>
      </c>
      <c r="B3284" s="2">
        <v>242.0</v>
      </c>
      <c r="C3284" s="2">
        <v>316.0</v>
      </c>
      <c r="D3284" s="2">
        <v>342.0</v>
      </c>
      <c r="E3284" s="2">
        <v>900.0</v>
      </c>
      <c r="F3284" s="2" t="s">
        <v>36</v>
      </c>
      <c r="G3284" s="15" t="str">
        <f>LEFT(A3284, 3)</f>
        <v>IAH</v>
      </c>
      <c r="H3284" s="15" t="str">
        <f>RiGHT(A3284, 3)</f>
        <v>MGM</v>
      </c>
      <c r="I3284" s="15" t="str">
        <f>vlookup(G3284, 'Airport Codes'!$B$2:$D122631, 3, 0)</f>
        <v>Houston, TX</v>
      </c>
      <c r="J3284" s="15" t="str">
        <f>vlookup(H3284, 'Airport Codes'!$B$2:$D122631, 3, 0)</f>
        <v>Montgomery, AL</v>
      </c>
      <c r="K3284" s="21"/>
    </row>
    <row r="3285" hidden="1">
      <c r="A3285" s="2" t="s">
        <v>3387</v>
      </c>
      <c r="B3285" s="2">
        <v>6538.0</v>
      </c>
      <c r="C3285" s="2">
        <v>6960.0</v>
      </c>
      <c r="D3285" s="2">
        <v>6843.0</v>
      </c>
      <c r="E3285" s="2">
        <v>20341.0</v>
      </c>
    </row>
    <row r="3286" hidden="1">
      <c r="A3286" s="2" t="s">
        <v>3388</v>
      </c>
      <c r="B3286" s="2">
        <v>262.0</v>
      </c>
      <c r="C3286" s="2">
        <v>274.0</v>
      </c>
      <c r="D3286" s="2">
        <v>360.0</v>
      </c>
      <c r="E3286" s="2">
        <v>896.0</v>
      </c>
      <c r="F3286" s="2" t="s">
        <v>36</v>
      </c>
      <c r="G3286" s="15" t="str">
        <f>LEFT(A3286, 3)</f>
        <v>AVP</v>
      </c>
      <c r="H3286" s="15" t="str">
        <f>RiGHT(A3286, 3)</f>
        <v>MSN</v>
      </c>
      <c r="I3286" s="15" t="str">
        <f>vlookup(G3286, 'Airport Codes'!$B$2:$D122631, 3, 0)</f>
        <v>Wilkes-Barre, PA</v>
      </c>
      <c r="J3286" s="15" t="str">
        <f>vlookup(H3286, 'Airport Codes'!$B$2:$D122631, 3, 0)</f>
        <v>Madison, WI</v>
      </c>
      <c r="K3286" s="21"/>
    </row>
    <row r="3287" hidden="1">
      <c r="A3287" s="2" t="s">
        <v>3389</v>
      </c>
      <c r="B3287" s="2">
        <v>104.0</v>
      </c>
      <c r="C3287" s="2">
        <v>20.0</v>
      </c>
      <c r="D3287" s="2">
        <v>158.0</v>
      </c>
      <c r="E3287" s="2">
        <v>282.0</v>
      </c>
    </row>
    <row r="3288" hidden="1">
      <c r="A3288" s="2" t="s">
        <v>3390</v>
      </c>
      <c r="B3288" s="2">
        <v>9562.0</v>
      </c>
      <c r="C3288" s="2">
        <v>8831.0</v>
      </c>
      <c r="D3288" s="2">
        <v>10047.0</v>
      </c>
      <c r="E3288" s="2">
        <v>28440.0</v>
      </c>
    </row>
    <row r="3289" hidden="1">
      <c r="A3289" s="2" t="s">
        <v>3391</v>
      </c>
      <c r="B3289" s="2">
        <v>1477.0</v>
      </c>
      <c r="C3289" s="2">
        <v>1826.0</v>
      </c>
      <c r="E3289" s="2">
        <v>3303.0</v>
      </c>
    </row>
    <row r="3290" hidden="1">
      <c r="A3290" s="2" t="s">
        <v>3392</v>
      </c>
      <c r="B3290" s="2">
        <v>445.0</v>
      </c>
      <c r="C3290" s="2">
        <v>412.0</v>
      </c>
      <c r="E3290" s="2">
        <v>857.0</v>
      </c>
    </row>
    <row r="3291" hidden="1">
      <c r="A3291" s="2" t="s">
        <v>3393</v>
      </c>
      <c r="B3291" s="2">
        <v>160.0</v>
      </c>
      <c r="C3291" s="2">
        <v>215.0</v>
      </c>
      <c r="D3291" s="2">
        <v>168.0</v>
      </c>
      <c r="E3291" s="2">
        <v>543.0</v>
      </c>
    </row>
    <row r="3292" hidden="1">
      <c r="A3292" s="2" t="s">
        <v>3394</v>
      </c>
      <c r="B3292" s="2">
        <v>232.0</v>
      </c>
      <c r="C3292" s="2">
        <v>325.0</v>
      </c>
      <c r="D3292" s="2">
        <v>338.0</v>
      </c>
      <c r="E3292" s="2">
        <v>895.0</v>
      </c>
      <c r="F3292" s="2" t="s">
        <v>36</v>
      </c>
      <c r="G3292" s="15" t="str">
        <f t="shared" ref="G3292:G3296" si="605">LEFT(A3292, 3)</f>
        <v>BNA</v>
      </c>
      <c r="H3292" s="15" t="str">
        <f t="shared" ref="H3292:H3296" si="606">RiGHT(A3292, 3)</f>
        <v>SGF</v>
      </c>
      <c r="I3292" s="15" t="str">
        <f>vlookup(G3292, 'Airport Codes'!$B$2:$D122631, 3, 0)</f>
        <v>Nashville, TN</v>
      </c>
      <c r="J3292" s="15" t="str">
        <f>vlookup(H3292, 'Airport Codes'!$B$2:$D122631, 3, 0)</f>
        <v>Eugene-Springfield, OR</v>
      </c>
      <c r="K3292" s="21"/>
    </row>
    <row r="3293" hidden="1">
      <c r="A3293" s="2" t="s">
        <v>3395</v>
      </c>
      <c r="B3293" s="2">
        <v>263.0</v>
      </c>
      <c r="C3293" s="2">
        <v>288.0</v>
      </c>
      <c r="D3293" s="2">
        <v>343.0</v>
      </c>
      <c r="E3293" s="2">
        <v>894.0</v>
      </c>
      <c r="F3293" s="2" t="s">
        <v>36</v>
      </c>
      <c r="G3293" s="15" t="str">
        <f t="shared" si="605"/>
        <v>LEX</v>
      </c>
      <c r="H3293" s="15" t="str">
        <f t="shared" si="606"/>
        <v>LIT</v>
      </c>
      <c r="I3293" s="15" t="str">
        <f>vlookup(G3293, 'Airport Codes'!$B$2:$D122631, 3, 0)</f>
        <v>Lexington Barbeque Festival, NC</v>
      </c>
      <c r="J3293" s="15" t="str">
        <f>vlookup(H3293, 'Airport Codes'!$B$2:$D122631, 3, 0)</f>
        <v>Little Rock, AR</v>
      </c>
      <c r="K3293" s="21"/>
    </row>
    <row r="3294" hidden="1">
      <c r="A3294" s="2" t="s">
        <v>3396</v>
      </c>
      <c r="B3294" s="2">
        <v>256.0</v>
      </c>
      <c r="C3294" s="2">
        <v>309.0</v>
      </c>
      <c r="D3294" s="2">
        <v>328.0</v>
      </c>
      <c r="E3294" s="2">
        <v>893.0</v>
      </c>
      <c r="F3294" s="2" t="s">
        <v>36</v>
      </c>
      <c r="G3294" s="15" t="str">
        <f t="shared" si="605"/>
        <v>BDL</v>
      </c>
      <c r="H3294" s="15" t="str">
        <f t="shared" si="606"/>
        <v>TVC</v>
      </c>
      <c r="I3294" s="15" t="str">
        <f>vlookup(G3294, 'Airport Codes'!$B$2:$D122631, 3, 0)</f>
        <v>Hartford, CT</v>
      </c>
      <c r="J3294" s="15" t="str">
        <f>vlookup(H3294, 'Airport Codes'!$B$2:$D122631, 3, 0)</f>
        <v>Traverse City, MI</v>
      </c>
      <c r="K3294" s="21"/>
    </row>
    <row r="3295" hidden="1">
      <c r="A3295" s="2" t="s">
        <v>3397</v>
      </c>
      <c r="B3295" s="2">
        <v>247.0</v>
      </c>
      <c r="C3295" s="2">
        <v>316.0</v>
      </c>
      <c r="D3295" s="2">
        <v>330.0</v>
      </c>
      <c r="E3295" s="2">
        <v>893.0</v>
      </c>
      <c r="F3295" s="2" t="s">
        <v>36</v>
      </c>
      <c r="G3295" s="15" t="str">
        <f t="shared" si="605"/>
        <v>CHS</v>
      </c>
      <c r="H3295" s="15" t="str">
        <f t="shared" si="606"/>
        <v>RDU</v>
      </c>
      <c r="I3295" s="15" t="str">
        <f>vlookup(G3295, 'Airport Codes'!$B$2:$D122631, 3, 0)</f>
        <v>Charleston, WV</v>
      </c>
      <c r="J3295" s="15" t="str">
        <f>vlookup(H3295, 'Airport Codes'!$B$2:$D122631, 3, 0)</f>
        <v>Raleigh, NC</v>
      </c>
      <c r="K3295" s="21"/>
    </row>
    <row r="3296" hidden="1">
      <c r="A3296" s="2" t="s">
        <v>3398</v>
      </c>
      <c r="B3296" s="2">
        <v>248.0</v>
      </c>
      <c r="C3296" s="2">
        <v>320.0</v>
      </c>
      <c r="D3296" s="2">
        <v>321.0</v>
      </c>
      <c r="E3296" s="2">
        <v>889.0</v>
      </c>
      <c r="F3296" s="2" t="s">
        <v>36</v>
      </c>
      <c r="G3296" s="15" t="str">
        <f t="shared" si="605"/>
        <v>CHO</v>
      </c>
      <c r="H3296" s="15" t="str">
        <f t="shared" si="606"/>
        <v>GRR</v>
      </c>
      <c r="I3296" s="15" t="str">
        <f>vlookup(G3296, 'Airport Codes'!$B$2:$D122631, 3, 0)</f>
        <v>Charlottesville, VA</v>
      </c>
      <c r="J3296" s="15" t="str">
        <f>vlookup(H3296, 'Airport Codes'!$B$2:$D122631, 3, 0)</f>
        <v>Grand Rapids, MI</v>
      </c>
      <c r="K3296" s="21"/>
    </row>
    <row r="3297" hidden="1">
      <c r="A3297" s="2" t="s">
        <v>3399</v>
      </c>
      <c r="B3297" s="2">
        <v>63.0</v>
      </c>
      <c r="C3297" s="2">
        <v>59.0</v>
      </c>
      <c r="E3297" s="2">
        <v>122.0</v>
      </c>
    </row>
    <row r="3298" hidden="1">
      <c r="A3298" s="2" t="s">
        <v>3400</v>
      </c>
      <c r="B3298" s="2">
        <v>695.0</v>
      </c>
      <c r="C3298" s="2">
        <v>688.0</v>
      </c>
      <c r="D3298" s="2">
        <v>901.0</v>
      </c>
      <c r="E3298" s="2">
        <v>2284.0</v>
      </c>
    </row>
    <row r="3299" hidden="1">
      <c r="A3299" s="2" t="s">
        <v>3401</v>
      </c>
      <c r="B3299" s="2">
        <v>247.0</v>
      </c>
      <c r="C3299" s="2">
        <v>304.0</v>
      </c>
      <c r="D3299" s="2">
        <v>333.0</v>
      </c>
      <c r="E3299" s="2">
        <v>884.0</v>
      </c>
      <c r="F3299" s="2" t="s">
        <v>36</v>
      </c>
      <c r="G3299" s="15" t="str">
        <f t="shared" ref="G3299:G3304" si="607">LEFT(A3299, 3)</f>
        <v>ABQ</v>
      </c>
      <c r="H3299" s="15" t="str">
        <f t="shared" ref="H3299:H3304" si="608">RiGHT(A3299, 3)</f>
        <v>SGF</v>
      </c>
      <c r="I3299" s="15" t="str">
        <f>vlookup(G3299, 'Airport Codes'!$B$2:$D122631, 3, 0)</f>
        <v>Albuquerque, NM</v>
      </c>
      <c r="J3299" s="15" t="str">
        <f>vlookup(H3299, 'Airport Codes'!$B$2:$D122631, 3, 0)</f>
        <v>Eugene-Springfield, OR</v>
      </c>
      <c r="K3299" s="21"/>
    </row>
    <row r="3300" hidden="1">
      <c r="A3300" s="2" t="s">
        <v>3402</v>
      </c>
      <c r="B3300" s="2">
        <v>233.0</v>
      </c>
      <c r="C3300" s="2">
        <v>311.0</v>
      </c>
      <c r="D3300" s="2">
        <v>340.0</v>
      </c>
      <c r="E3300" s="2">
        <v>884.0</v>
      </c>
      <c r="F3300" s="2" t="s">
        <v>36</v>
      </c>
      <c r="G3300" s="15" t="str">
        <f t="shared" si="607"/>
        <v>DLH</v>
      </c>
      <c r="H3300" s="15" t="str">
        <f t="shared" si="608"/>
        <v>STL</v>
      </c>
      <c r="I3300" s="15" t="str">
        <f>vlookup(G3300, 'Airport Codes'!$B$2:$D122631, 3, 0)</f>
        <v>Duluth, MN</v>
      </c>
      <c r="J3300" s="15" t="str">
        <f>vlookup(H3300, 'Airport Codes'!$B$2:$D122631, 3, 0)</f>
        <v>St. Louis, MO</v>
      </c>
      <c r="K3300" s="21"/>
    </row>
    <row r="3301" hidden="1">
      <c r="A3301" s="2" t="s">
        <v>3403</v>
      </c>
      <c r="B3301" s="2">
        <v>277.0</v>
      </c>
      <c r="C3301" s="2">
        <v>281.0</v>
      </c>
      <c r="D3301" s="2">
        <v>326.0</v>
      </c>
      <c r="E3301" s="2">
        <v>884.0</v>
      </c>
      <c r="F3301" s="2" t="s">
        <v>36</v>
      </c>
      <c r="G3301" s="15" t="str">
        <f t="shared" si="607"/>
        <v>PVD</v>
      </c>
      <c r="H3301" s="15" t="str">
        <f t="shared" si="608"/>
        <v>ROA</v>
      </c>
      <c r="I3301" s="15" t="str">
        <f>vlookup(G3301, 'Airport Codes'!$B$2:$D122631, 3, 0)</f>
        <v>Providence, RI</v>
      </c>
      <c r="J3301" s="15" t="str">
        <f>vlookup(H3301, 'Airport Codes'!$B$2:$D122631, 3, 0)</f>
        <v>Roanoke, VA</v>
      </c>
      <c r="K3301" s="21"/>
    </row>
    <row r="3302" hidden="1">
      <c r="A3302" s="2" t="s">
        <v>3404</v>
      </c>
      <c r="B3302" s="2">
        <v>257.0</v>
      </c>
      <c r="C3302" s="2">
        <v>292.0</v>
      </c>
      <c r="D3302" s="2">
        <v>333.0</v>
      </c>
      <c r="E3302" s="2">
        <v>882.0</v>
      </c>
      <c r="F3302" s="2" t="s">
        <v>36</v>
      </c>
      <c r="G3302" s="15" t="str">
        <f t="shared" si="607"/>
        <v>FAR</v>
      </c>
      <c r="H3302" s="15" t="str">
        <f t="shared" si="608"/>
        <v>MSN</v>
      </c>
      <c r="I3302" s="15" t="str">
        <f>vlookup(G3302, 'Airport Codes'!$B$2:$D122631, 3, 0)</f>
        <v>Fargo, ND</v>
      </c>
      <c r="J3302" s="15" t="str">
        <f>vlookup(H3302, 'Airport Codes'!$B$2:$D122631, 3, 0)</f>
        <v>Madison, WI</v>
      </c>
      <c r="K3302" s="21"/>
    </row>
    <row r="3303" hidden="1">
      <c r="A3303" s="2" t="s">
        <v>3405</v>
      </c>
      <c r="B3303" s="2">
        <v>250.0</v>
      </c>
      <c r="C3303" s="2">
        <v>291.0</v>
      </c>
      <c r="D3303" s="2">
        <v>334.0</v>
      </c>
      <c r="E3303" s="2">
        <v>875.0</v>
      </c>
      <c r="F3303" s="2" t="s">
        <v>36</v>
      </c>
      <c r="G3303" s="15" t="str">
        <f t="shared" si="607"/>
        <v>CLE</v>
      </c>
      <c r="H3303" s="15" t="str">
        <f t="shared" si="608"/>
        <v>DLH</v>
      </c>
      <c r="I3303" s="15" t="str">
        <f>vlookup(G3303, 'Airport Codes'!$B$2:$D122631, 3, 0)</f>
        <v>Cleveland, OH</v>
      </c>
      <c r="J3303" s="15" t="str">
        <f>vlookup(H3303, 'Airport Codes'!$B$2:$D122631, 3, 0)</f>
        <v>Duluth, MN</v>
      </c>
      <c r="K3303" s="21"/>
    </row>
    <row r="3304" hidden="1">
      <c r="A3304" s="2" t="s">
        <v>3406</v>
      </c>
      <c r="B3304" s="2">
        <v>208.0</v>
      </c>
      <c r="C3304" s="2">
        <v>296.0</v>
      </c>
      <c r="D3304" s="2">
        <v>368.0</v>
      </c>
      <c r="E3304" s="2">
        <v>872.0</v>
      </c>
      <c r="F3304" s="2" t="s">
        <v>36</v>
      </c>
      <c r="G3304" s="15" t="str">
        <f t="shared" si="607"/>
        <v>JAX</v>
      </c>
      <c r="H3304" s="15" t="str">
        <f t="shared" si="608"/>
        <v>LFT</v>
      </c>
      <c r="I3304" s="15" t="str">
        <f>vlookup(G3304, 'Airport Codes'!$B$2:$D122631, 3, 0)</f>
        <v>Jacksonville, FL</v>
      </c>
      <c r="J3304" s="15" t="str">
        <f>vlookup(H3304, 'Airport Codes'!$B$2:$D122631, 3, 0)</f>
        <v>Lafayette, IN</v>
      </c>
      <c r="K3304" s="21"/>
    </row>
    <row r="3305" hidden="1">
      <c r="A3305" s="2" t="s">
        <v>3407</v>
      </c>
      <c r="B3305" s="2">
        <v>2021.0</v>
      </c>
      <c r="C3305" s="2">
        <v>2136.0</v>
      </c>
      <c r="E3305" s="2">
        <v>4157.0</v>
      </c>
    </row>
    <row r="3306" hidden="1">
      <c r="A3306" s="2" t="s">
        <v>3408</v>
      </c>
      <c r="B3306" s="2">
        <v>238.0</v>
      </c>
      <c r="C3306" s="2">
        <v>308.0</v>
      </c>
      <c r="D3306" s="2">
        <v>325.0</v>
      </c>
      <c r="E3306" s="2">
        <v>871.0</v>
      </c>
      <c r="F3306" s="2" t="s">
        <v>36</v>
      </c>
      <c r="G3306" s="15" t="str">
        <f t="shared" ref="G3306:G3307" si="609">LEFT(A3306, 3)</f>
        <v>FAR</v>
      </c>
      <c r="H3306" s="15" t="str">
        <f t="shared" ref="H3306:H3307" si="610">RiGHT(A3306, 3)</f>
        <v>OMA</v>
      </c>
      <c r="I3306" s="15" t="str">
        <f>vlookup(G3306, 'Airport Codes'!$B$2:$D122631, 3, 0)</f>
        <v>Fargo, ND</v>
      </c>
      <c r="J3306" s="15" t="str">
        <f>vlookup(H3306, 'Airport Codes'!$B$2:$D122631, 3, 0)</f>
        <v>Omaha, NE</v>
      </c>
      <c r="K3306" s="21"/>
    </row>
    <row r="3307" hidden="1">
      <c r="A3307" s="2" t="s">
        <v>3409</v>
      </c>
      <c r="B3307" s="2">
        <v>272.0</v>
      </c>
      <c r="C3307" s="2">
        <v>275.0</v>
      </c>
      <c r="D3307" s="2">
        <v>322.0</v>
      </c>
      <c r="E3307" s="2">
        <v>869.0</v>
      </c>
      <c r="F3307" s="2" t="s">
        <v>36</v>
      </c>
      <c r="G3307" s="15" t="str">
        <f t="shared" si="609"/>
        <v>AGS</v>
      </c>
      <c r="H3307" s="15" t="str">
        <f t="shared" si="610"/>
        <v>OMA</v>
      </c>
      <c r="I3307" s="15" t="str">
        <f>vlookup(G3307, 'Airport Codes'!$B$2:$D122631, 3, 0)</f>
        <v>Augusta, ME</v>
      </c>
      <c r="J3307" s="15" t="str">
        <f>vlookup(H3307, 'Airport Codes'!$B$2:$D122631, 3, 0)</f>
        <v>Omaha, NE</v>
      </c>
      <c r="K3307" s="21"/>
    </row>
    <row r="3308" hidden="1">
      <c r="A3308" s="2" t="s">
        <v>3410</v>
      </c>
      <c r="B3308" s="2">
        <v>134.0</v>
      </c>
      <c r="C3308" s="2">
        <v>193.0</v>
      </c>
      <c r="D3308" s="2">
        <v>177.0</v>
      </c>
      <c r="E3308" s="2">
        <v>504.0</v>
      </c>
    </row>
    <row r="3309" hidden="1">
      <c r="A3309" s="2" t="s">
        <v>3411</v>
      </c>
      <c r="B3309" s="2">
        <v>2387.0</v>
      </c>
      <c r="C3309" s="2">
        <v>2886.0</v>
      </c>
      <c r="D3309" s="2">
        <v>2615.0</v>
      </c>
      <c r="E3309" s="2">
        <v>7888.0</v>
      </c>
    </row>
    <row r="3310" hidden="1">
      <c r="A3310" s="2" t="s">
        <v>3412</v>
      </c>
      <c r="B3310" s="2">
        <v>569.0</v>
      </c>
      <c r="D3310" s="2">
        <v>336.0</v>
      </c>
      <c r="E3310" s="2">
        <v>905.0</v>
      </c>
    </row>
    <row r="3311" hidden="1">
      <c r="A3311" s="2" t="s">
        <v>3413</v>
      </c>
      <c r="B3311" s="2">
        <v>258.0</v>
      </c>
      <c r="C3311" s="2">
        <v>289.0</v>
      </c>
      <c r="D3311" s="2">
        <v>315.0</v>
      </c>
      <c r="E3311" s="2">
        <v>862.0</v>
      </c>
      <c r="F3311" s="2" t="s">
        <v>36</v>
      </c>
      <c r="G3311" s="15" t="str">
        <f t="shared" ref="G3311:G3312" si="611">LEFT(A3311, 3)</f>
        <v>GRR</v>
      </c>
      <c r="H3311" s="15" t="str">
        <f t="shared" ref="H3311:H3312" si="612">RiGHT(A3311, 3)</f>
        <v>SGF</v>
      </c>
      <c r="I3311" s="15" t="str">
        <f>vlookup(G3311, 'Airport Codes'!$B$2:$D122631, 3, 0)</f>
        <v>Grand Rapids, MI</v>
      </c>
      <c r="J3311" s="15" t="str">
        <f>vlookup(H3311, 'Airport Codes'!$B$2:$D122631, 3, 0)</f>
        <v>Eugene-Springfield, OR</v>
      </c>
      <c r="K3311" s="21"/>
    </row>
    <row r="3312" hidden="1">
      <c r="A3312" s="2" t="s">
        <v>3414</v>
      </c>
      <c r="B3312" s="2">
        <v>212.0</v>
      </c>
      <c r="C3312" s="2">
        <v>283.0</v>
      </c>
      <c r="D3312" s="2">
        <v>364.0</v>
      </c>
      <c r="E3312" s="2">
        <v>859.0</v>
      </c>
      <c r="F3312" s="2" t="s">
        <v>36</v>
      </c>
      <c r="G3312" s="15" t="str">
        <f t="shared" si="611"/>
        <v>DLH</v>
      </c>
      <c r="H3312" s="15" t="str">
        <f t="shared" si="612"/>
        <v>MSP</v>
      </c>
      <c r="I3312" s="15" t="str">
        <f>vlookup(G3312, 'Airport Codes'!$B$2:$D122631, 3, 0)</f>
        <v>Duluth, MN</v>
      </c>
      <c r="J3312" s="15" t="str">
        <f>vlookup(H3312, 'Airport Codes'!$B$2:$D122631, 3, 0)</f>
        <v>St. Paul-Minneapolis, MN</v>
      </c>
      <c r="K3312" s="21"/>
    </row>
    <row r="3313" hidden="1">
      <c r="A3313" s="2" t="s">
        <v>3415</v>
      </c>
      <c r="B3313" s="2">
        <v>40.0</v>
      </c>
      <c r="C3313" s="2">
        <v>184.0</v>
      </c>
      <c r="D3313" s="2">
        <v>80.0</v>
      </c>
      <c r="E3313" s="2">
        <v>304.0</v>
      </c>
    </row>
    <row r="3314" hidden="1">
      <c r="A3314" s="2" t="s">
        <v>3416</v>
      </c>
      <c r="C3314" s="2">
        <v>3372.0</v>
      </c>
      <c r="D3314" s="2">
        <v>3674.0</v>
      </c>
      <c r="E3314" s="2">
        <v>7046.0</v>
      </c>
    </row>
    <row r="3315" hidden="1">
      <c r="A3315" s="2" t="s">
        <v>3417</v>
      </c>
      <c r="B3315" s="2">
        <v>326.0</v>
      </c>
      <c r="C3315" s="2">
        <v>666.0</v>
      </c>
      <c r="E3315" s="2">
        <v>992.0</v>
      </c>
    </row>
    <row r="3316" hidden="1">
      <c r="A3316" s="2" t="s">
        <v>3418</v>
      </c>
      <c r="B3316" s="2">
        <v>477.0</v>
      </c>
      <c r="C3316" s="2">
        <v>539.0</v>
      </c>
      <c r="D3316" s="2">
        <v>468.0</v>
      </c>
      <c r="E3316" s="2">
        <v>1484.0</v>
      </c>
    </row>
    <row r="3317" hidden="1">
      <c r="A3317" s="2" t="s">
        <v>3419</v>
      </c>
      <c r="B3317" s="2">
        <v>90.0</v>
      </c>
      <c r="C3317" s="2">
        <v>174.0</v>
      </c>
      <c r="D3317" s="2">
        <v>121.0</v>
      </c>
      <c r="E3317" s="2">
        <v>385.0</v>
      </c>
    </row>
    <row r="3318" hidden="1">
      <c r="A3318" s="2" t="s">
        <v>3420</v>
      </c>
      <c r="B3318" s="2">
        <v>36.0</v>
      </c>
      <c r="D3318" s="2">
        <v>59.0</v>
      </c>
      <c r="E3318" s="2">
        <v>95.0</v>
      </c>
    </row>
    <row r="3319" hidden="1">
      <c r="A3319" s="2" t="s">
        <v>3421</v>
      </c>
      <c r="B3319" s="2">
        <v>246.0</v>
      </c>
      <c r="C3319" s="2">
        <v>274.0</v>
      </c>
      <c r="D3319" s="2">
        <v>338.0</v>
      </c>
      <c r="E3319" s="2">
        <v>858.0</v>
      </c>
      <c r="F3319" s="2" t="s">
        <v>36</v>
      </c>
      <c r="G3319" s="15" t="str">
        <f t="shared" ref="G3319:G3320" si="613">LEFT(A3319, 3)</f>
        <v>AZO</v>
      </c>
      <c r="H3319" s="15" t="str">
        <f t="shared" ref="H3319:H3320" si="614">RiGHT(A3319, 3)</f>
        <v>CLT</v>
      </c>
      <c r="I3319" s="15" t="str">
        <f>vlookup(G3319, 'Airport Codes'!$B$2:$D122631, 3, 0)</f>
        <v>Kalamazoo, MI</v>
      </c>
      <c r="J3319" s="15" t="str">
        <f>vlookup(H3319, 'Airport Codes'!$B$2:$D122631, 3, 0)</f>
        <v>Charlotte, NC</v>
      </c>
      <c r="K3319" s="21"/>
    </row>
    <row r="3320" hidden="1">
      <c r="A3320" s="2" t="s">
        <v>3422</v>
      </c>
      <c r="B3320" s="2">
        <v>261.0</v>
      </c>
      <c r="C3320" s="2">
        <v>264.0</v>
      </c>
      <c r="D3320" s="2">
        <v>331.0</v>
      </c>
      <c r="E3320" s="2">
        <v>856.0</v>
      </c>
      <c r="F3320" s="2" t="s">
        <v>36</v>
      </c>
      <c r="G3320" s="15" t="str">
        <f t="shared" si="613"/>
        <v>SDF</v>
      </c>
      <c r="H3320" s="15" t="str">
        <f t="shared" si="614"/>
        <v>SHV</v>
      </c>
      <c r="I3320" s="15" t="str">
        <f>vlookup(G3320, 'Airport Codes'!$B$2:$D122631, 3, 0)</f>
        <v>Louisville, KY</v>
      </c>
      <c r="J3320" s="15" t="str">
        <f>vlookup(H3320, 'Airport Codes'!$B$2:$D122631, 3, 0)</f>
        <v>Shreveport, LA</v>
      </c>
      <c r="K3320" s="21"/>
    </row>
    <row r="3321" hidden="1">
      <c r="A3321" s="2" t="s">
        <v>3423</v>
      </c>
      <c r="B3321" s="2">
        <v>136.0</v>
      </c>
      <c r="C3321" s="2">
        <v>157.0</v>
      </c>
      <c r="E3321" s="2">
        <v>293.0</v>
      </c>
    </row>
    <row r="3322" hidden="1">
      <c r="A3322" s="2" t="s">
        <v>3424</v>
      </c>
      <c r="B3322" s="2">
        <v>263.0</v>
      </c>
      <c r="C3322" s="2">
        <v>295.0</v>
      </c>
      <c r="D3322" s="2">
        <v>296.0</v>
      </c>
      <c r="E3322" s="2">
        <v>854.0</v>
      </c>
      <c r="F3322" s="2" t="s">
        <v>36</v>
      </c>
      <c r="G3322" s="15" t="str">
        <f>LEFT(A3322, 3)</f>
        <v>GRR</v>
      </c>
      <c r="H3322" s="15" t="str">
        <f>RiGHT(A3322, 3)</f>
        <v>MKE</v>
      </c>
      <c r="I3322" s="15" t="str">
        <f>vlookup(G3322, 'Airport Codes'!$B$2:$D122631, 3, 0)</f>
        <v>Grand Rapids, MI</v>
      </c>
      <c r="J3322" s="15" t="str">
        <f>vlookup(H3322, 'Airport Codes'!$B$2:$D122631, 3, 0)</f>
        <v>Milwaukee Airport-Trains, WI</v>
      </c>
      <c r="K3322" s="21"/>
    </row>
    <row r="3323" hidden="1">
      <c r="A3323" s="2" t="s">
        <v>3425</v>
      </c>
      <c r="B3323" s="2">
        <v>38345.0</v>
      </c>
      <c r="C3323" s="2">
        <v>36758.0</v>
      </c>
      <c r="D3323" s="2">
        <v>39605.0</v>
      </c>
      <c r="E3323" s="2">
        <v>114708.0</v>
      </c>
    </row>
    <row r="3324" hidden="1">
      <c r="A3324" s="2" t="s">
        <v>3426</v>
      </c>
      <c r="B3324" s="2">
        <v>245.0</v>
      </c>
      <c r="C3324" s="2">
        <v>294.0</v>
      </c>
      <c r="D3324" s="2">
        <v>313.0</v>
      </c>
      <c r="E3324" s="2">
        <v>852.0</v>
      </c>
      <c r="F3324" s="2" t="s">
        <v>36</v>
      </c>
      <c r="G3324" s="15" t="str">
        <f>LEFT(A3324, 3)</f>
        <v>SAV</v>
      </c>
      <c r="H3324" s="15" t="str">
        <f>RiGHT(A3324, 3)</f>
        <v>SHV</v>
      </c>
      <c r="I3324" s="15" t="str">
        <f>vlookup(G3324, 'Airport Codes'!$B$2:$D122631, 3, 0)</f>
        <v>Savannah, GA</v>
      </c>
      <c r="J3324" s="15" t="str">
        <f>vlookup(H3324, 'Airport Codes'!$B$2:$D122631, 3, 0)</f>
        <v>Shreveport, LA</v>
      </c>
      <c r="K3324" s="21"/>
    </row>
    <row r="3325" hidden="1">
      <c r="A3325" s="2" t="s">
        <v>3427</v>
      </c>
      <c r="C3325" s="2">
        <v>1105.0</v>
      </c>
      <c r="D3325" s="2">
        <v>1131.0</v>
      </c>
      <c r="E3325" s="2">
        <v>2236.0</v>
      </c>
    </row>
    <row r="3326" hidden="1">
      <c r="A3326" s="2" t="s">
        <v>3428</v>
      </c>
      <c r="B3326" s="2">
        <v>55.0</v>
      </c>
      <c r="C3326" s="2">
        <v>104.0</v>
      </c>
      <c r="D3326" s="2">
        <v>22.0</v>
      </c>
      <c r="E3326" s="2">
        <v>181.0</v>
      </c>
    </row>
    <row r="3327" hidden="1">
      <c r="A3327" s="2" t="s">
        <v>3429</v>
      </c>
      <c r="B3327" s="2">
        <v>579.0</v>
      </c>
      <c r="C3327" s="2">
        <v>368.0</v>
      </c>
      <c r="D3327" s="2">
        <v>44.0</v>
      </c>
      <c r="E3327" s="2">
        <v>991.0</v>
      </c>
    </row>
    <row r="3328" hidden="1">
      <c r="A3328" s="2" t="s">
        <v>3430</v>
      </c>
      <c r="B3328" s="2">
        <v>204.0</v>
      </c>
      <c r="C3328" s="2">
        <v>273.0</v>
      </c>
      <c r="D3328" s="2">
        <v>374.0</v>
      </c>
      <c r="E3328" s="2">
        <v>851.0</v>
      </c>
      <c r="F3328" s="2" t="s">
        <v>36</v>
      </c>
      <c r="G3328" s="15" t="str">
        <f>LEFT(A3328, 3)</f>
        <v>GSP</v>
      </c>
      <c r="H3328" s="15" t="str">
        <f>RiGHT(A3328, 3)</f>
        <v>SBN</v>
      </c>
      <c r="I3328" s="15" t="str">
        <f>vlookup(G3328, 'Airport Codes'!$B$2:$D122631, 3, 0)</f>
        <v>Greenville, NC</v>
      </c>
      <c r="J3328" s="15" t="str">
        <f>vlookup(H3328, 'Airport Codes'!$B$2:$D122631, 3, 0)</f>
        <v>South Bend, IN</v>
      </c>
      <c r="K3328" s="21"/>
    </row>
    <row r="3329" hidden="1">
      <c r="A3329" s="2" t="s">
        <v>3431</v>
      </c>
      <c r="B3329" s="2">
        <v>9258.0</v>
      </c>
      <c r="C3329" s="2">
        <v>11793.0</v>
      </c>
      <c r="D3329" s="2">
        <v>6779.0</v>
      </c>
      <c r="E3329" s="2">
        <v>27830.0</v>
      </c>
    </row>
    <row r="3330" hidden="1">
      <c r="A3330" s="2" t="s">
        <v>3432</v>
      </c>
      <c r="B3330" s="2">
        <v>274.0</v>
      </c>
      <c r="C3330" s="2">
        <v>282.0</v>
      </c>
      <c r="D3330" s="2">
        <v>293.0</v>
      </c>
      <c r="E3330" s="2">
        <v>849.0</v>
      </c>
      <c r="F3330" s="2" t="s">
        <v>36</v>
      </c>
      <c r="G3330" s="15" t="str">
        <f t="shared" ref="G3330:G3331" si="615">LEFT(A3330, 3)</f>
        <v>FLL</v>
      </c>
      <c r="H3330" s="15" t="str">
        <f t="shared" ref="H3330:H3331" si="616">RiGHT(A3330, 3)</f>
        <v>MGM</v>
      </c>
      <c r="I3330" s="15" t="str">
        <f>vlookup(G3330, 'Airport Codes'!$B$2:$D122631, 3, 0)</f>
        <v>Fort Lauderdale, FL</v>
      </c>
      <c r="J3330" s="15" t="str">
        <f>vlookup(H3330, 'Airport Codes'!$B$2:$D122631, 3, 0)</f>
        <v>Montgomery, AL</v>
      </c>
      <c r="K3330" s="21"/>
    </row>
    <row r="3331" hidden="1">
      <c r="A3331" s="2" t="s">
        <v>3433</v>
      </c>
      <c r="B3331" s="2">
        <v>272.0</v>
      </c>
      <c r="C3331" s="2">
        <v>285.0</v>
      </c>
      <c r="D3331" s="2">
        <v>292.0</v>
      </c>
      <c r="E3331" s="2">
        <v>849.0</v>
      </c>
      <c r="F3331" s="2" t="s">
        <v>36</v>
      </c>
      <c r="G3331" s="15" t="str">
        <f t="shared" si="615"/>
        <v>SBP</v>
      </c>
      <c r="H3331" s="15" t="str">
        <f t="shared" si="616"/>
        <v>TUS</v>
      </c>
      <c r="I3331" s="15" t="str">
        <f>vlookup(G3331, 'Airport Codes'!$B$2:$D122631, 3, 0)</f>
        <v>San Luis Obispo, CA</v>
      </c>
      <c r="J3331" s="15" t="str">
        <f>vlookup(H3331, 'Airport Codes'!$B$2:$D122631, 3, 0)</f>
        <v>Tucson, AZ</v>
      </c>
      <c r="K3331" s="21"/>
    </row>
    <row r="3332" hidden="1">
      <c r="A3332" s="2" t="s">
        <v>3434</v>
      </c>
      <c r="B3332" s="2">
        <v>41.0</v>
      </c>
      <c r="C3332" s="2">
        <v>108.0</v>
      </c>
      <c r="D3332" s="2">
        <v>70.0</v>
      </c>
      <c r="E3332" s="2">
        <v>219.0</v>
      </c>
    </row>
    <row r="3333" hidden="1">
      <c r="A3333" s="2" t="s">
        <v>3435</v>
      </c>
      <c r="B3333" s="2">
        <v>14026.0</v>
      </c>
      <c r="C3333" s="2">
        <v>14786.0</v>
      </c>
      <c r="D3333" s="2">
        <v>14781.0</v>
      </c>
      <c r="E3333" s="2">
        <v>43593.0</v>
      </c>
    </row>
    <row r="3334" hidden="1">
      <c r="A3334" s="2" t="s">
        <v>3436</v>
      </c>
      <c r="B3334" s="2">
        <v>20340.0</v>
      </c>
      <c r="C3334" s="2">
        <v>20050.0</v>
      </c>
      <c r="D3334" s="2">
        <v>21267.0</v>
      </c>
      <c r="E3334" s="2">
        <v>61657.0</v>
      </c>
    </row>
    <row r="3335" hidden="1">
      <c r="A3335" s="2" t="s">
        <v>3437</v>
      </c>
      <c r="B3335" s="2">
        <v>268.0</v>
      </c>
      <c r="C3335" s="2">
        <v>279.0</v>
      </c>
      <c r="D3335" s="2">
        <v>299.0</v>
      </c>
      <c r="E3335" s="2">
        <v>846.0</v>
      </c>
      <c r="F3335" s="2" t="s">
        <v>36</v>
      </c>
      <c r="G3335" s="15" t="str">
        <f>LEFT(A3335, 3)</f>
        <v>JAX</v>
      </c>
      <c r="H3335" s="15" t="str">
        <f>RiGHT(A3335, 3)</f>
        <v>OAJ</v>
      </c>
      <c r="I3335" s="15" t="str">
        <f>vlookup(G3335, 'Airport Codes'!$B$2:$D122631, 3, 0)</f>
        <v>Jacksonville, FL</v>
      </c>
      <c r="J3335" s="15" t="str">
        <f>vlookup(H3335, 'Airport Codes'!$B$2:$D122631, 3, 0)</f>
        <v>Jacksonville, FL</v>
      </c>
      <c r="K3335" s="21"/>
    </row>
    <row r="3336" hidden="1">
      <c r="A3336" s="2" t="s">
        <v>3438</v>
      </c>
      <c r="B3336" s="2">
        <v>772.0</v>
      </c>
      <c r="C3336" s="2">
        <v>601.0</v>
      </c>
      <c r="D3336" s="2">
        <v>657.0</v>
      </c>
      <c r="E3336" s="2">
        <v>2030.0</v>
      </c>
    </row>
    <row r="3337" hidden="1">
      <c r="A3337" s="2" t="s">
        <v>3439</v>
      </c>
      <c r="B3337" s="2">
        <v>272.0</v>
      </c>
      <c r="C3337" s="2">
        <v>276.0</v>
      </c>
      <c r="D3337" s="2">
        <v>296.0</v>
      </c>
      <c r="E3337" s="2">
        <v>844.0</v>
      </c>
      <c r="F3337" s="2" t="s">
        <v>36</v>
      </c>
      <c r="G3337" s="15" t="str">
        <f t="shared" ref="G3337:G3338" si="617">LEFT(A3337, 3)</f>
        <v>EWN</v>
      </c>
      <c r="H3337" s="15" t="str">
        <f t="shared" ref="H3337:H3338" si="618">RiGHT(A3337, 3)</f>
        <v>PBI</v>
      </c>
      <c r="I3337" s="15" t="str">
        <f>vlookup(G3337, 'Airport Codes'!$B$2:$D122631, 3, 0)</f>
        <v>New Bern, NC</v>
      </c>
      <c r="J3337" s="15" t="str">
        <f>vlookup(H3337, 'Airport Codes'!$B$2:$D122631, 3, 0)</f>
        <v>West Palm Beach, FL</v>
      </c>
      <c r="K3337" s="21"/>
    </row>
    <row r="3338" hidden="1">
      <c r="A3338" s="2" t="s">
        <v>3440</v>
      </c>
      <c r="B3338" s="2">
        <v>242.0</v>
      </c>
      <c r="C3338" s="2">
        <v>280.0</v>
      </c>
      <c r="D3338" s="2">
        <v>322.0</v>
      </c>
      <c r="E3338" s="2">
        <v>844.0</v>
      </c>
      <c r="F3338" s="2" t="s">
        <v>36</v>
      </c>
      <c r="G3338" s="15" t="str">
        <f t="shared" si="617"/>
        <v>MGM</v>
      </c>
      <c r="H3338" s="15" t="str">
        <f t="shared" si="618"/>
        <v>RIC</v>
      </c>
      <c r="I3338" s="15" t="str">
        <f>vlookup(G3338, 'Airport Codes'!$B$2:$D122631, 3, 0)</f>
        <v>Montgomery, AL</v>
      </c>
      <c r="J3338" s="15" t="str">
        <f>vlookup(H3338, 'Airport Codes'!$B$2:$D122631, 3, 0)</f>
        <v>Richmond, BC</v>
      </c>
      <c r="K3338" s="21"/>
    </row>
    <row r="3339" hidden="1">
      <c r="A3339" s="2" t="s">
        <v>3441</v>
      </c>
      <c r="D3339" s="2">
        <v>18.0</v>
      </c>
      <c r="E3339" s="2">
        <v>18.0</v>
      </c>
    </row>
    <row r="3340" hidden="1">
      <c r="A3340" s="2" t="s">
        <v>3442</v>
      </c>
      <c r="C3340" s="2">
        <v>18.0</v>
      </c>
      <c r="E3340" s="2">
        <v>18.0</v>
      </c>
    </row>
    <row r="3341" hidden="1">
      <c r="A3341" s="2" t="s">
        <v>3443</v>
      </c>
      <c r="B3341" s="2">
        <v>43.0</v>
      </c>
      <c r="C3341" s="2">
        <v>20.0</v>
      </c>
      <c r="D3341" s="2">
        <v>83.0</v>
      </c>
      <c r="E3341" s="2">
        <v>146.0</v>
      </c>
    </row>
    <row r="3342" hidden="1">
      <c r="A3342" s="2" t="s">
        <v>3444</v>
      </c>
      <c r="B3342" s="2">
        <v>244.0</v>
      </c>
      <c r="C3342" s="2">
        <v>284.0</v>
      </c>
      <c r="D3342" s="2">
        <v>316.0</v>
      </c>
      <c r="E3342" s="2">
        <v>844.0</v>
      </c>
      <c r="F3342" s="2" t="s">
        <v>36</v>
      </c>
      <c r="G3342" s="15" t="str">
        <f>LEFT(A3342, 3)</f>
        <v>RST</v>
      </c>
      <c r="H3342" s="15" t="str">
        <f>RiGHT(A3342, 3)</f>
        <v>STL</v>
      </c>
      <c r="I3342" s="15" t="str">
        <f>vlookup(G3342, 'Airport Codes'!$B$2:$D122631, 3, 0)</f>
        <v>Rochester, MN</v>
      </c>
      <c r="J3342" s="15" t="str">
        <f>vlookup(H3342, 'Airport Codes'!$B$2:$D122631, 3, 0)</f>
        <v>St. Louis, MO</v>
      </c>
      <c r="K3342" s="21"/>
    </row>
    <row r="3343" hidden="1">
      <c r="A3343" s="2" t="s">
        <v>3445</v>
      </c>
      <c r="B3343" s="2">
        <v>52102.0</v>
      </c>
      <c r="C3343" s="2">
        <v>48947.0</v>
      </c>
      <c r="D3343" s="2">
        <v>42716.0</v>
      </c>
      <c r="E3343" s="2">
        <v>143765.0</v>
      </c>
    </row>
    <row r="3344" hidden="1">
      <c r="A3344" s="2" t="s">
        <v>3446</v>
      </c>
      <c r="B3344" s="2">
        <v>759.0</v>
      </c>
      <c r="C3344" s="2">
        <v>504.0</v>
      </c>
      <c r="D3344" s="2">
        <v>405.0</v>
      </c>
      <c r="E3344" s="2">
        <v>1668.0</v>
      </c>
    </row>
    <row r="3345" hidden="1">
      <c r="A3345" s="2" t="s">
        <v>3447</v>
      </c>
      <c r="B3345" s="2">
        <v>262.0</v>
      </c>
      <c r="C3345" s="2">
        <v>282.0</v>
      </c>
      <c r="D3345" s="2">
        <v>297.0</v>
      </c>
      <c r="E3345" s="2">
        <v>841.0</v>
      </c>
      <c r="F3345" s="2" t="s">
        <v>36</v>
      </c>
      <c r="G3345" s="15" t="str">
        <f>LEFT(A3345, 3)</f>
        <v>PIA</v>
      </c>
      <c r="H3345" s="15" t="str">
        <f>RiGHT(A3345, 3)</f>
        <v>SAV</v>
      </c>
      <c r="I3345" s="15" t="str">
        <f>vlookup(G3345, 'Airport Codes'!$B$2:$D122631, 3, 0)</f>
        <v>Peoria, IL</v>
      </c>
      <c r="J3345" s="15" t="str">
        <f>vlookup(H3345, 'Airport Codes'!$B$2:$D122631, 3, 0)</f>
        <v>Savannah, GA</v>
      </c>
      <c r="K3345" s="21"/>
    </row>
    <row r="3346" hidden="1">
      <c r="A3346" s="2" t="s">
        <v>3448</v>
      </c>
      <c r="B3346" s="2">
        <v>2901.0</v>
      </c>
      <c r="C3346" s="2">
        <v>2867.0</v>
      </c>
      <c r="D3346" s="2">
        <v>3441.0</v>
      </c>
      <c r="E3346" s="2">
        <v>9209.0</v>
      </c>
    </row>
    <row r="3347" hidden="1">
      <c r="A3347" s="2" t="s">
        <v>3449</v>
      </c>
      <c r="B3347" s="2">
        <v>198.0</v>
      </c>
      <c r="C3347" s="2">
        <v>309.0</v>
      </c>
      <c r="D3347" s="2">
        <v>332.0</v>
      </c>
      <c r="E3347" s="2">
        <v>839.0</v>
      </c>
      <c r="F3347" s="2" t="s">
        <v>36</v>
      </c>
      <c r="G3347" s="15" t="str">
        <f>LEFT(A3347, 3)</f>
        <v>PHX</v>
      </c>
      <c r="H3347" s="15" t="str">
        <f>RiGHT(A3347, 3)</f>
        <v>RDD</v>
      </c>
      <c r="I3347" s="15" t="str">
        <f>vlookup(G3347, 'Airport Codes'!$B$2:$D122631, 3, 0)</f>
        <v>Phoenix, AZ</v>
      </c>
      <c r="J3347" s="15" t="str">
        <f>vlookup(H3347, 'Airport Codes'!$B$2:$D122631, 3, 0)</f>
        <v>Redding, CA</v>
      </c>
      <c r="K3347" s="21"/>
    </row>
    <row r="3348" hidden="1">
      <c r="A3348" s="2" t="s">
        <v>3450</v>
      </c>
      <c r="B3348" s="2">
        <v>201.0</v>
      </c>
      <c r="E3348" s="2">
        <v>201.0</v>
      </c>
    </row>
    <row r="3349" hidden="1">
      <c r="A3349" s="2" t="s">
        <v>3451</v>
      </c>
      <c r="B3349" s="2">
        <v>268.0</v>
      </c>
      <c r="C3349" s="2">
        <v>271.0</v>
      </c>
      <c r="D3349" s="2">
        <v>299.0</v>
      </c>
      <c r="E3349" s="2">
        <v>838.0</v>
      </c>
      <c r="F3349" s="2" t="s">
        <v>36</v>
      </c>
      <c r="G3349" s="15" t="str">
        <f t="shared" ref="G3349:G3351" si="619">LEFT(A3349, 3)</f>
        <v>LYH</v>
      </c>
      <c r="H3349" s="15" t="str">
        <f t="shared" ref="H3349:H3351" si="620">RiGHT(A3349, 3)</f>
        <v>PBI</v>
      </c>
      <c r="I3349" s="15" t="str">
        <f>vlookup(G3349, 'Airport Codes'!$B$2:$D122631, 3, 0)</f>
        <v>Lynchburg, VA</v>
      </c>
      <c r="J3349" s="15" t="str">
        <f>vlookup(H3349, 'Airport Codes'!$B$2:$D122631, 3, 0)</f>
        <v>West Palm Beach, FL</v>
      </c>
      <c r="K3349" s="21"/>
    </row>
    <row r="3350" hidden="1">
      <c r="A3350" s="2" t="s">
        <v>3452</v>
      </c>
      <c r="B3350" s="2">
        <v>250.0</v>
      </c>
      <c r="C3350" s="2">
        <v>288.0</v>
      </c>
      <c r="D3350" s="2">
        <v>298.0</v>
      </c>
      <c r="E3350" s="2">
        <v>836.0</v>
      </c>
      <c r="F3350" s="2" t="s">
        <v>36</v>
      </c>
      <c r="G3350" s="15" t="str">
        <f t="shared" si="619"/>
        <v>ABE</v>
      </c>
      <c r="H3350" s="15" t="str">
        <f t="shared" si="620"/>
        <v>GSO</v>
      </c>
      <c r="I3350" s="15" t="str">
        <f>vlookup(G3350, 'Airport Codes'!$B$2:$D122631, 3, 0)</f>
        <v>Allentown, PA</v>
      </c>
      <c r="J3350" s="15" t="str">
        <f>vlookup(H3350, 'Airport Codes'!$B$2:$D122631, 3, 0)</f>
        <v>Greensboro, NC</v>
      </c>
      <c r="K3350" s="21"/>
    </row>
    <row r="3351" hidden="1">
      <c r="A3351" s="2" t="s">
        <v>3453</v>
      </c>
      <c r="B3351" s="2">
        <v>243.0</v>
      </c>
      <c r="C3351" s="2">
        <v>277.0</v>
      </c>
      <c r="D3351" s="2">
        <v>316.0</v>
      </c>
      <c r="E3351" s="2">
        <v>836.0</v>
      </c>
      <c r="F3351" s="2" t="s">
        <v>36</v>
      </c>
      <c r="G3351" s="15" t="str">
        <f t="shared" si="619"/>
        <v>FAY</v>
      </c>
      <c r="H3351" s="15" t="str">
        <f t="shared" si="620"/>
        <v>PBI</v>
      </c>
      <c r="I3351" s="15" t="str">
        <f>vlookup(G3351, 'Airport Codes'!$B$2:$D122631, 3, 0)</f>
        <v>Fayetteville, NC</v>
      </c>
      <c r="J3351" s="15" t="str">
        <f>vlookup(H3351, 'Airport Codes'!$B$2:$D122631, 3, 0)</f>
        <v>West Palm Beach, FL</v>
      </c>
      <c r="K3351" s="21"/>
    </row>
    <row r="3352" hidden="1">
      <c r="A3352" s="2" t="s">
        <v>3454</v>
      </c>
      <c r="B3352" s="2">
        <v>6528.0</v>
      </c>
      <c r="C3352" s="2">
        <v>6239.0</v>
      </c>
      <c r="D3352" s="2">
        <v>6524.0</v>
      </c>
      <c r="E3352" s="2">
        <v>19291.0</v>
      </c>
    </row>
    <row r="3353" hidden="1">
      <c r="A3353" s="2" t="s">
        <v>3455</v>
      </c>
      <c r="B3353" s="2">
        <v>235.0</v>
      </c>
      <c r="C3353" s="2">
        <v>277.0</v>
      </c>
      <c r="D3353" s="2">
        <v>321.0</v>
      </c>
      <c r="E3353" s="2">
        <v>833.0</v>
      </c>
      <c r="F3353" s="2" t="s">
        <v>36</v>
      </c>
      <c r="G3353" s="15" t="str">
        <f t="shared" ref="G3353:G3354" si="621">LEFT(A3353, 3)</f>
        <v>CVG</v>
      </c>
      <c r="H3353" s="15" t="str">
        <f t="shared" ref="H3353:H3354" si="622">RiGHT(A3353, 3)</f>
        <v>FAR</v>
      </c>
      <c r="I3353" s="15" t="str">
        <f>vlookup(G3353, 'Airport Codes'!$B$2:$D122631, 3, 0)</f>
        <v>Cincinnati, OH</v>
      </c>
      <c r="J3353" s="15" t="str">
        <f>vlookup(H3353, 'Airport Codes'!$B$2:$D122631, 3, 0)</f>
        <v>Fargo, ND</v>
      </c>
      <c r="K3353" s="21"/>
    </row>
    <row r="3354" hidden="1">
      <c r="A3354" s="2" t="s">
        <v>3456</v>
      </c>
      <c r="B3354" s="2">
        <v>265.0</v>
      </c>
      <c r="C3354" s="2">
        <v>269.0</v>
      </c>
      <c r="D3354" s="2">
        <v>298.0</v>
      </c>
      <c r="E3354" s="2">
        <v>832.0</v>
      </c>
      <c r="F3354" s="2" t="s">
        <v>36</v>
      </c>
      <c r="G3354" s="15" t="str">
        <f t="shared" si="621"/>
        <v>AVP</v>
      </c>
      <c r="H3354" s="15" t="str">
        <f t="shared" si="622"/>
        <v>CMH</v>
      </c>
      <c r="I3354" s="15" t="str">
        <f>vlookup(G3354, 'Airport Codes'!$B$2:$D122631, 3, 0)</f>
        <v>Wilkes-Barre, PA</v>
      </c>
      <c r="J3354" s="15" t="str">
        <f>vlookup(H3354, 'Airport Codes'!$B$2:$D122631, 3, 0)</f>
        <v>Columbus, WI</v>
      </c>
      <c r="K3354" s="21"/>
    </row>
    <row r="3355" hidden="1">
      <c r="A3355" s="2" t="s">
        <v>3457</v>
      </c>
      <c r="C3355" s="2">
        <v>122.0</v>
      </c>
      <c r="D3355" s="2">
        <v>135.0</v>
      </c>
      <c r="E3355" s="2">
        <v>257.0</v>
      </c>
    </row>
    <row r="3356" hidden="1">
      <c r="A3356" s="2" t="s">
        <v>3458</v>
      </c>
      <c r="B3356" s="2">
        <v>122.0</v>
      </c>
      <c r="C3356" s="2">
        <v>329.0</v>
      </c>
      <c r="D3356" s="2">
        <v>377.0</v>
      </c>
      <c r="E3356" s="2">
        <v>828.0</v>
      </c>
      <c r="F3356" s="2" t="s">
        <v>36</v>
      </c>
      <c r="G3356" s="15" t="str">
        <f t="shared" ref="G3356:G3358" si="623">LEFT(A3356, 3)</f>
        <v>AEX</v>
      </c>
      <c r="H3356" s="15" t="str">
        <f t="shared" ref="H3356:H3358" si="624">RiGHT(A3356, 3)</f>
        <v>TPA</v>
      </c>
      <c r="I3356" s="15" t="str">
        <f>vlookup(G3356, 'Airport Codes'!$B$2:$D122631, 3, 0)</f>
        <v>Alexandria, VA</v>
      </c>
      <c r="J3356" s="15" t="str">
        <f>vlookup(H3356, 'Airport Codes'!$B$2:$D122631, 3, 0)</f>
        <v>Tampa, FL</v>
      </c>
      <c r="K3356" s="21"/>
    </row>
    <row r="3357" hidden="1">
      <c r="A3357" s="2" t="s">
        <v>3459</v>
      </c>
      <c r="B3357" s="2">
        <v>158.0</v>
      </c>
      <c r="C3357" s="2">
        <v>331.0</v>
      </c>
      <c r="D3357" s="2">
        <v>338.0</v>
      </c>
      <c r="E3357" s="2">
        <v>827.0</v>
      </c>
      <c r="F3357" s="2" t="s">
        <v>36</v>
      </c>
      <c r="G3357" s="15" t="str">
        <f t="shared" si="623"/>
        <v>MBS</v>
      </c>
      <c r="H3357" s="15" t="str">
        <f t="shared" si="624"/>
        <v>RDU</v>
      </c>
      <c r="I3357" s="15" t="str">
        <f>vlookup(G3357, 'Airport Codes'!$B$2:$D122631, 3, 0)</f>
        <v>Saginaw, MI</v>
      </c>
      <c r="J3357" s="15" t="str">
        <f>vlookup(H3357, 'Airport Codes'!$B$2:$D122631, 3, 0)</f>
        <v>Raleigh, NC</v>
      </c>
      <c r="K3357" s="21"/>
    </row>
    <row r="3358" hidden="1">
      <c r="A3358" s="2" t="s">
        <v>3460</v>
      </c>
      <c r="B3358" s="2">
        <v>236.0</v>
      </c>
      <c r="C3358" s="2">
        <v>245.0</v>
      </c>
      <c r="D3358" s="2">
        <v>343.0</v>
      </c>
      <c r="E3358" s="2">
        <v>824.0</v>
      </c>
      <c r="F3358" s="2" t="s">
        <v>36</v>
      </c>
      <c r="G3358" s="15" t="str">
        <f t="shared" si="623"/>
        <v>SAF</v>
      </c>
      <c r="H3358" s="15" t="str">
        <f t="shared" si="624"/>
        <v>SAT</v>
      </c>
      <c r="I3358" s="15" t="str">
        <f>vlookup(G3358, 'Airport Codes'!$B$2:$D122631, 3, 0)</f>
        <v>Santa Fe, NM</v>
      </c>
      <c r="J3358" s="15" t="str">
        <f>vlookup(H3358, 'Airport Codes'!$B$2:$D122631, 3, 0)</f>
        <v>San Antonio, TX</v>
      </c>
      <c r="K3358" s="21"/>
    </row>
    <row r="3359" hidden="1">
      <c r="A3359" s="2" t="s">
        <v>3461</v>
      </c>
      <c r="B3359" s="2">
        <v>499.0</v>
      </c>
      <c r="C3359" s="2">
        <v>565.0</v>
      </c>
      <c r="D3359" s="2">
        <v>358.0</v>
      </c>
      <c r="E3359" s="2">
        <v>1422.0</v>
      </c>
    </row>
    <row r="3360" hidden="1">
      <c r="A3360" s="2" t="s">
        <v>3462</v>
      </c>
      <c r="B3360" s="2">
        <v>225.0</v>
      </c>
      <c r="C3360" s="2">
        <v>269.0</v>
      </c>
      <c r="D3360" s="2">
        <v>329.0</v>
      </c>
      <c r="E3360" s="2">
        <v>823.0</v>
      </c>
      <c r="F3360" s="2" t="s">
        <v>36</v>
      </c>
      <c r="G3360" s="15" t="str">
        <f>LEFT(A3360, 3)</f>
        <v>DLH</v>
      </c>
      <c r="H3360" s="15" t="str">
        <f>RiGHT(A3360, 3)</f>
        <v>MCI</v>
      </c>
      <c r="I3360" s="15" t="str">
        <f>vlookup(G3360, 'Airport Codes'!$B$2:$D122631, 3, 0)</f>
        <v>Duluth, MN</v>
      </c>
      <c r="J3360" s="15" t="str">
        <f>vlookup(H3360, 'Airport Codes'!$B$2:$D122631, 3, 0)</f>
        <v>Kansas City, MO</v>
      </c>
      <c r="K3360" s="21"/>
    </row>
    <row r="3361" hidden="1">
      <c r="A3361" s="2" t="s">
        <v>3463</v>
      </c>
      <c r="B3361" s="2">
        <v>13129.0</v>
      </c>
      <c r="C3361" s="2">
        <v>14336.0</v>
      </c>
      <c r="D3361" s="2">
        <v>13994.0</v>
      </c>
      <c r="E3361" s="2">
        <v>41459.0</v>
      </c>
    </row>
    <row r="3362" hidden="1">
      <c r="A3362" s="2" t="s">
        <v>3464</v>
      </c>
      <c r="B3362" s="2">
        <v>268.0</v>
      </c>
      <c r="C3362" s="2">
        <v>272.0</v>
      </c>
      <c r="D3362" s="2">
        <v>279.0</v>
      </c>
      <c r="E3362" s="2">
        <v>819.0</v>
      </c>
      <c r="F3362" s="2" t="s">
        <v>36</v>
      </c>
      <c r="G3362" s="15" t="str">
        <f>LEFT(A3362, 3)</f>
        <v>MSN</v>
      </c>
      <c r="H3362" s="15" t="str">
        <f>RiGHT(A3362, 3)</f>
        <v>XNA</v>
      </c>
      <c r="I3362" s="15" t="str">
        <f>vlookup(G3362, 'Airport Codes'!$B$2:$D122631, 3, 0)</f>
        <v>Madison, WI</v>
      </c>
      <c r="J3362" s="15" t="str">
        <f>vlookup(H3362, 'Airport Codes'!$B$2:$D122631, 3, 0)</f>
        <v>Fayetteville, NC</v>
      </c>
      <c r="K3362" s="21"/>
    </row>
    <row r="3363" hidden="1">
      <c r="A3363" s="2" t="s">
        <v>3465</v>
      </c>
      <c r="B3363" s="2">
        <v>157898.0</v>
      </c>
      <c r="C3363" s="2">
        <v>136630.0</v>
      </c>
      <c r="D3363" s="2">
        <v>135351.0</v>
      </c>
      <c r="E3363" s="2">
        <v>429879.0</v>
      </c>
    </row>
    <row r="3364" hidden="1">
      <c r="A3364" s="2" t="s">
        <v>3466</v>
      </c>
      <c r="B3364" s="2">
        <v>231.0</v>
      </c>
      <c r="C3364" s="2">
        <v>259.0</v>
      </c>
      <c r="D3364" s="2">
        <v>327.0</v>
      </c>
      <c r="E3364" s="2">
        <v>817.0</v>
      </c>
      <c r="F3364" s="2" t="s">
        <v>36</v>
      </c>
      <c r="G3364" s="15" t="str">
        <f t="shared" ref="G3364:G3367" si="625">LEFT(A3364, 3)</f>
        <v>JAX</v>
      </c>
      <c r="H3364" s="15" t="str">
        <f t="shared" ref="H3364:H3367" si="626">RiGHT(A3364, 3)</f>
        <v>LYH</v>
      </c>
      <c r="I3364" s="15" t="str">
        <f>vlookup(G3364, 'Airport Codes'!$B$2:$D122631, 3, 0)</f>
        <v>Jacksonville, FL</v>
      </c>
      <c r="J3364" s="15" t="str">
        <f>vlookup(H3364, 'Airport Codes'!$B$2:$D122631, 3, 0)</f>
        <v>Lynchburg, VA</v>
      </c>
      <c r="K3364" s="21"/>
    </row>
    <row r="3365" hidden="1">
      <c r="A3365" s="2" t="s">
        <v>3467</v>
      </c>
      <c r="B3365" s="2">
        <v>233.0</v>
      </c>
      <c r="C3365" s="2">
        <v>236.0</v>
      </c>
      <c r="D3365" s="2">
        <v>346.0</v>
      </c>
      <c r="E3365" s="2">
        <v>815.0</v>
      </c>
      <c r="F3365" s="2" t="s">
        <v>36</v>
      </c>
      <c r="G3365" s="15" t="str">
        <f t="shared" si="625"/>
        <v>IAD</v>
      </c>
      <c r="H3365" s="15" t="str">
        <f t="shared" si="626"/>
        <v>TVC</v>
      </c>
      <c r="I3365" s="15" t="str">
        <f>vlookup(G3365, 'Airport Codes'!$B$2:$D122631, 3, 0)</f>
        <v>Washington, DC</v>
      </c>
      <c r="J3365" s="15" t="str">
        <f>vlookup(H3365, 'Airport Codes'!$B$2:$D122631, 3, 0)</f>
        <v>Traverse City, MI</v>
      </c>
      <c r="K3365" s="21"/>
    </row>
    <row r="3366" hidden="1">
      <c r="A3366" s="2" t="s">
        <v>3468</v>
      </c>
      <c r="B3366" s="2">
        <v>223.0</v>
      </c>
      <c r="C3366" s="2">
        <v>233.0</v>
      </c>
      <c r="D3366" s="2">
        <v>358.0</v>
      </c>
      <c r="E3366" s="2">
        <v>814.0</v>
      </c>
      <c r="F3366" s="2" t="s">
        <v>36</v>
      </c>
      <c r="G3366" s="15" t="str">
        <f t="shared" si="625"/>
        <v>LAX</v>
      </c>
      <c r="H3366" s="15" t="str">
        <f t="shared" si="626"/>
        <v>SAF</v>
      </c>
      <c r="I3366" s="15" t="str">
        <f>vlookup(G3366, 'Airport Codes'!$B$2:$D122631, 3, 0)</f>
        <v>Los Angeles, CA</v>
      </c>
      <c r="J3366" s="15" t="str">
        <f>vlookup(H3366, 'Airport Codes'!$B$2:$D122631, 3, 0)</f>
        <v>Santa Fe, NM</v>
      </c>
      <c r="K3366" s="21"/>
    </row>
    <row r="3367" hidden="1">
      <c r="A3367" s="2" t="s">
        <v>3469</v>
      </c>
      <c r="B3367" s="2">
        <v>247.0</v>
      </c>
      <c r="C3367" s="2">
        <v>269.0</v>
      </c>
      <c r="D3367" s="2">
        <v>297.0</v>
      </c>
      <c r="E3367" s="2">
        <v>813.0</v>
      </c>
      <c r="F3367" s="2" t="s">
        <v>36</v>
      </c>
      <c r="G3367" s="15" t="str">
        <f t="shared" si="625"/>
        <v>BNA</v>
      </c>
      <c r="H3367" s="15" t="str">
        <f t="shared" si="626"/>
        <v>CRW</v>
      </c>
      <c r="I3367" s="15" t="str">
        <f>vlookup(G3367, 'Airport Codes'!$B$2:$D122631, 3, 0)</f>
        <v>Nashville, TN</v>
      </c>
      <c r="J3367" s="15" t="str">
        <f>vlookup(H3367, 'Airport Codes'!$B$2:$D122631, 3, 0)</f>
        <v>Charleston, WV</v>
      </c>
      <c r="K3367" s="21"/>
    </row>
    <row r="3368" hidden="1">
      <c r="A3368" s="2" t="s">
        <v>3470</v>
      </c>
      <c r="B3368" s="2">
        <v>1370.0</v>
      </c>
      <c r="C3368" s="2">
        <v>762.0</v>
      </c>
      <c r="D3368" s="2">
        <v>727.0</v>
      </c>
      <c r="E3368" s="2">
        <v>2859.0</v>
      </c>
    </row>
    <row r="3369" hidden="1">
      <c r="A3369" s="2" t="s">
        <v>3471</v>
      </c>
      <c r="B3369" s="2">
        <v>11749.0</v>
      </c>
      <c r="C3369" s="2">
        <v>11650.0</v>
      </c>
      <c r="D3369" s="2">
        <v>11781.0</v>
      </c>
      <c r="E3369" s="2">
        <v>35180.0</v>
      </c>
    </row>
    <row r="3370" hidden="1">
      <c r="A3370" s="2" t="s">
        <v>3472</v>
      </c>
      <c r="B3370" s="2">
        <v>320.0</v>
      </c>
      <c r="C3370" s="2">
        <v>313.0</v>
      </c>
      <c r="D3370" s="2">
        <v>324.0</v>
      </c>
      <c r="E3370" s="2">
        <v>957.0</v>
      </c>
    </row>
    <row r="3371" hidden="1">
      <c r="A3371" s="2" t="s">
        <v>3473</v>
      </c>
      <c r="B3371" s="2">
        <v>236.0</v>
      </c>
      <c r="C3371" s="2">
        <v>266.0</v>
      </c>
      <c r="D3371" s="2">
        <v>310.0</v>
      </c>
      <c r="E3371" s="2">
        <v>812.0</v>
      </c>
      <c r="F3371" s="2" t="s">
        <v>36</v>
      </c>
      <c r="G3371" s="15" t="str">
        <f>LEFT(A3371, 3)</f>
        <v>CLE</v>
      </c>
      <c r="H3371" s="15" t="str">
        <f>RiGHT(A3371, 3)</f>
        <v>SYR</v>
      </c>
      <c r="I3371" s="15" t="str">
        <f>vlookup(G3371, 'Airport Codes'!$B$2:$D122631, 3, 0)</f>
        <v>Cleveland, OH</v>
      </c>
      <c r="J3371" s="15" t="str">
        <f>vlookup(H3371, 'Airport Codes'!$B$2:$D122631, 3, 0)</f>
        <v>New York State Fair, NY</v>
      </c>
      <c r="K3371" s="21"/>
    </row>
    <row r="3372" hidden="1">
      <c r="A3372" s="2" t="s">
        <v>3474</v>
      </c>
      <c r="B3372" s="2">
        <v>2297.0</v>
      </c>
      <c r="C3372" s="2">
        <v>2428.0</v>
      </c>
      <c r="D3372" s="2">
        <v>1843.0</v>
      </c>
      <c r="E3372" s="2">
        <v>6568.0</v>
      </c>
    </row>
    <row r="3373" hidden="1">
      <c r="A3373" s="2" t="s">
        <v>3475</v>
      </c>
      <c r="B3373" s="2">
        <v>7300.0</v>
      </c>
      <c r="C3373" s="2">
        <v>6291.0</v>
      </c>
      <c r="D3373" s="2">
        <v>5799.0</v>
      </c>
      <c r="E3373" s="2">
        <v>19390.0</v>
      </c>
    </row>
    <row r="3374" hidden="1">
      <c r="A3374" s="2" t="s">
        <v>3476</v>
      </c>
      <c r="B3374" s="2">
        <v>104808.0</v>
      </c>
      <c r="C3374" s="2">
        <v>94857.0</v>
      </c>
      <c r="D3374" s="2">
        <v>84268.0</v>
      </c>
      <c r="E3374" s="2">
        <v>283933.0</v>
      </c>
    </row>
    <row r="3375" hidden="1">
      <c r="A3375" s="2" t="s">
        <v>3477</v>
      </c>
      <c r="B3375" s="2">
        <v>651.0</v>
      </c>
      <c r="C3375" s="2">
        <v>430.0</v>
      </c>
      <c r="E3375" s="2">
        <v>1081.0</v>
      </c>
    </row>
    <row r="3376" hidden="1">
      <c r="A3376" s="2" t="s">
        <v>3478</v>
      </c>
      <c r="B3376" s="2">
        <v>113896.0</v>
      </c>
      <c r="C3376" s="2">
        <v>100623.0</v>
      </c>
      <c r="D3376" s="2">
        <v>109187.0</v>
      </c>
      <c r="E3376" s="2">
        <v>323706.0</v>
      </c>
    </row>
    <row r="3377" hidden="1">
      <c r="A3377" s="2" t="s">
        <v>3479</v>
      </c>
      <c r="B3377" s="2">
        <v>80815.0</v>
      </c>
      <c r="C3377" s="2">
        <v>98196.0</v>
      </c>
      <c r="D3377" s="2">
        <v>88003.0</v>
      </c>
      <c r="E3377" s="2">
        <v>267014.0</v>
      </c>
    </row>
    <row r="3378" hidden="1">
      <c r="A3378" s="2" t="s">
        <v>3480</v>
      </c>
      <c r="B3378" s="2">
        <v>237.0</v>
      </c>
      <c r="C3378" s="2">
        <v>271.0</v>
      </c>
      <c r="D3378" s="2">
        <v>304.0</v>
      </c>
      <c r="E3378" s="2">
        <v>812.0</v>
      </c>
      <c r="F3378" s="2" t="s">
        <v>36</v>
      </c>
      <c r="G3378" s="15" t="str">
        <f>LEFT(A3378, 3)</f>
        <v>JFK</v>
      </c>
      <c r="H3378" s="15" t="str">
        <f>RiGHT(A3378, 3)</f>
        <v>MGM</v>
      </c>
      <c r="I3378" s="15" t="str">
        <f>vlookup(G3378, 'Airport Codes'!$B$2:$D122631, 3, 0)</f>
        <v>New York, NY</v>
      </c>
      <c r="J3378" s="15" t="str">
        <f>vlookup(H3378, 'Airport Codes'!$B$2:$D122631, 3, 0)</f>
        <v>Montgomery, AL</v>
      </c>
      <c r="K3378" s="21"/>
    </row>
    <row r="3379" hidden="1">
      <c r="A3379" s="2" t="s">
        <v>3481</v>
      </c>
      <c r="B3379" s="2">
        <v>2931.0</v>
      </c>
      <c r="C3379" s="2">
        <v>2933.0</v>
      </c>
      <c r="D3379" s="2">
        <v>2911.0</v>
      </c>
      <c r="E3379" s="2">
        <v>8775.0</v>
      </c>
    </row>
    <row r="3380" hidden="1">
      <c r="A3380" s="2" t="s">
        <v>3482</v>
      </c>
      <c r="B3380" s="2">
        <v>219.0</v>
      </c>
      <c r="C3380" s="2">
        <v>268.0</v>
      </c>
      <c r="D3380" s="2">
        <v>318.0</v>
      </c>
      <c r="E3380" s="2">
        <v>805.0</v>
      </c>
      <c r="F3380" s="2" t="s">
        <v>36</v>
      </c>
      <c r="G3380" s="15" t="str">
        <f t="shared" ref="G3380:G3383" si="627">LEFT(A3380, 3)</f>
        <v>CMH</v>
      </c>
      <c r="H3380" s="15" t="str">
        <f t="shared" ref="H3380:H3383" si="628">RiGHT(A3380, 3)</f>
        <v>DLH</v>
      </c>
      <c r="I3380" s="15" t="str">
        <f>vlookup(G3380, 'Airport Codes'!$B$2:$D122631, 3, 0)</f>
        <v>Columbus, WI</v>
      </c>
      <c r="J3380" s="15" t="str">
        <f>vlookup(H3380, 'Airport Codes'!$B$2:$D122631, 3, 0)</f>
        <v>Duluth, MN</v>
      </c>
      <c r="K3380" s="21"/>
    </row>
    <row r="3381" hidden="1">
      <c r="A3381" s="2" t="s">
        <v>3483</v>
      </c>
      <c r="B3381" s="2">
        <v>234.0</v>
      </c>
      <c r="C3381" s="2">
        <v>265.0</v>
      </c>
      <c r="D3381" s="2">
        <v>306.0</v>
      </c>
      <c r="E3381" s="2">
        <v>805.0</v>
      </c>
      <c r="F3381" s="2" t="s">
        <v>36</v>
      </c>
      <c r="G3381" s="15" t="str">
        <f t="shared" si="627"/>
        <v>DTW</v>
      </c>
      <c r="H3381" s="15" t="str">
        <f t="shared" si="628"/>
        <v>LNK</v>
      </c>
      <c r="I3381" s="15" t="str">
        <f>vlookup(G3381, 'Airport Codes'!$B$2:$D122631, 3, 0)</f>
        <v>Detroit, MI</v>
      </c>
      <c r="J3381" s="15" t="str">
        <f>vlookup(H3381, 'Airport Codes'!$B$2:$D122631, 3, 0)</f>
        <v>Lincoln, IL</v>
      </c>
      <c r="K3381" s="21"/>
    </row>
    <row r="3382" hidden="1">
      <c r="A3382" s="2" t="s">
        <v>3484</v>
      </c>
      <c r="B3382" s="2">
        <v>260.0</v>
      </c>
      <c r="C3382" s="2">
        <v>260.0</v>
      </c>
      <c r="D3382" s="2">
        <v>281.0</v>
      </c>
      <c r="E3382" s="2">
        <v>801.0</v>
      </c>
      <c r="F3382" s="2" t="s">
        <v>36</v>
      </c>
      <c r="G3382" s="15" t="str">
        <f t="shared" si="627"/>
        <v>AGS</v>
      </c>
      <c r="H3382" s="15" t="str">
        <f t="shared" si="628"/>
        <v>MDT</v>
      </c>
      <c r="I3382" s="15" t="str">
        <f>vlookup(G3382, 'Airport Codes'!$B$2:$D122631, 3, 0)</f>
        <v>Augusta, ME</v>
      </c>
      <c r="J3382" s="15" t="str">
        <f>vlookup(H3382, 'Airport Codes'!$B$2:$D122631, 3, 0)</f>
        <v>Harrisburg, PA</v>
      </c>
      <c r="K3382" s="21"/>
    </row>
    <row r="3383" hidden="1">
      <c r="A3383" s="2" t="s">
        <v>3485</v>
      </c>
      <c r="B3383" s="2">
        <v>216.0</v>
      </c>
      <c r="C3383" s="2">
        <v>224.0</v>
      </c>
      <c r="D3383" s="2">
        <v>360.0</v>
      </c>
      <c r="E3383" s="2">
        <v>800.0</v>
      </c>
      <c r="F3383" s="2" t="s">
        <v>36</v>
      </c>
      <c r="G3383" s="15" t="str">
        <f t="shared" si="627"/>
        <v>ILM</v>
      </c>
      <c r="H3383" s="15" t="str">
        <f t="shared" si="628"/>
        <v>MSN</v>
      </c>
      <c r="I3383" s="15" t="str">
        <f>vlookup(G3383, 'Airport Codes'!$B$2:$D122631, 3, 0)</f>
        <v>Wilmington, DE</v>
      </c>
      <c r="J3383" s="15" t="str">
        <f>vlookup(H3383, 'Airport Codes'!$B$2:$D122631, 3, 0)</f>
        <v>Madison, WI</v>
      </c>
      <c r="K3383" s="21"/>
    </row>
    <row r="3384" hidden="1">
      <c r="A3384" s="2" t="s">
        <v>3486</v>
      </c>
      <c r="B3384" s="2">
        <v>5125.0</v>
      </c>
      <c r="C3384" s="2">
        <v>6422.0</v>
      </c>
      <c r="D3384" s="2">
        <v>5787.0</v>
      </c>
      <c r="E3384" s="2">
        <v>17334.0</v>
      </c>
    </row>
    <row r="3385" hidden="1">
      <c r="A3385" s="2" t="s">
        <v>3487</v>
      </c>
      <c r="B3385" s="2">
        <v>797.0</v>
      </c>
      <c r="C3385" s="2">
        <v>975.0</v>
      </c>
      <c r="D3385" s="2">
        <v>467.0</v>
      </c>
      <c r="E3385" s="2">
        <v>2239.0</v>
      </c>
    </row>
    <row r="3386" hidden="1">
      <c r="A3386" s="2" t="s">
        <v>3488</v>
      </c>
      <c r="B3386" s="2">
        <v>1774.0</v>
      </c>
      <c r="C3386" s="2">
        <v>1899.0</v>
      </c>
      <c r="D3386" s="2">
        <v>1598.0</v>
      </c>
      <c r="E3386" s="2">
        <v>5271.0</v>
      </c>
    </row>
    <row r="3387" hidden="1">
      <c r="A3387" s="2" t="s">
        <v>3489</v>
      </c>
      <c r="B3387" s="2">
        <v>196563.0</v>
      </c>
      <c r="C3387" s="2">
        <v>173544.0</v>
      </c>
      <c r="D3387" s="2">
        <v>167876.0</v>
      </c>
      <c r="E3387" s="2">
        <v>537983.0</v>
      </c>
    </row>
    <row r="3388" hidden="1">
      <c r="A3388" s="2" t="s">
        <v>3490</v>
      </c>
      <c r="B3388" s="2">
        <v>221395.0</v>
      </c>
      <c r="C3388" s="2">
        <v>272597.0</v>
      </c>
      <c r="D3388" s="2">
        <v>234627.0</v>
      </c>
      <c r="E3388" s="2">
        <v>728619.0</v>
      </c>
    </row>
    <row r="3389" hidden="1">
      <c r="A3389" s="2" t="s">
        <v>3491</v>
      </c>
      <c r="B3389" s="2">
        <v>440.0</v>
      </c>
      <c r="C3389" s="2">
        <v>1816.0</v>
      </c>
      <c r="D3389" s="2">
        <v>627.0</v>
      </c>
      <c r="E3389" s="2">
        <v>2883.0</v>
      </c>
    </row>
    <row r="3390" hidden="1">
      <c r="A3390" s="2" t="s">
        <v>3492</v>
      </c>
      <c r="B3390" s="2">
        <v>225.0</v>
      </c>
      <c r="C3390" s="2">
        <v>266.0</v>
      </c>
      <c r="D3390" s="2">
        <v>308.0</v>
      </c>
      <c r="E3390" s="2">
        <v>799.0</v>
      </c>
      <c r="F3390" s="2" t="s">
        <v>36</v>
      </c>
      <c r="G3390" s="15" t="str">
        <f t="shared" ref="G3390:G3393" si="629">LEFT(A3390, 3)</f>
        <v>AGS</v>
      </c>
      <c r="H3390" s="15" t="str">
        <f t="shared" ref="H3390:H3393" si="630">RiGHT(A3390, 3)</f>
        <v>GRR</v>
      </c>
      <c r="I3390" s="15" t="str">
        <f>vlookup(G3390, 'Airport Codes'!$B$2:$D122631, 3, 0)</f>
        <v>Augusta, ME</v>
      </c>
      <c r="J3390" s="15" t="str">
        <f>vlookup(H3390, 'Airport Codes'!$B$2:$D122631, 3, 0)</f>
        <v>Grand Rapids, MI</v>
      </c>
      <c r="K3390" s="21"/>
    </row>
    <row r="3391" hidden="1">
      <c r="A3391" s="2" t="s">
        <v>3493</v>
      </c>
      <c r="B3391" s="2">
        <v>197.0</v>
      </c>
      <c r="C3391" s="2">
        <v>273.0</v>
      </c>
      <c r="D3391" s="2">
        <v>329.0</v>
      </c>
      <c r="E3391" s="2">
        <v>799.0</v>
      </c>
      <c r="F3391" s="2" t="s">
        <v>36</v>
      </c>
      <c r="G3391" s="15" t="str">
        <f t="shared" si="629"/>
        <v>CHS</v>
      </c>
      <c r="H3391" s="15" t="str">
        <f t="shared" si="630"/>
        <v>SBN</v>
      </c>
      <c r="I3391" s="15" t="str">
        <f>vlookup(G3391, 'Airport Codes'!$B$2:$D122631, 3, 0)</f>
        <v>Charleston, WV</v>
      </c>
      <c r="J3391" s="15" t="str">
        <f>vlookup(H3391, 'Airport Codes'!$B$2:$D122631, 3, 0)</f>
        <v>South Bend, IN</v>
      </c>
      <c r="K3391" s="21"/>
    </row>
    <row r="3392" hidden="1">
      <c r="A3392" s="2" t="s">
        <v>3494</v>
      </c>
      <c r="B3392" s="2">
        <v>231.0</v>
      </c>
      <c r="C3392" s="2">
        <v>246.0</v>
      </c>
      <c r="D3392" s="2">
        <v>321.0</v>
      </c>
      <c r="E3392" s="2">
        <v>798.0</v>
      </c>
      <c r="F3392" s="2" t="s">
        <v>36</v>
      </c>
      <c r="G3392" s="15" t="str">
        <f t="shared" si="629"/>
        <v>ELP</v>
      </c>
      <c r="H3392" s="15" t="str">
        <f t="shared" si="630"/>
        <v>XNA</v>
      </c>
      <c r="I3392" s="15" t="str">
        <f>vlookup(G3392, 'Airport Codes'!$B$2:$D122631, 3, 0)</f>
        <v>El Paso, TX</v>
      </c>
      <c r="J3392" s="15" t="str">
        <f>vlookup(H3392, 'Airport Codes'!$B$2:$D122631, 3, 0)</f>
        <v>Fayetteville, NC</v>
      </c>
      <c r="K3392" s="21"/>
    </row>
    <row r="3393" hidden="1">
      <c r="A3393" s="2" t="s">
        <v>3495</v>
      </c>
      <c r="B3393" s="2">
        <v>248.0</v>
      </c>
      <c r="C3393" s="2">
        <v>264.0</v>
      </c>
      <c r="D3393" s="2">
        <v>286.0</v>
      </c>
      <c r="E3393" s="2">
        <v>798.0</v>
      </c>
      <c r="F3393" s="2" t="s">
        <v>36</v>
      </c>
      <c r="G3393" s="15" t="str">
        <f t="shared" si="629"/>
        <v>MOB</v>
      </c>
      <c r="H3393" s="15" t="str">
        <f t="shared" si="630"/>
        <v>PBI</v>
      </c>
      <c r="I3393" s="15" t="str">
        <f>vlookup(G3393, 'Airport Codes'!$B$2:$D122631, 3, 0)</f>
        <v>Mobile, AL</v>
      </c>
      <c r="J3393" s="15" t="str">
        <f>vlookup(H3393, 'Airport Codes'!$B$2:$D122631, 3, 0)</f>
        <v>West Palm Beach, FL</v>
      </c>
      <c r="K3393" s="21"/>
    </row>
    <row r="3394" hidden="1">
      <c r="A3394" s="2" t="s">
        <v>3496</v>
      </c>
      <c r="B3394" s="2">
        <v>28290.0</v>
      </c>
      <c r="C3394" s="2">
        <v>27174.0</v>
      </c>
      <c r="D3394" s="2">
        <v>27882.0</v>
      </c>
      <c r="E3394" s="2">
        <v>83346.0</v>
      </c>
    </row>
    <row r="3395" hidden="1">
      <c r="A3395" s="2" t="s">
        <v>3497</v>
      </c>
      <c r="B3395" s="2">
        <v>274.0</v>
      </c>
      <c r="C3395" s="2">
        <v>296.0</v>
      </c>
      <c r="D3395" s="2">
        <v>233.0</v>
      </c>
      <c r="E3395" s="2">
        <v>803.0</v>
      </c>
    </row>
    <row r="3396" hidden="1">
      <c r="A3396" s="2" t="s">
        <v>3498</v>
      </c>
      <c r="B3396" s="2">
        <v>10340.0</v>
      </c>
      <c r="C3396" s="2">
        <v>11099.0</v>
      </c>
      <c r="D3396" s="2">
        <v>10954.0</v>
      </c>
      <c r="E3396" s="2">
        <v>32393.0</v>
      </c>
    </row>
    <row r="3397" hidden="1">
      <c r="A3397" s="2" t="s">
        <v>3499</v>
      </c>
      <c r="B3397" s="2">
        <v>2001.0</v>
      </c>
      <c r="C3397" s="2">
        <v>1869.0</v>
      </c>
      <c r="D3397" s="2">
        <v>2032.0</v>
      </c>
      <c r="E3397" s="2">
        <v>5902.0</v>
      </c>
    </row>
    <row r="3398" hidden="1">
      <c r="A3398" s="2" t="s">
        <v>3500</v>
      </c>
      <c r="B3398" s="2">
        <v>1797.0</v>
      </c>
      <c r="C3398" s="2">
        <v>1392.0</v>
      </c>
      <c r="D3398" s="2">
        <v>1452.0</v>
      </c>
      <c r="E3398" s="2">
        <v>4641.0</v>
      </c>
    </row>
    <row r="3399" hidden="1">
      <c r="A3399" s="2" t="s">
        <v>3501</v>
      </c>
      <c r="B3399" s="2">
        <v>230.0</v>
      </c>
      <c r="C3399" s="2">
        <v>279.0</v>
      </c>
      <c r="D3399" s="2">
        <v>287.0</v>
      </c>
      <c r="E3399" s="2">
        <v>796.0</v>
      </c>
      <c r="F3399" s="2" t="s">
        <v>36</v>
      </c>
      <c r="G3399" s="15" t="str">
        <f t="shared" ref="G3399:G3400" si="631">LEFT(A3399, 3)</f>
        <v>GSO</v>
      </c>
      <c r="H3399" s="15" t="str">
        <f t="shared" ref="H3399:H3400" si="632">RiGHT(A3399, 3)</f>
        <v>SAV</v>
      </c>
      <c r="I3399" s="15" t="str">
        <f>vlookup(G3399, 'Airport Codes'!$B$2:$D122631, 3, 0)</f>
        <v>Greensboro, NC</v>
      </c>
      <c r="J3399" s="15" t="str">
        <f>vlookup(H3399, 'Airport Codes'!$B$2:$D122631, 3, 0)</f>
        <v>Savannah, GA</v>
      </c>
      <c r="K3399" s="21"/>
    </row>
    <row r="3400" hidden="1">
      <c r="A3400" s="2" t="s">
        <v>3502</v>
      </c>
      <c r="B3400" s="2">
        <v>212.0</v>
      </c>
      <c r="C3400" s="2">
        <v>265.0</v>
      </c>
      <c r="D3400" s="2">
        <v>318.0</v>
      </c>
      <c r="E3400" s="2">
        <v>795.0</v>
      </c>
      <c r="F3400" s="2" t="s">
        <v>36</v>
      </c>
      <c r="G3400" s="15" t="str">
        <f t="shared" si="631"/>
        <v>IAD</v>
      </c>
      <c r="H3400" s="15" t="str">
        <f t="shared" si="632"/>
        <v>SBN</v>
      </c>
      <c r="I3400" s="15" t="str">
        <f>vlookup(G3400, 'Airport Codes'!$B$2:$D122631, 3, 0)</f>
        <v>Washington, DC</v>
      </c>
      <c r="J3400" s="15" t="str">
        <f>vlookup(H3400, 'Airport Codes'!$B$2:$D122631, 3, 0)</f>
        <v>South Bend, IN</v>
      </c>
      <c r="K3400" s="21"/>
    </row>
    <row r="3401" hidden="1">
      <c r="A3401" s="2" t="s">
        <v>3503</v>
      </c>
      <c r="D3401" s="2">
        <v>60.0</v>
      </c>
      <c r="E3401" s="2">
        <v>60.0</v>
      </c>
    </row>
    <row r="3402" hidden="1">
      <c r="A3402" s="2" t="s">
        <v>3504</v>
      </c>
      <c r="D3402" s="2">
        <v>18.0</v>
      </c>
      <c r="E3402" s="2">
        <v>18.0</v>
      </c>
    </row>
    <row r="3403" hidden="1">
      <c r="A3403" s="2" t="s">
        <v>3505</v>
      </c>
      <c r="B3403" s="2">
        <v>194.0</v>
      </c>
      <c r="C3403" s="2">
        <v>298.0</v>
      </c>
      <c r="D3403" s="2">
        <v>302.0</v>
      </c>
      <c r="E3403" s="2">
        <v>794.0</v>
      </c>
      <c r="F3403" s="2" t="s">
        <v>36</v>
      </c>
      <c r="G3403" s="15" t="str">
        <f>LEFT(A3403, 3)</f>
        <v>MDT</v>
      </c>
      <c r="H3403" s="15" t="str">
        <f>RiGHT(A3403, 3)</f>
        <v>SBN</v>
      </c>
      <c r="I3403" s="15" t="str">
        <f>vlookup(G3403, 'Airport Codes'!$B$2:$D122631, 3, 0)</f>
        <v>Harrisburg, PA</v>
      </c>
      <c r="J3403" s="15" t="str">
        <f>vlookup(H3403, 'Airport Codes'!$B$2:$D122631, 3, 0)</f>
        <v>South Bend, IN</v>
      </c>
      <c r="K3403" s="21"/>
    </row>
    <row r="3404" hidden="1">
      <c r="A3404" s="2" t="s">
        <v>3506</v>
      </c>
      <c r="C3404" s="2">
        <v>66.0</v>
      </c>
      <c r="E3404" s="2">
        <v>66.0</v>
      </c>
    </row>
    <row r="3405" hidden="1">
      <c r="A3405" s="2" t="s">
        <v>3507</v>
      </c>
      <c r="B3405" s="2">
        <v>1453.0</v>
      </c>
      <c r="C3405" s="2">
        <v>601.0</v>
      </c>
      <c r="E3405" s="2">
        <v>2054.0</v>
      </c>
    </row>
    <row r="3406" hidden="1">
      <c r="A3406" s="2" t="s">
        <v>3508</v>
      </c>
      <c r="B3406" s="2">
        <v>223.0</v>
      </c>
      <c r="C3406" s="2">
        <v>285.0</v>
      </c>
      <c r="D3406" s="2">
        <v>285.0</v>
      </c>
      <c r="E3406" s="2">
        <v>793.0</v>
      </c>
      <c r="F3406" s="2" t="s">
        <v>36</v>
      </c>
      <c r="G3406" s="15" t="str">
        <f>LEFT(A3406, 3)</f>
        <v>COU</v>
      </c>
      <c r="H3406" s="15" t="str">
        <f>RiGHT(A3406, 3)</f>
        <v>IAH</v>
      </c>
      <c r="I3406" s="15" t="str">
        <f>vlookup(G3406, 'Airport Codes'!$B$2:$D122631, 3, 0)</f>
        <v>Columbia, SC</v>
      </c>
      <c r="J3406" s="15" t="str">
        <f>vlookup(H3406, 'Airport Codes'!$B$2:$D122631, 3, 0)</f>
        <v>Houston, TX</v>
      </c>
      <c r="K3406" s="21"/>
    </row>
    <row r="3407" hidden="1">
      <c r="A3407" s="2" t="s">
        <v>3509</v>
      </c>
      <c r="B3407" s="2">
        <v>4409.0</v>
      </c>
      <c r="C3407" s="2">
        <v>5053.0</v>
      </c>
      <c r="D3407" s="2">
        <v>4952.0</v>
      </c>
      <c r="E3407" s="2">
        <v>14414.0</v>
      </c>
    </row>
    <row r="3408" hidden="1">
      <c r="A3408" s="2" t="s">
        <v>3510</v>
      </c>
      <c r="D3408" s="2">
        <v>2312.0</v>
      </c>
      <c r="E3408" s="2">
        <v>2312.0</v>
      </c>
    </row>
    <row r="3409" hidden="1">
      <c r="A3409" s="2" t="s">
        <v>3511</v>
      </c>
      <c r="B3409" s="2">
        <v>38.0</v>
      </c>
      <c r="C3409" s="2">
        <v>19.0</v>
      </c>
      <c r="D3409" s="2">
        <v>111.0</v>
      </c>
      <c r="E3409" s="2">
        <v>168.0</v>
      </c>
    </row>
    <row r="3410" hidden="1">
      <c r="A3410" s="2" t="s">
        <v>3512</v>
      </c>
      <c r="B3410" s="2">
        <v>208.0</v>
      </c>
      <c r="C3410" s="2">
        <v>229.0</v>
      </c>
      <c r="D3410" s="2">
        <v>355.0</v>
      </c>
      <c r="E3410" s="2">
        <v>792.0</v>
      </c>
      <c r="F3410" s="2" t="s">
        <v>36</v>
      </c>
      <c r="G3410" s="15" t="str">
        <f t="shared" ref="G3410:G3413" si="633">LEFT(A3410, 3)</f>
        <v>FAT</v>
      </c>
      <c r="H3410" s="15" t="str">
        <f t="shared" ref="H3410:H3413" si="634">RiGHT(A3410, 3)</f>
        <v>RDM</v>
      </c>
      <c r="I3410" s="15" t="str">
        <f>vlookup(G3410, 'Airport Codes'!$B$2:$D122631, 3, 0)</f>
        <v>Fresno, CA</v>
      </c>
      <c r="J3410" s="15" t="str">
        <f>vlookup(H3410, 'Airport Codes'!$B$2:$D122631, 3, 0)</f>
        <v>Redmond, OR</v>
      </c>
      <c r="K3410" s="21"/>
    </row>
    <row r="3411" hidden="1">
      <c r="A3411" s="2" t="s">
        <v>3513</v>
      </c>
      <c r="B3411" s="2">
        <v>257.0</v>
      </c>
      <c r="C3411" s="2">
        <v>266.0</v>
      </c>
      <c r="D3411" s="2">
        <v>268.0</v>
      </c>
      <c r="E3411" s="2">
        <v>791.0</v>
      </c>
      <c r="F3411" s="2" t="s">
        <v>36</v>
      </c>
      <c r="G3411" s="15" t="str">
        <f t="shared" si="633"/>
        <v>BDL</v>
      </c>
      <c r="H3411" s="15" t="str">
        <f t="shared" si="634"/>
        <v>MDT</v>
      </c>
      <c r="I3411" s="15" t="str">
        <f>vlookup(G3411, 'Airport Codes'!$B$2:$D122631, 3, 0)</f>
        <v>Hartford, CT</v>
      </c>
      <c r="J3411" s="15" t="str">
        <f>vlookup(H3411, 'Airport Codes'!$B$2:$D122631, 3, 0)</f>
        <v>Harrisburg, PA</v>
      </c>
      <c r="K3411" s="21"/>
    </row>
    <row r="3412" hidden="1">
      <c r="A3412" s="2" t="s">
        <v>3514</v>
      </c>
      <c r="B3412" s="2">
        <v>232.0</v>
      </c>
      <c r="C3412" s="2">
        <v>276.0</v>
      </c>
      <c r="D3412" s="2">
        <v>283.0</v>
      </c>
      <c r="E3412" s="2">
        <v>791.0</v>
      </c>
      <c r="F3412" s="2" t="s">
        <v>36</v>
      </c>
      <c r="G3412" s="15" t="str">
        <f t="shared" si="633"/>
        <v>CAE</v>
      </c>
      <c r="H3412" s="15" t="str">
        <f t="shared" si="634"/>
        <v>LEX</v>
      </c>
      <c r="I3412" s="15" t="str">
        <f>vlookup(G3412, 'Airport Codes'!$B$2:$D122631, 3, 0)</f>
        <v>Columbia, SC</v>
      </c>
      <c r="J3412" s="15" t="str">
        <f>vlookup(H3412, 'Airport Codes'!$B$2:$D122631, 3, 0)</f>
        <v>Lexington Barbeque Festival, NC</v>
      </c>
      <c r="K3412" s="21"/>
    </row>
    <row r="3413" hidden="1">
      <c r="A3413" s="2" t="s">
        <v>3515</v>
      </c>
      <c r="B3413" s="2">
        <v>232.0</v>
      </c>
      <c r="C3413" s="2">
        <v>256.0</v>
      </c>
      <c r="D3413" s="2">
        <v>302.0</v>
      </c>
      <c r="E3413" s="2">
        <v>790.0</v>
      </c>
      <c r="F3413" s="2" t="s">
        <v>36</v>
      </c>
      <c r="G3413" s="15" t="str">
        <f t="shared" si="633"/>
        <v>GSP</v>
      </c>
      <c r="H3413" s="15" t="str">
        <f t="shared" si="634"/>
        <v>HSV</v>
      </c>
      <c r="I3413" s="15" t="str">
        <f>vlookup(G3413, 'Airport Codes'!$B$2:$D122631, 3, 0)</f>
        <v>Greenville, NC</v>
      </c>
      <c r="J3413" s="15" t="str">
        <f>vlookup(H3413, 'Airport Codes'!$B$2:$D122631, 3, 0)</f>
        <v>Huntsville, AL</v>
      </c>
      <c r="K3413" s="21"/>
    </row>
    <row r="3414" hidden="1">
      <c r="A3414" s="2" t="s">
        <v>3516</v>
      </c>
      <c r="B3414" s="2">
        <v>293.0</v>
      </c>
      <c r="C3414" s="2">
        <v>353.0</v>
      </c>
      <c r="D3414" s="2">
        <v>320.0</v>
      </c>
      <c r="E3414" s="2">
        <v>966.0</v>
      </c>
    </row>
    <row r="3415" hidden="1">
      <c r="A3415" s="2" t="s">
        <v>3517</v>
      </c>
      <c r="B3415" s="2">
        <v>229.0</v>
      </c>
      <c r="C3415" s="2">
        <v>249.0</v>
      </c>
      <c r="D3415" s="2">
        <v>311.0</v>
      </c>
      <c r="E3415" s="2">
        <v>789.0</v>
      </c>
      <c r="F3415" s="2" t="s">
        <v>36</v>
      </c>
      <c r="G3415" s="15" t="str">
        <f>LEFT(A3415, 3)</f>
        <v>IND</v>
      </c>
      <c r="H3415" s="15" t="str">
        <f>RiGHT(A3415, 3)</f>
        <v>MGM</v>
      </c>
      <c r="I3415" s="15" t="str">
        <f>vlookup(G3415, 'Airport Codes'!$B$2:$D122631, 3, 0)</f>
        <v>Indianapolis, IN</v>
      </c>
      <c r="J3415" s="15" t="str">
        <f>vlookup(H3415, 'Airport Codes'!$B$2:$D122631, 3, 0)</f>
        <v>Montgomery, AL</v>
      </c>
      <c r="K3415" s="21"/>
    </row>
    <row r="3416" hidden="1">
      <c r="A3416" s="2" t="s">
        <v>3518</v>
      </c>
      <c r="B3416" s="2">
        <v>59.0</v>
      </c>
      <c r="C3416" s="2">
        <v>18.0</v>
      </c>
      <c r="D3416" s="2">
        <v>57.0</v>
      </c>
      <c r="E3416" s="2">
        <v>134.0</v>
      </c>
    </row>
    <row r="3417" hidden="1">
      <c r="A3417" s="2" t="s">
        <v>3519</v>
      </c>
      <c r="B3417" s="2">
        <v>223.0</v>
      </c>
      <c r="C3417" s="2">
        <v>272.0</v>
      </c>
      <c r="D3417" s="2">
        <v>271.0</v>
      </c>
      <c r="E3417" s="2">
        <v>766.0</v>
      </c>
    </row>
    <row r="3418" hidden="1">
      <c r="A3418" s="2" t="s">
        <v>3520</v>
      </c>
      <c r="B3418" s="2">
        <v>568.0</v>
      </c>
      <c r="C3418" s="2">
        <v>967.0</v>
      </c>
      <c r="D3418" s="2">
        <v>636.0</v>
      </c>
      <c r="E3418" s="2">
        <v>2171.0</v>
      </c>
    </row>
    <row r="3419" hidden="1">
      <c r="A3419" s="2" t="s">
        <v>3521</v>
      </c>
      <c r="B3419" s="2">
        <v>259.0</v>
      </c>
      <c r="C3419" s="2">
        <v>264.0</v>
      </c>
      <c r="D3419" s="2">
        <v>265.0</v>
      </c>
      <c r="E3419" s="2">
        <v>788.0</v>
      </c>
      <c r="F3419" s="2" t="s">
        <v>36</v>
      </c>
      <c r="G3419" s="15" t="str">
        <f t="shared" ref="G3419:G3421" si="635">LEFT(A3419, 3)</f>
        <v>PIA</v>
      </c>
      <c r="H3419" s="15" t="str">
        <f t="shared" ref="H3419:H3421" si="636">RiGHT(A3419, 3)</f>
        <v>PIT</v>
      </c>
      <c r="I3419" s="15" t="str">
        <f>vlookup(G3419, 'Airport Codes'!$B$2:$D122631, 3, 0)</f>
        <v>Peoria, IL</v>
      </c>
      <c r="J3419" s="15" t="str">
        <f>vlookup(H3419, 'Airport Codes'!$B$2:$D122631, 3, 0)</f>
        <v>Pittsburgh, PA</v>
      </c>
      <c r="K3419" s="21"/>
    </row>
    <row r="3420" hidden="1">
      <c r="A3420" s="2" t="s">
        <v>3522</v>
      </c>
      <c r="B3420" s="2">
        <v>202.0</v>
      </c>
      <c r="C3420" s="2">
        <v>281.0</v>
      </c>
      <c r="D3420" s="2">
        <v>304.0</v>
      </c>
      <c r="E3420" s="2">
        <v>787.0</v>
      </c>
      <c r="F3420" s="2" t="s">
        <v>36</v>
      </c>
      <c r="G3420" s="15" t="str">
        <f t="shared" si="635"/>
        <v>ATW</v>
      </c>
      <c r="H3420" s="15" t="str">
        <f t="shared" si="636"/>
        <v>MEM</v>
      </c>
      <c r="I3420" s="15" t="str">
        <f>vlookup(G3420, 'Airport Codes'!$B$2:$D122631, 3, 0)</f>
        <v>Appleton, WI</v>
      </c>
      <c r="J3420" s="15" t="str">
        <f>vlookup(H3420, 'Airport Codes'!$B$2:$D122631, 3, 0)</f>
        <v>Memphis, TN</v>
      </c>
      <c r="K3420" s="21"/>
    </row>
    <row r="3421" hidden="1">
      <c r="A3421" s="2" t="s">
        <v>3523</v>
      </c>
      <c r="B3421" s="2">
        <v>243.0</v>
      </c>
      <c r="C3421" s="2">
        <v>244.0</v>
      </c>
      <c r="D3421" s="2">
        <v>295.0</v>
      </c>
      <c r="E3421" s="2">
        <v>782.0</v>
      </c>
      <c r="F3421" s="2" t="s">
        <v>36</v>
      </c>
      <c r="G3421" s="15" t="str">
        <f t="shared" si="635"/>
        <v>BDL</v>
      </c>
      <c r="H3421" s="15" t="str">
        <f t="shared" si="636"/>
        <v>EWN</v>
      </c>
      <c r="I3421" s="15" t="str">
        <f>vlookup(G3421, 'Airport Codes'!$B$2:$D122631, 3, 0)</f>
        <v>Hartford, CT</v>
      </c>
      <c r="J3421" s="15" t="str">
        <f>vlookup(H3421, 'Airport Codes'!$B$2:$D122631, 3, 0)</f>
        <v>New Bern, NC</v>
      </c>
      <c r="K3421" s="21"/>
    </row>
    <row r="3422" hidden="1">
      <c r="A3422" s="2" t="s">
        <v>3524</v>
      </c>
      <c r="B3422" s="2">
        <v>1744.0</v>
      </c>
      <c r="C3422" s="2">
        <v>1724.0</v>
      </c>
      <c r="D3422" s="2">
        <v>1642.0</v>
      </c>
      <c r="E3422" s="2">
        <v>5110.0</v>
      </c>
    </row>
    <row r="3423" hidden="1">
      <c r="A3423" s="2" t="s">
        <v>3525</v>
      </c>
      <c r="B3423" s="2">
        <v>180.0</v>
      </c>
      <c r="C3423" s="2">
        <v>239.0</v>
      </c>
      <c r="D3423" s="2">
        <v>361.0</v>
      </c>
      <c r="E3423" s="2">
        <v>780.0</v>
      </c>
      <c r="F3423" s="2" t="s">
        <v>36</v>
      </c>
      <c r="G3423" s="15" t="str">
        <f>LEFT(A3423, 3)</f>
        <v>ELP</v>
      </c>
      <c r="H3423" s="15" t="str">
        <f>RiGHT(A3423, 3)</f>
        <v>SGF</v>
      </c>
      <c r="I3423" s="15" t="str">
        <f>vlookup(G3423, 'Airport Codes'!$B$2:$D122631, 3, 0)</f>
        <v>El Paso, TX</v>
      </c>
      <c r="J3423" s="15" t="str">
        <f>vlookup(H3423, 'Airport Codes'!$B$2:$D122631, 3, 0)</f>
        <v>Eugene-Springfield, OR</v>
      </c>
      <c r="K3423" s="21"/>
    </row>
    <row r="3424" hidden="1">
      <c r="A3424" s="2" t="s">
        <v>3526</v>
      </c>
      <c r="D3424" s="2">
        <v>39.0</v>
      </c>
      <c r="E3424" s="2">
        <v>39.0</v>
      </c>
    </row>
    <row r="3425" hidden="1">
      <c r="A3425" s="2" t="s">
        <v>3527</v>
      </c>
      <c r="B3425" s="2">
        <v>222.0</v>
      </c>
      <c r="C3425" s="2">
        <v>257.0</v>
      </c>
      <c r="D3425" s="2">
        <v>298.0</v>
      </c>
      <c r="E3425" s="2">
        <v>777.0</v>
      </c>
      <c r="F3425" s="2" t="s">
        <v>36</v>
      </c>
      <c r="G3425" s="15" t="str">
        <f>LEFT(A3425, 3)</f>
        <v>BUF</v>
      </c>
      <c r="H3425" s="15" t="str">
        <f>RiGHT(A3425, 3)</f>
        <v>LEX</v>
      </c>
      <c r="I3425" s="15" t="str">
        <f>vlookup(G3425, 'Airport Codes'!$B$2:$D122631, 3, 0)</f>
        <v>Buffalo, WY</v>
      </c>
      <c r="J3425" s="15" t="str">
        <f>vlookup(H3425, 'Airport Codes'!$B$2:$D122631, 3, 0)</f>
        <v>Lexington Barbeque Festival, NC</v>
      </c>
      <c r="K3425" s="21"/>
    </row>
    <row r="3426" hidden="1">
      <c r="A3426" s="2" t="s">
        <v>3528</v>
      </c>
      <c r="B3426" s="2">
        <v>4413.0</v>
      </c>
      <c r="C3426" s="2">
        <v>4328.0</v>
      </c>
      <c r="D3426" s="2">
        <v>4998.0</v>
      </c>
      <c r="E3426" s="2">
        <v>13739.0</v>
      </c>
    </row>
    <row r="3427" hidden="1">
      <c r="A3427" s="2" t="s">
        <v>3529</v>
      </c>
      <c r="B3427" s="2">
        <v>207.0</v>
      </c>
      <c r="C3427" s="2">
        <v>257.0</v>
      </c>
      <c r="D3427" s="2">
        <v>310.0</v>
      </c>
      <c r="E3427" s="2">
        <v>774.0</v>
      </c>
      <c r="F3427" s="2" t="s">
        <v>36</v>
      </c>
      <c r="G3427" s="15" t="str">
        <f t="shared" ref="G3427:G3428" si="637">LEFT(A3427, 3)</f>
        <v>GSO</v>
      </c>
      <c r="H3427" s="15" t="str">
        <f t="shared" ref="H3427:H3428" si="638">RiGHT(A3427, 3)</f>
        <v>SBN</v>
      </c>
      <c r="I3427" s="15" t="str">
        <f>vlookup(G3427, 'Airport Codes'!$B$2:$D122631, 3, 0)</f>
        <v>Greensboro, NC</v>
      </c>
      <c r="J3427" s="15" t="str">
        <f>vlookup(H3427, 'Airport Codes'!$B$2:$D122631, 3, 0)</f>
        <v>South Bend, IN</v>
      </c>
      <c r="K3427" s="21"/>
    </row>
    <row r="3428" hidden="1">
      <c r="A3428" s="2" t="s">
        <v>3530</v>
      </c>
      <c r="B3428" s="2">
        <v>180.0</v>
      </c>
      <c r="C3428" s="2">
        <v>202.0</v>
      </c>
      <c r="D3428" s="2">
        <v>391.0</v>
      </c>
      <c r="E3428" s="2">
        <v>773.0</v>
      </c>
      <c r="F3428" s="2" t="s">
        <v>36</v>
      </c>
      <c r="G3428" s="15" t="str">
        <f t="shared" si="637"/>
        <v>ABE</v>
      </c>
      <c r="H3428" s="15" t="str">
        <f t="shared" si="638"/>
        <v>CMH</v>
      </c>
      <c r="I3428" s="15" t="str">
        <f>vlookup(G3428, 'Airport Codes'!$B$2:$D122631, 3, 0)</f>
        <v>Allentown, PA</v>
      </c>
      <c r="J3428" s="15" t="str">
        <f>vlookup(H3428, 'Airport Codes'!$B$2:$D122631, 3, 0)</f>
        <v>Columbus, WI</v>
      </c>
      <c r="K3428" s="21"/>
    </row>
    <row r="3429" hidden="1">
      <c r="A3429" s="2" t="s">
        <v>3531</v>
      </c>
      <c r="D3429" s="2">
        <v>62.0</v>
      </c>
      <c r="E3429" s="2">
        <v>62.0</v>
      </c>
    </row>
    <row r="3430" hidden="1">
      <c r="A3430" s="2" t="s">
        <v>3532</v>
      </c>
      <c r="B3430" s="2">
        <v>3023.0</v>
      </c>
      <c r="C3430" s="2">
        <v>3019.0</v>
      </c>
      <c r="D3430" s="2">
        <v>1186.0</v>
      </c>
      <c r="E3430" s="2">
        <v>7228.0</v>
      </c>
    </row>
    <row r="3431" hidden="1">
      <c r="A3431" s="2" t="s">
        <v>3533</v>
      </c>
      <c r="B3431" s="2">
        <v>185.0</v>
      </c>
      <c r="C3431" s="2">
        <v>258.0</v>
      </c>
      <c r="D3431" s="2">
        <v>325.0</v>
      </c>
      <c r="E3431" s="2">
        <v>768.0</v>
      </c>
      <c r="F3431" s="2" t="s">
        <v>36</v>
      </c>
      <c r="G3431" s="15" t="str">
        <f t="shared" ref="G3431:G3432" si="639">LEFT(A3431, 3)</f>
        <v>ATW</v>
      </c>
      <c r="H3431" s="15" t="str">
        <f t="shared" ref="H3431:H3432" si="640">RiGHT(A3431, 3)</f>
        <v>GSP</v>
      </c>
      <c r="I3431" s="15" t="str">
        <f>vlookup(G3431, 'Airport Codes'!$B$2:$D122631, 3, 0)</f>
        <v>Appleton, WI</v>
      </c>
      <c r="J3431" s="15" t="str">
        <f>vlookup(H3431, 'Airport Codes'!$B$2:$D122631, 3, 0)</f>
        <v>Greenville, NC</v>
      </c>
      <c r="K3431" s="21"/>
    </row>
    <row r="3432" hidden="1">
      <c r="A3432" s="2" t="s">
        <v>3534</v>
      </c>
      <c r="B3432" s="2">
        <v>242.0</v>
      </c>
      <c r="C3432" s="2">
        <v>247.0</v>
      </c>
      <c r="D3432" s="2">
        <v>279.0</v>
      </c>
      <c r="E3432" s="2">
        <v>768.0</v>
      </c>
      <c r="F3432" s="2" t="s">
        <v>36</v>
      </c>
      <c r="G3432" s="15" t="str">
        <f t="shared" si="639"/>
        <v>JAN</v>
      </c>
      <c r="H3432" s="15" t="str">
        <f t="shared" si="640"/>
        <v>MDT</v>
      </c>
      <c r="I3432" s="15" t="str">
        <f>vlookup(G3432, 'Airport Codes'!$B$2:$D122631, 3, 0)</f>
        <v>Jackson, MS</v>
      </c>
      <c r="J3432" s="15" t="str">
        <f>vlookup(H3432, 'Airport Codes'!$B$2:$D122631, 3, 0)</f>
        <v>Harrisburg, PA</v>
      </c>
      <c r="K3432" s="21"/>
    </row>
    <row r="3433" hidden="1">
      <c r="A3433" s="2" t="s">
        <v>3535</v>
      </c>
      <c r="B3433" s="2">
        <v>949.0</v>
      </c>
      <c r="C3433" s="2">
        <v>947.0</v>
      </c>
      <c r="D3433" s="2">
        <v>1284.0</v>
      </c>
      <c r="E3433" s="2">
        <v>3180.0</v>
      </c>
    </row>
    <row r="3434" hidden="1">
      <c r="A3434" s="2" t="s">
        <v>3536</v>
      </c>
      <c r="B3434" s="2">
        <v>163.0</v>
      </c>
      <c r="C3434" s="2">
        <v>267.0</v>
      </c>
      <c r="D3434" s="2">
        <v>337.0</v>
      </c>
      <c r="E3434" s="2">
        <v>767.0</v>
      </c>
      <c r="F3434" s="2" t="s">
        <v>36</v>
      </c>
      <c r="G3434" s="15" t="str">
        <f t="shared" ref="G3434:G3435" si="641">LEFT(A3434, 3)</f>
        <v>CLT</v>
      </c>
      <c r="H3434" s="15" t="str">
        <f t="shared" ref="H3434:H3435" si="642">RiGHT(A3434, 3)</f>
        <v>ITH</v>
      </c>
      <c r="I3434" s="15" t="str">
        <f>vlookup(G3434, 'Airport Codes'!$B$2:$D122631, 3, 0)</f>
        <v>Charlotte, NC</v>
      </c>
      <c r="J3434" s="15" t="str">
        <f>vlookup(H3434, 'Airport Codes'!$B$2:$D122631, 3, 0)</f>
        <v>Ithaca, NY</v>
      </c>
      <c r="K3434" s="21"/>
    </row>
    <row r="3435" hidden="1">
      <c r="A3435" s="2" t="s">
        <v>3537</v>
      </c>
      <c r="B3435" s="2">
        <v>225.0</v>
      </c>
      <c r="C3435" s="2">
        <v>258.0</v>
      </c>
      <c r="D3435" s="2">
        <v>282.0</v>
      </c>
      <c r="E3435" s="2">
        <v>765.0</v>
      </c>
      <c r="F3435" s="2" t="s">
        <v>36</v>
      </c>
      <c r="G3435" s="15" t="str">
        <f t="shared" si="641"/>
        <v>BTR</v>
      </c>
      <c r="H3435" s="15" t="str">
        <f t="shared" si="642"/>
        <v>XNA</v>
      </c>
      <c r="I3435" s="15" t="str">
        <f>vlookup(G3435, 'Airport Codes'!$B$2:$D122631, 3, 0)</f>
        <v>Baton Rouge, LA</v>
      </c>
      <c r="J3435" s="15" t="str">
        <f>vlookup(H3435, 'Airport Codes'!$B$2:$D122631, 3, 0)</f>
        <v>Fayetteville, NC</v>
      </c>
      <c r="K3435" s="21"/>
    </row>
    <row r="3436" hidden="1">
      <c r="A3436" s="2" t="s">
        <v>3538</v>
      </c>
      <c r="B3436" s="2">
        <v>716.0</v>
      </c>
      <c r="C3436" s="2">
        <v>698.0</v>
      </c>
      <c r="D3436" s="2">
        <v>917.0</v>
      </c>
      <c r="E3436" s="2">
        <v>2331.0</v>
      </c>
    </row>
    <row r="3437" hidden="1">
      <c r="A3437" s="2" t="s">
        <v>3539</v>
      </c>
      <c r="B3437" s="2">
        <v>1415.0</v>
      </c>
      <c r="C3437" s="2">
        <v>1309.0</v>
      </c>
      <c r="D3437" s="2">
        <v>607.0</v>
      </c>
      <c r="E3437" s="2">
        <v>3331.0</v>
      </c>
    </row>
    <row r="3438" hidden="1">
      <c r="A3438" s="2" t="s">
        <v>3540</v>
      </c>
      <c r="B3438" s="2">
        <v>8242.0</v>
      </c>
      <c r="C3438" s="2">
        <v>8011.0</v>
      </c>
      <c r="D3438" s="2">
        <v>7662.0</v>
      </c>
      <c r="E3438" s="2">
        <v>23915.0</v>
      </c>
    </row>
    <row r="3439" hidden="1">
      <c r="A3439" s="2" t="s">
        <v>3541</v>
      </c>
      <c r="B3439" s="2">
        <v>55.0</v>
      </c>
      <c r="C3439" s="2">
        <v>101.0</v>
      </c>
      <c r="D3439" s="2">
        <v>96.0</v>
      </c>
      <c r="E3439" s="2">
        <v>252.0</v>
      </c>
    </row>
    <row r="3440" hidden="1">
      <c r="A3440" s="2" t="s">
        <v>3542</v>
      </c>
      <c r="B3440" s="2">
        <v>123.0</v>
      </c>
      <c r="C3440" s="2">
        <v>167.0</v>
      </c>
      <c r="D3440" s="2">
        <v>150.0</v>
      </c>
      <c r="E3440" s="2">
        <v>440.0</v>
      </c>
    </row>
    <row r="3441" hidden="1">
      <c r="A3441" s="2" t="s">
        <v>3543</v>
      </c>
      <c r="B3441" s="2">
        <v>343.0</v>
      </c>
      <c r="C3441" s="2">
        <v>321.0</v>
      </c>
      <c r="D3441" s="2">
        <v>463.0</v>
      </c>
      <c r="E3441" s="2">
        <v>1127.0</v>
      </c>
    </row>
    <row r="3442" hidden="1">
      <c r="A3442" s="2" t="s">
        <v>3544</v>
      </c>
      <c r="B3442" s="2">
        <v>194.0</v>
      </c>
      <c r="C3442" s="2">
        <v>192.0</v>
      </c>
      <c r="D3442" s="2">
        <v>243.0</v>
      </c>
      <c r="E3442" s="2">
        <v>629.0</v>
      </c>
    </row>
    <row r="3443" hidden="1">
      <c r="A3443" s="2" t="s">
        <v>3545</v>
      </c>
      <c r="B3443" s="2">
        <v>198.0</v>
      </c>
      <c r="C3443" s="2">
        <v>274.0</v>
      </c>
      <c r="D3443" s="2">
        <v>288.0</v>
      </c>
      <c r="E3443" s="2">
        <v>760.0</v>
      </c>
      <c r="F3443" s="2" t="s">
        <v>36</v>
      </c>
      <c r="G3443" s="15" t="str">
        <f>LEFT(A3443, 3)</f>
        <v>CHO</v>
      </c>
      <c r="H3443" s="15" t="str">
        <f>RiGHT(A3443, 3)</f>
        <v>SAV</v>
      </c>
      <c r="I3443" s="15" t="str">
        <f>vlookup(G3443, 'Airport Codes'!$B$2:$D122631, 3, 0)</f>
        <v>Charlottesville, VA</v>
      </c>
      <c r="J3443" s="15" t="str">
        <f>vlookup(H3443, 'Airport Codes'!$B$2:$D122631, 3, 0)</f>
        <v>Savannah, GA</v>
      </c>
      <c r="K3443" s="21"/>
    </row>
    <row r="3444" hidden="1">
      <c r="A3444" s="2" t="s">
        <v>3546</v>
      </c>
      <c r="B3444" s="2">
        <v>1278.0</v>
      </c>
      <c r="C3444" s="2">
        <v>1235.0</v>
      </c>
      <c r="D3444" s="2">
        <v>1587.0</v>
      </c>
      <c r="E3444" s="2">
        <v>4100.0</v>
      </c>
    </row>
    <row r="3445" hidden="1">
      <c r="A3445" s="2" t="s">
        <v>3547</v>
      </c>
      <c r="C3445" s="2">
        <v>23.0</v>
      </c>
      <c r="D3445" s="2">
        <v>18.0</v>
      </c>
      <c r="E3445" s="2">
        <v>41.0</v>
      </c>
    </row>
    <row r="3446" hidden="1">
      <c r="A3446" s="2" t="s">
        <v>3548</v>
      </c>
      <c r="B3446" s="2">
        <v>213.0</v>
      </c>
      <c r="C3446" s="2">
        <v>242.0</v>
      </c>
      <c r="D3446" s="2">
        <v>304.0</v>
      </c>
      <c r="E3446" s="2">
        <v>759.0</v>
      </c>
      <c r="F3446" s="2" t="s">
        <v>36</v>
      </c>
      <c r="G3446" s="15" t="str">
        <f>LEFT(A3446, 3)</f>
        <v>AGS</v>
      </c>
      <c r="H3446" s="15" t="str">
        <f>RiGHT(A3446, 3)</f>
        <v>LIT</v>
      </c>
      <c r="I3446" s="15" t="str">
        <f>vlookup(G3446, 'Airport Codes'!$B$2:$D122631, 3, 0)</f>
        <v>Augusta, ME</v>
      </c>
      <c r="J3446" s="15" t="str">
        <f>vlookup(H3446, 'Airport Codes'!$B$2:$D122631, 3, 0)</f>
        <v>Little Rock, AR</v>
      </c>
      <c r="K3446" s="21"/>
    </row>
    <row r="3447" hidden="1">
      <c r="A3447" s="2" t="s">
        <v>3549</v>
      </c>
      <c r="D3447" s="2">
        <v>18.0</v>
      </c>
      <c r="E3447" s="2">
        <v>18.0</v>
      </c>
    </row>
    <row r="3448" hidden="1">
      <c r="A3448" s="2" t="s">
        <v>3550</v>
      </c>
      <c r="B3448" s="2">
        <v>227.0</v>
      </c>
      <c r="C3448" s="2">
        <v>256.0</v>
      </c>
      <c r="D3448" s="2">
        <v>275.0</v>
      </c>
      <c r="E3448" s="2">
        <v>758.0</v>
      </c>
      <c r="F3448" s="2" t="s">
        <v>36</v>
      </c>
      <c r="G3448" s="15" t="str">
        <f>LEFT(A3448, 3)</f>
        <v>CLE</v>
      </c>
      <c r="H3448" s="15" t="str">
        <f>RiGHT(A3448, 3)</f>
        <v>MGM</v>
      </c>
      <c r="I3448" s="15" t="str">
        <f>vlookup(G3448, 'Airport Codes'!$B$2:$D122631, 3, 0)</f>
        <v>Cleveland, OH</v>
      </c>
      <c r="J3448" s="15" t="str">
        <f>vlookup(H3448, 'Airport Codes'!$B$2:$D122631, 3, 0)</f>
        <v>Montgomery, AL</v>
      </c>
      <c r="K3448" s="21"/>
    </row>
    <row r="3449" hidden="1">
      <c r="A3449" s="2" t="s">
        <v>3551</v>
      </c>
      <c r="D3449" s="2">
        <v>2640.0</v>
      </c>
      <c r="E3449" s="2">
        <v>2640.0</v>
      </c>
    </row>
    <row r="3450" hidden="1">
      <c r="A3450" s="2" t="s">
        <v>3552</v>
      </c>
      <c r="B3450" s="2">
        <v>208.0</v>
      </c>
      <c r="C3450" s="2">
        <v>253.0</v>
      </c>
      <c r="D3450" s="2">
        <v>296.0</v>
      </c>
      <c r="E3450" s="2">
        <v>757.0</v>
      </c>
      <c r="F3450" s="2" t="s">
        <v>36</v>
      </c>
      <c r="G3450" s="15" t="str">
        <f t="shared" ref="G3450:G3451" si="643">LEFT(A3450, 3)</f>
        <v>LAS</v>
      </c>
      <c r="H3450" s="15" t="str">
        <f t="shared" ref="H3450:H3451" si="644">RiGHT(A3450, 3)</f>
        <v>RDD</v>
      </c>
      <c r="I3450" s="15" t="str">
        <f>vlookup(G3450, 'Airport Codes'!$B$2:$D122631, 3, 0)</f>
        <v>Las Vegas, NV</v>
      </c>
      <c r="J3450" s="15" t="str">
        <f>vlookup(H3450, 'Airport Codes'!$B$2:$D122631, 3, 0)</f>
        <v>Redding, CA</v>
      </c>
      <c r="K3450" s="21"/>
    </row>
    <row r="3451" hidden="1">
      <c r="A3451" s="2" t="s">
        <v>3553</v>
      </c>
      <c r="B3451" s="2">
        <v>226.0</v>
      </c>
      <c r="C3451" s="2">
        <v>255.0</v>
      </c>
      <c r="D3451" s="2">
        <v>274.0</v>
      </c>
      <c r="E3451" s="2">
        <v>755.0</v>
      </c>
      <c r="F3451" s="2" t="s">
        <v>36</v>
      </c>
      <c r="G3451" s="15" t="str">
        <f t="shared" si="643"/>
        <v>CHO</v>
      </c>
      <c r="H3451" s="15" t="str">
        <f t="shared" si="644"/>
        <v>SDF</v>
      </c>
      <c r="I3451" s="15" t="str">
        <f>vlookup(G3451, 'Airport Codes'!$B$2:$D122631, 3, 0)</f>
        <v>Charlottesville, VA</v>
      </c>
      <c r="J3451" s="15" t="str">
        <f>vlookup(H3451, 'Airport Codes'!$B$2:$D122631, 3, 0)</f>
        <v>Louisville, KY</v>
      </c>
      <c r="K3451" s="21"/>
    </row>
    <row r="3452" hidden="1">
      <c r="A3452" s="2" t="s">
        <v>3554</v>
      </c>
      <c r="C3452" s="2">
        <v>18.0</v>
      </c>
      <c r="E3452" s="2">
        <v>18.0</v>
      </c>
    </row>
    <row r="3453" hidden="1">
      <c r="A3453" s="2" t="s">
        <v>3555</v>
      </c>
      <c r="B3453" s="2">
        <v>266.0</v>
      </c>
      <c r="C3453" s="2">
        <v>292.0</v>
      </c>
      <c r="E3453" s="2">
        <v>558.0</v>
      </c>
    </row>
    <row r="3454" hidden="1">
      <c r="A3454" s="2" t="s">
        <v>3556</v>
      </c>
      <c r="B3454" s="2">
        <v>302.0</v>
      </c>
      <c r="C3454" s="2">
        <v>298.0</v>
      </c>
      <c r="D3454" s="2">
        <v>412.0</v>
      </c>
      <c r="E3454" s="2">
        <v>1012.0</v>
      </c>
    </row>
    <row r="3455" hidden="1">
      <c r="A3455" s="2" t="s">
        <v>3557</v>
      </c>
      <c r="B3455" s="2">
        <v>211.0</v>
      </c>
      <c r="C3455" s="2">
        <v>254.0</v>
      </c>
      <c r="D3455" s="2">
        <v>290.0</v>
      </c>
      <c r="E3455" s="2">
        <v>755.0</v>
      </c>
      <c r="F3455" s="2" t="s">
        <v>36</v>
      </c>
      <c r="G3455" s="15" t="str">
        <f t="shared" ref="G3455:G3456" si="645">LEFT(A3455, 3)</f>
        <v>GRR</v>
      </c>
      <c r="H3455" s="15" t="str">
        <f t="shared" ref="H3455:H3456" si="646">RiGHT(A3455, 3)</f>
        <v>RST</v>
      </c>
      <c r="I3455" s="15" t="str">
        <f>vlookup(G3455, 'Airport Codes'!$B$2:$D122631, 3, 0)</f>
        <v>Grand Rapids, MI</v>
      </c>
      <c r="J3455" s="15" t="str">
        <f>vlookup(H3455, 'Airport Codes'!$B$2:$D122631, 3, 0)</f>
        <v>Rochester, MN</v>
      </c>
      <c r="K3455" s="21"/>
    </row>
    <row r="3456" hidden="1">
      <c r="A3456" s="2" t="s">
        <v>3558</v>
      </c>
      <c r="B3456" s="2">
        <v>169.0</v>
      </c>
      <c r="C3456" s="2">
        <v>271.0</v>
      </c>
      <c r="D3456" s="2">
        <v>315.0</v>
      </c>
      <c r="E3456" s="2">
        <v>755.0</v>
      </c>
      <c r="F3456" s="2" t="s">
        <v>36</v>
      </c>
      <c r="G3456" s="15" t="str">
        <f t="shared" si="645"/>
        <v>IAH</v>
      </c>
      <c r="H3456" s="15" t="str">
        <f t="shared" si="646"/>
        <v>SAF</v>
      </c>
      <c r="I3456" s="15" t="str">
        <f>vlookup(G3456, 'Airport Codes'!$B$2:$D122631, 3, 0)</f>
        <v>Houston, TX</v>
      </c>
      <c r="J3456" s="15" t="str">
        <f>vlookup(H3456, 'Airport Codes'!$B$2:$D122631, 3, 0)</f>
        <v>Santa Fe, NM</v>
      </c>
      <c r="K3456" s="21"/>
    </row>
    <row r="3457" hidden="1">
      <c r="A3457" s="2" t="s">
        <v>3559</v>
      </c>
      <c r="C3457" s="2">
        <v>18.0</v>
      </c>
      <c r="E3457" s="2">
        <v>18.0</v>
      </c>
    </row>
    <row r="3458" hidden="1">
      <c r="A3458" s="2" t="s">
        <v>3560</v>
      </c>
      <c r="B3458" s="2">
        <v>198.0</v>
      </c>
      <c r="C3458" s="2">
        <v>250.0</v>
      </c>
      <c r="D3458" s="2">
        <v>301.0</v>
      </c>
      <c r="E3458" s="2">
        <v>749.0</v>
      </c>
      <c r="F3458" s="2" t="s">
        <v>36</v>
      </c>
      <c r="G3458" s="15" t="str">
        <f>LEFT(A3458, 3)</f>
        <v>MGM</v>
      </c>
      <c r="H3458" s="15" t="str">
        <f>RiGHT(A3458, 3)</f>
        <v>MIA</v>
      </c>
      <c r="I3458" s="15" t="str">
        <f>vlookup(G3458, 'Airport Codes'!$B$2:$D122631, 3, 0)</f>
        <v>Montgomery, AL</v>
      </c>
      <c r="J3458" s="15" t="str">
        <f>vlookup(H3458, 'Airport Codes'!$B$2:$D122631, 3, 0)</f>
        <v>Miami, FL</v>
      </c>
      <c r="K3458" s="21"/>
    </row>
    <row r="3459" hidden="1">
      <c r="A3459" s="2" t="s">
        <v>3561</v>
      </c>
      <c r="B3459" s="2">
        <v>356.0</v>
      </c>
      <c r="C3459" s="2">
        <v>198.0</v>
      </c>
      <c r="E3459" s="2">
        <v>554.0</v>
      </c>
    </row>
    <row r="3460" hidden="1">
      <c r="A3460" s="2" t="s">
        <v>3562</v>
      </c>
      <c r="B3460" s="2">
        <v>129.0</v>
      </c>
      <c r="C3460" s="2">
        <v>262.0</v>
      </c>
      <c r="D3460" s="2">
        <v>356.0</v>
      </c>
      <c r="E3460" s="2">
        <v>747.0</v>
      </c>
      <c r="F3460" s="2" t="s">
        <v>36</v>
      </c>
      <c r="G3460" s="15" t="str">
        <f>LEFT(A3460, 3)</f>
        <v>ABE</v>
      </c>
      <c r="H3460" s="15" t="str">
        <f>RiGHT(A3460, 3)</f>
        <v>GRR</v>
      </c>
      <c r="I3460" s="15" t="str">
        <f>vlookup(G3460, 'Airport Codes'!$B$2:$D122631, 3, 0)</f>
        <v>Allentown, PA</v>
      </c>
      <c r="J3460" s="15" t="str">
        <f>vlookup(H3460, 'Airport Codes'!$B$2:$D122631, 3, 0)</f>
        <v>Grand Rapids, MI</v>
      </c>
      <c r="K3460" s="21"/>
    </row>
    <row r="3461" hidden="1">
      <c r="A3461" s="2" t="s">
        <v>3563</v>
      </c>
      <c r="B3461" s="2">
        <v>51.0</v>
      </c>
      <c r="C3461" s="2">
        <v>158.0</v>
      </c>
      <c r="D3461" s="2">
        <v>145.0</v>
      </c>
      <c r="E3461" s="2">
        <v>354.0</v>
      </c>
    </row>
    <row r="3462" hidden="1">
      <c r="A3462" s="2" t="s">
        <v>3564</v>
      </c>
      <c r="B3462" s="2">
        <v>656.0</v>
      </c>
      <c r="C3462" s="2">
        <v>673.0</v>
      </c>
      <c r="D3462" s="2">
        <v>666.0</v>
      </c>
      <c r="E3462" s="2">
        <v>1995.0</v>
      </c>
    </row>
    <row r="3463" hidden="1">
      <c r="A3463" s="2" t="s">
        <v>3565</v>
      </c>
      <c r="B3463" s="2">
        <v>218.0</v>
      </c>
      <c r="C3463" s="2">
        <v>222.0</v>
      </c>
      <c r="D3463" s="2">
        <v>305.0</v>
      </c>
      <c r="E3463" s="2">
        <v>745.0</v>
      </c>
      <c r="F3463" s="2" t="s">
        <v>36</v>
      </c>
      <c r="G3463" s="15" t="str">
        <f>LEFT(A3463, 3)</f>
        <v>CLE</v>
      </c>
      <c r="H3463" s="15" t="str">
        <f>RiGHT(A3463, 3)</f>
        <v>LNK</v>
      </c>
      <c r="I3463" s="15" t="str">
        <f>vlookup(G3463, 'Airport Codes'!$B$2:$D122631, 3, 0)</f>
        <v>Cleveland, OH</v>
      </c>
      <c r="J3463" s="15" t="str">
        <f>vlookup(H3463, 'Airport Codes'!$B$2:$D122631, 3, 0)</f>
        <v>Lincoln, IL</v>
      </c>
      <c r="K3463" s="21"/>
    </row>
    <row r="3464" hidden="1">
      <c r="A3464" s="2" t="s">
        <v>3566</v>
      </c>
      <c r="B3464" s="2">
        <v>43412.0</v>
      </c>
      <c r="C3464" s="2">
        <v>42558.0</v>
      </c>
      <c r="D3464" s="2">
        <v>41506.0</v>
      </c>
      <c r="E3464" s="2">
        <v>127476.0</v>
      </c>
    </row>
    <row r="3465" hidden="1">
      <c r="A3465" s="2" t="s">
        <v>3567</v>
      </c>
      <c r="B3465" s="2">
        <v>833.0</v>
      </c>
      <c r="C3465" s="2">
        <v>777.0</v>
      </c>
      <c r="D3465" s="2">
        <v>960.0</v>
      </c>
      <c r="E3465" s="2">
        <v>2570.0</v>
      </c>
    </row>
    <row r="3466" hidden="1">
      <c r="A3466" s="2" t="s">
        <v>3568</v>
      </c>
      <c r="B3466" s="2">
        <v>1757.0</v>
      </c>
      <c r="C3466" s="2">
        <v>1559.0</v>
      </c>
      <c r="D3466" s="2">
        <v>921.0</v>
      </c>
      <c r="E3466" s="2">
        <v>4237.0</v>
      </c>
    </row>
    <row r="3467" hidden="1">
      <c r="A3467" s="2" t="s">
        <v>3569</v>
      </c>
      <c r="B3467" s="2">
        <v>32285.0</v>
      </c>
      <c r="C3467" s="2">
        <v>30006.0</v>
      </c>
      <c r="D3467" s="2">
        <v>28206.0</v>
      </c>
      <c r="E3467" s="2">
        <v>90497.0</v>
      </c>
    </row>
    <row r="3468" hidden="1">
      <c r="A3468" s="2" t="s">
        <v>3570</v>
      </c>
      <c r="B3468" s="2">
        <v>196.0</v>
      </c>
      <c r="C3468" s="2">
        <v>224.0</v>
      </c>
      <c r="D3468" s="2">
        <v>323.0</v>
      </c>
      <c r="E3468" s="2">
        <v>743.0</v>
      </c>
      <c r="F3468" s="2" t="s">
        <v>36</v>
      </c>
      <c r="G3468" s="15" t="str">
        <f t="shared" ref="G3468:G3469" si="647">LEFT(A3468, 3)</f>
        <v>CAE</v>
      </c>
      <c r="H3468" s="15" t="str">
        <f t="shared" ref="H3468:H3469" si="648">RiGHT(A3468, 3)</f>
        <v>SRQ</v>
      </c>
      <c r="I3468" s="15" t="str">
        <f>vlookup(G3468, 'Airport Codes'!$B$2:$D122631, 3, 0)</f>
        <v>Columbia, SC</v>
      </c>
      <c r="J3468" s="15" t="str">
        <f>vlookup(H3468, 'Airport Codes'!$B$2:$D122631, 3, 0)</f>
        <v>Sarasota, FL</v>
      </c>
      <c r="K3468" s="21"/>
    </row>
    <row r="3469" hidden="1">
      <c r="A3469" s="2" t="s">
        <v>3571</v>
      </c>
      <c r="B3469" s="2">
        <v>222.0</v>
      </c>
      <c r="C3469" s="2">
        <v>253.0</v>
      </c>
      <c r="D3469" s="2">
        <v>268.0</v>
      </c>
      <c r="E3469" s="2">
        <v>743.0</v>
      </c>
      <c r="F3469" s="2" t="s">
        <v>36</v>
      </c>
      <c r="G3469" s="15" t="str">
        <f t="shared" si="647"/>
        <v>CHO</v>
      </c>
      <c r="H3469" s="15" t="str">
        <f t="shared" si="648"/>
        <v>CVG</v>
      </c>
      <c r="I3469" s="15" t="str">
        <f>vlookup(G3469, 'Airport Codes'!$B$2:$D122631, 3, 0)</f>
        <v>Charlottesville, VA</v>
      </c>
      <c r="J3469" s="15" t="str">
        <f>vlookup(H3469, 'Airport Codes'!$B$2:$D122631, 3, 0)</f>
        <v>Cincinnati, OH</v>
      </c>
      <c r="K3469" s="21"/>
    </row>
    <row r="3470" hidden="1">
      <c r="A3470" s="2" t="s">
        <v>3572</v>
      </c>
      <c r="B3470" s="2">
        <v>491.0</v>
      </c>
      <c r="C3470" s="2">
        <v>493.0</v>
      </c>
      <c r="D3470" s="2">
        <v>481.0</v>
      </c>
      <c r="E3470" s="2">
        <v>1465.0</v>
      </c>
    </row>
    <row r="3471" hidden="1">
      <c r="A3471" s="2" t="s">
        <v>3573</v>
      </c>
      <c r="B3471" s="2">
        <v>251987.0</v>
      </c>
      <c r="C3471" s="2">
        <v>262532.0</v>
      </c>
      <c r="D3471" s="2">
        <v>254644.0</v>
      </c>
      <c r="E3471" s="2">
        <v>769163.0</v>
      </c>
    </row>
    <row r="3472" hidden="1">
      <c r="A3472" s="2" t="s">
        <v>3574</v>
      </c>
      <c r="B3472" s="2">
        <v>225.0</v>
      </c>
      <c r="C3472" s="2">
        <v>238.0</v>
      </c>
      <c r="D3472" s="2">
        <v>279.0</v>
      </c>
      <c r="E3472" s="2">
        <v>742.0</v>
      </c>
      <c r="F3472" s="2" t="s">
        <v>36</v>
      </c>
      <c r="G3472" s="15" t="str">
        <f>LEFT(A3472, 3)</f>
        <v>BNA</v>
      </c>
      <c r="H3472" s="15" t="str">
        <f>RiGHT(A3472, 3)</f>
        <v>TYR</v>
      </c>
      <c r="I3472" s="15" t="str">
        <f>vlookup(G3472, 'Airport Codes'!$B$2:$D122631, 3, 0)</f>
        <v>Nashville, TN</v>
      </c>
      <c r="J3472" s="15" t="str">
        <f>vlookup(H3472, 'Airport Codes'!$B$2:$D122631, 3, 0)</f>
        <v>Tyler, TX</v>
      </c>
      <c r="K3472" s="21"/>
    </row>
    <row r="3473" hidden="1">
      <c r="A3473" s="2" t="s">
        <v>3575</v>
      </c>
      <c r="B3473" s="2">
        <v>254.0</v>
      </c>
      <c r="C3473" s="2">
        <v>225.0</v>
      </c>
      <c r="D3473" s="2">
        <v>253.0</v>
      </c>
      <c r="E3473" s="2">
        <v>732.0</v>
      </c>
    </row>
    <row r="3474" hidden="1">
      <c r="A3474" s="2" t="s">
        <v>3576</v>
      </c>
      <c r="B3474" s="2">
        <v>52.0</v>
      </c>
      <c r="C3474" s="2">
        <v>43.0</v>
      </c>
      <c r="D3474" s="2">
        <v>18.0</v>
      </c>
      <c r="E3474" s="2">
        <v>113.0</v>
      </c>
    </row>
    <row r="3475" hidden="1">
      <c r="A3475" s="2" t="s">
        <v>3577</v>
      </c>
      <c r="B3475" s="2">
        <v>178.0</v>
      </c>
      <c r="C3475" s="2">
        <v>274.0</v>
      </c>
      <c r="D3475" s="2">
        <v>290.0</v>
      </c>
      <c r="E3475" s="2">
        <v>742.0</v>
      </c>
      <c r="F3475" s="2" t="s">
        <v>36</v>
      </c>
      <c r="G3475" s="15" t="str">
        <f>LEFT(A3475, 3)</f>
        <v>CAE</v>
      </c>
      <c r="H3475" s="15" t="str">
        <f>RiGHT(A3475, 3)</f>
        <v>HSV</v>
      </c>
      <c r="I3475" s="15" t="str">
        <f>vlookup(G3475, 'Airport Codes'!$B$2:$D122631, 3, 0)</f>
        <v>Columbia, SC</v>
      </c>
      <c r="J3475" s="15" t="str">
        <f>vlookup(H3475, 'Airport Codes'!$B$2:$D122631, 3, 0)</f>
        <v>Huntsville, AL</v>
      </c>
      <c r="K3475" s="21"/>
    </row>
    <row r="3476" hidden="1">
      <c r="A3476" s="2" t="s">
        <v>3578</v>
      </c>
      <c r="B3476" s="2">
        <v>841.0</v>
      </c>
      <c r="C3476" s="2">
        <v>883.0</v>
      </c>
      <c r="D3476" s="2">
        <v>460.0</v>
      </c>
      <c r="E3476" s="2">
        <v>2184.0</v>
      </c>
    </row>
    <row r="3477" hidden="1">
      <c r="A3477" s="2" t="s">
        <v>3579</v>
      </c>
      <c r="B3477" s="2">
        <v>198.0</v>
      </c>
      <c r="C3477" s="2">
        <v>227.0</v>
      </c>
      <c r="D3477" s="2">
        <v>317.0</v>
      </c>
      <c r="E3477" s="2">
        <v>742.0</v>
      </c>
      <c r="F3477" s="2" t="s">
        <v>36</v>
      </c>
      <c r="G3477" s="15" t="str">
        <f>LEFT(A3477, 3)</f>
        <v>FAR</v>
      </c>
      <c r="H3477" s="15" t="str">
        <f>RiGHT(A3477, 3)</f>
        <v>GRR</v>
      </c>
      <c r="I3477" s="15" t="str">
        <f>vlookup(G3477, 'Airport Codes'!$B$2:$D122631, 3, 0)</f>
        <v>Fargo, ND</v>
      </c>
      <c r="J3477" s="15" t="str">
        <f>vlookup(H3477, 'Airport Codes'!$B$2:$D122631, 3, 0)</f>
        <v>Grand Rapids, MI</v>
      </c>
      <c r="K3477" s="21"/>
    </row>
    <row r="3478" hidden="1">
      <c r="A3478" s="2" t="s">
        <v>3580</v>
      </c>
      <c r="B3478" s="2">
        <v>126.0</v>
      </c>
      <c r="C3478" s="2">
        <v>89.0</v>
      </c>
      <c r="D3478" s="2">
        <v>137.0</v>
      </c>
      <c r="E3478" s="2">
        <v>352.0</v>
      </c>
    </row>
    <row r="3479" hidden="1">
      <c r="A3479" s="2" t="s">
        <v>3581</v>
      </c>
      <c r="B3479" s="2">
        <v>204.0</v>
      </c>
      <c r="C3479" s="2">
        <v>221.0</v>
      </c>
      <c r="D3479" s="2">
        <v>316.0</v>
      </c>
      <c r="E3479" s="2">
        <v>741.0</v>
      </c>
      <c r="F3479" s="2" t="s">
        <v>36</v>
      </c>
      <c r="G3479" s="15" t="str">
        <f>LEFT(A3479, 3)</f>
        <v>GRR</v>
      </c>
      <c r="H3479" s="15" t="str">
        <f>RiGHT(A3479, 3)</f>
        <v>LEX</v>
      </c>
      <c r="I3479" s="15" t="str">
        <f>vlookup(G3479, 'Airport Codes'!$B$2:$D122631, 3, 0)</f>
        <v>Grand Rapids, MI</v>
      </c>
      <c r="J3479" s="15" t="str">
        <f>vlookup(H3479, 'Airport Codes'!$B$2:$D122631, 3, 0)</f>
        <v>Lexington Barbeque Festival, NC</v>
      </c>
      <c r="K3479" s="21"/>
    </row>
    <row r="3480" hidden="1">
      <c r="A3480" s="2" t="s">
        <v>3582</v>
      </c>
      <c r="B3480" s="2">
        <v>45289.0</v>
      </c>
      <c r="C3480" s="2">
        <v>43706.0</v>
      </c>
      <c r="D3480" s="2">
        <v>51825.0</v>
      </c>
      <c r="E3480" s="2">
        <v>140820.0</v>
      </c>
    </row>
    <row r="3481" hidden="1">
      <c r="A3481" s="2" t="s">
        <v>3583</v>
      </c>
      <c r="B3481" s="2">
        <v>194.0</v>
      </c>
      <c r="C3481" s="2">
        <v>239.0</v>
      </c>
      <c r="D3481" s="2">
        <v>306.0</v>
      </c>
      <c r="E3481" s="2">
        <v>739.0</v>
      </c>
      <c r="F3481" s="2" t="s">
        <v>36</v>
      </c>
      <c r="G3481" s="15" t="str">
        <f>LEFT(A3481, 3)</f>
        <v>GSO</v>
      </c>
      <c r="H3481" s="15" t="str">
        <f>RiGHT(A3481, 3)</f>
        <v>MLI</v>
      </c>
      <c r="I3481" s="15" t="str">
        <f>vlookup(G3481, 'Airport Codes'!$B$2:$D122631, 3, 0)</f>
        <v>Greensboro, NC</v>
      </c>
      <c r="J3481" s="15" t="str">
        <f>vlookup(H3481, 'Airport Codes'!$B$2:$D122631, 3, 0)</f>
        <v>Moline, IL</v>
      </c>
      <c r="K3481" s="21"/>
    </row>
    <row r="3482" hidden="1">
      <c r="A3482" s="2" t="s">
        <v>3584</v>
      </c>
      <c r="B3482" s="2">
        <v>2278.0</v>
      </c>
      <c r="C3482" s="2">
        <v>2024.0</v>
      </c>
      <c r="D3482" s="2">
        <v>2358.0</v>
      </c>
      <c r="E3482" s="2">
        <v>6660.0</v>
      </c>
    </row>
    <row r="3483" hidden="1">
      <c r="A3483" s="2" t="s">
        <v>3585</v>
      </c>
      <c r="B3483" s="2">
        <v>8455.0</v>
      </c>
      <c r="C3483" s="2">
        <v>8645.0</v>
      </c>
      <c r="D3483" s="2">
        <v>8472.0</v>
      </c>
      <c r="E3483" s="2">
        <v>25572.0</v>
      </c>
    </row>
    <row r="3484" hidden="1">
      <c r="A3484" s="2" t="s">
        <v>3586</v>
      </c>
      <c r="B3484" s="2">
        <v>200.0</v>
      </c>
      <c r="C3484" s="2">
        <v>217.0</v>
      </c>
      <c r="D3484" s="2">
        <v>320.0</v>
      </c>
      <c r="E3484" s="2">
        <v>737.0</v>
      </c>
      <c r="F3484" s="2" t="s">
        <v>36</v>
      </c>
      <c r="G3484" s="15" t="str">
        <f t="shared" ref="G3484:G3486" si="649">LEFT(A3484, 3)</f>
        <v>LEX</v>
      </c>
      <c r="H3484" s="15" t="str">
        <f t="shared" ref="H3484:H3486" si="650">RiGHT(A3484, 3)</f>
        <v>MSN</v>
      </c>
      <c r="I3484" s="15" t="str">
        <f>vlookup(G3484, 'Airport Codes'!$B$2:$D122631, 3, 0)</f>
        <v>Lexington Barbeque Festival, NC</v>
      </c>
      <c r="J3484" s="15" t="str">
        <f>vlookup(H3484, 'Airport Codes'!$B$2:$D122631, 3, 0)</f>
        <v>Madison, WI</v>
      </c>
      <c r="K3484" s="21"/>
    </row>
    <row r="3485" hidden="1">
      <c r="A3485" s="2" t="s">
        <v>3587</v>
      </c>
      <c r="B3485" s="2">
        <v>204.0</v>
      </c>
      <c r="C3485" s="2">
        <v>253.0</v>
      </c>
      <c r="D3485" s="2">
        <v>278.0</v>
      </c>
      <c r="E3485" s="2">
        <v>735.0</v>
      </c>
      <c r="F3485" s="2" t="s">
        <v>36</v>
      </c>
      <c r="G3485" s="15" t="str">
        <f t="shared" si="649"/>
        <v>CAE</v>
      </c>
      <c r="H3485" s="15" t="str">
        <f t="shared" si="650"/>
        <v>SGF</v>
      </c>
      <c r="I3485" s="15" t="str">
        <f>vlookup(G3485, 'Airport Codes'!$B$2:$D122631, 3, 0)</f>
        <v>Columbia, SC</v>
      </c>
      <c r="J3485" s="15" t="str">
        <f>vlookup(H3485, 'Airport Codes'!$B$2:$D122631, 3, 0)</f>
        <v>Eugene-Springfield, OR</v>
      </c>
      <c r="K3485" s="21"/>
    </row>
    <row r="3486" hidden="1">
      <c r="A3486" s="2" t="s">
        <v>3588</v>
      </c>
      <c r="B3486" s="2">
        <v>224.0</v>
      </c>
      <c r="C3486" s="2">
        <v>248.0</v>
      </c>
      <c r="D3486" s="2">
        <v>261.0</v>
      </c>
      <c r="E3486" s="2">
        <v>733.0</v>
      </c>
      <c r="F3486" s="2" t="s">
        <v>36</v>
      </c>
      <c r="G3486" s="15" t="str">
        <f t="shared" si="649"/>
        <v>GRB</v>
      </c>
      <c r="H3486" s="15" t="str">
        <f t="shared" si="650"/>
        <v>MDT</v>
      </c>
      <c r="I3486" s="15" t="str">
        <f>vlookup(G3486, 'Airport Codes'!$B$2:$D122631, 3, 0)</f>
        <v>Green Bay, WI</v>
      </c>
      <c r="J3486" s="15" t="str">
        <f>vlookup(H3486, 'Airport Codes'!$B$2:$D122631, 3, 0)</f>
        <v>Harrisburg, PA</v>
      </c>
      <c r="K3486" s="21"/>
    </row>
    <row r="3487" hidden="1">
      <c r="A3487" s="2" t="s">
        <v>3589</v>
      </c>
      <c r="B3487" s="2">
        <v>377.0</v>
      </c>
      <c r="C3487" s="2">
        <v>86.0</v>
      </c>
      <c r="D3487" s="2">
        <v>237.0</v>
      </c>
      <c r="E3487" s="2">
        <v>700.0</v>
      </c>
    </row>
    <row r="3488" hidden="1">
      <c r="A3488" s="2" t="s">
        <v>3590</v>
      </c>
      <c r="B3488" s="2">
        <v>163.0</v>
      </c>
      <c r="C3488" s="2">
        <v>256.0</v>
      </c>
      <c r="D3488" s="2">
        <v>309.0</v>
      </c>
      <c r="E3488" s="2">
        <v>728.0</v>
      </c>
      <c r="F3488" s="2" t="s">
        <v>36</v>
      </c>
      <c r="G3488" s="15" t="str">
        <f>LEFT(A3488, 3)</f>
        <v>CHS</v>
      </c>
      <c r="H3488" s="15" t="str">
        <f>RiGHT(A3488, 3)</f>
        <v>PIA</v>
      </c>
      <c r="I3488" s="15" t="str">
        <f>vlookup(G3488, 'Airport Codes'!$B$2:$D122631, 3, 0)</f>
        <v>Charleston, WV</v>
      </c>
      <c r="J3488" s="15" t="str">
        <f>vlookup(H3488, 'Airport Codes'!$B$2:$D122631, 3, 0)</f>
        <v>Peoria, IL</v>
      </c>
      <c r="K3488" s="21"/>
    </row>
    <row r="3489" hidden="1">
      <c r="A3489" s="2" t="s">
        <v>3591</v>
      </c>
      <c r="B3489" s="2">
        <v>3869.0</v>
      </c>
      <c r="C3489" s="2">
        <v>4347.0</v>
      </c>
      <c r="D3489" s="2">
        <v>4245.0</v>
      </c>
      <c r="E3489" s="2">
        <v>12461.0</v>
      </c>
    </row>
    <row r="3490" hidden="1">
      <c r="A3490" s="2" t="s">
        <v>3592</v>
      </c>
      <c r="C3490" s="2">
        <v>19.0</v>
      </c>
      <c r="D3490" s="2">
        <v>44.0</v>
      </c>
      <c r="E3490" s="2">
        <v>63.0</v>
      </c>
    </row>
    <row r="3491" hidden="1">
      <c r="A3491" s="2" t="s">
        <v>3593</v>
      </c>
      <c r="B3491" s="2">
        <v>212.0</v>
      </c>
      <c r="C3491" s="2">
        <v>227.0</v>
      </c>
      <c r="D3491" s="2">
        <v>289.0</v>
      </c>
      <c r="E3491" s="2">
        <v>728.0</v>
      </c>
      <c r="F3491" s="2" t="s">
        <v>36</v>
      </c>
      <c r="G3491" s="15" t="str">
        <f>LEFT(A3491, 3)</f>
        <v>HSV</v>
      </c>
      <c r="H3491" s="15" t="str">
        <f>RiGHT(A3491, 3)</f>
        <v>SRQ</v>
      </c>
      <c r="I3491" s="15" t="str">
        <f>vlookup(G3491, 'Airport Codes'!$B$2:$D122631, 3, 0)</f>
        <v>Huntsville, AL</v>
      </c>
      <c r="J3491" s="15" t="str">
        <f>vlookup(H3491, 'Airport Codes'!$B$2:$D122631, 3, 0)</f>
        <v>Sarasota, FL</v>
      </c>
      <c r="K3491" s="21"/>
    </row>
    <row r="3492" hidden="1">
      <c r="A3492" s="2" t="s">
        <v>3594</v>
      </c>
      <c r="B3492" s="2">
        <v>52186.0</v>
      </c>
      <c r="C3492" s="2">
        <v>52819.0</v>
      </c>
      <c r="D3492" s="2">
        <v>48731.0</v>
      </c>
      <c r="E3492" s="2">
        <v>153736.0</v>
      </c>
    </row>
    <row r="3493" hidden="1">
      <c r="A3493" s="2" t="s">
        <v>3595</v>
      </c>
      <c r="B3493" s="2">
        <v>19667.0</v>
      </c>
      <c r="C3493" s="2">
        <v>16485.0</v>
      </c>
      <c r="D3493" s="2">
        <v>11847.0</v>
      </c>
      <c r="E3493" s="2">
        <v>47999.0</v>
      </c>
    </row>
    <row r="3494" hidden="1">
      <c r="A3494" s="2" t="s">
        <v>3596</v>
      </c>
      <c r="B3494" s="2">
        <v>6074.0</v>
      </c>
      <c r="C3494" s="2">
        <v>7079.0</v>
      </c>
      <c r="D3494" s="2">
        <v>6424.0</v>
      </c>
      <c r="E3494" s="2">
        <v>19577.0</v>
      </c>
    </row>
    <row r="3495" hidden="1">
      <c r="A3495" s="2" t="s">
        <v>3597</v>
      </c>
      <c r="B3495" s="2">
        <v>8813.0</v>
      </c>
      <c r="C3495" s="2">
        <v>8830.0</v>
      </c>
      <c r="D3495" s="2">
        <v>8807.0</v>
      </c>
      <c r="E3495" s="2">
        <v>26450.0</v>
      </c>
    </row>
    <row r="3496" hidden="1">
      <c r="A3496" s="2" t="s">
        <v>3598</v>
      </c>
      <c r="B3496" s="2">
        <v>19868.0</v>
      </c>
      <c r="C3496" s="2">
        <v>16506.0</v>
      </c>
      <c r="D3496" s="2">
        <v>17284.0</v>
      </c>
      <c r="E3496" s="2">
        <v>53658.0</v>
      </c>
    </row>
    <row r="3497" hidden="1">
      <c r="A3497" s="2" t="s">
        <v>3599</v>
      </c>
      <c r="B3497" s="2">
        <v>33134.0</v>
      </c>
      <c r="C3497" s="2">
        <v>30233.0</v>
      </c>
      <c r="D3497" s="2">
        <v>15719.0</v>
      </c>
      <c r="E3497" s="2">
        <v>79086.0</v>
      </c>
    </row>
    <row r="3498" hidden="1">
      <c r="A3498" s="2" t="s">
        <v>3600</v>
      </c>
      <c r="D3498" s="2">
        <v>21.0</v>
      </c>
      <c r="E3498" s="2">
        <v>21.0</v>
      </c>
    </row>
    <row r="3499" hidden="1">
      <c r="A3499" s="2" t="s">
        <v>3601</v>
      </c>
      <c r="B3499" s="2">
        <v>24518.0</v>
      </c>
      <c r="C3499" s="2">
        <v>21132.0</v>
      </c>
      <c r="D3499" s="2">
        <v>25421.0</v>
      </c>
      <c r="E3499" s="2">
        <v>71071.0</v>
      </c>
    </row>
    <row r="3500" hidden="1">
      <c r="A3500" s="2" t="s">
        <v>3602</v>
      </c>
      <c r="B3500" s="2">
        <v>45984.0</v>
      </c>
      <c r="C3500" s="2">
        <v>47341.0</v>
      </c>
      <c r="D3500" s="2">
        <v>43324.0</v>
      </c>
      <c r="E3500" s="2">
        <v>136649.0</v>
      </c>
    </row>
    <row r="3501" hidden="1">
      <c r="A3501" s="2" t="s">
        <v>3603</v>
      </c>
      <c r="B3501" s="2">
        <v>210.0</v>
      </c>
      <c r="C3501" s="2">
        <v>239.0</v>
      </c>
      <c r="D3501" s="2">
        <v>278.0</v>
      </c>
      <c r="E3501" s="2">
        <v>727.0</v>
      </c>
      <c r="F3501" s="2" t="s">
        <v>36</v>
      </c>
      <c r="G3501" s="15" t="str">
        <f t="shared" ref="G3501:G3503" si="651">LEFT(A3501, 3)</f>
        <v>RDD</v>
      </c>
      <c r="H3501" s="15" t="str">
        <f t="shared" ref="H3501:H3503" si="652">RiGHT(A3501, 3)</f>
        <v>SEA</v>
      </c>
      <c r="I3501" s="15" t="str">
        <f>vlookup(G3501, 'Airport Codes'!$B$2:$D122631, 3, 0)</f>
        <v>Redding, CA</v>
      </c>
      <c r="J3501" s="15" t="str">
        <f>vlookup(H3501, 'Airport Codes'!$B$2:$D122631, 3, 0)</f>
        <v>Seattle, WA</v>
      </c>
      <c r="K3501" s="21"/>
    </row>
    <row r="3502" hidden="1">
      <c r="A3502" s="2" t="s">
        <v>3604</v>
      </c>
      <c r="B3502" s="2">
        <v>221.0</v>
      </c>
      <c r="C3502" s="2">
        <v>232.0</v>
      </c>
      <c r="D3502" s="2">
        <v>273.0</v>
      </c>
      <c r="E3502" s="2">
        <v>726.0</v>
      </c>
      <c r="F3502" s="2" t="s">
        <v>36</v>
      </c>
      <c r="G3502" s="15" t="str">
        <f t="shared" si="651"/>
        <v>BHM</v>
      </c>
      <c r="H3502" s="15" t="str">
        <f t="shared" si="652"/>
        <v>FAY</v>
      </c>
      <c r="I3502" s="15" t="str">
        <f>vlookup(G3502, 'Airport Codes'!$B$2:$D122631, 3, 0)</f>
        <v>Birmingham, AL</v>
      </c>
      <c r="J3502" s="15" t="str">
        <f>vlookup(H3502, 'Airport Codes'!$B$2:$D122631, 3, 0)</f>
        <v>Fayetteville, NC</v>
      </c>
      <c r="K3502" s="21"/>
    </row>
    <row r="3503" hidden="1">
      <c r="A3503" s="2" t="s">
        <v>3605</v>
      </c>
      <c r="B3503" s="2">
        <v>177.0</v>
      </c>
      <c r="C3503" s="2">
        <v>248.0</v>
      </c>
      <c r="D3503" s="2">
        <v>299.0</v>
      </c>
      <c r="E3503" s="2">
        <v>724.0</v>
      </c>
      <c r="F3503" s="2" t="s">
        <v>36</v>
      </c>
      <c r="G3503" s="15" t="str">
        <f t="shared" si="651"/>
        <v>CVG</v>
      </c>
      <c r="H3503" s="15" t="str">
        <f t="shared" si="652"/>
        <v>MGM</v>
      </c>
      <c r="I3503" s="15" t="str">
        <f>vlookup(G3503, 'Airport Codes'!$B$2:$D122631, 3, 0)</f>
        <v>Cincinnati, OH</v>
      </c>
      <c r="J3503" s="15" t="str">
        <f>vlookup(H3503, 'Airport Codes'!$B$2:$D122631, 3, 0)</f>
        <v>Montgomery, AL</v>
      </c>
      <c r="K3503" s="21"/>
    </row>
    <row r="3504" hidden="1">
      <c r="A3504" s="2" t="s">
        <v>3606</v>
      </c>
      <c r="B3504" s="2">
        <v>1108.0</v>
      </c>
      <c r="C3504" s="2">
        <v>1166.0</v>
      </c>
      <c r="D3504" s="2">
        <v>1103.0</v>
      </c>
      <c r="E3504" s="2">
        <v>3377.0</v>
      </c>
    </row>
    <row r="3505" hidden="1">
      <c r="A3505" s="2" t="s">
        <v>3607</v>
      </c>
      <c r="B3505" s="2">
        <v>1501.0</v>
      </c>
      <c r="C3505" s="2">
        <v>1428.0</v>
      </c>
      <c r="D3505" s="2">
        <v>1072.0</v>
      </c>
      <c r="E3505" s="2">
        <v>4001.0</v>
      </c>
    </row>
    <row r="3506" hidden="1">
      <c r="A3506" s="2" t="s">
        <v>3608</v>
      </c>
      <c r="B3506" s="2">
        <v>23.0</v>
      </c>
      <c r="D3506" s="2">
        <v>44.0</v>
      </c>
      <c r="E3506" s="2">
        <v>67.0</v>
      </c>
    </row>
    <row r="3507" hidden="1">
      <c r="A3507" s="2" t="s">
        <v>3609</v>
      </c>
      <c r="B3507" s="2">
        <v>217.0</v>
      </c>
      <c r="C3507" s="2">
        <v>235.0</v>
      </c>
      <c r="D3507" s="2">
        <v>271.0</v>
      </c>
      <c r="E3507" s="2">
        <v>723.0</v>
      </c>
      <c r="F3507" s="2" t="s">
        <v>36</v>
      </c>
      <c r="G3507" s="15" t="str">
        <f t="shared" ref="G3507:G3508" si="653">LEFT(A3507, 3)</f>
        <v>CRW</v>
      </c>
      <c r="H3507" s="15" t="str">
        <f t="shared" ref="H3507:H3508" si="654">RiGHT(A3507, 3)</f>
        <v>MEM</v>
      </c>
      <c r="I3507" s="15" t="str">
        <f>vlookup(G3507, 'Airport Codes'!$B$2:$D122631, 3, 0)</f>
        <v>Charleston, WV</v>
      </c>
      <c r="J3507" s="15" t="str">
        <f>vlookup(H3507, 'Airport Codes'!$B$2:$D122631, 3, 0)</f>
        <v>Memphis, TN</v>
      </c>
      <c r="K3507" s="21"/>
    </row>
    <row r="3508" hidden="1">
      <c r="A3508" s="2" t="s">
        <v>3610</v>
      </c>
      <c r="B3508" s="2">
        <v>192.0</v>
      </c>
      <c r="C3508" s="2">
        <v>260.0</v>
      </c>
      <c r="D3508" s="2">
        <v>271.0</v>
      </c>
      <c r="E3508" s="2">
        <v>723.0</v>
      </c>
      <c r="F3508" s="2" t="s">
        <v>36</v>
      </c>
      <c r="G3508" s="15" t="str">
        <f t="shared" si="653"/>
        <v>GRB</v>
      </c>
      <c r="H3508" s="15" t="str">
        <f t="shared" si="654"/>
        <v>GSP</v>
      </c>
      <c r="I3508" s="15" t="str">
        <f>vlookup(G3508, 'Airport Codes'!$B$2:$D122631, 3, 0)</f>
        <v>Green Bay, WI</v>
      </c>
      <c r="J3508" s="15" t="str">
        <f>vlookup(H3508, 'Airport Codes'!$B$2:$D122631, 3, 0)</f>
        <v>Greenville, NC</v>
      </c>
      <c r="K3508" s="21"/>
    </row>
    <row r="3509" hidden="1">
      <c r="A3509" s="2" t="s">
        <v>3611</v>
      </c>
      <c r="B3509" s="2">
        <v>41.0</v>
      </c>
      <c r="C3509" s="2">
        <v>64.0</v>
      </c>
      <c r="D3509" s="2">
        <v>48.0</v>
      </c>
      <c r="E3509" s="2">
        <v>153.0</v>
      </c>
    </row>
    <row r="3510" hidden="1">
      <c r="A3510" s="2" t="s">
        <v>3612</v>
      </c>
      <c r="B3510" s="2">
        <v>537.0</v>
      </c>
      <c r="C3510" s="2">
        <v>387.0</v>
      </c>
      <c r="D3510" s="2">
        <v>461.0</v>
      </c>
      <c r="E3510" s="2">
        <v>1385.0</v>
      </c>
    </row>
    <row r="3511" hidden="1">
      <c r="A3511" s="2" t="s">
        <v>3613</v>
      </c>
      <c r="B3511" s="2">
        <v>199.0</v>
      </c>
      <c r="C3511" s="2">
        <v>225.0</v>
      </c>
      <c r="D3511" s="2">
        <v>296.0</v>
      </c>
      <c r="E3511" s="2">
        <v>720.0</v>
      </c>
      <c r="F3511" s="2" t="s">
        <v>36</v>
      </c>
      <c r="G3511" s="15" t="str">
        <f t="shared" ref="G3511:G3512" si="655">LEFT(A3511, 3)</f>
        <v>HSV</v>
      </c>
      <c r="H3511" s="15" t="str">
        <f t="shared" ref="H3511:H3512" si="656">RiGHT(A3511, 3)</f>
        <v>ICT</v>
      </c>
      <c r="I3511" s="15" t="str">
        <f>vlookup(G3511, 'Airport Codes'!$B$2:$D122631, 3, 0)</f>
        <v>Huntsville, AL</v>
      </c>
      <c r="J3511" s="15" t="str">
        <f>vlookup(H3511, 'Airport Codes'!$B$2:$D122631, 3, 0)</f>
        <v>Wichita, KS</v>
      </c>
      <c r="K3511" s="21"/>
    </row>
    <row r="3512" hidden="1">
      <c r="A3512" s="2" t="s">
        <v>3614</v>
      </c>
      <c r="B3512" s="2">
        <v>228.0</v>
      </c>
      <c r="C3512" s="2">
        <v>232.0</v>
      </c>
      <c r="D3512" s="2">
        <v>259.0</v>
      </c>
      <c r="E3512" s="2">
        <v>719.0</v>
      </c>
      <c r="F3512" s="2" t="s">
        <v>36</v>
      </c>
      <c r="G3512" s="15" t="str">
        <f t="shared" si="655"/>
        <v>LEX</v>
      </c>
      <c r="H3512" s="15" t="str">
        <f t="shared" si="656"/>
        <v>SYR</v>
      </c>
      <c r="I3512" s="15" t="str">
        <f>vlookup(G3512, 'Airport Codes'!$B$2:$D122631, 3, 0)</f>
        <v>Lexington Barbeque Festival, NC</v>
      </c>
      <c r="J3512" s="15" t="str">
        <f>vlookup(H3512, 'Airport Codes'!$B$2:$D122631, 3, 0)</f>
        <v>New York State Fair, NY</v>
      </c>
      <c r="K3512" s="21"/>
    </row>
    <row r="3513" hidden="1">
      <c r="A3513" s="2" t="s">
        <v>3615</v>
      </c>
      <c r="B3513" s="2">
        <v>477.0</v>
      </c>
      <c r="C3513" s="2">
        <v>467.0</v>
      </c>
      <c r="D3513" s="2">
        <v>473.0</v>
      </c>
      <c r="E3513" s="2">
        <v>1417.0</v>
      </c>
    </row>
    <row r="3514" hidden="1">
      <c r="A3514" s="2" t="s">
        <v>3616</v>
      </c>
      <c r="B3514" s="2">
        <v>216.0</v>
      </c>
      <c r="C3514" s="2">
        <v>239.0</v>
      </c>
      <c r="D3514" s="2">
        <v>263.0</v>
      </c>
      <c r="E3514" s="2">
        <v>718.0</v>
      </c>
      <c r="F3514" s="2" t="s">
        <v>36</v>
      </c>
      <c r="G3514" s="15" t="str">
        <f>LEFT(A3514, 3)</f>
        <v>CSG</v>
      </c>
      <c r="H3514" s="15" t="str">
        <f>RiGHT(A3514, 3)</f>
        <v>SAT</v>
      </c>
      <c r="I3514" s="15" t="str">
        <f>vlookup(G3514, 'Airport Codes'!$B$2:$D122631, 3, 0)</f>
        <v>Columbus, WI</v>
      </c>
      <c r="J3514" s="15" t="str">
        <f>vlookup(H3514, 'Airport Codes'!$B$2:$D122631, 3, 0)</f>
        <v>San Antonio, TX</v>
      </c>
      <c r="K3514" s="21"/>
    </row>
    <row r="3515" hidden="1">
      <c r="A3515" s="2" t="s">
        <v>3617</v>
      </c>
      <c r="B3515" s="2">
        <v>6085.0</v>
      </c>
      <c r="C3515" s="2">
        <v>5565.0</v>
      </c>
      <c r="D3515" s="2">
        <v>6214.0</v>
      </c>
      <c r="E3515" s="2">
        <v>17864.0</v>
      </c>
    </row>
    <row r="3516" hidden="1">
      <c r="A3516" s="2" t="s">
        <v>3618</v>
      </c>
      <c r="B3516" s="2">
        <v>142.0</v>
      </c>
      <c r="C3516" s="2">
        <v>138.0</v>
      </c>
      <c r="D3516" s="2">
        <v>185.0</v>
      </c>
      <c r="E3516" s="2">
        <v>465.0</v>
      </c>
    </row>
    <row r="3517" hidden="1">
      <c r="A3517" s="2" t="s">
        <v>3619</v>
      </c>
      <c r="B3517" s="2">
        <v>1903.0</v>
      </c>
      <c r="C3517" s="2">
        <v>1755.0</v>
      </c>
      <c r="D3517" s="2">
        <v>1873.0</v>
      </c>
      <c r="E3517" s="2">
        <v>5531.0</v>
      </c>
    </row>
    <row r="3518" hidden="1">
      <c r="A3518" s="2" t="s">
        <v>3620</v>
      </c>
      <c r="B3518" s="2">
        <v>890.0</v>
      </c>
      <c r="C3518" s="2">
        <v>924.0</v>
      </c>
      <c r="D3518" s="2">
        <v>909.0</v>
      </c>
      <c r="E3518" s="2">
        <v>2723.0</v>
      </c>
    </row>
    <row r="3519" hidden="1">
      <c r="A3519" s="2" t="s">
        <v>3621</v>
      </c>
      <c r="B3519" s="2">
        <v>155.0</v>
      </c>
      <c r="C3519" s="2">
        <v>222.0</v>
      </c>
      <c r="D3519" s="2">
        <v>188.0</v>
      </c>
      <c r="E3519" s="2">
        <v>565.0</v>
      </c>
    </row>
    <row r="3520" hidden="1">
      <c r="A3520" s="2" t="s">
        <v>3622</v>
      </c>
      <c r="D3520" s="2">
        <v>122.0</v>
      </c>
      <c r="E3520" s="2">
        <v>122.0</v>
      </c>
    </row>
    <row r="3521" hidden="1">
      <c r="A3521" s="2" t="s">
        <v>3623</v>
      </c>
      <c r="B3521" s="2">
        <v>2231.0</v>
      </c>
      <c r="C3521" s="2">
        <v>2419.0</v>
      </c>
      <c r="D3521" s="2">
        <v>2408.0</v>
      </c>
      <c r="E3521" s="2">
        <v>7058.0</v>
      </c>
    </row>
    <row r="3522" hidden="1">
      <c r="A3522" s="2" t="s">
        <v>3624</v>
      </c>
      <c r="B3522" s="2">
        <v>176.0</v>
      </c>
      <c r="C3522" s="2">
        <v>238.0</v>
      </c>
      <c r="D3522" s="2">
        <v>303.0</v>
      </c>
      <c r="E3522" s="2">
        <v>717.0</v>
      </c>
      <c r="F3522" s="2" t="s">
        <v>36</v>
      </c>
      <c r="G3522" s="15" t="str">
        <f>LEFT(A3522, 3)</f>
        <v>CAE</v>
      </c>
      <c r="H3522" s="15" t="str">
        <f>RiGHT(A3522, 3)</f>
        <v>XNA</v>
      </c>
      <c r="I3522" s="15" t="str">
        <f>vlookup(G3522, 'Airport Codes'!$B$2:$D122631, 3, 0)</f>
        <v>Columbia, SC</v>
      </c>
      <c r="J3522" s="15" t="str">
        <f>vlookup(H3522, 'Airport Codes'!$B$2:$D122631, 3, 0)</f>
        <v>Fayetteville, NC</v>
      </c>
      <c r="K3522" s="21"/>
    </row>
    <row r="3523" hidden="1">
      <c r="A3523" s="2" t="s">
        <v>3625</v>
      </c>
      <c r="B3523" s="2">
        <v>54.0</v>
      </c>
      <c r="C3523" s="2">
        <v>64.0</v>
      </c>
      <c r="D3523" s="2">
        <v>39.0</v>
      </c>
      <c r="E3523" s="2">
        <v>157.0</v>
      </c>
    </row>
    <row r="3524" hidden="1">
      <c r="A3524" s="2" t="s">
        <v>3626</v>
      </c>
      <c r="B3524" s="2">
        <v>648.0</v>
      </c>
      <c r="C3524" s="2">
        <v>621.0</v>
      </c>
      <c r="D3524" s="2">
        <v>653.0</v>
      </c>
      <c r="E3524" s="2">
        <v>1922.0</v>
      </c>
    </row>
    <row r="3525" hidden="1">
      <c r="A3525" s="2" t="s">
        <v>3627</v>
      </c>
      <c r="B3525" s="2">
        <v>2899.0</v>
      </c>
      <c r="C3525" s="2">
        <v>3004.0</v>
      </c>
      <c r="D3525" s="2">
        <v>2939.0</v>
      </c>
      <c r="E3525" s="2">
        <v>8842.0</v>
      </c>
    </row>
    <row r="3526" hidden="1">
      <c r="A3526" s="2" t="s">
        <v>3628</v>
      </c>
      <c r="B3526" s="2">
        <v>210.0</v>
      </c>
      <c r="C3526" s="2">
        <v>242.0</v>
      </c>
      <c r="D3526" s="2">
        <v>262.0</v>
      </c>
      <c r="E3526" s="2">
        <v>714.0</v>
      </c>
      <c r="F3526" s="2" t="s">
        <v>36</v>
      </c>
      <c r="G3526" s="15" t="str">
        <f>LEFT(A3526, 3)</f>
        <v>GSO</v>
      </c>
      <c r="H3526" s="15" t="str">
        <f>RiGHT(A3526, 3)</f>
        <v>MOB</v>
      </c>
      <c r="I3526" s="15" t="str">
        <f>vlookup(G3526, 'Airport Codes'!$B$2:$D122631, 3, 0)</f>
        <v>Greensboro, NC</v>
      </c>
      <c r="J3526" s="15" t="str">
        <f>vlookup(H3526, 'Airport Codes'!$B$2:$D122631, 3, 0)</f>
        <v>Mobile, AL</v>
      </c>
      <c r="K3526" s="21"/>
    </row>
    <row r="3527" hidden="1">
      <c r="A3527" s="2" t="s">
        <v>3629</v>
      </c>
      <c r="B3527" s="2">
        <v>2826.0</v>
      </c>
      <c r="C3527" s="2">
        <v>3027.0</v>
      </c>
      <c r="D3527" s="2">
        <v>2798.0</v>
      </c>
      <c r="E3527" s="2">
        <v>8651.0</v>
      </c>
    </row>
    <row r="3528" hidden="1">
      <c r="A3528" s="2" t="s">
        <v>3630</v>
      </c>
      <c r="C3528" s="2">
        <v>18.0</v>
      </c>
      <c r="D3528" s="2">
        <v>41.0</v>
      </c>
      <c r="E3528" s="2">
        <v>59.0</v>
      </c>
    </row>
    <row r="3529" hidden="1">
      <c r="A3529" s="2" t="s">
        <v>3631</v>
      </c>
      <c r="B3529" s="2">
        <v>321.0</v>
      </c>
      <c r="C3529" s="2">
        <v>281.0</v>
      </c>
      <c r="D3529" s="2">
        <v>276.0</v>
      </c>
      <c r="E3529" s="2">
        <v>878.0</v>
      </c>
    </row>
    <row r="3530" hidden="1">
      <c r="A3530" s="2" t="s">
        <v>3632</v>
      </c>
      <c r="B3530" s="2">
        <v>330.0</v>
      </c>
      <c r="C3530" s="2">
        <v>327.0</v>
      </c>
      <c r="D3530" s="2">
        <v>260.0</v>
      </c>
      <c r="E3530" s="2">
        <v>917.0</v>
      </c>
    </row>
    <row r="3531" hidden="1">
      <c r="A3531" s="2" t="s">
        <v>3633</v>
      </c>
      <c r="B3531" s="2">
        <v>198.0</v>
      </c>
      <c r="C3531" s="2">
        <v>227.0</v>
      </c>
      <c r="D3531" s="2">
        <v>287.0</v>
      </c>
      <c r="E3531" s="2">
        <v>712.0</v>
      </c>
      <c r="F3531" s="2" t="s">
        <v>36</v>
      </c>
      <c r="G3531" s="15" t="str">
        <f>LEFT(A3531, 3)</f>
        <v>SAV</v>
      </c>
      <c r="H3531" s="15" t="str">
        <f>RiGHT(A3531, 3)</f>
        <v>SBN</v>
      </c>
      <c r="I3531" s="15" t="str">
        <f>vlookup(G3531, 'Airport Codes'!$B$2:$D122631, 3, 0)</f>
        <v>Savannah, GA</v>
      </c>
      <c r="J3531" s="15" t="str">
        <f>vlookup(H3531, 'Airport Codes'!$B$2:$D122631, 3, 0)</f>
        <v>South Bend, IN</v>
      </c>
      <c r="K3531" s="21"/>
    </row>
    <row r="3532" hidden="1">
      <c r="A3532" s="2" t="s">
        <v>3634</v>
      </c>
      <c r="B3532" s="2">
        <v>1864.0</v>
      </c>
      <c r="C3532" s="2">
        <v>907.0</v>
      </c>
      <c r="D3532" s="2">
        <v>2263.0</v>
      </c>
      <c r="E3532" s="2">
        <v>5034.0</v>
      </c>
    </row>
    <row r="3533" hidden="1">
      <c r="A3533" s="2" t="s">
        <v>3635</v>
      </c>
      <c r="B3533" s="2">
        <v>219.0</v>
      </c>
      <c r="E3533" s="2">
        <v>219.0</v>
      </c>
    </row>
    <row r="3534" hidden="1">
      <c r="A3534" s="2" t="s">
        <v>3636</v>
      </c>
      <c r="B3534" s="2">
        <v>40.0</v>
      </c>
      <c r="C3534" s="2">
        <v>19.0</v>
      </c>
      <c r="D3534" s="2">
        <v>173.0</v>
      </c>
      <c r="E3534" s="2">
        <v>232.0</v>
      </c>
    </row>
    <row r="3535" hidden="1">
      <c r="A3535" s="2" t="s">
        <v>3637</v>
      </c>
      <c r="B3535" s="2">
        <v>93.0</v>
      </c>
      <c r="C3535" s="2">
        <v>89.0</v>
      </c>
      <c r="D3535" s="2">
        <v>112.0</v>
      </c>
      <c r="E3535" s="2">
        <v>294.0</v>
      </c>
    </row>
    <row r="3536" hidden="1">
      <c r="A3536" s="2" t="s">
        <v>3638</v>
      </c>
      <c r="B3536" s="2">
        <v>119.0</v>
      </c>
      <c r="C3536" s="2">
        <v>19.0</v>
      </c>
      <c r="D3536" s="2">
        <v>79.0</v>
      </c>
      <c r="E3536" s="2">
        <v>217.0</v>
      </c>
    </row>
    <row r="3537" hidden="1">
      <c r="A3537" s="2" t="s">
        <v>3639</v>
      </c>
      <c r="B3537" s="2">
        <v>129.0</v>
      </c>
      <c r="C3537" s="2">
        <v>269.0</v>
      </c>
      <c r="D3537" s="2">
        <v>309.0</v>
      </c>
      <c r="E3537" s="2">
        <v>707.0</v>
      </c>
      <c r="F3537" s="2" t="s">
        <v>36</v>
      </c>
      <c r="G3537" s="15" t="str">
        <f t="shared" ref="G3537:G3538" si="657">LEFT(A3537, 3)</f>
        <v>BNA</v>
      </c>
      <c r="H3537" s="15" t="str">
        <f t="shared" ref="H3537:H3538" si="658">RiGHT(A3537, 3)</f>
        <v>SBY</v>
      </c>
      <c r="I3537" s="15" t="str">
        <f>vlookup(G3537, 'Airport Codes'!$B$2:$D122631, 3, 0)</f>
        <v>Nashville, TN</v>
      </c>
      <c r="J3537" s="15" t="str">
        <f>vlookup(H3537, 'Airport Codes'!$B$2:$D122631, 3, 0)</f>
        <v>Salisbury, NC</v>
      </c>
      <c r="K3537" s="21"/>
    </row>
    <row r="3538" hidden="1">
      <c r="A3538" s="2" t="s">
        <v>3640</v>
      </c>
      <c r="B3538" s="2">
        <v>212.0</v>
      </c>
      <c r="C3538" s="2">
        <v>225.0</v>
      </c>
      <c r="D3538" s="2">
        <v>268.0</v>
      </c>
      <c r="E3538" s="2">
        <v>705.0</v>
      </c>
      <c r="F3538" s="2" t="s">
        <v>36</v>
      </c>
      <c r="G3538" s="15" t="str">
        <f t="shared" si="657"/>
        <v>BUF</v>
      </c>
      <c r="H3538" s="15" t="str">
        <f t="shared" si="658"/>
        <v>ROA</v>
      </c>
      <c r="I3538" s="15" t="str">
        <f>vlookup(G3538, 'Airport Codes'!$B$2:$D122631, 3, 0)</f>
        <v>Buffalo, WY</v>
      </c>
      <c r="J3538" s="15" t="str">
        <f>vlookup(H3538, 'Airport Codes'!$B$2:$D122631, 3, 0)</f>
        <v>Roanoke, VA</v>
      </c>
      <c r="K3538" s="21"/>
    </row>
    <row r="3539" hidden="1">
      <c r="A3539" s="2" t="s">
        <v>3641</v>
      </c>
      <c r="B3539" s="2">
        <v>104.0</v>
      </c>
      <c r="C3539" s="2">
        <v>192.0</v>
      </c>
      <c r="D3539" s="2">
        <v>154.0</v>
      </c>
      <c r="E3539" s="2">
        <v>450.0</v>
      </c>
    </row>
    <row r="3540" hidden="1">
      <c r="A3540" s="2" t="s">
        <v>3642</v>
      </c>
      <c r="C3540" s="2">
        <v>138.0</v>
      </c>
      <c r="E3540" s="2">
        <v>138.0</v>
      </c>
    </row>
    <row r="3541" hidden="1">
      <c r="A3541" s="2" t="s">
        <v>3643</v>
      </c>
      <c r="B3541" s="2">
        <v>687.0</v>
      </c>
      <c r="C3541" s="2">
        <v>814.0</v>
      </c>
      <c r="D3541" s="2">
        <v>808.0</v>
      </c>
      <c r="E3541" s="2">
        <v>2309.0</v>
      </c>
    </row>
    <row r="3542" hidden="1">
      <c r="A3542" s="2" t="s">
        <v>3644</v>
      </c>
      <c r="B3542" s="2">
        <v>345.0</v>
      </c>
      <c r="C3542" s="2">
        <v>443.0</v>
      </c>
      <c r="D3542" s="2">
        <v>374.0</v>
      </c>
      <c r="E3542" s="2">
        <v>1162.0</v>
      </c>
    </row>
    <row r="3543" hidden="1">
      <c r="A3543" s="2" t="s">
        <v>3645</v>
      </c>
      <c r="B3543" s="2">
        <v>211.0</v>
      </c>
      <c r="C3543" s="2">
        <v>163.0</v>
      </c>
      <c r="D3543" s="2">
        <v>156.0</v>
      </c>
      <c r="E3543" s="2">
        <v>530.0</v>
      </c>
    </row>
    <row r="3544" hidden="1">
      <c r="A3544" s="2" t="s">
        <v>3646</v>
      </c>
      <c r="B3544" s="2">
        <v>199.0</v>
      </c>
      <c r="C3544" s="2">
        <v>233.0</v>
      </c>
      <c r="D3544" s="2">
        <v>271.0</v>
      </c>
      <c r="E3544" s="2">
        <v>703.0</v>
      </c>
      <c r="F3544" s="2" t="s">
        <v>36</v>
      </c>
      <c r="G3544" s="15" t="str">
        <f>LEFT(A3544, 3)</f>
        <v>FAY</v>
      </c>
      <c r="H3544" s="15" t="str">
        <f>RiGHT(A3544, 3)</f>
        <v>LIT</v>
      </c>
      <c r="I3544" s="15" t="str">
        <f>vlookup(G3544, 'Airport Codes'!$B$2:$D122631, 3, 0)</f>
        <v>Fayetteville, NC</v>
      </c>
      <c r="J3544" s="15" t="str">
        <f>vlookup(H3544, 'Airport Codes'!$B$2:$D122631, 3, 0)</f>
        <v>Little Rock, AR</v>
      </c>
      <c r="K3544" s="21"/>
    </row>
    <row r="3545" hidden="1">
      <c r="A3545" s="2" t="s">
        <v>3647</v>
      </c>
      <c r="C3545" s="2">
        <v>101.0</v>
      </c>
      <c r="D3545" s="2">
        <v>86.0</v>
      </c>
      <c r="E3545" s="2">
        <v>187.0</v>
      </c>
    </row>
    <row r="3546" hidden="1">
      <c r="A3546" s="2" t="s">
        <v>3648</v>
      </c>
      <c r="C3546" s="2">
        <v>56.0</v>
      </c>
      <c r="D3546" s="2">
        <v>123.0</v>
      </c>
      <c r="E3546" s="2">
        <v>179.0</v>
      </c>
    </row>
    <row r="3547" hidden="1">
      <c r="A3547" s="2" t="s">
        <v>3649</v>
      </c>
      <c r="B3547" s="2">
        <v>194.0</v>
      </c>
      <c r="C3547" s="2">
        <v>219.0</v>
      </c>
      <c r="D3547" s="2">
        <v>184.0</v>
      </c>
      <c r="E3547" s="2">
        <v>597.0</v>
      </c>
    </row>
    <row r="3548" hidden="1">
      <c r="A3548" s="2" t="s">
        <v>3650</v>
      </c>
      <c r="C3548" s="2">
        <v>505.0</v>
      </c>
      <c r="D3548" s="2">
        <v>256.0</v>
      </c>
      <c r="E3548" s="2">
        <v>761.0</v>
      </c>
    </row>
    <row r="3549" hidden="1">
      <c r="A3549" s="2" t="s">
        <v>3651</v>
      </c>
      <c r="B3549" s="2">
        <v>78.0</v>
      </c>
      <c r="C3549" s="2">
        <v>36.0</v>
      </c>
      <c r="E3549" s="2">
        <v>114.0</v>
      </c>
    </row>
    <row r="3550" hidden="1">
      <c r="A3550" s="2" t="s">
        <v>3652</v>
      </c>
      <c r="B3550" s="2">
        <v>395.0</v>
      </c>
      <c r="C3550" s="2">
        <v>256.0</v>
      </c>
      <c r="E3550" s="2">
        <v>651.0</v>
      </c>
    </row>
    <row r="3551" hidden="1">
      <c r="A3551" s="2" t="s">
        <v>3653</v>
      </c>
      <c r="D3551" s="2">
        <v>337.0</v>
      </c>
      <c r="E3551" s="2">
        <v>337.0</v>
      </c>
    </row>
    <row r="3552" hidden="1">
      <c r="A3552" s="2" t="s">
        <v>3654</v>
      </c>
      <c r="B3552" s="2">
        <v>96.0</v>
      </c>
      <c r="C3552" s="2">
        <v>90.0</v>
      </c>
      <c r="D3552" s="2">
        <v>57.0</v>
      </c>
      <c r="E3552" s="2">
        <v>243.0</v>
      </c>
    </row>
    <row r="3553" hidden="1">
      <c r="A3553" s="2" t="s">
        <v>3655</v>
      </c>
      <c r="B3553" s="2">
        <v>1677.0</v>
      </c>
      <c r="C3553" s="2">
        <v>1010.0</v>
      </c>
      <c r="E3553" s="2">
        <v>2687.0</v>
      </c>
    </row>
    <row r="3554" hidden="1">
      <c r="A3554" s="2" t="s">
        <v>3656</v>
      </c>
      <c r="B3554" s="2">
        <v>179.0</v>
      </c>
      <c r="C3554" s="2">
        <v>102.0</v>
      </c>
      <c r="E3554" s="2">
        <v>281.0</v>
      </c>
    </row>
    <row r="3555" hidden="1">
      <c r="A3555" s="2" t="s">
        <v>3657</v>
      </c>
      <c r="B3555" s="2">
        <v>233.0</v>
      </c>
      <c r="C3555" s="2">
        <v>50.0</v>
      </c>
      <c r="E3555" s="2">
        <v>283.0</v>
      </c>
    </row>
    <row r="3556" hidden="1">
      <c r="A3556" s="2" t="s">
        <v>3658</v>
      </c>
      <c r="B3556" s="2">
        <v>160.0</v>
      </c>
      <c r="C3556" s="2">
        <v>243.0</v>
      </c>
      <c r="D3556" s="2">
        <v>299.0</v>
      </c>
      <c r="E3556" s="2">
        <v>702.0</v>
      </c>
      <c r="F3556" s="2" t="s">
        <v>36</v>
      </c>
      <c r="G3556" s="15" t="str">
        <f>LEFT(A3556, 3)</f>
        <v>LSE</v>
      </c>
      <c r="H3556" s="15" t="str">
        <f>RiGHT(A3556, 3)</f>
        <v>RDU</v>
      </c>
      <c r="I3556" s="15" t="str">
        <f>vlookup(G3556, 'Airport Codes'!$B$2:$D122631, 3, 0)</f>
        <v>La Crosse, WI</v>
      </c>
      <c r="J3556" s="15" t="str">
        <f>vlookup(H3556, 'Airport Codes'!$B$2:$D122631, 3, 0)</f>
        <v>Raleigh, NC</v>
      </c>
      <c r="K3556" s="21"/>
    </row>
    <row r="3557" hidden="1">
      <c r="A3557" s="2" t="s">
        <v>3659</v>
      </c>
      <c r="B3557" s="2">
        <v>329.0</v>
      </c>
      <c r="C3557" s="2">
        <v>310.0</v>
      </c>
      <c r="D3557" s="2">
        <v>176.0</v>
      </c>
      <c r="E3557" s="2">
        <v>815.0</v>
      </c>
    </row>
    <row r="3558" hidden="1">
      <c r="A3558" s="2" t="s">
        <v>3660</v>
      </c>
      <c r="B3558" s="2">
        <v>279.0</v>
      </c>
      <c r="C3558" s="2">
        <v>270.0</v>
      </c>
      <c r="D3558" s="2">
        <v>242.0</v>
      </c>
      <c r="E3558" s="2">
        <v>791.0</v>
      </c>
    </row>
    <row r="3559" hidden="1">
      <c r="A3559" s="2" t="s">
        <v>3661</v>
      </c>
      <c r="B3559" s="2">
        <v>722.0</v>
      </c>
      <c r="C3559" s="2">
        <v>715.0</v>
      </c>
      <c r="D3559" s="2">
        <v>832.0</v>
      </c>
      <c r="E3559" s="2">
        <v>2269.0</v>
      </c>
    </row>
    <row r="3560" hidden="1">
      <c r="A3560" s="2" t="s">
        <v>3662</v>
      </c>
      <c r="B3560" s="2">
        <v>158.0</v>
      </c>
      <c r="C3560" s="2">
        <v>56.0</v>
      </c>
      <c r="D3560" s="2">
        <v>80.0</v>
      </c>
      <c r="E3560" s="2">
        <v>294.0</v>
      </c>
    </row>
    <row r="3561" hidden="1">
      <c r="A3561" s="2" t="s">
        <v>3663</v>
      </c>
      <c r="B3561" s="2">
        <v>345.0</v>
      </c>
      <c r="C3561" s="2">
        <v>266.0</v>
      </c>
      <c r="D3561" s="2">
        <v>327.0</v>
      </c>
      <c r="E3561" s="2">
        <v>938.0</v>
      </c>
    </row>
    <row r="3562" hidden="1">
      <c r="A3562" s="2" t="s">
        <v>3664</v>
      </c>
      <c r="B3562" s="2">
        <v>89.0</v>
      </c>
      <c r="C3562" s="2">
        <v>87.0</v>
      </c>
      <c r="D3562" s="2">
        <v>102.0</v>
      </c>
      <c r="E3562" s="2">
        <v>278.0</v>
      </c>
    </row>
    <row r="3563" hidden="1">
      <c r="A3563" s="2" t="s">
        <v>3665</v>
      </c>
      <c r="B3563" s="2">
        <v>216.0</v>
      </c>
      <c r="C3563" s="2">
        <v>239.0</v>
      </c>
      <c r="D3563" s="2">
        <v>213.0</v>
      </c>
      <c r="E3563" s="2">
        <v>668.0</v>
      </c>
    </row>
    <row r="3564" hidden="1">
      <c r="A3564" s="2" t="s">
        <v>3666</v>
      </c>
      <c r="B3564" s="2">
        <v>585.0</v>
      </c>
      <c r="C3564" s="2">
        <v>498.0</v>
      </c>
      <c r="D3564" s="2">
        <v>421.0</v>
      </c>
      <c r="E3564" s="2">
        <v>1504.0</v>
      </c>
    </row>
    <row r="3565" hidden="1">
      <c r="A3565" s="2" t="s">
        <v>3667</v>
      </c>
      <c r="B3565" s="2">
        <v>193.0</v>
      </c>
      <c r="C3565" s="2">
        <v>237.0</v>
      </c>
      <c r="D3565" s="2">
        <v>270.0</v>
      </c>
      <c r="E3565" s="2">
        <v>700.0</v>
      </c>
      <c r="F3565" s="2" t="s">
        <v>36</v>
      </c>
      <c r="G3565" s="15" t="str">
        <f>LEFT(A3565, 3)</f>
        <v>FAR</v>
      </c>
      <c r="H3565" s="15" t="str">
        <f>RiGHT(A3565, 3)</f>
        <v>SDF</v>
      </c>
      <c r="I3565" s="15" t="str">
        <f>vlookup(G3565, 'Airport Codes'!$B$2:$D122631, 3, 0)</f>
        <v>Fargo, ND</v>
      </c>
      <c r="J3565" s="15" t="str">
        <f>vlookup(H3565, 'Airport Codes'!$B$2:$D122631, 3, 0)</f>
        <v>Louisville, KY</v>
      </c>
      <c r="K3565" s="21"/>
    </row>
    <row r="3566" hidden="1">
      <c r="A3566" s="2" t="s">
        <v>3668</v>
      </c>
      <c r="B3566" s="2">
        <v>20.0</v>
      </c>
      <c r="E3566" s="2">
        <v>20.0</v>
      </c>
    </row>
    <row r="3567" hidden="1">
      <c r="A3567" s="2" t="s">
        <v>3669</v>
      </c>
      <c r="B3567" s="2">
        <v>37.0</v>
      </c>
      <c r="D3567" s="2">
        <v>18.0</v>
      </c>
      <c r="E3567" s="2">
        <v>55.0</v>
      </c>
    </row>
    <row r="3568" hidden="1">
      <c r="A3568" s="2" t="s">
        <v>3670</v>
      </c>
      <c r="B3568" s="2">
        <v>138.0</v>
      </c>
      <c r="C3568" s="2">
        <v>126.0</v>
      </c>
      <c r="D3568" s="2">
        <v>57.0</v>
      </c>
      <c r="E3568" s="2">
        <v>321.0</v>
      </c>
    </row>
    <row r="3569" hidden="1">
      <c r="A3569" s="2" t="s">
        <v>3671</v>
      </c>
      <c r="C3569" s="2">
        <v>18.0</v>
      </c>
      <c r="E3569" s="2">
        <v>18.0</v>
      </c>
    </row>
    <row r="3570" hidden="1">
      <c r="A3570" s="2" t="s">
        <v>3672</v>
      </c>
      <c r="B3570" s="2">
        <v>192.0</v>
      </c>
      <c r="C3570" s="2">
        <v>252.0</v>
      </c>
      <c r="D3570" s="2">
        <v>255.0</v>
      </c>
      <c r="E3570" s="2">
        <v>699.0</v>
      </c>
      <c r="F3570" s="2" t="s">
        <v>36</v>
      </c>
      <c r="G3570" s="15" t="str">
        <f>LEFT(A3570, 3)</f>
        <v>MEM</v>
      </c>
      <c r="H3570" s="15" t="str">
        <f>RiGHT(A3570, 3)</f>
        <v>OAJ</v>
      </c>
      <c r="I3570" s="15" t="str">
        <f>vlookup(G3570, 'Airport Codes'!$B$2:$D122631, 3, 0)</f>
        <v>Memphis, TN</v>
      </c>
      <c r="J3570" s="15" t="str">
        <f>vlookup(H3570, 'Airport Codes'!$B$2:$D122631, 3, 0)</f>
        <v>Jacksonville, FL</v>
      </c>
      <c r="K3570" s="21"/>
    </row>
    <row r="3571" hidden="1">
      <c r="A3571" s="2" t="s">
        <v>3673</v>
      </c>
      <c r="D3571" s="2">
        <v>18.0</v>
      </c>
      <c r="E3571" s="2">
        <v>18.0</v>
      </c>
    </row>
    <row r="3572" hidden="1">
      <c r="A3572" s="2" t="s">
        <v>3674</v>
      </c>
      <c r="B3572" s="2">
        <v>204.0</v>
      </c>
      <c r="C3572" s="2">
        <v>214.0</v>
      </c>
      <c r="D3572" s="2">
        <v>274.0</v>
      </c>
      <c r="E3572" s="2">
        <v>692.0</v>
      </c>
      <c r="F3572" s="2" t="s">
        <v>36</v>
      </c>
      <c r="G3572" s="15" t="str">
        <f t="shared" ref="G3572:G3573" si="659">LEFT(A3572, 3)</f>
        <v>BHM</v>
      </c>
      <c r="H3572" s="15" t="str">
        <f t="shared" ref="H3572:H3573" si="660">RiGHT(A3572, 3)</f>
        <v>SHV</v>
      </c>
      <c r="I3572" s="15" t="str">
        <f>vlookup(G3572, 'Airport Codes'!$B$2:$D122631, 3, 0)</f>
        <v>Birmingham, AL</v>
      </c>
      <c r="J3572" s="15" t="str">
        <f>vlookup(H3572, 'Airport Codes'!$B$2:$D122631, 3, 0)</f>
        <v>Shreveport, LA</v>
      </c>
      <c r="K3572" s="21"/>
    </row>
    <row r="3573" hidden="1">
      <c r="A3573" s="2" t="s">
        <v>3675</v>
      </c>
      <c r="B3573" s="2">
        <v>195.0</v>
      </c>
      <c r="C3573" s="2">
        <v>242.0</v>
      </c>
      <c r="D3573" s="2">
        <v>253.0</v>
      </c>
      <c r="E3573" s="2">
        <v>690.0</v>
      </c>
      <c r="F3573" s="2" t="s">
        <v>36</v>
      </c>
      <c r="G3573" s="15" t="str">
        <f t="shared" si="659"/>
        <v>ACT</v>
      </c>
      <c r="H3573" s="15" t="str">
        <f t="shared" si="660"/>
        <v>DFW</v>
      </c>
      <c r="I3573" s="15" t="str">
        <f>vlookup(G3573, 'Airport Codes'!$B$2:$D122631, 3, 0)</f>
        <v>Waco, TX</v>
      </c>
      <c r="J3573" s="15" t="str">
        <f>vlookup(H3573, 'Airport Codes'!$B$2:$D122631, 3, 0)</f>
        <v>Dallas, TX</v>
      </c>
      <c r="K3573" s="21"/>
    </row>
    <row r="3574" hidden="1">
      <c r="A3574" s="2" t="s">
        <v>3676</v>
      </c>
      <c r="B3574" s="2">
        <v>181.0</v>
      </c>
      <c r="C3574" s="2">
        <v>208.0</v>
      </c>
      <c r="D3574" s="2">
        <v>184.0</v>
      </c>
      <c r="E3574" s="2">
        <v>573.0</v>
      </c>
    </row>
    <row r="3575" hidden="1">
      <c r="A3575" s="2" t="s">
        <v>3677</v>
      </c>
      <c r="C3575" s="2">
        <v>57.0</v>
      </c>
      <c r="D3575" s="2">
        <v>18.0</v>
      </c>
      <c r="E3575" s="2">
        <v>75.0</v>
      </c>
    </row>
    <row r="3576" hidden="1">
      <c r="A3576" s="2" t="s">
        <v>3678</v>
      </c>
      <c r="B3576" s="2">
        <v>109.0</v>
      </c>
      <c r="C3576" s="2">
        <v>163.0</v>
      </c>
      <c r="D3576" s="2">
        <v>156.0</v>
      </c>
      <c r="E3576" s="2">
        <v>428.0</v>
      </c>
    </row>
    <row r="3577" hidden="1">
      <c r="A3577" s="2" t="s">
        <v>3679</v>
      </c>
      <c r="B3577" s="2">
        <v>314.0</v>
      </c>
      <c r="C3577" s="2">
        <v>110.0</v>
      </c>
      <c r="E3577" s="2">
        <v>424.0</v>
      </c>
    </row>
    <row r="3578" hidden="1">
      <c r="A3578" s="2" t="s">
        <v>3680</v>
      </c>
      <c r="B3578" s="2">
        <v>201.0</v>
      </c>
      <c r="C3578" s="2">
        <v>221.0</v>
      </c>
      <c r="D3578" s="2">
        <v>266.0</v>
      </c>
      <c r="E3578" s="2">
        <v>688.0</v>
      </c>
      <c r="F3578" s="2" t="s">
        <v>36</v>
      </c>
      <c r="G3578" s="15" t="str">
        <f>LEFT(A3578, 3)</f>
        <v>BHM</v>
      </c>
      <c r="H3578" s="15" t="str">
        <f>RiGHT(A3578, 3)</f>
        <v>SGF</v>
      </c>
      <c r="I3578" s="15" t="str">
        <f>vlookup(G3578, 'Airport Codes'!$B$2:$D122631, 3, 0)</f>
        <v>Birmingham, AL</v>
      </c>
      <c r="J3578" s="15" t="str">
        <f>vlookup(H3578, 'Airport Codes'!$B$2:$D122631, 3, 0)</f>
        <v>Eugene-Springfield, OR</v>
      </c>
      <c r="K3578" s="21"/>
    </row>
    <row r="3579" hidden="1">
      <c r="A3579" s="2" t="s">
        <v>3681</v>
      </c>
      <c r="D3579" s="2">
        <v>83.0</v>
      </c>
      <c r="E3579" s="2">
        <v>83.0</v>
      </c>
    </row>
    <row r="3580" hidden="1">
      <c r="A3580" s="2" t="s">
        <v>3682</v>
      </c>
      <c r="B3580" s="2">
        <v>1665.0</v>
      </c>
      <c r="C3580" s="2">
        <v>1828.0</v>
      </c>
      <c r="D3580" s="2">
        <v>1009.0</v>
      </c>
      <c r="E3580" s="2">
        <v>4502.0</v>
      </c>
    </row>
    <row r="3581" hidden="1">
      <c r="A3581" s="2" t="s">
        <v>3683</v>
      </c>
      <c r="C3581" s="2">
        <v>97.0</v>
      </c>
      <c r="D3581" s="2">
        <v>18.0</v>
      </c>
      <c r="E3581" s="2">
        <v>115.0</v>
      </c>
    </row>
    <row r="3582" hidden="1">
      <c r="A3582" s="2" t="s">
        <v>3684</v>
      </c>
      <c r="B3582" s="2">
        <v>141.0</v>
      </c>
      <c r="C3582" s="2">
        <v>242.0</v>
      </c>
      <c r="D3582" s="2">
        <v>297.0</v>
      </c>
      <c r="E3582" s="2">
        <v>680.0</v>
      </c>
      <c r="F3582" s="2" t="s">
        <v>36</v>
      </c>
      <c r="G3582" s="15" t="str">
        <f>LEFT(A3582, 3)</f>
        <v>GSP</v>
      </c>
      <c r="H3582" s="15" t="str">
        <f>RiGHT(A3582, 3)</f>
        <v>LEX</v>
      </c>
      <c r="I3582" s="15" t="str">
        <f>vlookup(G3582, 'Airport Codes'!$B$2:$D122631, 3, 0)</f>
        <v>Greenville, NC</v>
      </c>
      <c r="J3582" s="15" t="str">
        <f>vlookup(H3582, 'Airport Codes'!$B$2:$D122631, 3, 0)</f>
        <v>Lexington Barbeque Festival, NC</v>
      </c>
      <c r="K3582" s="21"/>
    </row>
    <row r="3583" hidden="1">
      <c r="A3583" s="2" t="s">
        <v>3685</v>
      </c>
      <c r="B3583" s="2">
        <v>167.0</v>
      </c>
      <c r="C3583" s="2">
        <v>137.0</v>
      </c>
      <c r="D3583" s="2">
        <v>86.0</v>
      </c>
      <c r="E3583" s="2">
        <v>390.0</v>
      </c>
    </row>
    <row r="3584" hidden="1">
      <c r="A3584" s="2" t="s">
        <v>3686</v>
      </c>
      <c r="D3584" s="2">
        <v>80.0</v>
      </c>
      <c r="E3584" s="2">
        <v>80.0</v>
      </c>
    </row>
    <row r="3585" hidden="1">
      <c r="A3585" s="2" t="s">
        <v>3687</v>
      </c>
      <c r="B3585" s="2">
        <v>197.0</v>
      </c>
      <c r="C3585" s="2">
        <v>236.0</v>
      </c>
      <c r="D3585" s="2">
        <v>244.0</v>
      </c>
      <c r="E3585" s="2">
        <v>677.0</v>
      </c>
      <c r="F3585" s="2" t="s">
        <v>36</v>
      </c>
      <c r="G3585" s="15" t="str">
        <f t="shared" ref="G3585:G3586" si="661">LEFT(A3585, 3)</f>
        <v>FLG</v>
      </c>
      <c r="H3585" s="15" t="str">
        <f t="shared" ref="H3585:H3586" si="662">RiGHT(A3585, 3)</f>
        <v>OAK</v>
      </c>
      <c r="I3585" s="15" t="str">
        <f>vlookup(G3585, 'Airport Codes'!$B$2:$D122631, 3, 0)</f>
        <v>Flagstaff, AZ</v>
      </c>
      <c r="J3585" s="15" t="str">
        <f>vlookup(H3585, 'Airport Codes'!$B$2:$D122631, 3, 0)</f>
        <v>Oakland, CA</v>
      </c>
      <c r="K3585" s="21"/>
    </row>
    <row r="3586" hidden="1">
      <c r="A3586" s="2" t="s">
        <v>3688</v>
      </c>
      <c r="B3586" s="2">
        <v>171.0</v>
      </c>
      <c r="C3586" s="2">
        <v>203.0</v>
      </c>
      <c r="D3586" s="2">
        <v>298.0</v>
      </c>
      <c r="E3586" s="2">
        <v>672.0</v>
      </c>
      <c r="F3586" s="2" t="s">
        <v>36</v>
      </c>
      <c r="G3586" s="15" t="str">
        <f t="shared" si="661"/>
        <v>BUR</v>
      </c>
      <c r="H3586" s="15" t="str">
        <f t="shared" si="662"/>
        <v>JAC</v>
      </c>
      <c r="I3586" s="15" t="str">
        <f>vlookup(G3586, 'Airport Codes'!$B$2:$D122631, 3, 0)</f>
        <v>Burbank, CA</v>
      </c>
      <c r="J3586" s="15" t="str">
        <f>vlookup(H3586, 'Airport Codes'!$B$2:$D122631, 3, 0)</f>
        <v>Jackson, MS</v>
      </c>
      <c r="K3586" s="21"/>
    </row>
    <row r="3587" hidden="1">
      <c r="A3587" s="2" t="s">
        <v>3689</v>
      </c>
      <c r="C3587" s="2">
        <v>38.0</v>
      </c>
      <c r="E3587" s="2">
        <v>38.0</v>
      </c>
    </row>
    <row r="3588" hidden="1">
      <c r="A3588" s="2" t="s">
        <v>3690</v>
      </c>
      <c r="B3588" s="2">
        <v>18.0</v>
      </c>
      <c r="C3588" s="2">
        <v>132.0</v>
      </c>
      <c r="D3588" s="2">
        <v>79.0</v>
      </c>
      <c r="E3588" s="2">
        <v>229.0</v>
      </c>
    </row>
    <row r="3589" hidden="1">
      <c r="A3589" s="2" t="s">
        <v>3691</v>
      </c>
      <c r="B3589" s="2">
        <v>181.0</v>
      </c>
      <c r="C3589" s="2">
        <v>235.0</v>
      </c>
      <c r="D3589" s="2">
        <v>256.0</v>
      </c>
      <c r="E3589" s="2">
        <v>672.0</v>
      </c>
      <c r="F3589" s="2" t="s">
        <v>36</v>
      </c>
      <c r="G3589" s="15" t="str">
        <f>LEFT(A3589, 3)</f>
        <v>GTR</v>
      </c>
      <c r="H3589" s="15" t="str">
        <f>RiGHT(A3589, 3)</f>
        <v>MCO</v>
      </c>
      <c r="I3589" s="15" t="str">
        <f>vlookup(G3589, 'Airport Codes'!$B$2:$D122631, 3, 0)</f>
        <v>Columbus, WI</v>
      </c>
      <c r="J3589" s="15" t="str">
        <f>vlookup(H3589, 'Airport Codes'!$B$2:$D122631, 3, 0)</f>
        <v>Orlando, FL</v>
      </c>
      <c r="K3589" s="21"/>
    </row>
    <row r="3590" hidden="1">
      <c r="A3590" s="2" t="s">
        <v>3692</v>
      </c>
      <c r="B3590" s="2">
        <v>36998.0</v>
      </c>
      <c r="C3590" s="2">
        <v>34297.0</v>
      </c>
      <c r="D3590" s="2">
        <v>32080.0</v>
      </c>
      <c r="E3590" s="2">
        <v>103375.0</v>
      </c>
    </row>
    <row r="3591" hidden="1">
      <c r="A3591" s="2" t="s">
        <v>3693</v>
      </c>
      <c r="D3591" s="2">
        <v>447.0</v>
      </c>
      <c r="E3591" s="2">
        <v>447.0</v>
      </c>
    </row>
    <row r="3592" hidden="1">
      <c r="A3592" s="2" t="s">
        <v>3694</v>
      </c>
      <c r="B3592" s="2">
        <v>357.0</v>
      </c>
      <c r="C3592" s="2">
        <v>341.0</v>
      </c>
      <c r="D3592" s="2">
        <v>359.0</v>
      </c>
      <c r="E3592" s="2">
        <v>1057.0</v>
      </c>
    </row>
    <row r="3593" hidden="1">
      <c r="A3593" s="2" t="s">
        <v>3695</v>
      </c>
      <c r="B3593" s="2">
        <v>9205.0</v>
      </c>
      <c r="C3593" s="2">
        <v>8935.0</v>
      </c>
      <c r="D3593" s="2">
        <v>7920.0</v>
      </c>
      <c r="E3593" s="2">
        <v>26060.0</v>
      </c>
    </row>
    <row r="3594" hidden="1">
      <c r="A3594" s="2" t="s">
        <v>3696</v>
      </c>
      <c r="B3594" s="2">
        <v>44.0</v>
      </c>
      <c r="D3594" s="2">
        <v>19.0</v>
      </c>
      <c r="E3594" s="2">
        <v>63.0</v>
      </c>
    </row>
    <row r="3595" hidden="1">
      <c r="A3595" s="2" t="s">
        <v>3697</v>
      </c>
      <c r="B3595" s="2">
        <v>267.0</v>
      </c>
      <c r="C3595" s="2">
        <v>187.0</v>
      </c>
      <c r="D3595" s="2">
        <v>186.0</v>
      </c>
      <c r="E3595" s="2">
        <v>640.0</v>
      </c>
    </row>
    <row r="3596" hidden="1">
      <c r="A3596" s="2" t="s">
        <v>3698</v>
      </c>
      <c r="B3596" s="2">
        <v>179.0</v>
      </c>
      <c r="C3596" s="2">
        <v>233.0</v>
      </c>
      <c r="D3596" s="2">
        <v>259.0</v>
      </c>
      <c r="E3596" s="2">
        <v>671.0</v>
      </c>
      <c r="F3596" s="2" t="s">
        <v>36</v>
      </c>
      <c r="G3596" s="15" t="str">
        <f>LEFT(A3596, 3)</f>
        <v>ACK</v>
      </c>
      <c r="H3596" s="15" t="str">
        <f>RiGHT(A3596, 3)</f>
        <v>PHL</v>
      </c>
      <c r="I3596" s="15" t="str">
        <f>vlookup(G3596, 'Airport Codes'!$B$2:$D122631, 3, 0)</f>
        <v>Nantucket, MA</v>
      </c>
      <c r="J3596" s="15" t="str">
        <f>vlookup(H3596, 'Airport Codes'!$B$2:$D122631, 3, 0)</f>
        <v>Philadelphia, PA</v>
      </c>
      <c r="K3596" s="21"/>
    </row>
    <row r="3597" hidden="1">
      <c r="A3597" s="2" t="s">
        <v>3699</v>
      </c>
      <c r="B3597" s="2">
        <v>1133.0</v>
      </c>
      <c r="C3597" s="2">
        <v>1130.0</v>
      </c>
      <c r="D3597" s="2">
        <v>1340.0</v>
      </c>
      <c r="E3597" s="2">
        <v>3603.0</v>
      </c>
    </row>
    <row r="3598" hidden="1">
      <c r="A3598" s="2" t="s">
        <v>3700</v>
      </c>
      <c r="B3598" s="2">
        <v>18056.0</v>
      </c>
      <c r="C3598" s="2">
        <v>19168.0</v>
      </c>
      <c r="D3598" s="2">
        <v>18724.0</v>
      </c>
      <c r="E3598" s="2">
        <v>55948.0</v>
      </c>
    </row>
    <row r="3599" hidden="1">
      <c r="A3599" s="2" t="s">
        <v>3701</v>
      </c>
      <c r="B3599" s="2">
        <v>10452.0</v>
      </c>
      <c r="C3599" s="2">
        <v>11170.0</v>
      </c>
      <c r="D3599" s="2">
        <v>10539.0</v>
      </c>
      <c r="E3599" s="2">
        <v>32161.0</v>
      </c>
    </row>
    <row r="3600" hidden="1">
      <c r="A3600" s="2" t="s">
        <v>3702</v>
      </c>
      <c r="B3600" s="2">
        <v>1027.0</v>
      </c>
      <c r="C3600" s="2">
        <v>871.0</v>
      </c>
      <c r="D3600" s="2">
        <v>784.0</v>
      </c>
      <c r="E3600" s="2">
        <v>2682.0</v>
      </c>
    </row>
    <row r="3601" hidden="1">
      <c r="A3601" s="2" t="s">
        <v>3703</v>
      </c>
      <c r="B3601" s="2">
        <v>24603.0</v>
      </c>
      <c r="C3601" s="2">
        <v>25989.0</v>
      </c>
      <c r="D3601" s="2">
        <v>24971.0</v>
      </c>
      <c r="E3601" s="2">
        <v>75563.0</v>
      </c>
    </row>
    <row r="3602" hidden="1">
      <c r="A3602" s="2" t="s">
        <v>3704</v>
      </c>
      <c r="B3602" s="2">
        <v>19.0</v>
      </c>
      <c r="C3602" s="2">
        <v>18.0</v>
      </c>
      <c r="E3602" s="2">
        <v>37.0</v>
      </c>
    </row>
    <row r="3603" hidden="1">
      <c r="A3603" s="2" t="s">
        <v>3705</v>
      </c>
      <c r="B3603" s="2">
        <v>5865.0</v>
      </c>
      <c r="C3603" s="2">
        <v>5698.0</v>
      </c>
      <c r="D3603" s="2">
        <v>5397.0</v>
      </c>
      <c r="E3603" s="2">
        <v>16960.0</v>
      </c>
    </row>
    <row r="3604" hidden="1">
      <c r="A3604" s="2" t="s">
        <v>3706</v>
      </c>
      <c r="C3604" s="2">
        <v>6341.0</v>
      </c>
      <c r="E3604" s="2">
        <v>6341.0</v>
      </c>
    </row>
    <row r="3605" hidden="1">
      <c r="A3605" s="2" t="s">
        <v>3707</v>
      </c>
      <c r="B3605" s="2">
        <v>99.0</v>
      </c>
      <c r="C3605" s="2">
        <v>189.0</v>
      </c>
      <c r="D3605" s="2">
        <v>140.0</v>
      </c>
      <c r="E3605" s="2">
        <v>428.0</v>
      </c>
    </row>
    <row r="3606" hidden="1">
      <c r="A3606" s="2" t="s">
        <v>3708</v>
      </c>
      <c r="B3606" s="2">
        <v>213.0</v>
      </c>
      <c r="C3606" s="2">
        <v>213.0</v>
      </c>
      <c r="D3606" s="2">
        <v>244.0</v>
      </c>
      <c r="E3606" s="2">
        <v>670.0</v>
      </c>
      <c r="F3606" s="2" t="s">
        <v>36</v>
      </c>
      <c r="G3606" s="15" t="str">
        <f>LEFT(A3606, 3)</f>
        <v>OAJ</v>
      </c>
      <c r="H3606" s="15" t="str">
        <f>RiGHT(A3606, 3)</f>
        <v>SDF</v>
      </c>
      <c r="I3606" s="15" t="str">
        <f>vlookup(G3606, 'Airport Codes'!$B$2:$D122631, 3, 0)</f>
        <v>Jacksonville, FL</v>
      </c>
      <c r="J3606" s="15" t="str">
        <f>vlookup(H3606, 'Airport Codes'!$B$2:$D122631, 3, 0)</f>
        <v>Louisville, KY</v>
      </c>
      <c r="K3606" s="21"/>
    </row>
    <row r="3607" hidden="1">
      <c r="A3607" s="2" t="s">
        <v>3709</v>
      </c>
      <c r="B3607" s="2">
        <v>11424.0</v>
      </c>
      <c r="C3607" s="2">
        <v>11803.0</v>
      </c>
      <c r="D3607" s="2">
        <v>10976.0</v>
      </c>
      <c r="E3607" s="2">
        <v>34203.0</v>
      </c>
    </row>
    <row r="3608" hidden="1">
      <c r="A3608" s="2" t="s">
        <v>3710</v>
      </c>
      <c r="B3608" s="2">
        <v>2013.0</v>
      </c>
      <c r="C3608" s="2">
        <v>1075.0</v>
      </c>
      <c r="E3608" s="2">
        <v>3088.0</v>
      </c>
    </row>
    <row r="3609" hidden="1">
      <c r="A3609" s="2" t="s">
        <v>3711</v>
      </c>
      <c r="B3609" s="2">
        <v>167.0</v>
      </c>
      <c r="C3609" s="2">
        <v>219.0</v>
      </c>
      <c r="D3609" s="2">
        <v>284.0</v>
      </c>
      <c r="E3609" s="2">
        <v>670.0</v>
      </c>
      <c r="F3609" s="2" t="s">
        <v>36</v>
      </c>
      <c r="G3609" s="15" t="str">
        <f>LEFT(A3609, 3)</f>
        <v>SDF</v>
      </c>
      <c r="H3609" s="15" t="str">
        <f>RiGHT(A3609, 3)</f>
        <v>SGF</v>
      </c>
      <c r="I3609" s="15" t="str">
        <f>vlookup(G3609, 'Airport Codes'!$B$2:$D122631, 3, 0)</f>
        <v>Louisville, KY</v>
      </c>
      <c r="J3609" s="15" t="str">
        <f>vlookup(H3609, 'Airport Codes'!$B$2:$D122631, 3, 0)</f>
        <v>Eugene-Springfield, OR</v>
      </c>
      <c r="K3609" s="21"/>
    </row>
    <row r="3610" hidden="1">
      <c r="A3610" s="2" t="s">
        <v>3712</v>
      </c>
      <c r="B3610" s="2">
        <v>2656.0</v>
      </c>
      <c r="C3610" s="2">
        <v>2671.0</v>
      </c>
      <c r="D3610" s="2">
        <v>2447.0</v>
      </c>
      <c r="E3610" s="2">
        <v>7774.0</v>
      </c>
    </row>
    <row r="3611" hidden="1">
      <c r="A3611" s="2" t="s">
        <v>3713</v>
      </c>
      <c r="B3611" s="2">
        <v>440.0</v>
      </c>
      <c r="C3611" s="2">
        <v>418.0</v>
      </c>
      <c r="D3611" s="2">
        <v>523.0</v>
      </c>
      <c r="E3611" s="2">
        <v>1381.0</v>
      </c>
    </row>
    <row r="3612" hidden="1">
      <c r="A3612" s="2" t="s">
        <v>3714</v>
      </c>
      <c r="C3612" s="2">
        <v>12172.0</v>
      </c>
      <c r="E3612" s="2">
        <v>12172.0</v>
      </c>
    </row>
    <row r="3613" hidden="1">
      <c r="A3613" s="2" t="s">
        <v>3715</v>
      </c>
      <c r="B3613" s="2">
        <v>8285.0</v>
      </c>
      <c r="C3613" s="2">
        <v>8191.0</v>
      </c>
      <c r="D3613" s="2">
        <v>7232.0</v>
      </c>
      <c r="E3613" s="2">
        <v>23708.0</v>
      </c>
    </row>
    <row r="3614" hidden="1">
      <c r="A3614" s="2" t="s">
        <v>3716</v>
      </c>
      <c r="C3614" s="2">
        <v>44.0</v>
      </c>
      <c r="E3614" s="2">
        <v>44.0</v>
      </c>
    </row>
    <row r="3615" hidden="1">
      <c r="A3615" s="2" t="s">
        <v>3717</v>
      </c>
      <c r="B3615" s="2">
        <v>183.0</v>
      </c>
      <c r="C3615" s="2">
        <v>239.0</v>
      </c>
      <c r="D3615" s="2">
        <v>246.0</v>
      </c>
      <c r="E3615" s="2">
        <v>668.0</v>
      </c>
      <c r="F3615" s="2" t="s">
        <v>36</v>
      </c>
      <c r="G3615" s="15" t="str">
        <f>LEFT(A3615, 3)</f>
        <v>EKO</v>
      </c>
      <c r="H3615" s="15" t="str">
        <f>RiGHT(A3615, 3)</f>
        <v>PHX</v>
      </c>
      <c r="I3615" s="15" t="str">
        <f>vlookup(G3615, 'Airport Codes'!$B$2:$D122631, 3, 0)</f>
        <v>Elko, NV</v>
      </c>
      <c r="J3615" s="15" t="str">
        <f>vlookup(H3615, 'Airport Codes'!$B$2:$D122631, 3, 0)</f>
        <v>Phoenix, AZ</v>
      </c>
      <c r="K3615" s="21"/>
    </row>
    <row r="3616" hidden="1">
      <c r="A3616" s="2" t="s">
        <v>3718</v>
      </c>
      <c r="C3616" s="2">
        <v>19.0</v>
      </c>
      <c r="D3616" s="2">
        <v>20.0</v>
      </c>
      <c r="E3616" s="2">
        <v>39.0</v>
      </c>
    </row>
    <row r="3617" hidden="1">
      <c r="A3617" s="2" t="s">
        <v>3719</v>
      </c>
      <c r="D3617" s="2">
        <v>37.0</v>
      </c>
      <c r="E3617" s="2">
        <v>37.0</v>
      </c>
    </row>
    <row r="3618" hidden="1">
      <c r="A3618" s="2" t="s">
        <v>3720</v>
      </c>
      <c r="B3618" s="2">
        <v>198.0</v>
      </c>
      <c r="C3618" s="2">
        <v>233.0</v>
      </c>
      <c r="D3618" s="2">
        <v>236.0</v>
      </c>
      <c r="E3618" s="2">
        <v>667.0</v>
      </c>
      <c r="F3618" s="2" t="s">
        <v>36</v>
      </c>
      <c r="G3618" s="15" t="str">
        <f t="shared" ref="G3618:G3619" si="663">LEFT(A3618, 3)</f>
        <v>ABY</v>
      </c>
      <c r="H3618" s="15" t="str">
        <f t="shared" ref="H3618:H3619" si="664">RiGHT(A3618, 3)</f>
        <v>LGA</v>
      </c>
      <c r="I3618" s="15" t="str">
        <f>vlookup(G3618, 'Airport Codes'!$B$2:$D122631, 3, 0)</f>
        <v>Albany, NY</v>
      </c>
      <c r="J3618" s="15" t="str">
        <f>vlookup(H3618, 'Airport Codes'!$B$2:$D122631, 3, 0)</f>
        <v>New York, NY</v>
      </c>
      <c r="K3618" s="21"/>
    </row>
    <row r="3619" hidden="1">
      <c r="A3619" s="2" t="s">
        <v>3721</v>
      </c>
      <c r="B3619" s="2">
        <v>137.0</v>
      </c>
      <c r="C3619" s="2">
        <v>193.0</v>
      </c>
      <c r="D3619" s="2">
        <v>336.0</v>
      </c>
      <c r="E3619" s="2">
        <v>666.0</v>
      </c>
      <c r="F3619" s="2" t="s">
        <v>36</v>
      </c>
      <c r="G3619" s="15" t="str">
        <f t="shared" si="663"/>
        <v>CLT</v>
      </c>
      <c r="H3619" s="15" t="str">
        <f t="shared" si="664"/>
        <v>GSP</v>
      </c>
      <c r="I3619" s="15" t="str">
        <f>vlookup(G3619, 'Airport Codes'!$B$2:$D122631, 3, 0)</f>
        <v>Charlotte, NC</v>
      </c>
      <c r="J3619" s="15" t="str">
        <f>vlookup(H3619, 'Airport Codes'!$B$2:$D122631, 3, 0)</f>
        <v>Greenville, NC</v>
      </c>
      <c r="K3619" s="21"/>
    </row>
    <row r="3620" hidden="1">
      <c r="A3620" s="2" t="s">
        <v>3722</v>
      </c>
      <c r="B3620" s="2">
        <v>613.0</v>
      </c>
      <c r="C3620" s="2">
        <v>601.0</v>
      </c>
      <c r="D3620" s="2">
        <v>675.0</v>
      </c>
      <c r="E3620" s="2">
        <v>1889.0</v>
      </c>
    </row>
    <row r="3621" hidden="1">
      <c r="A3621" s="2" t="s">
        <v>3723</v>
      </c>
      <c r="B3621" s="2">
        <v>17994.0</v>
      </c>
      <c r="C3621" s="2">
        <v>20559.0</v>
      </c>
      <c r="D3621" s="2">
        <v>19352.0</v>
      </c>
      <c r="E3621" s="2">
        <v>57905.0</v>
      </c>
    </row>
    <row r="3622" hidden="1">
      <c r="A3622" s="2" t="s">
        <v>3724</v>
      </c>
      <c r="B3622" s="2">
        <v>670.0</v>
      </c>
      <c r="C3622" s="2">
        <v>361.0</v>
      </c>
      <c r="D3622" s="2">
        <v>777.0</v>
      </c>
      <c r="E3622" s="2">
        <v>1808.0</v>
      </c>
    </row>
    <row r="3623" hidden="1">
      <c r="A3623" s="2" t="s">
        <v>3725</v>
      </c>
      <c r="B3623" s="2">
        <v>154.0</v>
      </c>
      <c r="C3623" s="2">
        <v>238.0</v>
      </c>
      <c r="D3623" s="2">
        <v>271.0</v>
      </c>
      <c r="E3623" s="2">
        <v>663.0</v>
      </c>
      <c r="F3623" s="2" t="s">
        <v>36</v>
      </c>
      <c r="G3623" s="15" t="str">
        <f>LEFT(A3623, 3)</f>
        <v>SFO</v>
      </c>
      <c r="H3623" s="15" t="str">
        <f>RiGHT(A3623, 3)</f>
        <v>SGU</v>
      </c>
      <c r="I3623" s="15" t="str">
        <f>vlookup(G3623, 'Airport Codes'!$B$2:$D122631, 3, 0)</f>
        <v>San Francisco, CA</v>
      </c>
      <c r="J3623" s="15" t="str">
        <f>vlookup(H3623, 'Airport Codes'!$B$2:$D122631, 3, 0)</f>
        <v>St. George, UT</v>
      </c>
      <c r="K3623" s="21"/>
    </row>
    <row r="3624" hidden="1">
      <c r="A3624" s="2" t="s">
        <v>3726</v>
      </c>
      <c r="B3624" s="2">
        <v>37259.0</v>
      </c>
      <c r="C3624" s="2">
        <v>44179.0</v>
      </c>
      <c r="D3624" s="2">
        <v>42767.0</v>
      </c>
      <c r="E3624" s="2">
        <v>124205.0</v>
      </c>
    </row>
    <row r="3625" hidden="1">
      <c r="A3625" s="2" t="s">
        <v>3727</v>
      </c>
      <c r="B3625" s="2">
        <v>767.0</v>
      </c>
      <c r="C3625" s="2">
        <v>627.0</v>
      </c>
      <c r="D3625" s="2">
        <v>695.0</v>
      </c>
      <c r="E3625" s="2">
        <v>2089.0</v>
      </c>
    </row>
    <row r="3626" hidden="1">
      <c r="A3626" s="2" t="s">
        <v>3728</v>
      </c>
      <c r="B3626" s="2">
        <v>188.0</v>
      </c>
      <c r="C3626" s="2">
        <v>210.0</v>
      </c>
      <c r="D3626" s="2">
        <v>262.0</v>
      </c>
      <c r="E3626" s="2">
        <v>660.0</v>
      </c>
      <c r="F3626" s="2" t="s">
        <v>36</v>
      </c>
      <c r="G3626" s="15" t="str">
        <f>LEFT(A3626, 3)</f>
        <v>CHO</v>
      </c>
      <c r="H3626" s="15" t="str">
        <f>RiGHT(A3626, 3)</f>
        <v>LIT</v>
      </c>
      <c r="I3626" s="15" t="str">
        <f>vlookup(G3626, 'Airport Codes'!$B$2:$D122631, 3, 0)</f>
        <v>Charlottesville, VA</v>
      </c>
      <c r="J3626" s="15" t="str">
        <f>vlookup(H3626, 'Airport Codes'!$B$2:$D122631, 3, 0)</f>
        <v>Little Rock, AR</v>
      </c>
      <c r="K3626" s="21"/>
    </row>
    <row r="3627" hidden="1">
      <c r="A3627" s="2" t="s">
        <v>3729</v>
      </c>
      <c r="B3627" s="2">
        <v>348.0</v>
      </c>
      <c r="C3627" s="2">
        <v>327.0</v>
      </c>
      <c r="D3627" s="2">
        <v>306.0</v>
      </c>
      <c r="E3627" s="2">
        <v>981.0</v>
      </c>
    </row>
    <row r="3628" hidden="1">
      <c r="A3628" s="2" t="s">
        <v>3730</v>
      </c>
      <c r="B3628" s="2">
        <v>1164.0</v>
      </c>
      <c r="C3628" s="2">
        <v>1196.0</v>
      </c>
      <c r="D3628" s="2">
        <v>1026.0</v>
      </c>
      <c r="E3628" s="2">
        <v>3386.0</v>
      </c>
    </row>
    <row r="3629" hidden="1">
      <c r="A3629" s="2" t="s">
        <v>3731</v>
      </c>
      <c r="B3629" s="2">
        <v>134.0</v>
      </c>
      <c r="C3629" s="2">
        <v>240.0</v>
      </c>
      <c r="D3629" s="2">
        <v>284.0</v>
      </c>
      <c r="E3629" s="2">
        <v>658.0</v>
      </c>
      <c r="F3629" s="2" t="s">
        <v>36</v>
      </c>
      <c r="G3629" s="15" t="str">
        <f>LEFT(A3629, 3)</f>
        <v>PVD</v>
      </c>
      <c r="H3629" s="15" t="str">
        <f>RiGHT(A3629, 3)</f>
        <v>SBN</v>
      </c>
      <c r="I3629" s="15" t="str">
        <f>vlookup(G3629, 'Airport Codes'!$B$2:$D122631, 3, 0)</f>
        <v>Providence, RI</v>
      </c>
      <c r="J3629" s="15" t="str">
        <f>vlookup(H3629, 'Airport Codes'!$B$2:$D122631, 3, 0)</f>
        <v>South Bend, IN</v>
      </c>
      <c r="K3629" s="21"/>
    </row>
    <row r="3630" hidden="1">
      <c r="A3630" s="2" t="s">
        <v>3732</v>
      </c>
      <c r="B3630" s="2">
        <v>53966.0</v>
      </c>
      <c r="C3630" s="2">
        <v>55988.0</v>
      </c>
      <c r="D3630" s="2">
        <v>55541.0</v>
      </c>
      <c r="E3630" s="2">
        <v>165495.0</v>
      </c>
    </row>
    <row r="3631" hidden="1">
      <c r="A3631" s="2" t="s">
        <v>3733</v>
      </c>
      <c r="B3631" s="2">
        <v>150.0</v>
      </c>
      <c r="C3631" s="2">
        <v>243.0</v>
      </c>
      <c r="D3631" s="2">
        <v>257.0</v>
      </c>
      <c r="E3631" s="2">
        <v>650.0</v>
      </c>
      <c r="F3631" s="2" t="s">
        <v>36</v>
      </c>
      <c r="G3631" s="15" t="str">
        <f t="shared" ref="G3631:G3633" si="665">LEFT(A3631, 3)</f>
        <v>COU</v>
      </c>
      <c r="H3631" s="15" t="str">
        <f t="shared" ref="H3631:H3633" si="666">RiGHT(A3631, 3)</f>
        <v>MSP</v>
      </c>
      <c r="I3631" s="15" t="str">
        <f>vlookup(G3631, 'Airport Codes'!$B$2:$D122631, 3, 0)</f>
        <v>Columbia, SC</v>
      </c>
      <c r="J3631" s="15" t="str">
        <f>vlookup(H3631, 'Airport Codes'!$B$2:$D122631, 3, 0)</f>
        <v>St. Paul-Minneapolis, MN</v>
      </c>
      <c r="K3631" s="21"/>
    </row>
    <row r="3632" hidden="1">
      <c r="A3632" s="2" t="s">
        <v>3734</v>
      </c>
      <c r="B3632" s="2">
        <v>150.0</v>
      </c>
      <c r="C3632" s="2">
        <v>246.0</v>
      </c>
      <c r="D3632" s="2">
        <v>250.0</v>
      </c>
      <c r="E3632" s="2">
        <v>646.0</v>
      </c>
      <c r="F3632" s="2" t="s">
        <v>36</v>
      </c>
      <c r="G3632" s="15" t="str">
        <f t="shared" si="665"/>
        <v>CHS</v>
      </c>
      <c r="H3632" s="15" t="str">
        <f t="shared" si="666"/>
        <v>EVV</v>
      </c>
      <c r="I3632" s="15" t="str">
        <f>vlookup(G3632, 'Airport Codes'!$B$2:$D122631, 3, 0)</f>
        <v>Charleston, WV</v>
      </c>
      <c r="J3632" s="15" t="str">
        <f>vlookup(H3632, 'Airport Codes'!$B$2:$D122631, 3, 0)</f>
        <v>Evansville, IN</v>
      </c>
      <c r="K3632" s="21"/>
    </row>
    <row r="3633" hidden="1">
      <c r="A3633" s="2" t="s">
        <v>3735</v>
      </c>
      <c r="B3633" s="2">
        <v>197.0</v>
      </c>
      <c r="C3633" s="2">
        <v>218.0</v>
      </c>
      <c r="D3633" s="2">
        <v>231.0</v>
      </c>
      <c r="E3633" s="2">
        <v>646.0</v>
      </c>
      <c r="F3633" s="2" t="s">
        <v>36</v>
      </c>
      <c r="G3633" s="15" t="str">
        <f t="shared" si="665"/>
        <v>MLI</v>
      </c>
      <c r="H3633" s="15" t="str">
        <f t="shared" si="666"/>
        <v>OKC</v>
      </c>
      <c r="I3633" s="15" t="str">
        <f>vlookup(G3633, 'Airport Codes'!$B$2:$D122631, 3, 0)</f>
        <v>Moline, IL</v>
      </c>
      <c r="J3633" s="15" t="str">
        <f>vlookup(H3633, 'Airport Codes'!$B$2:$D122631, 3, 0)</f>
        <v>Oklahoma City, OK</v>
      </c>
      <c r="K3633" s="21"/>
    </row>
    <row r="3634" hidden="1">
      <c r="A3634" s="2" t="s">
        <v>3736</v>
      </c>
      <c r="B3634" s="2">
        <v>258.0</v>
      </c>
      <c r="C3634" s="2">
        <v>315.0</v>
      </c>
      <c r="D3634" s="2">
        <v>309.0</v>
      </c>
      <c r="E3634" s="2">
        <v>882.0</v>
      </c>
    </row>
    <row r="3635" hidden="1">
      <c r="A3635" s="2" t="s">
        <v>3737</v>
      </c>
      <c r="B3635" s="2">
        <v>177.0</v>
      </c>
      <c r="C3635" s="2">
        <v>191.0</v>
      </c>
      <c r="D3635" s="2">
        <v>274.0</v>
      </c>
      <c r="E3635" s="2">
        <v>642.0</v>
      </c>
      <c r="F3635" s="2" t="s">
        <v>36</v>
      </c>
      <c r="G3635" s="15" t="str">
        <f t="shared" ref="G3635:G3636" si="667">LEFT(A3635, 3)</f>
        <v>AVP</v>
      </c>
      <c r="H3635" s="15" t="str">
        <f t="shared" ref="H3635:H3636" si="668">RiGHT(A3635, 3)</f>
        <v>DAB</v>
      </c>
      <c r="I3635" s="15" t="str">
        <f>vlookup(G3635, 'Airport Codes'!$B$2:$D122631, 3, 0)</f>
        <v>Wilkes-Barre, PA</v>
      </c>
      <c r="J3635" s="15" t="str">
        <f>vlookup(H3635, 'Airport Codes'!$B$2:$D122631, 3, 0)</f>
        <v>Daytona Beach, FL</v>
      </c>
      <c r="K3635" s="21"/>
    </row>
    <row r="3636" hidden="1">
      <c r="A3636" s="2" t="s">
        <v>3738</v>
      </c>
      <c r="B3636" s="2">
        <v>180.0</v>
      </c>
      <c r="C3636" s="2">
        <v>216.0</v>
      </c>
      <c r="D3636" s="2">
        <v>242.0</v>
      </c>
      <c r="E3636" s="2">
        <v>638.0</v>
      </c>
      <c r="F3636" s="2" t="s">
        <v>36</v>
      </c>
      <c r="G3636" s="15" t="str">
        <f t="shared" si="667"/>
        <v>CAE</v>
      </c>
      <c r="H3636" s="15" t="str">
        <f t="shared" si="668"/>
        <v>SHV</v>
      </c>
      <c r="I3636" s="15" t="str">
        <f>vlookup(G3636, 'Airport Codes'!$B$2:$D122631, 3, 0)</f>
        <v>Columbia, SC</v>
      </c>
      <c r="J3636" s="15" t="str">
        <f>vlookup(H3636, 'Airport Codes'!$B$2:$D122631, 3, 0)</f>
        <v>Shreveport, LA</v>
      </c>
      <c r="K3636" s="21"/>
    </row>
    <row r="3637" hidden="1">
      <c r="A3637" s="2" t="s">
        <v>3739</v>
      </c>
      <c r="C3637" s="2">
        <v>57.0</v>
      </c>
      <c r="D3637" s="2">
        <v>45.0</v>
      </c>
      <c r="E3637" s="2">
        <v>102.0</v>
      </c>
    </row>
    <row r="3638" hidden="1">
      <c r="A3638" s="2" t="s">
        <v>3740</v>
      </c>
      <c r="B3638" s="2">
        <v>49108.0</v>
      </c>
      <c r="C3638" s="2">
        <v>48793.0</v>
      </c>
      <c r="D3638" s="2">
        <v>49175.0</v>
      </c>
      <c r="E3638" s="2">
        <v>147076.0</v>
      </c>
    </row>
    <row r="3639" hidden="1">
      <c r="A3639" s="2" t="s">
        <v>3741</v>
      </c>
      <c r="B3639" s="2">
        <v>146.0</v>
      </c>
      <c r="C3639" s="2">
        <v>233.0</v>
      </c>
      <c r="D3639" s="2">
        <v>259.0</v>
      </c>
      <c r="E3639" s="2">
        <v>638.0</v>
      </c>
      <c r="F3639" s="2" t="s">
        <v>36</v>
      </c>
      <c r="G3639" s="15" t="str">
        <f>LEFT(A3639, 3)</f>
        <v>MFR</v>
      </c>
      <c r="H3639" s="15" t="str">
        <f>RiGHT(A3639, 3)</f>
        <v>SBA</v>
      </c>
      <c r="I3639" s="15" t="str">
        <f>vlookup(G3639, 'Airport Codes'!$B$2:$D122631, 3, 0)</f>
        <v>Medford, OR</v>
      </c>
      <c r="J3639" s="15" t="str">
        <f>vlookup(H3639, 'Airport Codes'!$B$2:$D122631, 3, 0)</f>
        <v>Santa Barbara, CA</v>
      </c>
      <c r="K3639" s="21"/>
    </row>
    <row r="3640" hidden="1">
      <c r="A3640" s="2" t="s">
        <v>3742</v>
      </c>
      <c r="B3640" s="2">
        <v>14975.0</v>
      </c>
      <c r="C3640" s="2">
        <v>14412.0</v>
      </c>
      <c r="D3640" s="2">
        <v>15245.0</v>
      </c>
      <c r="E3640" s="2">
        <v>44632.0</v>
      </c>
    </row>
    <row r="3641" hidden="1">
      <c r="A3641" s="2" t="s">
        <v>3743</v>
      </c>
      <c r="B3641" s="2">
        <v>140.0</v>
      </c>
      <c r="C3641" s="2">
        <v>221.0</v>
      </c>
      <c r="D3641" s="2">
        <v>274.0</v>
      </c>
      <c r="E3641" s="2">
        <v>635.0</v>
      </c>
      <c r="F3641" s="2" t="s">
        <v>36</v>
      </c>
      <c r="G3641" s="15" t="str">
        <f t="shared" ref="G3641:G3642" si="669">LEFT(A3641, 3)</f>
        <v>CMH</v>
      </c>
      <c r="H3641" s="15" t="str">
        <f t="shared" ref="H3641:H3642" si="670">RiGHT(A3641, 3)</f>
        <v>TVC</v>
      </c>
      <c r="I3641" s="15" t="str">
        <f>vlookup(G3641, 'Airport Codes'!$B$2:$D122631, 3, 0)</f>
        <v>Columbus, WI</v>
      </c>
      <c r="J3641" s="15" t="str">
        <f>vlookup(H3641, 'Airport Codes'!$B$2:$D122631, 3, 0)</f>
        <v>Traverse City, MI</v>
      </c>
      <c r="K3641" s="21"/>
    </row>
    <row r="3642" hidden="1">
      <c r="A3642" s="2" t="s">
        <v>3744</v>
      </c>
      <c r="B3642" s="2">
        <v>108.0</v>
      </c>
      <c r="C3642" s="2">
        <v>239.0</v>
      </c>
      <c r="D3642" s="2">
        <v>286.0</v>
      </c>
      <c r="E3642" s="2">
        <v>633.0</v>
      </c>
      <c r="F3642" s="2" t="s">
        <v>36</v>
      </c>
      <c r="G3642" s="15" t="str">
        <f t="shared" si="669"/>
        <v>BNA</v>
      </c>
      <c r="H3642" s="15" t="str">
        <f t="shared" si="670"/>
        <v>GFK</v>
      </c>
      <c r="I3642" s="15" t="str">
        <f>vlookup(G3642, 'Airport Codes'!$B$2:$D122631, 3, 0)</f>
        <v>Nashville, TN</v>
      </c>
      <c r="J3642" s="15" t="str">
        <f>vlookup(H3642, 'Airport Codes'!$B$2:$D122631, 3, 0)</f>
        <v>Grand Forks, ND</v>
      </c>
      <c r="K3642" s="21"/>
    </row>
    <row r="3643" hidden="1">
      <c r="A3643" s="2" t="s">
        <v>3745</v>
      </c>
      <c r="B3643" s="2">
        <v>105.0</v>
      </c>
      <c r="C3643" s="2">
        <v>179.0</v>
      </c>
      <c r="D3643" s="2">
        <v>66.0</v>
      </c>
      <c r="E3643" s="2">
        <v>350.0</v>
      </c>
    </row>
    <row r="3644" hidden="1">
      <c r="A3644" s="2" t="s">
        <v>3746</v>
      </c>
      <c r="B3644" s="2">
        <v>195.0</v>
      </c>
      <c r="C3644" s="2">
        <v>203.0</v>
      </c>
      <c r="D3644" s="2">
        <v>234.0</v>
      </c>
      <c r="E3644" s="2">
        <v>632.0</v>
      </c>
      <c r="F3644" s="2" t="s">
        <v>36</v>
      </c>
      <c r="G3644" s="15" t="str">
        <f>LEFT(A3644, 3)</f>
        <v>MEM</v>
      </c>
      <c r="H3644" s="15" t="str">
        <f>RiGHT(A3644, 3)</f>
        <v>MLI</v>
      </c>
      <c r="I3644" s="15" t="str">
        <f>vlookup(G3644, 'Airport Codes'!$B$2:$D122631, 3, 0)</f>
        <v>Memphis, TN</v>
      </c>
      <c r="J3644" s="15" t="str">
        <f>vlookup(H3644, 'Airport Codes'!$B$2:$D122631, 3, 0)</f>
        <v>Moline, IL</v>
      </c>
      <c r="K3644" s="21"/>
    </row>
    <row r="3645" hidden="1">
      <c r="A3645" s="2" t="s">
        <v>3747</v>
      </c>
      <c r="B3645" s="2">
        <v>245.0</v>
      </c>
      <c r="C3645" s="2">
        <v>258.0</v>
      </c>
      <c r="D3645" s="2">
        <v>248.0</v>
      </c>
      <c r="E3645" s="2">
        <v>751.0</v>
      </c>
    </row>
    <row r="3646" hidden="1">
      <c r="A3646" s="2" t="s">
        <v>3748</v>
      </c>
      <c r="B3646" s="2">
        <v>138.0</v>
      </c>
      <c r="C3646" s="2">
        <v>123.0</v>
      </c>
      <c r="D3646" s="2">
        <v>99.0</v>
      </c>
      <c r="E3646" s="2">
        <v>360.0</v>
      </c>
    </row>
    <row r="3647" hidden="1">
      <c r="A3647" s="2" t="s">
        <v>3749</v>
      </c>
      <c r="B3647" s="2">
        <v>646.0</v>
      </c>
      <c r="C3647" s="2">
        <v>668.0</v>
      </c>
      <c r="D3647" s="2">
        <v>655.0</v>
      </c>
      <c r="E3647" s="2">
        <v>1969.0</v>
      </c>
    </row>
    <row r="3648" hidden="1">
      <c r="A3648" s="2" t="s">
        <v>3750</v>
      </c>
      <c r="D3648" s="2">
        <v>946.0</v>
      </c>
      <c r="E3648" s="2">
        <v>946.0</v>
      </c>
    </row>
    <row r="3649" hidden="1">
      <c r="A3649" s="2" t="s">
        <v>3751</v>
      </c>
      <c r="D3649" s="2">
        <v>18.0</v>
      </c>
      <c r="E3649" s="2">
        <v>18.0</v>
      </c>
    </row>
    <row r="3650" hidden="1">
      <c r="A3650" s="2" t="s">
        <v>3752</v>
      </c>
      <c r="B3650" s="2">
        <v>8050.0</v>
      </c>
      <c r="C3650" s="2">
        <v>9015.0</v>
      </c>
      <c r="D3650" s="2">
        <v>8864.0</v>
      </c>
      <c r="E3650" s="2">
        <v>25929.0</v>
      </c>
    </row>
    <row r="3651" hidden="1">
      <c r="A3651" s="2" t="s">
        <v>3753</v>
      </c>
      <c r="B3651" s="2">
        <v>42.0</v>
      </c>
      <c r="C3651" s="2">
        <v>128.0</v>
      </c>
      <c r="D3651" s="2">
        <v>102.0</v>
      </c>
      <c r="E3651" s="2">
        <v>272.0</v>
      </c>
    </row>
    <row r="3652" hidden="1">
      <c r="A3652" s="2" t="s">
        <v>3754</v>
      </c>
      <c r="B3652" s="2">
        <v>100.0</v>
      </c>
      <c r="C3652" s="2">
        <v>141.0</v>
      </c>
      <c r="D3652" s="2">
        <v>26.0</v>
      </c>
      <c r="E3652" s="2">
        <v>267.0</v>
      </c>
    </row>
    <row r="3653" hidden="1">
      <c r="A3653" s="2" t="s">
        <v>3755</v>
      </c>
      <c r="B3653" s="2">
        <v>114.0</v>
      </c>
      <c r="C3653" s="2">
        <v>210.0</v>
      </c>
      <c r="D3653" s="2">
        <v>150.0</v>
      </c>
      <c r="E3653" s="2">
        <v>474.0</v>
      </c>
    </row>
    <row r="3654" hidden="1">
      <c r="A3654" s="2" t="s">
        <v>3756</v>
      </c>
      <c r="B3654" s="2">
        <v>253.0</v>
      </c>
      <c r="C3654" s="2">
        <v>342.0</v>
      </c>
      <c r="D3654" s="2">
        <v>311.0</v>
      </c>
      <c r="E3654" s="2">
        <v>906.0</v>
      </c>
    </row>
    <row r="3655" hidden="1">
      <c r="A3655" s="2" t="s">
        <v>3757</v>
      </c>
      <c r="B3655" s="2">
        <v>243.0</v>
      </c>
      <c r="C3655" s="2">
        <v>342.0</v>
      </c>
      <c r="D3655" s="2">
        <v>286.0</v>
      </c>
      <c r="E3655" s="2">
        <v>871.0</v>
      </c>
    </row>
    <row r="3656" hidden="1">
      <c r="A3656" s="2" t="s">
        <v>3758</v>
      </c>
      <c r="B3656" s="2">
        <v>619.0</v>
      </c>
      <c r="C3656" s="2">
        <v>1253.0</v>
      </c>
      <c r="D3656" s="2">
        <v>1058.0</v>
      </c>
      <c r="E3656" s="2">
        <v>2930.0</v>
      </c>
    </row>
    <row r="3657" hidden="1">
      <c r="A3657" s="2" t="s">
        <v>3759</v>
      </c>
      <c r="B3657" s="2">
        <v>47.0</v>
      </c>
      <c r="C3657" s="2">
        <v>20.0</v>
      </c>
      <c r="D3657" s="2">
        <v>95.0</v>
      </c>
      <c r="E3657" s="2">
        <v>162.0</v>
      </c>
    </row>
    <row r="3658" hidden="1">
      <c r="A3658" s="2" t="s">
        <v>3760</v>
      </c>
      <c r="B3658" s="2">
        <v>145.0</v>
      </c>
      <c r="C3658" s="2">
        <v>233.0</v>
      </c>
      <c r="D3658" s="2">
        <v>253.0</v>
      </c>
      <c r="E3658" s="2">
        <v>631.0</v>
      </c>
      <c r="F3658" s="2" t="s">
        <v>36</v>
      </c>
      <c r="G3658" s="15" t="str">
        <f t="shared" ref="G3658:G3661" si="671">LEFT(A3658, 3)</f>
        <v>CLE</v>
      </c>
      <c r="H3658" s="15" t="str">
        <f t="shared" ref="H3658:H3661" si="672">RiGHT(A3658, 3)</f>
        <v>EVV</v>
      </c>
      <c r="I3658" s="15" t="str">
        <f>vlookup(G3658, 'Airport Codes'!$B$2:$D122631, 3, 0)</f>
        <v>Cleveland, OH</v>
      </c>
      <c r="J3658" s="15" t="str">
        <f>vlookup(H3658, 'Airport Codes'!$B$2:$D122631, 3, 0)</f>
        <v>Evansville, IN</v>
      </c>
      <c r="K3658" s="21"/>
    </row>
    <row r="3659" hidden="1">
      <c r="A3659" s="2" t="s">
        <v>3761</v>
      </c>
      <c r="B3659" s="2">
        <v>151.0</v>
      </c>
      <c r="C3659" s="2">
        <v>206.0</v>
      </c>
      <c r="D3659" s="2">
        <v>272.0</v>
      </c>
      <c r="E3659" s="2">
        <v>629.0</v>
      </c>
      <c r="F3659" s="2" t="s">
        <v>36</v>
      </c>
      <c r="G3659" s="15" t="str">
        <f t="shared" si="671"/>
        <v>ATW</v>
      </c>
      <c r="H3659" s="15" t="str">
        <f t="shared" si="672"/>
        <v>SDF</v>
      </c>
      <c r="I3659" s="15" t="str">
        <f>vlookup(G3659, 'Airport Codes'!$B$2:$D122631, 3, 0)</f>
        <v>Appleton, WI</v>
      </c>
      <c r="J3659" s="15" t="str">
        <f>vlookup(H3659, 'Airport Codes'!$B$2:$D122631, 3, 0)</f>
        <v>Louisville, KY</v>
      </c>
      <c r="K3659" s="21"/>
    </row>
    <row r="3660" hidden="1">
      <c r="A3660" s="2" t="s">
        <v>3762</v>
      </c>
      <c r="B3660" s="2">
        <v>205.0</v>
      </c>
      <c r="C3660" s="2">
        <v>208.0</v>
      </c>
      <c r="D3660" s="2">
        <v>214.0</v>
      </c>
      <c r="E3660" s="2">
        <v>627.0</v>
      </c>
      <c r="F3660" s="2" t="s">
        <v>36</v>
      </c>
      <c r="G3660" s="15" t="str">
        <f t="shared" si="671"/>
        <v>BDL</v>
      </c>
      <c r="H3660" s="15" t="str">
        <f t="shared" si="672"/>
        <v>LYH</v>
      </c>
      <c r="I3660" s="15" t="str">
        <f>vlookup(G3660, 'Airport Codes'!$B$2:$D122631, 3, 0)</f>
        <v>Hartford, CT</v>
      </c>
      <c r="J3660" s="15" t="str">
        <f>vlookup(H3660, 'Airport Codes'!$B$2:$D122631, 3, 0)</f>
        <v>Lynchburg, VA</v>
      </c>
      <c r="K3660" s="21"/>
    </row>
    <row r="3661" hidden="1">
      <c r="A3661" s="2" t="s">
        <v>3763</v>
      </c>
      <c r="B3661" s="2">
        <v>134.0</v>
      </c>
      <c r="C3661" s="2">
        <v>237.0</v>
      </c>
      <c r="D3661" s="2">
        <v>256.0</v>
      </c>
      <c r="E3661" s="2">
        <v>627.0</v>
      </c>
      <c r="F3661" s="2" t="s">
        <v>36</v>
      </c>
      <c r="G3661" s="15" t="str">
        <f t="shared" si="671"/>
        <v>BOI</v>
      </c>
      <c r="H3661" s="15" t="str">
        <f t="shared" si="672"/>
        <v>STS</v>
      </c>
      <c r="I3661" s="15" t="str">
        <f>vlookup(G3661, 'Airport Codes'!$B$2:$D122631, 3, 0)</f>
        <v>Boise, ID</v>
      </c>
      <c r="J3661" s="15" t="str">
        <f>vlookup(H3661, 'Airport Codes'!$B$2:$D122631, 3, 0)</f>
        <v>Santa Rosa, CA</v>
      </c>
      <c r="K3661" s="21"/>
    </row>
    <row r="3662" hidden="1">
      <c r="A3662" s="2" t="s">
        <v>3764</v>
      </c>
      <c r="D3662" s="2">
        <v>2723.0</v>
      </c>
      <c r="E3662" s="2">
        <v>2723.0</v>
      </c>
    </row>
    <row r="3663" hidden="1">
      <c r="A3663" s="2" t="s">
        <v>3765</v>
      </c>
      <c r="B3663" s="2">
        <v>184.0</v>
      </c>
      <c r="C3663" s="2">
        <v>194.0</v>
      </c>
      <c r="D3663" s="2">
        <v>249.0</v>
      </c>
      <c r="E3663" s="2">
        <v>627.0</v>
      </c>
      <c r="F3663" s="2" t="s">
        <v>36</v>
      </c>
      <c r="G3663" s="15" t="str">
        <f>LEFT(A3663, 3)</f>
        <v>CLE</v>
      </c>
      <c r="H3663" s="15" t="str">
        <f>RiGHT(A3663, 3)</f>
        <v>PIA</v>
      </c>
      <c r="I3663" s="15" t="str">
        <f>vlookup(G3663, 'Airport Codes'!$B$2:$D122631, 3, 0)</f>
        <v>Cleveland, OH</v>
      </c>
      <c r="J3663" s="15" t="str">
        <f>vlookup(H3663, 'Airport Codes'!$B$2:$D122631, 3, 0)</f>
        <v>Peoria, IL</v>
      </c>
      <c r="K3663" s="21"/>
    </row>
    <row r="3664" hidden="1">
      <c r="A3664" s="2" t="s">
        <v>3766</v>
      </c>
      <c r="B3664" s="2">
        <v>1447.0</v>
      </c>
      <c r="C3664" s="2">
        <v>1433.0</v>
      </c>
      <c r="D3664" s="2">
        <v>1875.0</v>
      </c>
      <c r="E3664" s="2">
        <v>4755.0</v>
      </c>
    </row>
    <row r="3665" hidden="1">
      <c r="A3665" s="2" t="s">
        <v>3767</v>
      </c>
      <c r="C3665" s="2">
        <v>37.0</v>
      </c>
      <c r="D3665" s="2">
        <v>58.0</v>
      </c>
      <c r="E3665" s="2">
        <v>95.0</v>
      </c>
    </row>
    <row r="3666" hidden="1">
      <c r="A3666" s="2" t="s">
        <v>3768</v>
      </c>
      <c r="B3666" s="2">
        <v>8028.0</v>
      </c>
      <c r="C3666" s="2">
        <v>6986.0</v>
      </c>
      <c r="D3666" s="2">
        <v>6831.0</v>
      </c>
      <c r="E3666" s="2">
        <v>21845.0</v>
      </c>
    </row>
    <row r="3667" hidden="1">
      <c r="A3667" s="2" t="s">
        <v>3769</v>
      </c>
      <c r="B3667" s="2">
        <v>92.0</v>
      </c>
      <c r="C3667" s="2">
        <v>86.0</v>
      </c>
      <c r="D3667" s="2">
        <v>93.0</v>
      </c>
      <c r="E3667" s="2">
        <v>271.0</v>
      </c>
    </row>
    <row r="3668" hidden="1">
      <c r="A3668" s="2" t="s">
        <v>3770</v>
      </c>
      <c r="B3668" s="2">
        <v>6689.0</v>
      </c>
      <c r="C3668" s="2">
        <v>6032.0</v>
      </c>
      <c r="D3668" s="2">
        <v>5239.0</v>
      </c>
      <c r="E3668" s="2">
        <v>17960.0</v>
      </c>
    </row>
    <row r="3669" hidden="1">
      <c r="A3669" s="2" t="s">
        <v>3771</v>
      </c>
      <c r="B3669" s="2">
        <v>180.0</v>
      </c>
      <c r="C3669" s="2">
        <v>131.0</v>
      </c>
      <c r="D3669" s="2">
        <v>200.0</v>
      </c>
      <c r="E3669" s="2">
        <v>511.0</v>
      </c>
    </row>
    <row r="3670" hidden="1">
      <c r="A3670" s="2" t="s">
        <v>3772</v>
      </c>
      <c r="B3670" s="2">
        <v>18.0</v>
      </c>
      <c r="C3670" s="2">
        <v>43.0</v>
      </c>
      <c r="D3670" s="2">
        <v>24.0</v>
      </c>
      <c r="E3670" s="2">
        <v>85.0</v>
      </c>
    </row>
    <row r="3671" hidden="1">
      <c r="A3671" s="2" t="s">
        <v>3773</v>
      </c>
      <c r="B3671" s="2">
        <v>51782.0</v>
      </c>
      <c r="C3671" s="2">
        <v>45066.0</v>
      </c>
      <c r="D3671" s="2">
        <v>40036.0</v>
      </c>
      <c r="E3671" s="2">
        <v>136884.0</v>
      </c>
    </row>
    <row r="3672" hidden="1">
      <c r="A3672" s="2" t="s">
        <v>3774</v>
      </c>
      <c r="B3672" s="2">
        <v>23304.0</v>
      </c>
      <c r="C3672" s="2">
        <v>22898.0</v>
      </c>
      <c r="D3672" s="2">
        <v>23122.0</v>
      </c>
      <c r="E3672" s="2">
        <v>69324.0</v>
      </c>
    </row>
    <row r="3673" hidden="1">
      <c r="A3673" s="2" t="s">
        <v>3775</v>
      </c>
      <c r="B3673" s="2">
        <v>5379.0</v>
      </c>
      <c r="C3673" s="2">
        <v>5375.0</v>
      </c>
      <c r="D3673" s="2">
        <v>5112.0</v>
      </c>
      <c r="E3673" s="2">
        <v>15866.0</v>
      </c>
    </row>
    <row r="3674" hidden="1">
      <c r="A3674" s="2" t="s">
        <v>3776</v>
      </c>
      <c r="B3674" s="2">
        <v>15282.0</v>
      </c>
      <c r="C3674" s="2">
        <v>15126.0</v>
      </c>
      <c r="D3674" s="2">
        <v>13046.0</v>
      </c>
      <c r="E3674" s="2">
        <v>43454.0</v>
      </c>
    </row>
    <row r="3675" hidden="1">
      <c r="A3675" s="2" t="s">
        <v>3777</v>
      </c>
      <c r="B3675" s="2">
        <v>5689.0</v>
      </c>
      <c r="C3675" s="2">
        <v>6241.0</v>
      </c>
      <c r="D3675" s="2">
        <v>5786.0</v>
      </c>
      <c r="E3675" s="2">
        <v>17716.0</v>
      </c>
    </row>
    <row r="3676" hidden="1">
      <c r="A3676" s="2" t="s">
        <v>3778</v>
      </c>
      <c r="B3676" s="2">
        <v>24256.0</v>
      </c>
      <c r="C3676" s="2">
        <v>23754.0</v>
      </c>
      <c r="D3676" s="2">
        <v>23827.0</v>
      </c>
      <c r="E3676" s="2">
        <v>71837.0</v>
      </c>
    </row>
    <row r="3677" hidden="1">
      <c r="A3677" s="2" t="s">
        <v>3779</v>
      </c>
      <c r="B3677" s="2">
        <v>17482.0</v>
      </c>
      <c r="C3677" s="2">
        <v>16820.0</v>
      </c>
      <c r="D3677" s="2">
        <v>15397.0</v>
      </c>
      <c r="E3677" s="2">
        <v>49699.0</v>
      </c>
    </row>
    <row r="3678" hidden="1">
      <c r="A3678" s="2" t="s">
        <v>3780</v>
      </c>
      <c r="B3678" s="2">
        <v>10552.0</v>
      </c>
      <c r="C3678" s="2">
        <v>9764.0</v>
      </c>
      <c r="D3678" s="2">
        <v>9024.0</v>
      </c>
      <c r="E3678" s="2">
        <v>29340.0</v>
      </c>
    </row>
    <row r="3679" hidden="1">
      <c r="A3679" s="2" t="s">
        <v>3781</v>
      </c>
      <c r="B3679" s="2">
        <v>17496.0</v>
      </c>
      <c r="C3679" s="2">
        <v>16849.0</v>
      </c>
      <c r="D3679" s="2">
        <v>19383.0</v>
      </c>
      <c r="E3679" s="2">
        <v>53728.0</v>
      </c>
    </row>
    <row r="3680" hidden="1">
      <c r="A3680" s="2" t="s">
        <v>3782</v>
      </c>
      <c r="B3680" s="2">
        <v>1147.0</v>
      </c>
      <c r="E3680" s="2">
        <v>1147.0</v>
      </c>
    </row>
    <row r="3681" hidden="1">
      <c r="A3681" s="2" t="s">
        <v>3783</v>
      </c>
      <c r="B3681" s="2">
        <v>361.0</v>
      </c>
      <c r="C3681" s="2">
        <v>395.0</v>
      </c>
      <c r="D3681" s="2">
        <v>340.0</v>
      </c>
      <c r="E3681" s="2">
        <v>1096.0</v>
      </c>
    </row>
    <row r="3682" hidden="1">
      <c r="A3682" s="2" t="s">
        <v>3784</v>
      </c>
      <c r="B3682" s="2">
        <v>363.0</v>
      </c>
      <c r="C3682" s="2">
        <v>344.0</v>
      </c>
      <c r="D3682" s="2">
        <v>429.0</v>
      </c>
      <c r="E3682" s="2">
        <v>1136.0</v>
      </c>
    </row>
    <row r="3683" hidden="1">
      <c r="A3683" s="2" t="s">
        <v>3785</v>
      </c>
      <c r="B3683" s="2">
        <v>8326.0</v>
      </c>
      <c r="C3683" s="2">
        <v>8008.0</v>
      </c>
      <c r="D3683" s="2">
        <v>7367.0</v>
      </c>
      <c r="E3683" s="2">
        <v>23701.0</v>
      </c>
    </row>
    <row r="3684" hidden="1">
      <c r="A3684" s="2" t="s">
        <v>3786</v>
      </c>
      <c r="B3684" s="2">
        <v>23182.0</v>
      </c>
      <c r="C3684" s="2">
        <v>23475.0</v>
      </c>
      <c r="D3684" s="2">
        <v>20994.0</v>
      </c>
      <c r="E3684" s="2">
        <v>67651.0</v>
      </c>
    </row>
    <row r="3685" hidden="1">
      <c r="A3685" s="2" t="s">
        <v>3787</v>
      </c>
      <c r="B3685" s="2">
        <v>666.0</v>
      </c>
      <c r="C3685" s="2">
        <v>1054.0</v>
      </c>
      <c r="D3685" s="2">
        <v>1031.0</v>
      </c>
      <c r="E3685" s="2">
        <v>2751.0</v>
      </c>
    </row>
    <row r="3686" hidden="1">
      <c r="A3686" s="2" t="s">
        <v>3788</v>
      </c>
      <c r="C3686" s="2">
        <v>18.0</v>
      </c>
      <c r="D3686" s="2">
        <v>36.0</v>
      </c>
      <c r="E3686" s="2">
        <v>54.0</v>
      </c>
    </row>
    <row r="3687" hidden="1">
      <c r="A3687" s="2" t="s">
        <v>3789</v>
      </c>
      <c r="B3687" s="2">
        <v>170.0</v>
      </c>
      <c r="C3687" s="2">
        <v>209.0</v>
      </c>
      <c r="D3687" s="2">
        <v>236.0</v>
      </c>
      <c r="E3687" s="2">
        <v>615.0</v>
      </c>
      <c r="F3687" s="2" t="s">
        <v>36</v>
      </c>
      <c r="G3687" s="15" t="str">
        <f>LEFT(A3687, 3)</f>
        <v>AGS</v>
      </c>
      <c r="H3687" s="15" t="str">
        <f>RiGHT(A3687, 3)</f>
        <v>RDU</v>
      </c>
      <c r="I3687" s="15" t="str">
        <f>vlookup(G3687, 'Airport Codes'!$B$2:$D122631, 3, 0)</f>
        <v>Augusta, ME</v>
      </c>
      <c r="J3687" s="15" t="str">
        <f>vlookup(H3687, 'Airport Codes'!$B$2:$D122631, 3, 0)</f>
        <v>Raleigh, NC</v>
      </c>
      <c r="K3687" s="21"/>
    </row>
    <row r="3688" hidden="1">
      <c r="A3688" s="2" t="s">
        <v>3790</v>
      </c>
      <c r="B3688" s="2">
        <v>1557.0</v>
      </c>
      <c r="C3688" s="2">
        <v>1365.0</v>
      </c>
      <c r="D3688" s="2">
        <v>1470.0</v>
      </c>
      <c r="E3688" s="2">
        <v>4392.0</v>
      </c>
    </row>
    <row r="3689" hidden="1">
      <c r="A3689" s="2" t="s">
        <v>3791</v>
      </c>
      <c r="B3689" s="2">
        <v>149.0</v>
      </c>
      <c r="C3689" s="2">
        <v>222.0</v>
      </c>
      <c r="D3689" s="2">
        <v>239.0</v>
      </c>
      <c r="E3689" s="2">
        <v>610.0</v>
      </c>
      <c r="F3689" s="2" t="s">
        <v>36</v>
      </c>
      <c r="G3689" s="15" t="str">
        <f>LEFT(A3689, 3)</f>
        <v>EUG</v>
      </c>
      <c r="H3689" s="15" t="str">
        <f>RiGHT(A3689, 3)</f>
        <v>SBP</v>
      </c>
      <c r="I3689" s="15" t="str">
        <f>vlookup(G3689, 'Airport Codes'!$B$2:$D122631, 3, 0)</f>
        <v>Eugene, OR</v>
      </c>
      <c r="J3689" s="15" t="str">
        <f>vlookup(H3689, 'Airport Codes'!$B$2:$D122631, 3, 0)</f>
        <v>San Luis Obispo, CA</v>
      </c>
      <c r="K3689" s="21"/>
    </row>
    <row r="3690" hidden="1">
      <c r="A3690" s="2" t="s">
        <v>3792</v>
      </c>
      <c r="B3690" s="2">
        <v>238.0</v>
      </c>
      <c r="C3690" s="2">
        <v>211.0</v>
      </c>
      <c r="D3690" s="2">
        <v>214.0</v>
      </c>
      <c r="E3690" s="2">
        <v>663.0</v>
      </c>
    </row>
    <row r="3691" hidden="1">
      <c r="A3691" s="2" t="s">
        <v>3793</v>
      </c>
      <c r="B3691" s="2">
        <v>58.0</v>
      </c>
      <c r="C3691" s="2">
        <v>115.0</v>
      </c>
      <c r="D3691" s="2">
        <v>435.0</v>
      </c>
      <c r="E3691" s="2">
        <v>608.0</v>
      </c>
      <c r="F3691" s="2" t="s">
        <v>36</v>
      </c>
      <c r="G3691" s="15" t="str">
        <f t="shared" ref="G3691:G3695" si="673">LEFT(A3691, 3)</f>
        <v>IAD</v>
      </c>
      <c r="H3691" s="15" t="str">
        <f t="shared" ref="H3691:H3695" si="674">RiGHT(A3691, 3)</f>
        <v>ROA</v>
      </c>
      <c r="I3691" s="15" t="str">
        <f>vlookup(G3691, 'Airport Codes'!$B$2:$D122631, 3, 0)</f>
        <v>Washington, DC</v>
      </c>
      <c r="J3691" s="15" t="str">
        <f>vlookup(H3691, 'Airport Codes'!$B$2:$D122631, 3, 0)</f>
        <v>Roanoke, VA</v>
      </c>
      <c r="K3691" s="21"/>
    </row>
    <row r="3692" hidden="1">
      <c r="A3692" s="2" t="s">
        <v>3794</v>
      </c>
      <c r="B3692" s="2">
        <v>98.0</v>
      </c>
      <c r="C3692" s="2">
        <v>173.0</v>
      </c>
      <c r="D3692" s="2">
        <v>328.0</v>
      </c>
      <c r="E3692" s="2">
        <v>599.0</v>
      </c>
      <c r="F3692" s="2" t="s">
        <v>36</v>
      </c>
      <c r="G3692" s="15" t="str">
        <f t="shared" si="673"/>
        <v>DAB</v>
      </c>
      <c r="H3692" s="15" t="str">
        <f t="shared" si="674"/>
        <v>LEX</v>
      </c>
      <c r="I3692" s="15" t="str">
        <f>vlookup(G3692, 'Airport Codes'!$B$2:$D122631, 3, 0)</f>
        <v>Daytona Beach, FL</v>
      </c>
      <c r="J3692" s="15" t="str">
        <f>vlookup(H3692, 'Airport Codes'!$B$2:$D122631, 3, 0)</f>
        <v>Lexington Barbeque Festival, NC</v>
      </c>
      <c r="K3692" s="21"/>
    </row>
    <row r="3693" hidden="1">
      <c r="A3693" s="2" t="s">
        <v>3795</v>
      </c>
      <c r="B3693" s="2">
        <v>101.0</v>
      </c>
      <c r="C3693" s="2">
        <v>206.0</v>
      </c>
      <c r="D3693" s="2">
        <v>290.0</v>
      </c>
      <c r="E3693" s="2">
        <v>597.0</v>
      </c>
      <c r="F3693" s="2" t="s">
        <v>36</v>
      </c>
      <c r="G3693" s="15" t="str">
        <f t="shared" si="673"/>
        <v>GSO</v>
      </c>
      <c r="H3693" s="15" t="str">
        <f t="shared" si="674"/>
        <v>SGF</v>
      </c>
      <c r="I3693" s="15" t="str">
        <f>vlookup(G3693, 'Airport Codes'!$B$2:$D122631, 3, 0)</f>
        <v>Greensboro, NC</v>
      </c>
      <c r="J3693" s="15" t="str">
        <f>vlookup(H3693, 'Airport Codes'!$B$2:$D122631, 3, 0)</f>
        <v>Eugene-Springfield, OR</v>
      </c>
      <c r="K3693" s="21"/>
    </row>
    <row r="3694" hidden="1">
      <c r="A3694" s="2" t="s">
        <v>3796</v>
      </c>
      <c r="B3694" s="2">
        <v>180.0</v>
      </c>
      <c r="C3694" s="2">
        <v>202.0</v>
      </c>
      <c r="D3694" s="2">
        <v>214.0</v>
      </c>
      <c r="E3694" s="2">
        <v>596.0</v>
      </c>
      <c r="F3694" s="2" t="s">
        <v>36</v>
      </c>
      <c r="G3694" s="15" t="str">
        <f t="shared" si="673"/>
        <v>HTS</v>
      </c>
      <c r="H3694" s="15" t="str">
        <f t="shared" si="674"/>
        <v>MSY</v>
      </c>
      <c r="I3694" s="15" t="str">
        <f>vlookup(G3694, 'Airport Codes'!$B$2:$D122631, 3, 0)</f>
        <v>Huntington, WV</v>
      </c>
      <c r="J3694" s="15" t="str">
        <f>vlookup(H3694, 'Airport Codes'!$B$2:$D122631, 3, 0)</f>
        <v>New Orleans, LA</v>
      </c>
      <c r="K3694" s="21"/>
    </row>
    <row r="3695" hidden="1">
      <c r="A3695" s="2" t="s">
        <v>3797</v>
      </c>
      <c r="B3695" s="2">
        <v>146.0</v>
      </c>
      <c r="C3695" s="2">
        <v>210.0</v>
      </c>
      <c r="D3695" s="2">
        <v>240.0</v>
      </c>
      <c r="E3695" s="2">
        <v>596.0</v>
      </c>
      <c r="F3695" s="2" t="s">
        <v>36</v>
      </c>
      <c r="G3695" s="15" t="str">
        <f t="shared" si="673"/>
        <v>MSY</v>
      </c>
      <c r="H3695" s="15" t="str">
        <f t="shared" si="674"/>
        <v>SHV</v>
      </c>
      <c r="I3695" s="15" t="str">
        <f>vlookup(G3695, 'Airport Codes'!$B$2:$D122631, 3, 0)</f>
        <v>New Orleans, LA</v>
      </c>
      <c r="J3695" s="15" t="str">
        <f>vlookup(H3695, 'Airport Codes'!$B$2:$D122631, 3, 0)</f>
        <v>Shreveport, LA</v>
      </c>
      <c r="K3695" s="21"/>
    </row>
    <row r="3696" hidden="1">
      <c r="A3696" s="2" t="s">
        <v>3798</v>
      </c>
      <c r="B3696" s="2">
        <v>14136.0</v>
      </c>
      <c r="C3696" s="2">
        <v>14928.0</v>
      </c>
      <c r="D3696" s="2">
        <v>13413.0</v>
      </c>
      <c r="E3696" s="2">
        <v>42477.0</v>
      </c>
    </row>
    <row r="3697" hidden="1">
      <c r="A3697" s="2" t="s">
        <v>3799</v>
      </c>
      <c r="B3697" s="2">
        <v>137.0</v>
      </c>
      <c r="C3697" s="2">
        <v>227.0</v>
      </c>
      <c r="D3697" s="2">
        <v>231.0</v>
      </c>
      <c r="E3697" s="2">
        <v>595.0</v>
      </c>
      <c r="F3697" s="2" t="s">
        <v>36</v>
      </c>
      <c r="G3697" s="15" t="str">
        <f t="shared" ref="G3697:G3698" si="675">LEFT(A3697, 3)</f>
        <v>IAH</v>
      </c>
      <c r="H3697" s="15" t="str">
        <f t="shared" ref="H3697:H3698" si="676">RiGHT(A3697, 3)</f>
        <v>LCH</v>
      </c>
      <c r="I3697" s="15" t="str">
        <f>vlookup(G3697, 'Airport Codes'!$B$2:$D122631, 3, 0)</f>
        <v>Houston, TX</v>
      </c>
      <c r="J3697" s="15" t="str">
        <f>vlookup(H3697, 'Airport Codes'!$B$2:$D122631, 3, 0)</f>
        <v>Lake Charles, LA</v>
      </c>
      <c r="K3697" s="21"/>
    </row>
    <row r="3698" hidden="1">
      <c r="A3698" s="2" t="s">
        <v>3800</v>
      </c>
      <c r="B3698" s="2">
        <v>119.0</v>
      </c>
      <c r="C3698" s="2">
        <v>202.0</v>
      </c>
      <c r="D3698" s="2">
        <v>271.0</v>
      </c>
      <c r="E3698" s="2">
        <v>592.0</v>
      </c>
      <c r="F3698" s="2" t="s">
        <v>36</v>
      </c>
      <c r="G3698" s="15" t="str">
        <f t="shared" si="675"/>
        <v>COS</v>
      </c>
      <c r="H3698" s="15" t="str">
        <f t="shared" si="676"/>
        <v>DEN</v>
      </c>
      <c r="I3698" s="15" t="str">
        <f>vlookup(G3698, 'Airport Codes'!$B$2:$D122631, 3, 0)</f>
        <v>Colorado Springs, CO</v>
      </c>
      <c r="J3698" s="15" t="str">
        <f>vlookup(H3698, 'Airport Codes'!$B$2:$D122631, 3, 0)</f>
        <v>Denver, CO</v>
      </c>
      <c r="K3698" s="21"/>
    </row>
    <row r="3699" hidden="1">
      <c r="A3699" s="2" t="s">
        <v>3801</v>
      </c>
      <c r="B3699" s="2">
        <v>144.0</v>
      </c>
      <c r="C3699" s="2">
        <v>56.0</v>
      </c>
      <c r="D3699" s="2">
        <v>75.0</v>
      </c>
      <c r="E3699" s="2">
        <v>275.0</v>
      </c>
    </row>
    <row r="3700" hidden="1">
      <c r="A3700" s="2" t="s">
        <v>3802</v>
      </c>
      <c r="B3700" s="2">
        <v>411.0</v>
      </c>
      <c r="C3700" s="2">
        <v>332.0</v>
      </c>
      <c r="D3700" s="2">
        <v>508.0</v>
      </c>
      <c r="E3700" s="2">
        <v>1251.0</v>
      </c>
    </row>
    <row r="3701" hidden="1">
      <c r="A3701" s="2" t="s">
        <v>3803</v>
      </c>
      <c r="B3701" s="2">
        <v>185.0</v>
      </c>
      <c r="C3701" s="2">
        <v>197.0</v>
      </c>
      <c r="D3701" s="2">
        <v>204.0</v>
      </c>
      <c r="E3701" s="2">
        <v>586.0</v>
      </c>
      <c r="F3701" s="2" t="s">
        <v>36</v>
      </c>
      <c r="G3701" s="15" t="str">
        <f>LEFT(A3701, 3)</f>
        <v>PWM</v>
      </c>
      <c r="H3701" s="15" t="str">
        <f>RiGHT(A3701, 3)</f>
        <v>ROA</v>
      </c>
      <c r="I3701" s="15" t="str">
        <f>vlookup(G3701, 'Airport Codes'!$B$2:$D122631, 3, 0)</f>
        <v>Portland, OR</v>
      </c>
      <c r="J3701" s="15" t="str">
        <f>vlookup(H3701, 'Airport Codes'!$B$2:$D122631, 3, 0)</f>
        <v>Roanoke, VA</v>
      </c>
      <c r="K3701" s="21"/>
    </row>
    <row r="3702" hidden="1">
      <c r="A3702" s="2" t="s">
        <v>3804</v>
      </c>
      <c r="B3702" s="2">
        <v>3063.0</v>
      </c>
      <c r="C3702" s="2">
        <v>3284.0</v>
      </c>
      <c r="D3702" s="2">
        <v>3135.0</v>
      </c>
      <c r="E3702" s="2">
        <v>9482.0</v>
      </c>
    </row>
    <row r="3703" hidden="1">
      <c r="A3703" s="2" t="s">
        <v>3805</v>
      </c>
      <c r="B3703" s="2">
        <v>157.0</v>
      </c>
      <c r="C3703" s="2">
        <v>178.0</v>
      </c>
      <c r="D3703" s="2">
        <v>249.0</v>
      </c>
      <c r="E3703" s="2">
        <v>584.0</v>
      </c>
      <c r="F3703" s="2" t="s">
        <v>36</v>
      </c>
      <c r="G3703" s="15" t="str">
        <f>LEFT(A3703, 3)</f>
        <v>CHS</v>
      </c>
      <c r="H3703" s="15" t="str">
        <f>RiGHT(A3703, 3)</f>
        <v>CRW</v>
      </c>
      <c r="I3703" s="15" t="str">
        <f>vlookup(G3703, 'Airport Codes'!$B$2:$D122631, 3, 0)</f>
        <v>Charleston, WV</v>
      </c>
      <c r="J3703" s="15" t="str">
        <f>vlookup(H3703, 'Airport Codes'!$B$2:$D122631, 3, 0)</f>
        <v>Charleston, WV</v>
      </c>
      <c r="K3703" s="21"/>
    </row>
    <row r="3704" hidden="1">
      <c r="A3704" s="2" t="s">
        <v>3806</v>
      </c>
      <c r="B3704" s="2">
        <v>1907.0</v>
      </c>
      <c r="C3704" s="2">
        <v>1898.0</v>
      </c>
      <c r="D3704" s="2">
        <v>1951.0</v>
      </c>
      <c r="E3704" s="2">
        <v>5756.0</v>
      </c>
    </row>
    <row r="3705" hidden="1">
      <c r="A3705" s="2" t="s">
        <v>3807</v>
      </c>
      <c r="B3705" s="2">
        <v>154.0</v>
      </c>
      <c r="C3705" s="2">
        <v>198.0</v>
      </c>
      <c r="D3705" s="2">
        <v>232.0</v>
      </c>
      <c r="E3705" s="2">
        <v>584.0</v>
      </c>
      <c r="F3705" s="2" t="s">
        <v>36</v>
      </c>
      <c r="G3705" s="15" t="str">
        <f>LEFT(A3705, 3)</f>
        <v>HSV</v>
      </c>
      <c r="H3705" s="15" t="str">
        <f>RiGHT(A3705, 3)</f>
        <v>MLI</v>
      </c>
      <c r="I3705" s="15" t="str">
        <f>vlookup(G3705, 'Airport Codes'!$B$2:$D122631, 3, 0)</f>
        <v>Huntsville, AL</v>
      </c>
      <c r="J3705" s="15" t="str">
        <f>vlookup(H3705, 'Airport Codes'!$B$2:$D122631, 3, 0)</f>
        <v>Moline, IL</v>
      </c>
      <c r="K3705" s="21"/>
    </row>
    <row r="3706" hidden="1">
      <c r="A3706" s="2" t="s">
        <v>3808</v>
      </c>
      <c r="B3706" s="2">
        <v>214.0</v>
      </c>
      <c r="C3706" s="2">
        <v>202.0</v>
      </c>
      <c r="D3706" s="2">
        <v>262.0</v>
      </c>
      <c r="E3706" s="2">
        <v>678.0</v>
      </c>
    </row>
    <row r="3707" hidden="1">
      <c r="A3707" s="2" t="s">
        <v>3809</v>
      </c>
      <c r="B3707" s="2">
        <v>1866.0</v>
      </c>
      <c r="C3707" s="2">
        <v>1861.0</v>
      </c>
      <c r="D3707" s="2">
        <v>1794.0</v>
      </c>
      <c r="E3707" s="2">
        <v>5521.0</v>
      </c>
    </row>
    <row r="3708" hidden="1">
      <c r="A3708" s="2" t="s">
        <v>3810</v>
      </c>
      <c r="C3708" s="2">
        <v>18.0</v>
      </c>
      <c r="D3708" s="2">
        <v>43.0</v>
      </c>
      <c r="E3708" s="2">
        <v>61.0</v>
      </c>
    </row>
    <row r="3709" hidden="1">
      <c r="A3709" s="2" t="s">
        <v>3811</v>
      </c>
      <c r="B3709" s="2">
        <v>3302.0</v>
      </c>
      <c r="C3709" s="2">
        <v>4617.0</v>
      </c>
      <c r="D3709" s="2">
        <v>4289.0</v>
      </c>
      <c r="E3709" s="2">
        <v>12208.0</v>
      </c>
    </row>
    <row r="3710" hidden="1">
      <c r="A3710" s="2" t="s">
        <v>3812</v>
      </c>
      <c r="B3710" s="2">
        <v>110.0</v>
      </c>
      <c r="C3710" s="2">
        <v>203.0</v>
      </c>
      <c r="D3710" s="2">
        <v>270.0</v>
      </c>
      <c r="E3710" s="2">
        <v>583.0</v>
      </c>
      <c r="F3710" s="2" t="s">
        <v>36</v>
      </c>
      <c r="G3710" s="15" t="str">
        <f>LEFT(A3710, 3)</f>
        <v>EVV</v>
      </c>
      <c r="H3710" s="15" t="str">
        <f>RiGHT(A3710, 3)</f>
        <v>HOU</v>
      </c>
      <c r="I3710" s="15" t="str">
        <f>vlookup(G3710, 'Airport Codes'!$B$2:$D122631, 3, 0)</f>
        <v>Evansville, IN</v>
      </c>
      <c r="J3710" s="15" t="str">
        <f>vlookup(H3710, 'Airport Codes'!$B$2:$D122631, 3, 0)</f>
        <v>Houston, TX</v>
      </c>
      <c r="K3710" s="21"/>
    </row>
    <row r="3711" hidden="1">
      <c r="A3711" s="2" t="s">
        <v>3813</v>
      </c>
      <c r="B3711" s="2">
        <v>230.0</v>
      </c>
      <c r="C3711" s="2">
        <v>326.0</v>
      </c>
      <c r="D3711" s="2">
        <v>320.0</v>
      </c>
      <c r="E3711" s="2">
        <v>876.0</v>
      </c>
    </row>
    <row r="3712" hidden="1">
      <c r="A3712" s="2" t="s">
        <v>3814</v>
      </c>
      <c r="C3712" s="2">
        <v>61.0</v>
      </c>
      <c r="D3712" s="2">
        <v>20.0</v>
      </c>
      <c r="E3712" s="2">
        <v>81.0</v>
      </c>
    </row>
    <row r="3713" hidden="1">
      <c r="A3713" s="2" t="s">
        <v>3815</v>
      </c>
      <c r="B3713" s="2">
        <v>60.0</v>
      </c>
      <c r="C3713" s="2">
        <v>77.0</v>
      </c>
      <c r="D3713" s="2">
        <v>37.0</v>
      </c>
      <c r="E3713" s="2">
        <v>174.0</v>
      </c>
    </row>
    <row r="3714" hidden="1">
      <c r="A3714" s="2" t="s">
        <v>3816</v>
      </c>
      <c r="B3714" s="2">
        <v>134.0</v>
      </c>
      <c r="C3714" s="2">
        <v>210.0</v>
      </c>
      <c r="D3714" s="2">
        <v>237.0</v>
      </c>
      <c r="E3714" s="2">
        <v>581.0</v>
      </c>
      <c r="F3714" s="2" t="s">
        <v>36</v>
      </c>
      <c r="G3714" s="15" t="str">
        <f>LEFT(A3714, 3)</f>
        <v>BHM</v>
      </c>
      <c r="H3714" s="15" t="str">
        <f>RiGHT(A3714, 3)</f>
        <v>GRB</v>
      </c>
      <c r="I3714" s="15" t="str">
        <f>vlookup(G3714, 'Airport Codes'!$B$2:$D122631, 3, 0)</f>
        <v>Birmingham, AL</v>
      </c>
      <c r="J3714" s="15" t="str">
        <f>vlookup(H3714, 'Airport Codes'!$B$2:$D122631, 3, 0)</f>
        <v>Green Bay, WI</v>
      </c>
      <c r="K3714" s="21"/>
    </row>
    <row r="3715" hidden="1">
      <c r="A3715" s="2" t="s">
        <v>3817</v>
      </c>
      <c r="B3715" s="2">
        <v>92.0</v>
      </c>
      <c r="C3715" s="2">
        <v>62.0</v>
      </c>
      <c r="D3715" s="2">
        <v>157.0</v>
      </c>
      <c r="E3715" s="2">
        <v>311.0</v>
      </c>
    </row>
    <row r="3716" hidden="1">
      <c r="A3716" s="2" t="s">
        <v>3818</v>
      </c>
      <c r="B3716" s="2">
        <v>653.0</v>
      </c>
      <c r="C3716" s="2">
        <v>581.0</v>
      </c>
      <c r="D3716" s="2">
        <v>869.0</v>
      </c>
      <c r="E3716" s="2">
        <v>2103.0</v>
      </c>
    </row>
    <row r="3717" hidden="1">
      <c r="A3717" s="2" t="s">
        <v>3819</v>
      </c>
      <c r="B3717" s="2">
        <v>42.0</v>
      </c>
      <c r="C3717" s="2">
        <v>112.0</v>
      </c>
      <c r="D3717" s="2">
        <v>37.0</v>
      </c>
      <c r="E3717" s="2">
        <v>191.0</v>
      </c>
    </row>
    <row r="3718" hidden="1">
      <c r="A3718" s="2" t="s">
        <v>3820</v>
      </c>
      <c r="B3718" s="2">
        <v>9280.0</v>
      </c>
      <c r="C3718" s="2">
        <v>9536.0</v>
      </c>
      <c r="D3718" s="2">
        <v>9136.0</v>
      </c>
      <c r="E3718" s="2">
        <v>27952.0</v>
      </c>
    </row>
    <row r="3719" hidden="1">
      <c r="A3719" s="2" t="s">
        <v>3821</v>
      </c>
      <c r="B3719" s="2">
        <v>90.0</v>
      </c>
      <c r="C3719" s="2">
        <v>137.0</v>
      </c>
      <c r="D3719" s="2">
        <v>80.0</v>
      </c>
      <c r="E3719" s="2">
        <v>307.0</v>
      </c>
    </row>
    <row r="3720" hidden="1">
      <c r="A3720" s="2" t="s">
        <v>3822</v>
      </c>
      <c r="B3720" s="2">
        <v>18.0</v>
      </c>
      <c r="E3720" s="2">
        <v>18.0</v>
      </c>
    </row>
    <row r="3721" hidden="1">
      <c r="A3721" s="2" t="s">
        <v>3823</v>
      </c>
      <c r="B3721" s="2">
        <v>105.0</v>
      </c>
      <c r="C3721" s="2">
        <v>231.0</v>
      </c>
      <c r="D3721" s="2">
        <v>241.0</v>
      </c>
      <c r="E3721" s="2">
        <v>577.0</v>
      </c>
      <c r="F3721" s="2" t="s">
        <v>36</v>
      </c>
      <c r="G3721" s="15" t="str">
        <f>LEFT(A3721, 3)</f>
        <v>BFL</v>
      </c>
      <c r="H3721" s="15" t="str">
        <f>RiGHT(A3721, 3)</f>
        <v>BOI</v>
      </c>
      <c r="I3721" s="15" t="str">
        <f>vlookup(G3721, 'Airport Codes'!$B$2:$D122631, 3, 0)</f>
        <v>Bakersfield, CA</v>
      </c>
      <c r="J3721" s="15" t="str">
        <f>vlookup(H3721, 'Airport Codes'!$B$2:$D122631, 3, 0)</f>
        <v>Boise, ID</v>
      </c>
      <c r="K3721" s="21"/>
    </row>
    <row r="3722" hidden="1">
      <c r="A3722" s="2" t="s">
        <v>3824</v>
      </c>
      <c r="B3722" s="2">
        <v>8168.0</v>
      </c>
      <c r="C3722" s="2">
        <v>8845.0</v>
      </c>
      <c r="D3722" s="2">
        <v>8335.0</v>
      </c>
      <c r="E3722" s="2">
        <v>25348.0</v>
      </c>
    </row>
    <row r="3723" hidden="1">
      <c r="A3723" s="2" t="s">
        <v>3825</v>
      </c>
      <c r="B3723" s="2">
        <v>121.0</v>
      </c>
      <c r="C3723" s="2">
        <v>112.0</v>
      </c>
      <c r="D3723" s="2">
        <v>196.0</v>
      </c>
      <c r="E3723" s="2">
        <v>429.0</v>
      </c>
    </row>
    <row r="3724" hidden="1">
      <c r="A3724" s="2" t="s">
        <v>3826</v>
      </c>
      <c r="B3724" s="2">
        <v>157.0</v>
      </c>
      <c r="C3724" s="2">
        <v>171.0</v>
      </c>
      <c r="D3724" s="2">
        <v>249.0</v>
      </c>
      <c r="E3724" s="2">
        <v>577.0</v>
      </c>
      <c r="F3724" s="2" t="s">
        <v>36</v>
      </c>
      <c r="G3724" s="15" t="str">
        <f>LEFT(A3724, 3)</f>
        <v>GRR</v>
      </c>
      <c r="H3724" s="15" t="str">
        <f>RiGHT(A3724, 3)</f>
        <v>OAJ</v>
      </c>
      <c r="I3724" s="15" t="str">
        <f>vlookup(G3724, 'Airport Codes'!$B$2:$D122631, 3, 0)</f>
        <v>Grand Rapids, MI</v>
      </c>
      <c r="J3724" s="15" t="str">
        <f>vlookup(H3724, 'Airport Codes'!$B$2:$D122631, 3, 0)</f>
        <v>Jacksonville, FL</v>
      </c>
      <c r="K3724" s="21"/>
    </row>
    <row r="3725" hidden="1">
      <c r="A3725" s="2" t="s">
        <v>3827</v>
      </c>
      <c r="C3725" s="2">
        <v>41.0</v>
      </c>
      <c r="D3725" s="2">
        <v>67.0</v>
      </c>
      <c r="E3725" s="2">
        <v>108.0</v>
      </c>
    </row>
    <row r="3726" hidden="1">
      <c r="A3726" s="2" t="s">
        <v>3828</v>
      </c>
      <c r="B3726" s="2">
        <v>2591.0</v>
      </c>
      <c r="C3726" s="2">
        <v>2818.0</v>
      </c>
      <c r="E3726" s="2">
        <v>5409.0</v>
      </c>
    </row>
    <row r="3727" hidden="1">
      <c r="A3727" s="2" t="s">
        <v>3829</v>
      </c>
      <c r="B3727" s="2">
        <v>163.0</v>
      </c>
      <c r="C3727" s="2">
        <v>202.0</v>
      </c>
      <c r="D3727" s="2">
        <v>208.0</v>
      </c>
      <c r="E3727" s="2">
        <v>573.0</v>
      </c>
      <c r="F3727" s="2" t="s">
        <v>36</v>
      </c>
      <c r="G3727" s="15" t="str">
        <f>LEFT(A3727, 3)</f>
        <v>BMI</v>
      </c>
      <c r="H3727" s="15" t="str">
        <f>RiGHT(A3727, 3)</f>
        <v>ORD</v>
      </c>
      <c r="I3727" s="15" t="str">
        <f>vlookup(G3727, 'Airport Codes'!$B$2:$D122631, 3, 0)</f>
        <v>Bloomington-Normal, IL</v>
      </c>
      <c r="J3727" s="15" t="str">
        <f>vlookup(H3727, 'Airport Codes'!$B$2:$D122631, 3, 0)</f>
        <v>Chicago, IL</v>
      </c>
      <c r="K3727" s="21"/>
    </row>
    <row r="3728" hidden="1">
      <c r="A3728" s="2" t="s">
        <v>3830</v>
      </c>
      <c r="B3728" s="2">
        <v>39.0</v>
      </c>
      <c r="C3728" s="2">
        <v>18.0</v>
      </c>
      <c r="D3728" s="2">
        <v>95.0</v>
      </c>
      <c r="E3728" s="2">
        <v>152.0</v>
      </c>
    </row>
    <row r="3729" hidden="1">
      <c r="A3729" s="2" t="s">
        <v>3831</v>
      </c>
      <c r="B3729" s="2">
        <v>132.0</v>
      </c>
      <c r="C3729" s="2">
        <v>207.0</v>
      </c>
      <c r="D3729" s="2">
        <v>234.0</v>
      </c>
      <c r="E3729" s="2">
        <v>573.0</v>
      </c>
      <c r="F3729" s="2" t="s">
        <v>36</v>
      </c>
      <c r="G3729" s="15" t="str">
        <f t="shared" ref="G3729:G3730" si="677">LEFT(A3729, 3)</f>
        <v>FAY</v>
      </c>
      <c r="H3729" s="15" t="str">
        <f t="shared" ref="H3729:H3730" si="678">RiGHT(A3729, 3)</f>
        <v>RSW</v>
      </c>
      <c r="I3729" s="15" t="str">
        <f>vlookup(G3729, 'Airport Codes'!$B$2:$D122631, 3, 0)</f>
        <v>Fayetteville, NC</v>
      </c>
      <c r="J3729" s="15" t="str">
        <f>vlookup(H3729, 'Airport Codes'!$B$2:$D122631, 3, 0)</f>
        <v>Fort Myers, FL</v>
      </c>
      <c r="K3729" s="21"/>
    </row>
    <row r="3730" hidden="1">
      <c r="A3730" s="2" t="s">
        <v>3832</v>
      </c>
      <c r="B3730" s="2">
        <v>87.0</v>
      </c>
      <c r="C3730" s="2">
        <v>235.0</v>
      </c>
      <c r="D3730" s="2">
        <v>249.0</v>
      </c>
      <c r="E3730" s="2">
        <v>571.0</v>
      </c>
      <c r="F3730" s="2" t="s">
        <v>36</v>
      </c>
      <c r="G3730" s="15" t="str">
        <f t="shared" si="677"/>
        <v>CPR</v>
      </c>
      <c r="H3730" s="15" t="str">
        <f t="shared" si="678"/>
        <v>SMF</v>
      </c>
      <c r="I3730" s="15" t="str">
        <f>vlookup(G3730, 'Airport Codes'!$B$2:$D122631, 3, 0)</f>
        <v>Casper, WY</v>
      </c>
      <c r="J3730" s="15" t="str">
        <f>vlookup(H3730, 'Airport Codes'!$B$2:$D122631, 3, 0)</f>
        <v>Sacramento, CA</v>
      </c>
      <c r="K3730" s="21"/>
    </row>
    <row r="3731" hidden="1">
      <c r="A3731" s="2" t="s">
        <v>3833</v>
      </c>
      <c r="B3731" s="2">
        <v>166.0</v>
      </c>
      <c r="C3731" s="2">
        <v>165.0</v>
      </c>
      <c r="D3731" s="2">
        <v>104.0</v>
      </c>
      <c r="E3731" s="2">
        <v>435.0</v>
      </c>
    </row>
    <row r="3732" hidden="1">
      <c r="A3732" s="2" t="s">
        <v>3834</v>
      </c>
      <c r="B3732" s="2">
        <v>147.0</v>
      </c>
      <c r="C3732" s="2">
        <v>185.0</v>
      </c>
      <c r="D3732" s="2">
        <v>235.0</v>
      </c>
      <c r="E3732" s="2">
        <v>567.0</v>
      </c>
      <c r="F3732" s="2" t="s">
        <v>36</v>
      </c>
      <c r="G3732" s="15" t="str">
        <f>LEFT(A3732, 3)</f>
        <v>CAE</v>
      </c>
      <c r="H3732" s="15" t="str">
        <f>RiGHT(A3732, 3)</f>
        <v>MDW</v>
      </c>
      <c r="I3732" s="15" t="str">
        <f>vlookup(G3732, 'Airport Codes'!$B$2:$D122631, 3, 0)</f>
        <v>Columbia, SC</v>
      </c>
      <c r="J3732" s="15" t="str">
        <f>vlookup(H3732, 'Airport Codes'!$B$2:$D122631, 3, 0)</f>
        <v>Chicago, IL</v>
      </c>
      <c r="K3732" s="21"/>
    </row>
    <row r="3733" hidden="1">
      <c r="A3733" s="2" t="s">
        <v>3835</v>
      </c>
      <c r="B3733" s="2">
        <v>99.0</v>
      </c>
      <c r="C3733" s="2">
        <v>106.0</v>
      </c>
      <c r="D3733" s="2">
        <v>75.0</v>
      </c>
      <c r="E3733" s="2">
        <v>280.0</v>
      </c>
    </row>
    <row r="3734" hidden="1">
      <c r="A3734" s="2" t="s">
        <v>3836</v>
      </c>
      <c r="B3734" s="2">
        <v>169.0</v>
      </c>
      <c r="C3734" s="2">
        <v>170.0</v>
      </c>
      <c r="D3734" s="2">
        <v>225.0</v>
      </c>
      <c r="E3734" s="2">
        <v>564.0</v>
      </c>
      <c r="F3734" s="2" t="s">
        <v>36</v>
      </c>
      <c r="G3734" s="15" t="str">
        <f>LEFT(A3734, 3)</f>
        <v>AZO</v>
      </c>
      <c r="H3734" s="15" t="str">
        <f>RiGHT(A3734, 3)</f>
        <v>MEM</v>
      </c>
      <c r="I3734" s="15" t="str">
        <f>vlookup(G3734, 'Airport Codes'!$B$2:$D122631, 3, 0)</f>
        <v>Kalamazoo, MI</v>
      </c>
      <c r="J3734" s="15" t="str">
        <f>vlookup(H3734, 'Airport Codes'!$B$2:$D122631, 3, 0)</f>
        <v>Memphis, TN</v>
      </c>
      <c r="K3734" s="21"/>
    </row>
    <row r="3735" hidden="1">
      <c r="A3735" s="2" t="s">
        <v>3837</v>
      </c>
      <c r="B3735" s="2">
        <v>91.0</v>
      </c>
      <c r="C3735" s="2">
        <v>173.0</v>
      </c>
      <c r="D3735" s="2">
        <v>157.0</v>
      </c>
      <c r="E3735" s="2">
        <v>421.0</v>
      </c>
    </row>
    <row r="3736" hidden="1">
      <c r="A3736" s="2" t="s">
        <v>3838</v>
      </c>
      <c r="D3736" s="2">
        <v>43.0</v>
      </c>
      <c r="E3736" s="2">
        <v>43.0</v>
      </c>
    </row>
    <row r="3737" hidden="1">
      <c r="A3737" s="2" t="s">
        <v>3839</v>
      </c>
      <c r="B3737" s="2">
        <v>95.0</v>
      </c>
      <c r="C3737" s="2">
        <v>230.0</v>
      </c>
      <c r="D3737" s="2">
        <v>239.0</v>
      </c>
      <c r="E3737" s="2">
        <v>564.0</v>
      </c>
      <c r="F3737" s="2" t="s">
        <v>36</v>
      </c>
      <c r="G3737" s="15" t="str">
        <f t="shared" ref="G3737:G3739" si="679">LEFT(A3737, 3)</f>
        <v>FAT</v>
      </c>
      <c r="H3737" s="15" t="str">
        <f t="shared" ref="H3737:H3739" si="680">RiGHT(A3737, 3)</f>
        <v>MFR</v>
      </c>
      <c r="I3737" s="15" t="str">
        <f>vlookup(G3737, 'Airport Codes'!$B$2:$D122631, 3, 0)</f>
        <v>Fresno, CA</v>
      </c>
      <c r="J3737" s="15" t="str">
        <f>vlookup(H3737, 'Airport Codes'!$B$2:$D122631, 3, 0)</f>
        <v>Medford, OR</v>
      </c>
      <c r="K3737" s="21"/>
    </row>
    <row r="3738" hidden="1">
      <c r="A3738" s="2" t="s">
        <v>3840</v>
      </c>
      <c r="B3738" s="2">
        <v>19.0</v>
      </c>
      <c r="C3738" s="2">
        <v>70.0</v>
      </c>
      <c r="D3738" s="2">
        <v>473.0</v>
      </c>
      <c r="E3738" s="2">
        <v>562.0</v>
      </c>
      <c r="F3738" s="2" t="s">
        <v>36</v>
      </c>
      <c r="G3738" s="15" t="str">
        <f t="shared" si="679"/>
        <v>ALB</v>
      </c>
      <c r="H3738" s="15" t="str">
        <f t="shared" si="680"/>
        <v>EWR</v>
      </c>
      <c r="I3738" s="15" t="str">
        <f>vlookup(G3738, 'Airport Codes'!$B$2:$D122631, 3, 0)</f>
        <v>Albany, NY</v>
      </c>
      <c r="J3738" s="15" t="str">
        <f>vlookup(H3738, 'Airport Codes'!$B$2:$D122631, 3, 0)</f>
        <v>Newark, NJ</v>
      </c>
      <c r="K3738" s="21"/>
    </row>
    <row r="3739" hidden="1">
      <c r="A3739" s="2" t="s">
        <v>3841</v>
      </c>
      <c r="B3739" s="2">
        <v>168.0</v>
      </c>
      <c r="C3739" s="2">
        <v>186.0</v>
      </c>
      <c r="D3739" s="2">
        <v>208.0</v>
      </c>
      <c r="E3739" s="2">
        <v>562.0</v>
      </c>
      <c r="F3739" s="2" t="s">
        <v>36</v>
      </c>
      <c r="G3739" s="15" t="str">
        <f t="shared" si="679"/>
        <v>LFT</v>
      </c>
      <c r="H3739" s="15" t="str">
        <f t="shared" si="680"/>
        <v>SAV</v>
      </c>
      <c r="I3739" s="15" t="str">
        <f>vlookup(G3739, 'Airport Codes'!$B$2:$D122631, 3, 0)</f>
        <v>Lafayette, IN</v>
      </c>
      <c r="J3739" s="15" t="str">
        <f>vlookup(H3739, 'Airport Codes'!$B$2:$D122631, 3, 0)</f>
        <v>Savannah, GA</v>
      </c>
      <c r="K3739" s="21"/>
    </row>
    <row r="3740" hidden="1">
      <c r="A3740" s="2" t="s">
        <v>3842</v>
      </c>
      <c r="B3740" s="2">
        <v>121.0</v>
      </c>
      <c r="C3740" s="2">
        <v>137.0</v>
      </c>
      <c r="D3740" s="2">
        <v>130.0</v>
      </c>
      <c r="E3740" s="2">
        <v>388.0</v>
      </c>
    </row>
    <row r="3741" hidden="1">
      <c r="A3741" s="2" t="s">
        <v>3843</v>
      </c>
      <c r="B3741" s="2">
        <v>102.0</v>
      </c>
      <c r="C3741" s="2">
        <v>36.0</v>
      </c>
      <c r="D3741" s="2">
        <v>133.0</v>
      </c>
      <c r="E3741" s="2">
        <v>271.0</v>
      </c>
    </row>
    <row r="3742" hidden="1">
      <c r="A3742" s="2" t="s">
        <v>3844</v>
      </c>
      <c r="B3742" s="2">
        <v>532.0</v>
      </c>
      <c r="C3742" s="2">
        <v>488.0</v>
      </c>
      <c r="D3742" s="2">
        <v>599.0</v>
      </c>
      <c r="E3742" s="2">
        <v>1619.0</v>
      </c>
    </row>
    <row r="3743" hidden="1">
      <c r="A3743" s="2" t="s">
        <v>3845</v>
      </c>
      <c r="B3743" s="2">
        <v>288.0</v>
      </c>
      <c r="C3743" s="2">
        <v>269.0</v>
      </c>
      <c r="D3743" s="2">
        <v>327.0</v>
      </c>
      <c r="E3743" s="2">
        <v>884.0</v>
      </c>
    </row>
    <row r="3744" hidden="1">
      <c r="A3744" s="2" t="s">
        <v>3846</v>
      </c>
      <c r="B3744" s="2">
        <v>183.0</v>
      </c>
      <c r="C3744" s="2">
        <v>184.0</v>
      </c>
      <c r="D3744" s="2">
        <v>193.0</v>
      </c>
      <c r="E3744" s="2">
        <v>560.0</v>
      </c>
      <c r="F3744" s="2" t="s">
        <v>36</v>
      </c>
      <c r="G3744" s="15" t="str">
        <f t="shared" ref="G3744:G3745" si="681">LEFT(A3744, 3)</f>
        <v>COS</v>
      </c>
      <c r="H3744" s="15" t="str">
        <f t="shared" ref="H3744:H3745" si="682">RiGHT(A3744, 3)</f>
        <v>ONT</v>
      </c>
      <c r="I3744" s="15" t="str">
        <f>vlookup(G3744, 'Airport Codes'!$B$2:$D122631, 3, 0)</f>
        <v>Colorado Springs, CO</v>
      </c>
      <c r="J3744" s="15" t="str">
        <f>vlookup(H3744, 'Airport Codes'!$B$2:$D122631, 3, 0)</f>
        <v>Ontario, CA</v>
      </c>
      <c r="K3744" s="21"/>
    </row>
    <row r="3745" hidden="1">
      <c r="A3745" s="2" t="s">
        <v>3847</v>
      </c>
      <c r="B3745" s="2">
        <v>106.0</v>
      </c>
      <c r="C3745" s="2">
        <v>219.0</v>
      </c>
      <c r="D3745" s="2">
        <v>235.0</v>
      </c>
      <c r="E3745" s="2">
        <v>560.0</v>
      </c>
      <c r="F3745" s="2" t="s">
        <v>36</v>
      </c>
      <c r="G3745" s="15" t="str">
        <f t="shared" si="681"/>
        <v>CPR</v>
      </c>
      <c r="H3745" s="15" t="str">
        <f t="shared" si="682"/>
        <v>MCI</v>
      </c>
      <c r="I3745" s="15" t="str">
        <f>vlookup(G3745, 'Airport Codes'!$B$2:$D122631, 3, 0)</f>
        <v>Casper, WY</v>
      </c>
      <c r="J3745" s="15" t="str">
        <f>vlookup(H3745, 'Airport Codes'!$B$2:$D122631, 3, 0)</f>
        <v>Kansas City, MO</v>
      </c>
      <c r="K3745" s="21"/>
    </row>
    <row r="3746" hidden="1">
      <c r="A3746" s="2" t="s">
        <v>3848</v>
      </c>
      <c r="C3746" s="2">
        <v>18.0</v>
      </c>
      <c r="E3746" s="2">
        <v>18.0</v>
      </c>
    </row>
    <row r="3747" hidden="1">
      <c r="A3747" s="2" t="s">
        <v>3849</v>
      </c>
      <c r="D3747" s="2">
        <v>58.0</v>
      </c>
      <c r="E3747" s="2">
        <v>58.0</v>
      </c>
    </row>
    <row r="3748" hidden="1">
      <c r="A3748" s="2" t="s">
        <v>3850</v>
      </c>
      <c r="B3748" s="2">
        <v>84.0</v>
      </c>
      <c r="C3748" s="2">
        <v>138.0</v>
      </c>
      <c r="D3748" s="2">
        <v>90.0</v>
      </c>
      <c r="E3748" s="2">
        <v>312.0</v>
      </c>
    </row>
    <row r="3749" hidden="1">
      <c r="A3749" s="2" t="s">
        <v>3851</v>
      </c>
      <c r="B3749" s="2">
        <v>847.0</v>
      </c>
      <c r="C3749" s="2">
        <v>482.0</v>
      </c>
      <c r="D3749" s="2">
        <v>565.0</v>
      </c>
      <c r="E3749" s="2">
        <v>1894.0</v>
      </c>
    </row>
    <row r="3750" hidden="1">
      <c r="A3750" s="2" t="s">
        <v>3852</v>
      </c>
      <c r="D3750" s="2">
        <v>37.0</v>
      </c>
      <c r="E3750" s="2">
        <v>37.0</v>
      </c>
    </row>
    <row r="3751" hidden="1">
      <c r="A3751" s="2" t="s">
        <v>3853</v>
      </c>
      <c r="B3751" s="2">
        <v>122.0</v>
      </c>
      <c r="C3751" s="2">
        <v>209.0</v>
      </c>
      <c r="D3751" s="2">
        <v>229.0</v>
      </c>
      <c r="E3751" s="2">
        <v>560.0</v>
      </c>
      <c r="F3751" s="2" t="s">
        <v>36</v>
      </c>
      <c r="G3751" s="15" t="str">
        <f t="shared" ref="G3751:G3752" si="683">LEFT(A3751, 3)</f>
        <v>LFT</v>
      </c>
      <c r="H3751" s="15" t="str">
        <f t="shared" ref="H3751:H3752" si="684">RiGHT(A3751, 3)</f>
        <v>SDF</v>
      </c>
      <c r="I3751" s="15" t="str">
        <f>vlookup(G3751, 'Airport Codes'!$B$2:$D122631, 3, 0)</f>
        <v>Lafayette, IN</v>
      </c>
      <c r="J3751" s="15" t="str">
        <f>vlookup(H3751, 'Airport Codes'!$B$2:$D122631, 3, 0)</f>
        <v>Louisville, KY</v>
      </c>
      <c r="K3751" s="21"/>
    </row>
    <row r="3752" hidden="1">
      <c r="A3752" s="2" t="s">
        <v>3854</v>
      </c>
      <c r="B3752" s="2">
        <v>141.0</v>
      </c>
      <c r="C3752" s="2">
        <v>198.0</v>
      </c>
      <c r="D3752" s="2">
        <v>220.0</v>
      </c>
      <c r="E3752" s="2">
        <v>559.0</v>
      </c>
      <c r="F3752" s="2" t="s">
        <v>36</v>
      </c>
      <c r="G3752" s="15" t="str">
        <f t="shared" si="683"/>
        <v>GNV</v>
      </c>
      <c r="H3752" s="15" t="str">
        <f t="shared" si="684"/>
        <v>LIT</v>
      </c>
      <c r="I3752" s="15" t="str">
        <f>vlookup(G3752, 'Airport Codes'!$B$2:$D122631, 3, 0)</f>
        <v>Gainesville, TX</v>
      </c>
      <c r="J3752" s="15" t="str">
        <f>vlookup(H3752, 'Airport Codes'!$B$2:$D122631, 3, 0)</f>
        <v>Little Rock, AR</v>
      </c>
      <c r="K3752" s="21"/>
    </row>
    <row r="3753" hidden="1">
      <c r="A3753" s="2" t="s">
        <v>3855</v>
      </c>
      <c r="D3753" s="2">
        <v>84.0</v>
      </c>
      <c r="E3753" s="2">
        <v>84.0</v>
      </c>
    </row>
    <row r="3754" hidden="1">
      <c r="A3754" s="2" t="s">
        <v>3856</v>
      </c>
      <c r="B3754" s="2">
        <v>105.0</v>
      </c>
      <c r="C3754" s="2">
        <v>204.0</v>
      </c>
      <c r="D3754" s="2">
        <v>249.0</v>
      </c>
      <c r="E3754" s="2">
        <v>558.0</v>
      </c>
      <c r="F3754" s="2" t="s">
        <v>36</v>
      </c>
      <c r="G3754" s="15" t="str">
        <f>LEFT(A3754, 3)</f>
        <v>CMH</v>
      </c>
      <c r="H3754" s="15" t="str">
        <f>RiGHT(A3754, 3)</f>
        <v>EWN</v>
      </c>
      <c r="I3754" s="15" t="str">
        <f>vlookup(G3754, 'Airport Codes'!$B$2:$D122631, 3, 0)</f>
        <v>Columbus, WI</v>
      </c>
      <c r="J3754" s="15" t="str">
        <f>vlookup(H3754, 'Airport Codes'!$B$2:$D122631, 3, 0)</f>
        <v>New Bern, NC</v>
      </c>
      <c r="K3754" s="21"/>
    </row>
    <row r="3755" hidden="1">
      <c r="A3755" s="2" t="s">
        <v>3857</v>
      </c>
      <c r="B3755" s="2">
        <v>20.0</v>
      </c>
      <c r="C3755" s="2">
        <v>101.0</v>
      </c>
      <c r="D3755" s="2">
        <v>18.0</v>
      </c>
      <c r="E3755" s="2">
        <v>139.0</v>
      </c>
    </row>
    <row r="3756" hidden="1">
      <c r="A3756" s="2" t="s">
        <v>3858</v>
      </c>
      <c r="B3756" s="2">
        <v>1036.0</v>
      </c>
      <c r="C3756" s="2">
        <v>478.0</v>
      </c>
      <c r="D3756" s="2">
        <v>949.0</v>
      </c>
      <c r="E3756" s="2">
        <v>2463.0</v>
      </c>
    </row>
    <row r="3757" hidden="1">
      <c r="A3757" s="2" t="s">
        <v>3859</v>
      </c>
      <c r="B3757" s="2">
        <v>560.0</v>
      </c>
      <c r="C3757" s="2">
        <v>277.0</v>
      </c>
      <c r="E3757" s="2">
        <v>837.0</v>
      </c>
    </row>
    <row r="3758" hidden="1">
      <c r="A3758" s="2" t="s">
        <v>3860</v>
      </c>
      <c r="D3758" s="2">
        <v>38.0</v>
      </c>
      <c r="E3758" s="2">
        <v>38.0</v>
      </c>
    </row>
    <row r="3759" hidden="1">
      <c r="A3759" s="2" t="s">
        <v>3861</v>
      </c>
      <c r="B3759" s="2">
        <v>2580.0</v>
      </c>
      <c r="C3759" s="2">
        <v>1941.0</v>
      </c>
      <c r="D3759" s="2">
        <v>2112.0</v>
      </c>
      <c r="E3759" s="2">
        <v>6633.0</v>
      </c>
    </row>
    <row r="3760" hidden="1">
      <c r="A3760" s="2" t="s">
        <v>3862</v>
      </c>
      <c r="B3760" s="2">
        <v>1746.0</v>
      </c>
      <c r="C3760" s="2">
        <v>1529.0</v>
      </c>
      <c r="D3760" s="2">
        <v>1559.0</v>
      </c>
      <c r="E3760" s="2">
        <v>4834.0</v>
      </c>
    </row>
    <row r="3761" hidden="1">
      <c r="A3761" s="2" t="s">
        <v>3863</v>
      </c>
      <c r="B3761" s="2">
        <v>163.0</v>
      </c>
      <c r="C3761" s="2">
        <v>197.0</v>
      </c>
      <c r="D3761" s="2">
        <v>64.0</v>
      </c>
      <c r="E3761" s="2">
        <v>424.0</v>
      </c>
    </row>
    <row r="3762" hidden="1">
      <c r="A3762" s="2" t="s">
        <v>3864</v>
      </c>
      <c r="B3762" s="2">
        <v>5897.0</v>
      </c>
      <c r="C3762" s="2">
        <v>5530.0</v>
      </c>
      <c r="D3762" s="2">
        <v>2561.0</v>
      </c>
      <c r="E3762" s="2">
        <v>13988.0</v>
      </c>
    </row>
    <row r="3763" hidden="1">
      <c r="A3763" s="2" t="s">
        <v>3865</v>
      </c>
      <c r="B3763" s="2">
        <v>1403.0</v>
      </c>
      <c r="C3763" s="2">
        <v>1272.0</v>
      </c>
      <c r="D3763" s="2">
        <v>1069.0</v>
      </c>
      <c r="E3763" s="2">
        <v>3744.0</v>
      </c>
    </row>
    <row r="3764" hidden="1">
      <c r="A3764" s="2" t="s">
        <v>3866</v>
      </c>
      <c r="B3764" s="2">
        <v>3114.0</v>
      </c>
      <c r="C3764" s="2">
        <v>2808.0</v>
      </c>
      <c r="D3764" s="2">
        <v>2579.0</v>
      </c>
      <c r="E3764" s="2">
        <v>8501.0</v>
      </c>
    </row>
    <row r="3765" hidden="1">
      <c r="A3765" s="2" t="s">
        <v>3867</v>
      </c>
      <c r="B3765" s="2">
        <v>621.0</v>
      </c>
      <c r="C3765" s="2">
        <v>532.0</v>
      </c>
      <c r="D3765" s="2">
        <v>316.0</v>
      </c>
      <c r="E3765" s="2">
        <v>1469.0</v>
      </c>
    </row>
    <row r="3766" hidden="1">
      <c r="A3766" s="2" t="s">
        <v>3868</v>
      </c>
      <c r="B3766" s="2">
        <v>136.0</v>
      </c>
      <c r="C3766" s="2">
        <v>212.0</v>
      </c>
      <c r="D3766" s="2">
        <v>199.0</v>
      </c>
      <c r="E3766" s="2">
        <v>547.0</v>
      </c>
    </row>
    <row r="3767" hidden="1">
      <c r="A3767" s="2" t="s">
        <v>3869</v>
      </c>
      <c r="B3767" s="2">
        <v>235.0</v>
      </c>
      <c r="C3767" s="2">
        <v>235.0</v>
      </c>
      <c r="D3767" s="2">
        <v>176.0</v>
      </c>
      <c r="E3767" s="2">
        <v>646.0</v>
      </c>
    </row>
    <row r="3768" hidden="1">
      <c r="A3768" s="2" t="s">
        <v>3870</v>
      </c>
      <c r="B3768" s="2">
        <v>531.0</v>
      </c>
      <c r="C3768" s="2">
        <v>287.0</v>
      </c>
      <c r="D3768" s="2">
        <v>583.0</v>
      </c>
      <c r="E3768" s="2">
        <v>1401.0</v>
      </c>
    </row>
    <row r="3769" hidden="1">
      <c r="A3769" s="2" t="s">
        <v>3871</v>
      </c>
      <c r="B3769" s="2">
        <v>116.0</v>
      </c>
      <c r="C3769" s="2">
        <v>141.0</v>
      </c>
      <c r="D3769" s="2">
        <v>42.0</v>
      </c>
      <c r="E3769" s="2">
        <v>299.0</v>
      </c>
    </row>
    <row r="3770" hidden="1">
      <c r="A3770" s="2" t="s">
        <v>3872</v>
      </c>
      <c r="B3770" s="2">
        <v>1529.0</v>
      </c>
      <c r="C3770" s="2">
        <v>1465.0</v>
      </c>
      <c r="D3770" s="2">
        <v>1502.0</v>
      </c>
      <c r="E3770" s="2">
        <v>4496.0</v>
      </c>
    </row>
    <row r="3771" hidden="1">
      <c r="A3771" s="2" t="s">
        <v>3873</v>
      </c>
      <c r="B3771" s="2">
        <v>36.0</v>
      </c>
      <c r="C3771" s="2">
        <v>41.0</v>
      </c>
      <c r="E3771" s="2">
        <v>77.0</v>
      </c>
    </row>
    <row r="3772" hidden="1">
      <c r="A3772" s="2" t="s">
        <v>3874</v>
      </c>
      <c r="B3772" s="2">
        <v>96.0</v>
      </c>
      <c r="C3772" s="2">
        <v>58.0</v>
      </c>
      <c r="D3772" s="2">
        <v>47.0</v>
      </c>
      <c r="E3772" s="2">
        <v>201.0</v>
      </c>
    </row>
    <row r="3773" hidden="1">
      <c r="A3773" s="2" t="s">
        <v>3875</v>
      </c>
      <c r="B3773" s="2">
        <v>397.0</v>
      </c>
      <c r="C3773" s="2">
        <v>192.0</v>
      </c>
      <c r="D3773" s="2">
        <v>186.0</v>
      </c>
      <c r="E3773" s="2">
        <v>775.0</v>
      </c>
    </row>
    <row r="3774" hidden="1">
      <c r="A3774" s="2" t="s">
        <v>3876</v>
      </c>
      <c r="B3774" s="2">
        <v>143.0</v>
      </c>
      <c r="C3774" s="2">
        <v>187.0</v>
      </c>
      <c r="D3774" s="2">
        <v>227.0</v>
      </c>
      <c r="E3774" s="2">
        <v>557.0</v>
      </c>
      <c r="F3774" s="2" t="s">
        <v>36</v>
      </c>
      <c r="G3774" s="15" t="str">
        <f>LEFT(A3774, 3)</f>
        <v>ORF</v>
      </c>
      <c r="H3774" s="15" t="str">
        <f>RiGHT(A3774, 3)</f>
        <v>PIA</v>
      </c>
      <c r="I3774" s="15" t="str">
        <f>vlookup(G3774, 'Airport Codes'!$B$2:$D122631, 3, 0)</f>
        <v>Norfolk, VA</v>
      </c>
      <c r="J3774" s="15" t="str">
        <f>vlookup(H3774, 'Airport Codes'!$B$2:$D122631, 3, 0)</f>
        <v>Peoria, IL</v>
      </c>
      <c r="K3774" s="21"/>
    </row>
    <row r="3775" hidden="1">
      <c r="A3775" s="2" t="s">
        <v>3877</v>
      </c>
      <c r="B3775" s="2">
        <v>378.0</v>
      </c>
      <c r="C3775" s="2">
        <v>322.0</v>
      </c>
      <c r="D3775" s="2">
        <v>379.0</v>
      </c>
      <c r="E3775" s="2">
        <v>1079.0</v>
      </c>
    </row>
    <row r="3776" hidden="1">
      <c r="A3776" s="2" t="s">
        <v>3878</v>
      </c>
      <c r="B3776" s="2">
        <v>107.0</v>
      </c>
      <c r="C3776" s="2">
        <v>175.0</v>
      </c>
      <c r="D3776" s="2">
        <v>271.0</v>
      </c>
      <c r="E3776" s="2">
        <v>553.0</v>
      </c>
      <c r="F3776" s="2" t="s">
        <v>36</v>
      </c>
      <c r="G3776" s="15" t="str">
        <f>LEFT(A3776, 3)</f>
        <v>ELP</v>
      </c>
      <c r="H3776" s="15" t="str">
        <f>RiGHT(A3776, 3)</f>
        <v>PSP</v>
      </c>
      <c r="I3776" s="15" t="str">
        <f>vlookup(G3776, 'Airport Codes'!$B$2:$D122631, 3, 0)</f>
        <v>El Paso, TX</v>
      </c>
      <c r="J3776" s="15" t="str">
        <f>vlookup(H3776, 'Airport Codes'!$B$2:$D122631, 3, 0)</f>
        <v>Palm Springs, CA</v>
      </c>
      <c r="K3776" s="21"/>
    </row>
    <row r="3777" hidden="1">
      <c r="A3777" s="2" t="s">
        <v>3879</v>
      </c>
      <c r="B3777" s="2">
        <v>145.0</v>
      </c>
      <c r="C3777" s="2">
        <v>60.0</v>
      </c>
      <c r="D3777" s="2">
        <v>118.0</v>
      </c>
      <c r="E3777" s="2">
        <v>323.0</v>
      </c>
    </row>
    <row r="3778" hidden="1">
      <c r="A3778" s="2" t="s">
        <v>3880</v>
      </c>
      <c r="B3778" s="2">
        <v>19578.0</v>
      </c>
      <c r="C3778" s="2">
        <v>19318.0</v>
      </c>
      <c r="D3778" s="2">
        <v>19670.0</v>
      </c>
      <c r="E3778" s="2">
        <v>58566.0</v>
      </c>
    </row>
    <row r="3779" hidden="1">
      <c r="A3779" s="2" t="s">
        <v>3881</v>
      </c>
      <c r="B3779" s="2">
        <v>136.0</v>
      </c>
      <c r="C3779" s="2">
        <v>158.0</v>
      </c>
      <c r="D3779" s="2">
        <v>257.0</v>
      </c>
      <c r="E3779" s="2">
        <v>551.0</v>
      </c>
      <c r="F3779" s="2" t="s">
        <v>36</v>
      </c>
      <c r="G3779" s="15" t="str">
        <f t="shared" ref="G3779:G3780" si="685">LEFT(A3779, 3)</f>
        <v>ROA</v>
      </c>
      <c r="H3779" s="15" t="str">
        <f t="shared" ref="H3779:H3780" si="686">RiGHT(A3779, 3)</f>
        <v>SDF</v>
      </c>
      <c r="I3779" s="15" t="str">
        <f>vlookup(G3779, 'Airport Codes'!$B$2:$D122631, 3, 0)</f>
        <v>Roanoke, VA</v>
      </c>
      <c r="J3779" s="15" t="str">
        <f>vlookup(H3779, 'Airport Codes'!$B$2:$D122631, 3, 0)</f>
        <v>Louisville, KY</v>
      </c>
      <c r="K3779" s="21"/>
    </row>
    <row r="3780" hidden="1">
      <c r="A3780" s="2" t="s">
        <v>3882</v>
      </c>
      <c r="B3780" s="2">
        <v>62.0</v>
      </c>
      <c r="C3780" s="2">
        <v>212.0</v>
      </c>
      <c r="D3780" s="2">
        <v>276.0</v>
      </c>
      <c r="E3780" s="2">
        <v>550.0</v>
      </c>
      <c r="F3780" s="2" t="s">
        <v>36</v>
      </c>
      <c r="G3780" s="15" t="str">
        <f t="shared" si="685"/>
        <v>ATL</v>
      </c>
      <c r="H3780" s="15" t="str">
        <f t="shared" si="686"/>
        <v>TOL</v>
      </c>
      <c r="I3780" s="15" t="str">
        <f>vlookup(G3780, 'Airport Codes'!$B$2:$D122631, 3, 0)</f>
        <v>Atlanta, GA</v>
      </c>
      <c r="J3780" s="15" t="str">
        <f>vlookup(H3780, 'Airport Codes'!$B$2:$D122631, 3, 0)</f>
        <v>Toledo, OH</v>
      </c>
      <c r="K3780" s="21"/>
    </row>
    <row r="3781" hidden="1">
      <c r="A3781" s="2" t="s">
        <v>3883</v>
      </c>
      <c r="B3781" s="2">
        <v>19.0</v>
      </c>
      <c r="D3781" s="2">
        <v>82.0</v>
      </c>
      <c r="E3781" s="2">
        <v>101.0</v>
      </c>
    </row>
    <row r="3782" hidden="1">
      <c r="A3782" s="2" t="s">
        <v>3884</v>
      </c>
      <c r="B3782" s="2">
        <v>144.0</v>
      </c>
      <c r="C3782" s="2">
        <v>192.0</v>
      </c>
      <c r="D3782" s="2">
        <v>211.0</v>
      </c>
      <c r="E3782" s="2">
        <v>547.0</v>
      </c>
      <c r="F3782" s="2" t="s">
        <v>36</v>
      </c>
      <c r="G3782" s="15" t="str">
        <f t="shared" ref="G3782:G3785" si="687">LEFT(A3782, 3)</f>
        <v>ALW</v>
      </c>
      <c r="H3782" s="15" t="str">
        <f t="shared" ref="H3782:H3785" si="688">RiGHT(A3782, 3)</f>
        <v>SJC</v>
      </c>
      <c r="I3782" s="15" t="str">
        <f>vlookup(G3782, 'Airport Codes'!$B$2:$D122631, 3, 0)</f>
        <v>Walla Walla, WA</v>
      </c>
      <c r="J3782" s="15" t="str">
        <f>vlookup(H3782, 'Airport Codes'!$B$2:$D122631, 3, 0)</f>
        <v>San Jose, CA</v>
      </c>
      <c r="K3782" s="21"/>
    </row>
    <row r="3783" hidden="1">
      <c r="A3783" s="2" t="s">
        <v>3885</v>
      </c>
      <c r="B3783" s="2">
        <v>124.0</v>
      </c>
      <c r="C3783" s="2">
        <v>185.0</v>
      </c>
      <c r="D3783" s="2">
        <v>237.0</v>
      </c>
      <c r="E3783" s="2">
        <v>546.0</v>
      </c>
      <c r="F3783" s="2" t="s">
        <v>36</v>
      </c>
      <c r="G3783" s="15" t="str">
        <f t="shared" si="687"/>
        <v>BNA</v>
      </c>
      <c r="H3783" s="15" t="str">
        <f t="shared" si="688"/>
        <v>ITH</v>
      </c>
      <c r="I3783" s="15" t="str">
        <f>vlookup(G3783, 'Airport Codes'!$B$2:$D122631, 3, 0)</f>
        <v>Nashville, TN</v>
      </c>
      <c r="J3783" s="15" t="str">
        <f>vlookup(H3783, 'Airport Codes'!$B$2:$D122631, 3, 0)</f>
        <v>Ithaca, NY</v>
      </c>
      <c r="K3783" s="21"/>
    </row>
    <row r="3784" hidden="1">
      <c r="A3784" s="2" t="s">
        <v>3886</v>
      </c>
      <c r="B3784" s="2">
        <v>146.0</v>
      </c>
      <c r="C3784" s="2">
        <v>167.0</v>
      </c>
      <c r="D3784" s="2">
        <v>232.0</v>
      </c>
      <c r="E3784" s="2">
        <v>545.0</v>
      </c>
      <c r="F3784" s="2" t="s">
        <v>36</v>
      </c>
      <c r="G3784" s="15" t="str">
        <f t="shared" si="687"/>
        <v>LYH</v>
      </c>
      <c r="H3784" s="15" t="str">
        <f t="shared" si="688"/>
        <v>STL</v>
      </c>
      <c r="I3784" s="15" t="str">
        <f>vlookup(G3784, 'Airport Codes'!$B$2:$D122631, 3, 0)</f>
        <v>Lynchburg, VA</v>
      </c>
      <c r="J3784" s="15" t="str">
        <f>vlookup(H3784, 'Airport Codes'!$B$2:$D122631, 3, 0)</f>
        <v>St. Louis, MO</v>
      </c>
      <c r="K3784" s="21"/>
    </row>
    <row r="3785" hidden="1">
      <c r="A3785" s="2" t="s">
        <v>3887</v>
      </c>
      <c r="B3785" s="2">
        <v>148.0</v>
      </c>
      <c r="C3785" s="2">
        <v>173.0</v>
      </c>
      <c r="D3785" s="2">
        <v>223.0</v>
      </c>
      <c r="E3785" s="2">
        <v>544.0</v>
      </c>
      <c r="F3785" s="2" t="s">
        <v>36</v>
      </c>
      <c r="G3785" s="15" t="str">
        <f t="shared" si="687"/>
        <v>RST</v>
      </c>
      <c r="H3785" s="15" t="str">
        <f t="shared" si="688"/>
        <v>SDF</v>
      </c>
      <c r="I3785" s="15" t="str">
        <f>vlookup(G3785, 'Airport Codes'!$B$2:$D122631, 3, 0)</f>
        <v>Rochester, MN</v>
      </c>
      <c r="J3785" s="15" t="str">
        <f>vlookup(H3785, 'Airport Codes'!$B$2:$D122631, 3, 0)</f>
        <v>Louisville, KY</v>
      </c>
      <c r="K3785" s="21"/>
    </row>
    <row r="3786" hidden="1">
      <c r="A3786" s="2" t="s">
        <v>3888</v>
      </c>
      <c r="B3786" s="2">
        <v>16172.0</v>
      </c>
      <c r="C3786" s="2">
        <v>14881.0</v>
      </c>
      <c r="D3786" s="2">
        <v>14223.0</v>
      </c>
      <c r="E3786" s="2">
        <v>45276.0</v>
      </c>
    </row>
    <row r="3787" hidden="1">
      <c r="A3787" s="2" t="s">
        <v>3889</v>
      </c>
      <c r="B3787" s="2">
        <v>264.0</v>
      </c>
      <c r="C3787" s="2">
        <v>270.0</v>
      </c>
      <c r="D3787" s="2">
        <v>193.0</v>
      </c>
      <c r="E3787" s="2">
        <v>727.0</v>
      </c>
    </row>
    <row r="3788" hidden="1">
      <c r="A3788" s="2" t="s">
        <v>3890</v>
      </c>
      <c r="B3788" s="2">
        <v>1797.0</v>
      </c>
      <c r="C3788" s="2">
        <v>1662.0</v>
      </c>
      <c r="D3788" s="2">
        <v>1662.0</v>
      </c>
      <c r="E3788" s="2">
        <v>5121.0</v>
      </c>
    </row>
    <row r="3789" hidden="1">
      <c r="A3789" s="2" t="s">
        <v>3891</v>
      </c>
      <c r="B3789" s="2">
        <v>570.0</v>
      </c>
      <c r="C3789" s="2">
        <v>472.0</v>
      </c>
      <c r="D3789" s="2">
        <v>484.0</v>
      </c>
      <c r="E3789" s="2">
        <v>1526.0</v>
      </c>
    </row>
    <row r="3790" hidden="1">
      <c r="A3790" s="2" t="s">
        <v>3892</v>
      </c>
      <c r="B3790" s="2">
        <v>1637.0</v>
      </c>
      <c r="C3790" s="2">
        <v>1765.0</v>
      </c>
      <c r="D3790" s="2">
        <v>1748.0</v>
      </c>
      <c r="E3790" s="2">
        <v>5150.0</v>
      </c>
    </row>
    <row r="3791" hidden="1">
      <c r="A3791" s="2" t="s">
        <v>3893</v>
      </c>
      <c r="B3791" s="2">
        <v>20.0</v>
      </c>
      <c r="E3791" s="2">
        <v>20.0</v>
      </c>
    </row>
    <row r="3792" hidden="1">
      <c r="A3792" s="2" t="s">
        <v>3894</v>
      </c>
      <c r="C3792" s="2">
        <v>118.0</v>
      </c>
      <c r="E3792" s="2">
        <v>118.0</v>
      </c>
    </row>
    <row r="3793" hidden="1">
      <c r="A3793" s="2" t="s">
        <v>3895</v>
      </c>
      <c r="B3793" s="2">
        <v>10199.0</v>
      </c>
      <c r="C3793" s="2">
        <v>10259.0</v>
      </c>
      <c r="D3793" s="2">
        <v>5539.0</v>
      </c>
      <c r="E3793" s="2">
        <v>25997.0</v>
      </c>
    </row>
    <row r="3794" hidden="1">
      <c r="A3794" s="2" t="s">
        <v>3896</v>
      </c>
      <c r="B3794" s="2">
        <v>2284.0</v>
      </c>
      <c r="C3794" s="2">
        <v>2222.0</v>
      </c>
      <c r="D3794" s="2">
        <v>1996.0</v>
      </c>
      <c r="E3794" s="2">
        <v>6502.0</v>
      </c>
    </row>
    <row r="3795" hidden="1">
      <c r="A3795" s="2" t="s">
        <v>3897</v>
      </c>
      <c r="B3795" s="2">
        <v>795.0</v>
      </c>
      <c r="C3795" s="2">
        <v>1586.0</v>
      </c>
      <c r="D3795" s="2">
        <v>1475.0</v>
      </c>
      <c r="E3795" s="2">
        <v>3856.0</v>
      </c>
    </row>
    <row r="3796" hidden="1">
      <c r="A3796" s="2" t="s">
        <v>3898</v>
      </c>
      <c r="B3796" s="2">
        <v>4741.0</v>
      </c>
      <c r="C3796" s="2">
        <v>7347.0</v>
      </c>
      <c r="D3796" s="2">
        <v>5688.0</v>
      </c>
      <c r="E3796" s="2">
        <v>17776.0</v>
      </c>
    </row>
    <row r="3797" hidden="1">
      <c r="A3797" s="2" t="s">
        <v>3899</v>
      </c>
      <c r="B3797" s="2">
        <v>2100.0</v>
      </c>
      <c r="C3797" s="2">
        <v>1929.0</v>
      </c>
      <c r="D3797" s="2">
        <v>1868.0</v>
      </c>
      <c r="E3797" s="2">
        <v>5897.0</v>
      </c>
    </row>
    <row r="3798" hidden="1">
      <c r="A3798" s="2" t="s">
        <v>3900</v>
      </c>
      <c r="B3798" s="2">
        <v>309.0</v>
      </c>
      <c r="C3798" s="2">
        <v>278.0</v>
      </c>
      <c r="D3798" s="2">
        <v>370.0</v>
      </c>
      <c r="E3798" s="2">
        <v>957.0</v>
      </c>
    </row>
    <row r="3799" hidden="1">
      <c r="A3799" s="2" t="s">
        <v>3901</v>
      </c>
      <c r="B3799" s="2">
        <v>864.0</v>
      </c>
      <c r="C3799" s="2">
        <v>1026.0</v>
      </c>
      <c r="D3799" s="2">
        <v>892.0</v>
      </c>
      <c r="E3799" s="2">
        <v>2782.0</v>
      </c>
    </row>
    <row r="3800" hidden="1">
      <c r="A3800" s="2" t="s">
        <v>3902</v>
      </c>
      <c r="B3800" s="2">
        <v>99.0</v>
      </c>
      <c r="C3800" s="2">
        <v>198.0</v>
      </c>
      <c r="D3800" s="2">
        <v>246.0</v>
      </c>
      <c r="E3800" s="2">
        <v>543.0</v>
      </c>
      <c r="F3800" s="2" t="s">
        <v>36</v>
      </c>
      <c r="G3800" s="15" t="str">
        <f>LEFT(A3800, 3)</f>
        <v>ABQ</v>
      </c>
      <c r="H3800" s="15" t="str">
        <f>RiGHT(A3800, 3)</f>
        <v>COS</v>
      </c>
      <c r="I3800" s="15" t="str">
        <f>vlookup(G3800, 'Airport Codes'!$B$2:$D122631, 3, 0)</f>
        <v>Albuquerque, NM</v>
      </c>
      <c r="J3800" s="15" t="str">
        <f>vlookup(H3800, 'Airport Codes'!$B$2:$D122631, 3, 0)</f>
        <v>Colorado Springs, CO</v>
      </c>
      <c r="K3800" s="21"/>
    </row>
    <row r="3801" hidden="1">
      <c r="A3801" s="2" t="s">
        <v>3903</v>
      </c>
      <c r="C3801" s="2">
        <v>61.0</v>
      </c>
      <c r="E3801" s="2">
        <v>61.0</v>
      </c>
    </row>
    <row r="3802" hidden="1">
      <c r="A3802" s="2" t="s">
        <v>3904</v>
      </c>
      <c r="B3802" s="2">
        <v>779.0</v>
      </c>
      <c r="C3802" s="2">
        <v>662.0</v>
      </c>
      <c r="D3802" s="2">
        <v>841.0</v>
      </c>
      <c r="E3802" s="2">
        <v>2282.0</v>
      </c>
    </row>
    <row r="3803" hidden="1">
      <c r="A3803" s="2" t="s">
        <v>3905</v>
      </c>
      <c r="B3803" s="2">
        <v>253.0</v>
      </c>
      <c r="C3803" s="2">
        <v>165.0</v>
      </c>
      <c r="D3803" s="2">
        <v>280.0</v>
      </c>
      <c r="E3803" s="2">
        <v>698.0</v>
      </c>
    </row>
    <row r="3804" hidden="1">
      <c r="A3804" s="2" t="s">
        <v>3906</v>
      </c>
      <c r="B3804" s="2">
        <v>45.0</v>
      </c>
      <c r="C3804" s="2">
        <v>201.0</v>
      </c>
      <c r="D3804" s="2">
        <v>284.0</v>
      </c>
      <c r="E3804" s="2">
        <v>530.0</v>
      </c>
      <c r="F3804" s="2" t="s">
        <v>36</v>
      </c>
      <c r="G3804" s="15" t="str">
        <f>LEFT(A3804, 3)</f>
        <v>AEX</v>
      </c>
      <c r="H3804" s="15" t="str">
        <f>RiGHT(A3804, 3)</f>
        <v>ELP</v>
      </c>
      <c r="I3804" s="15" t="str">
        <f>vlookup(G3804, 'Airport Codes'!$B$2:$D122631, 3, 0)</f>
        <v>Alexandria, VA</v>
      </c>
      <c r="J3804" s="15" t="str">
        <f>vlookup(H3804, 'Airport Codes'!$B$2:$D122631, 3, 0)</f>
        <v>El Paso, TX</v>
      </c>
      <c r="K3804" s="21"/>
    </row>
    <row r="3805" hidden="1">
      <c r="A3805" s="2" t="s">
        <v>3907</v>
      </c>
      <c r="B3805" s="2">
        <v>594.0</v>
      </c>
      <c r="C3805" s="2">
        <v>648.0</v>
      </c>
      <c r="D3805" s="2">
        <v>594.0</v>
      </c>
      <c r="E3805" s="2">
        <v>1836.0</v>
      </c>
    </row>
    <row r="3806" hidden="1">
      <c r="A3806" s="2" t="s">
        <v>3908</v>
      </c>
      <c r="B3806" s="2">
        <v>471.0</v>
      </c>
      <c r="C3806" s="2">
        <v>349.0</v>
      </c>
      <c r="D3806" s="2">
        <v>452.0</v>
      </c>
      <c r="E3806" s="2">
        <v>1272.0</v>
      </c>
    </row>
    <row r="3807" hidden="1">
      <c r="A3807" s="2" t="s">
        <v>3909</v>
      </c>
      <c r="B3807" s="2">
        <v>1138.0</v>
      </c>
      <c r="C3807" s="2">
        <v>1336.0</v>
      </c>
      <c r="D3807" s="2">
        <v>1333.0</v>
      </c>
      <c r="E3807" s="2">
        <v>3807.0</v>
      </c>
    </row>
    <row r="3808" hidden="1">
      <c r="A3808" s="2" t="s">
        <v>3910</v>
      </c>
      <c r="B3808" s="2">
        <v>111.0</v>
      </c>
      <c r="C3808" s="2">
        <v>184.0</v>
      </c>
      <c r="D3808" s="2">
        <v>234.0</v>
      </c>
      <c r="E3808" s="2">
        <v>529.0</v>
      </c>
      <c r="F3808" s="2" t="s">
        <v>36</v>
      </c>
      <c r="G3808" s="15" t="str">
        <f t="shared" ref="G3808:G3809" si="689">LEFT(A3808, 3)</f>
        <v>AVP</v>
      </c>
      <c r="H3808" s="15" t="str">
        <f t="shared" ref="H3808:H3809" si="690">RiGHT(A3808, 3)</f>
        <v>GRR</v>
      </c>
      <c r="I3808" s="15" t="str">
        <f>vlookup(G3808, 'Airport Codes'!$B$2:$D122631, 3, 0)</f>
        <v>Wilkes-Barre, PA</v>
      </c>
      <c r="J3808" s="15" t="str">
        <f>vlookup(H3808, 'Airport Codes'!$B$2:$D122631, 3, 0)</f>
        <v>Grand Rapids, MI</v>
      </c>
      <c r="K3808" s="21"/>
    </row>
    <row r="3809" hidden="1">
      <c r="A3809" s="2" t="s">
        <v>3911</v>
      </c>
      <c r="B3809" s="2">
        <v>79.0</v>
      </c>
      <c r="C3809" s="2">
        <v>224.0</v>
      </c>
      <c r="D3809" s="2">
        <v>226.0</v>
      </c>
      <c r="E3809" s="2">
        <v>529.0</v>
      </c>
      <c r="F3809" s="2" t="s">
        <v>36</v>
      </c>
      <c r="G3809" s="15" t="str">
        <f t="shared" si="689"/>
        <v>DAB</v>
      </c>
      <c r="H3809" s="15" t="str">
        <f t="shared" si="690"/>
        <v>HSV</v>
      </c>
      <c r="I3809" s="15" t="str">
        <f>vlookup(G3809, 'Airport Codes'!$B$2:$D122631, 3, 0)</f>
        <v>Daytona Beach, FL</v>
      </c>
      <c r="J3809" s="15" t="str">
        <f>vlookup(H3809, 'Airport Codes'!$B$2:$D122631, 3, 0)</f>
        <v>Huntsville, AL</v>
      </c>
      <c r="K3809" s="21"/>
    </row>
    <row r="3810" hidden="1">
      <c r="A3810" s="2" t="s">
        <v>3912</v>
      </c>
      <c r="B3810" s="2">
        <v>243.0</v>
      </c>
      <c r="D3810" s="2">
        <v>167.0</v>
      </c>
      <c r="E3810" s="2">
        <v>410.0</v>
      </c>
    </row>
    <row r="3811" hidden="1">
      <c r="A3811" s="2" t="s">
        <v>3913</v>
      </c>
      <c r="B3811" s="2">
        <v>136.0</v>
      </c>
      <c r="C3811" s="2">
        <v>172.0</v>
      </c>
      <c r="D3811" s="2">
        <v>220.0</v>
      </c>
      <c r="E3811" s="2">
        <v>528.0</v>
      </c>
      <c r="F3811" s="2" t="s">
        <v>36</v>
      </c>
      <c r="G3811" s="15" t="str">
        <f>LEFT(A3811, 3)</f>
        <v>HSV</v>
      </c>
      <c r="H3811" s="15" t="str">
        <f>RiGHT(A3811, 3)</f>
        <v>ROC</v>
      </c>
      <c r="I3811" s="15" t="str">
        <f>vlookup(G3811, 'Airport Codes'!$B$2:$D122631, 3, 0)</f>
        <v>Huntsville, AL</v>
      </c>
      <c r="J3811" s="15" t="str">
        <f>vlookup(H3811, 'Airport Codes'!$B$2:$D122631, 3, 0)</f>
        <v>Rochester, MN</v>
      </c>
      <c r="K3811" s="21"/>
    </row>
    <row r="3812" hidden="1">
      <c r="A3812" s="2" t="s">
        <v>3914</v>
      </c>
      <c r="B3812" s="2">
        <v>477.0</v>
      </c>
      <c r="C3812" s="2">
        <v>497.0</v>
      </c>
      <c r="D3812" s="2">
        <v>453.0</v>
      </c>
      <c r="E3812" s="2">
        <v>1427.0</v>
      </c>
    </row>
    <row r="3813" hidden="1">
      <c r="A3813" s="2" t="s">
        <v>3915</v>
      </c>
      <c r="B3813" s="2">
        <v>159.0</v>
      </c>
      <c r="C3813" s="2">
        <v>175.0</v>
      </c>
      <c r="D3813" s="2">
        <v>193.0</v>
      </c>
      <c r="E3813" s="2">
        <v>527.0</v>
      </c>
      <c r="F3813" s="2" t="s">
        <v>36</v>
      </c>
      <c r="G3813" s="15" t="str">
        <f>LEFT(A3813, 3)</f>
        <v>BNA</v>
      </c>
      <c r="H3813" s="15" t="str">
        <f>RiGHT(A3813, 3)</f>
        <v>FLO</v>
      </c>
      <c r="I3813" s="15" t="str">
        <f>vlookup(G3813, 'Airport Codes'!$B$2:$D122631, 3, 0)</f>
        <v>Nashville, TN</v>
      </c>
      <c r="J3813" s="15" t="str">
        <f>vlookup(H3813, 'Airport Codes'!$B$2:$D122631, 3, 0)</f>
        <v>Florence, SC</v>
      </c>
      <c r="K3813" s="21"/>
    </row>
    <row r="3814" hidden="1">
      <c r="A3814" s="2" t="s">
        <v>3916</v>
      </c>
      <c r="B3814" s="2">
        <v>282.0</v>
      </c>
      <c r="C3814" s="2">
        <v>360.0</v>
      </c>
      <c r="D3814" s="2">
        <v>327.0</v>
      </c>
      <c r="E3814" s="2">
        <v>969.0</v>
      </c>
    </row>
    <row r="3815" hidden="1">
      <c r="A3815" s="2" t="s">
        <v>3917</v>
      </c>
      <c r="B3815" s="2">
        <v>20.0</v>
      </c>
      <c r="E3815" s="2">
        <v>20.0</v>
      </c>
    </row>
    <row r="3816" hidden="1">
      <c r="A3816" s="2" t="s">
        <v>3918</v>
      </c>
      <c r="B3816" s="2">
        <v>99.0</v>
      </c>
      <c r="C3816" s="2">
        <v>70.0</v>
      </c>
      <c r="D3816" s="2">
        <v>140.0</v>
      </c>
      <c r="E3816" s="2">
        <v>309.0</v>
      </c>
    </row>
    <row r="3817" hidden="1">
      <c r="A3817" s="2" t="s">
        <v>3919</v>
      </c>
      <c r="B3817" s="2">
        <v>311.0</v>
      </c>
      <c r="C3817" s="2">
        <v>286.0</v>
      </c>
      <c r="D3817" s="2">
        <v>263.0</v>
      </c>
      <c r="E3817" s="2">
        <v>860.0</v>
      </c>
    </row>
    <row r="3818" hidden="1">
      <c r="A3818" s="2" t="s">
        <v>3920</v>
      </c>
      <c r="B3818" s="2">
        <v>84.0</v>
      </c>
      <c r="C3818" s="2">
        <v>65.0</v>
      </c>
      <c r="D3818" s="2">
        <v>60.0</v>
      </c>
      <c r="E3818" s="2">
        <v>209.0</v>
      </c>
    </row>
    <row r="3819" hidden="1">
      <c r="A3819" s="2" t="s">
        <v>3921</v>
      </c>
      <c r="B3819" s="2">
        <v>147.0</v>
      </c>
      <c r="C3819" s="2">
        <v>162.0</v>
      </c>
      <c r="D3819" s="2">
        <v>217.0</v>
      </c>
      <c r="E3819" s="2">
        <v>526.0</v>
      </c>
      <c r="F3819" s="2" t="s">
        <v>36</v>
      </c>
      <c r="G3819" s="15" t="str">
        <f>LEFT(A3819, 3)</f>
        <v>HSV</v>
      </c>
      <c r="H3819" s="15" t="str">
        <f>RiGHT(A3819, 3)</f>
        <v>ILM</v>
      </c>
      <c r="I3819" s="15" t="str">
        <f>vlookup(G3819, 'Airport Codes'!$B$2:$D122631, 3, 0)</f>
        <v>Huntsville, AL</v>
      </c>
      <c r="J3819" s="15" t="str">
        <f>vlookup(H3819, 'Airport Codes'!$B$2:$D122631, 3, 0)</f>
        <v>Wilmington, DE</v>
      </c>
      <c r="K3819" s="21"/>
    </row>
    <row r="3820" hidden="1">
      <c r="A3820" s="2" t="s">
        <v>3922</v>
      </c>
      <c r="D3820" s="2">
        <v>43.0</v>
      </c>
      <c r="E3820" s="2">
        <v>43.0</v>
      </c>
    </row>
    <row r="3821" hidden="1">
      <c r="A3821" s="2" t="s">
        <v>3923</v>
      </c>
      <c r="B3821" s="2">
        <v>194.0</v>
      </c>
      <c r="C3821" s="2">
        <v>267.0</v>
      </c>
      <c r="D3821" s="2">
        <v>263.0</v>
      </c>
      <c r="E3821" s="2">
        <v>724.0</v>
      </c>
    </row>
    <row r="3822" hidden="1">
      <c r="A3822" s="2" t="s">
        <v>3924</v>
      </c>
      <c r="C3822" s="2">
        <v>138.0</v>
      </c>
      <c r="E3822" s="2">
        <v>138.0</v>
      </c>
    </row>
    <row r="3823" hidden="1">
      <c r="A3823" s="2" t="s">
        <v>3925</v>
      </c>
      <c r="B3823" s="2">
        <v>109.0</v>
      </c>
      <c r="C3823" s="2">
        <v>171.0</v>
      </c>
      <c r="D3823" s="2">
        <v>242.0</v>
      </c>
      <c r="E3823" s="2">
        <v>522.0</v>
      </c>
      <c r="F3823" s="2" t="s">
        <v>36</v>
      </c>
      <c r="G3823" s="15" t="str">
        <f>LEFT(A3823, 3)</f>
        <v>ABE</v>
      </c>
      <c r="H3823" s="15" t="str">
        <f>RiGHT(A3823, 3)</f>
        <v>CAE</v>
      </c>
      <c r="I3823" s="15" t="str">
        <f>vlookup(G3823, 'Airport Codes'!$B$2:$D122631, 3, 0)</f>
        <v>Allentown, PA</v>
      </c>
      <c r="J3823" s="15" t="str">
        <f>vlookup(H3823, 'Airport Codes'!$B$2:$D122631, 3, 0)</f>
        <v>Columbia, SC</v>
      </c>
      <c r="K3823" s="21"/>
    </row>
    <row r="3824" hidden="1">
      <c r="A3824" s="2" t="s">
        <v>3926</v>
      </c>
      <c r="C3824" s="2">
        <v>41.0</v>
      </c>
      <c r="D3824" s="2">
        <v>114.0</v>
      </c>
      <c r="E3824" s="2">
        <v>155.0</v>
      </c>
    </row>
    <row r="3825" hidden="1">
      <c r="A3825" s="2" t="s">
        <v>3927</v>
      </c>
      <c r="C3825" s="2">
        <v>42.0</v>
      </c>
      <c r="D3825" s="2">
        <v>38.0</v>
      </c>
      <c r="E3825" s="2">
        <v>80.0</v>
      </c>
    </row>
    <row r="3826" hidden="1">
      <c r="A3826" s="2" t="s">
        <v>3928</v>
      </c>
      <c r="B3826" s="2">
        <v>41.0</v>
      </c>
      <c r="C3826" s="2">
        <v>20.0</v>
      </c>
      <c r="D3826" s="2">
        <v>36.0</v>
      </c>
      <c r="E3826" s="2">
        <v>97.0</v>
      </c>
    </row>
    <row r="3827" hidden="1">
      <c r="A3827" s="2" t="s">
        <v>3929</v>
      </c>
      <c r="B3827" s="2">
        <v>322.0</v>
      </c>
      <c r="C3827" s="2">
        <v>282.0</v>
      </c>
      <c r="D3827" s="2">
        <v>307.0</v>
      </c>
      <c r="E3827" s="2">
        <v>911.0</v>
      </c>
    </row>
    <row r="3828" hidden="1">
      <c r="A3828" s="2" t="s">
        <v>3930</v>
      </c>
      <c r="B3828" s="2">
        <v>657.0</v>
      </c>
      <c r="C3828" s="2">
        <v>618.0</v>
      </c>
      <c r="D3828" s="2">
        <v>77.0</v>
      </c>
      <c r="E3828" s="2">
        <v>1352.0</v>
      </c>
    </row>
    <row r="3829" hidden="1">
      <c r="A3829" s="2" t="s">
        <v>3931</v>
      </c>
      <c r="B3829" s="2">
        <v>371.0</v>
      </c>
      <c r="C3829" s="2">
        <v>406.0</v>
      </c>
      <c r="D3829" s="2">
        <v>369.0</v>
      </c>
      <c r="E3829" s="2">
        <v>1146.0</v>
      </c>
    </row>
    <row r="3830" hidden="1">
      <c r="A3830" s="2" t="s">
        <v>3932</v>
      </c>
      <c r="B3830" s="2">
        <v>456.0</v>
      </c>
      <c r="C3830" s="2">
        <v>449.0</v>
      </c>
      <c r="D3830" s="2">
        <v>469.0</v>
      </c>
      <c r="E3830" s="2">
        <v>1374.0</v>
      </c>
    </row>
    <row r="3831" hidden="1">
      <c r="A3831" s="2" t="s">
        <v>3933</v>
      </c>
      <c r="B3831" s="2">
        <v>1586.0</v>
      </c>
      <c r="E3831" s="2">
        <v>1586.0</v>
      </c>
    </row>
    <row r="3832" hidden="1">
      <c r="A3832" s="2" t="s">
        <v>3934</v>
      </c>
      <c r="B3832" s="2">
        <v>773.0</v>
      </c>
      <c r="C3832" s="2">
        <v>641.0</v>
      </c>
      <c r="D3832" s="2">
        <v>850.0</v>
      </c>
      <c r="E3832" s="2">
        <v>2264.0</v>
      </c>
    </row>
    <row r="3833" hidden="1">
      <c r="A3833" s="2" t="s">
        <v>3935</v>
      </c>
      <c r="B3833" s="2">
        <v>128.0</v>
      </c>
      <c r="C3833" s="2">
        <v>186.0</v>
      </c>
      <c r="D3833" s="2">
        <v>208.0</v>
      </c>
      <c r="E3833" s="2">
        <v>522.0</v>
      </c>
      <c r="F3833" s="2" t="s">
        <v>36</v>
      </c>
      <c r="G3833" s="15" t="str">
        <f t="shared" ref="G3833:G3834" si="691">LEFT(A3833, 3)</f>
        <v>ICT</v>
      </c>
      <c r="H3833" s="15" t="str">
        <f t="shared" ref="H3833:H3834" si="692">RiGHT(A3833, 3)</f>
        <v>SBN</v>
      </c>
      <c r="I3833" s="15" t="str">
        <f>vlookup(G3833, 'Airport Codes'!$B$2:$D122631, 3, 0)</f>
        <v>Wichita, KS</v>
      </c>
      <c r="J3833" s="15" t="str">
        <f>vlookup(H3833, 'Airport Codes'!$B$2:$D122631, 3, 0)</f>
        <v>South Bend, IN</v>
      </c>
      <c r="K3833" s="21"/>
    </row>
    <row r="3834" hidden="1">
      <c r="A3834" s="2" t="s">
        <v>3936</v>
      </c>
      <c r="B3834" s="2">
        <v>125.0</v>
      </c>
      <c r="C3834" s="2">
        <v>172.0</v>
      </c>
      <c r="D3834" s="2">
        <v>224.0</v>
      </c>
      <c r="E3834" s="2">
        <v>521.0</v>
      </c>
      <c r="F3834" s="2" t="s">
        <v>36</v>
      </c>
      <c r="G3834" s="15" t="str">
        <f t="shared" si="691"/>
        <v>GSP</v>
      </c>
      <c r="H3834" s="15" t="str">
        <f t="shared" si="692"/>
        <v>MOB</v>
      </c>
      <c r="I3834" s="15" t="str">
        <f>vlookup(G3834, 'Airport Codes'!$B$2:$D122631, 3, 0)</f>
        <v>Greenville, NC</v>
      </c>
      <c r="J3834" s="15" t="str">
        <f>vlookup(H3834, 'Airport Codes'!$B$2:$D122631, 3, 0)</f>
        <v>Mobile, AL</v>
      </c>
      <c r="K3834" s="21"/>
    </row>
    <row r="3835" hidden="1">
      <c r="A3835" s="2" t="s">
        <v>3937</v>
      </c>
      <c r="B3835" s="2">
        <v>1044.0</v>
      </c>
      <c r="E3835" s="2">
        <v>1044.0</v>
      </c>
    </row>
    <row r="3836" hidden="1">
      <c r="A3836" s="2" t="s">
        <v>3938</v>
      </c>
      <c r="B3836" s="2">
        <v>562.0</v>
      </c>
      <c r="C3836" s="2">
        <v>522.0</v>
      </c>
      <c r="D3836" s="2">
        <v>708.0</v>
      </c>
      <c r="E3836" s="2">
        <v>1792.0</v>
      </c>
    </row>
    <row r="3837" hidden="1">
      <c r="A3837" s="2" t="s">
        <v>3939</v>
      </c>
      <c r="B3837" s="2">
        <v>130.0</v>
      </c>
      <c r="C3837" s="2">
        <v>154.0</v>
      </c>
      <c r="D3837" s="2">
        <v>236.0</v>
      </c>
      <c r="E3837" s="2">
        <v>520.0</v>
      </c>
      <c r="F3837" s="2" t="s">
        <v>36</v>
      </c>
      <c r="G3837" s="15" t="str">
        <f t="shared" ref="G3837:G3838" si="693">LEFT(A3837, 3)</f>
        <v>LEX</v>
      </c>
      <c r="H3837" s="15" t="str">
        <f t="shared" ref="H3837:H3838" si="694">RiGHT(A3837, 3)</f>
        <v>ROC</v>
      </c>
      <c r="I3837" s="15" t="str">
        <f>vlookup(G3837, 'Airport Codes'!$B$2:$D122631, 3, 0)</f>
        <v>Lexington Barbeque Festival, NC</v>
      </c>
      <c r="J3837" s="15" t="str">
        <f>vlookup(H3837, 'Airport Codes'!$B$2:$D122631, 3, 0)</f>
        <v>Rochester, MN</v>
      </c>
      <c r="K3837" s="21"/>
    </row>
    <row r="3838" hidden="1">
      <c r="A3838" s="2" t="s">
        <v>3940</v>
      </c>
      <c r="B3838" s="2">
        <v>110.0</v>
      </c>
      <c r="C3838" s="2">
        <v>157.0</v>
      </c>
      <c r="D3838" s="2">
        <v>252.0</v>
      </c>
      <c r="E3838" s="2">
        <v>519.0</v>
      </c>
      <c r="F3838" s="2" t="s">
        <v>36</v>
      </c>
      <c r="G3838" s="15" t="str">
        <f t="shared" si="693"/>
        <v>JAC</v>
      </c>
      <c r="H3838" s="15" t="str">
        <f t="shared" si="694"/>
        <v>RNO</v>
      </c>
      <c r="I3838" s="15" t="str">
        <f>vlookup(G3838, 'Airport Codes'!$B$2:$D122631, 3, 0)</f>
        <v>Jackson, MS</v>
      </c>
      <c r="J3838" s="15" t="str">
        <f>vlookup(H3838, 'Airport Codes'!$B$2:$D122631, 3, 0)</f>
        <v>Reno, NV</v>
      </c>
      <c r="K3838" s="21"/>
    </row>
    <row r="3839" hidden="1">
      <c r="A3839" s="2" t="s">
        <v>3941</v>
      </c>
      <c r="B3839" s="2">
        <v>42.0</v>
      </c>
      <c r="C3839" s="2">
        <v>44.0</v>
      </c>
      <c r="E3839" s="2">
        <v>86.0</v>
      </c>
    </row>
    <row r="3840" hidden="1">
      <c r="A3840" s="2" t="s">
        <v>3942</v>
      </c>
      <c r="B3840" s="2">
        <v>114.0</v>
      </c>
      <c r="C3840" s="2">
        <v>177.0</v>
      </c>
      <c r="D3840" s="2">
        <v>228.0</v>
      </c>
      <c r="E3840" s="2">
        <v>519.0</v>
      </c>
      <c r="F3840" s="2" t="s">
        <v>36</v>
      </c>
      <c r="G3840" s="15" t="str">
        <f t="shared" ref="G3840:G3841" si="695">LEFT(A3840, 3)</f>
        <v>OMA</v>
      </c>
      <c r="H3840" s="15" t="str">
        <f t="shared" ref="H3840:H3841" si="696">RiGHT(A3840, 3)</f>
        <v>SBN</v>
      </c>
      <c r="I3840" s="15" t="str">
        <f>vlookup(G3840, 'Airport Codes'!$B$2:$D122631, 3, 0)</f>
        <v>Omaha, NE</v>
      </c>
      <c r="J3840" s="15" t="str">
        <f>vlookup(H3840, 'Airport Codes'!$B$2:$D122631, 3, 0)</f>
        <v>South Bend, IN</v>
      </c>
      <c r="K3840" s="21"/>
    </row>
    <row r="3841" hidden="1">
      <c r="A3841" s="2" t="s">
        <v>3943</v>
      </c>
      <c r="B3841" s="2">
        <v>111.0</v>
      </c>
      <c r="C3841" s="2">
        <v>175.0</v>
      </c>
      <c r="D3841" s="2">
        <v>233.0</v>
      </c>
      <c r="E3841" s="2">
        <v>519.0</v>
      </c>
      <c r="F3841" s="2" t="s">
        <v>36</v>
      </c>
      <c r="G3841" s="15" t="str">
        <f t="shared" si="695"/>
        <v>PSP</v>
      </c>
      <c r="H3841" s="15" t="str">
        <f t="shared" si="696"/>
        <v>TUS</v>
      </c>
      <c r="I3841" s="15" t="str">
        <f>vlookup(G3841, 'Airport Codes'!$B$2:$D122631, 3, 0)</f>
        <v>Palm Springs, CA</v>
      </c>
      <c r="J3841" s="15" t="str">
        <f>vlookup(H3841, 'Airport Codes'!$B$2:$D122631, 3, 0)</f>
        <v>Tucson, AZ</v>
      </c>
      <c r="K3841" s="21"/>
    </row>
    <row r="3842" hidden="1">
      <c r="A3842" s="2" t="s">
        <v>3944</v>
      </c>
      <c r="B3842" s="2">
        <v>227.0</v>
      </c>
      <c r="C3842" s="2">
        <v>258.0</v>
      </c>
      <c r="D3842" s="2">
        <v>226.0</v>
      </c>
      <c r="E3842" s="2">
        <v>711.0</v>
      </c>
    </row>
    <row r="3843" hidden="1">
      <c r="A3843" s="2" t="s">
        <v>3945</v>
      </c>
      <c r="B3843" s="2">
        <v>100.0</v>
      </c>
      <c r="C3843" s="2">
        <v>189.0</v>
      </c>
      <c r="D3843" s="2">
        <v>227.0</v>
      </c>
      <c r="E3843" s="2">
        <v>516.0</v>
      </c>
      <c r="F3843" s="2" t="s">
        <v>36</v>
      </c>
      <c r="G3843" s="15" t="str">
        <f>LEFT(A3843, 3)</f>
        <v>ACK</v>
      </c>
      <c r="H3843" s="15" t="str">
        <f>RiGHT(A3843, 3)</f>
        <v>ATL</v>
      </c>
      <c r="I3843" s="15" t="str">
        <f>vlookup(G3843, 'Airport Codes'!$B$2:$D122631, 3, 0)</f>
        <v>Nantucket, MA</v>
      </c>
      <c r="J3843" s="15" t="str">
        <f>vlookup(H3843, 'Airport Codes'!$B$2:$D122631, 3, 0)</f>
        <v>Atlanta, GA</v>
      </c>
      <c r="K3843" s="21"/>
    </row>
    <row r="3844" hidden="1">
      <c r="A3844" s="2" t="s">
        <v>3946</v>
      </c>
      <c r="D3844" s="2">
        <v>23.0</v>
      </c>
      <c r="E3844" s="2">
        <v>23.0</v>
      </c>
    </row>
    <row r="3845" hidden="1">
      <c r="A3845" s="2" t="s">
        <v>3947</v>
      </c>
      <c r="D3845" s="2">
        <v>37.0</v>
      </c>
      <c r="E3845" s="2">
        <v>37.0</v>
      </c>
    </row>
    <row r="3846" hidden="1">
      <c r="A3846" s="2" t="s">
        <v>3948</v>
      </c>
      <c r="B3846" s="2">
        <v>148.0</v>
      </c>
      <c r="C3846" s="2">
        <v>180.0</v>
      </c>
      <c r="D3846" s="2">
        <v>188.0</v>
      </c>
      <c r="E3846" s="2">
        <v>516.0</v>
      </c>
      <c r="F3846" s="2" t="s">
        <v>36</v>
      </c>
      <c r="G3846" s="15" t="str">
        <f t="shared" ref="G3846:G3847" si="697">LEFT(A3846, 3)</f>
        <v>FAR</v>
      </c>
      <c r="H3846" s="15" t="str">
        <f t="shared" ref="H3846:H3847" si="698">RiGHT(A3846, 3)</f>
        <v>ICT</v>
      </c>
      <c r="I3846" s="15" t="str">
        <f>vlookup(G3846, 'Airport Codes'!$B$2:$D122631, 3, 0)</f>
        <v>Fargo, ND</v>
      </c>
      <c r="J3846" s="15" t="str">
        <f>vlookup(H3846, 'Airport Codes'!$B$2:$D122631, 3, 0)</f>
        <v>Wichita, KS</v>
      </c>
      <c r="K3846" s="21"/>
    </row>
    <row r="3847" hidden="1">
      <c r="A3847" s="2" t="s">
        <v>3949</v>
      </c>
      <c r="B3847" s="2">
        <v>125.0</v>
      </c>
      <c r="C3847" s="2">
        <v>175.0</v>
      </c>
      <c r="D3847" s="2">
        <v>216.0</v>
      </c>
      <c r="E3847" s="2">
        <v>516.0</v>
      </c>
      <c r="F3847" s="2" t="s">
        <v>36</v>
      </c>
      <c r="G3847" s="15" t="str">
        <f t="shared" si="697"/>
        <v>MLU</v>
      </c>
      <c r="H3847" s="15" t="str">
        <f t="shared" si="698"/>
        <v>SAT</v>
      </c>
      <c r="I3847" s="15" t="str">
        <f>vlookup(G3847, 'Airport Codes'!$B$2:$D122631, 3, 0)</f>
        <v>Monroe - Eastbound, WA</v>
      </c>
      <c r="J3847" s="15" t="str">
        <f>vlookup(H3847, 'Airport Codes'!$B$2:$D122631, 3, 0)</f>
        <v>San Antonio, TX</v>
      </c>
      <c r="K3847" s="21"/>
    </row>
    <row r="3848" hidden="1">
      <c r="A3848" s="2" t="s">
        <v>3950</v>
      </c>
      <c r="B3848" s="2">
        <v>41.0</v>
      </c>
      <c r="C3848" s="2">
        <v>191.0</v>
      </c>
      <c r="D3848" s="2">
        <v>164.0</v>
      </c>
      <c r="E3848" s="2">
        <v>396.0</v>
      </c>
    </row>
    <row r="3849" hidden="1">
      <c r="A3849" s="2" t="s">
        <v>3951</v>
      </c>
      <c r="B3849" s="2">
        <v>149.0</v>
      </c>
      <c r="C3849" s="2">
        <v>153.0</v>
      </c>
      <c r="D3849" s="2">
        <v>214.0</v>
      </c>
      <c r="E3849" s="2">
        <v>516.0</v>
      </c>
      <c r="F3849" s="2" t="s">
        <v>36</v>
      </c>
      <c r="G3849" s="15" t="str">
        <f>LEFT(A3849, 3)</f>
        <v>ROA</v>
      </c>
      <c r="H3849" s="15" t="str">
        <f>RiGHT(A3849, 3)</f>
        <v>SRQ</v>
      </c>
      <c r="I3849" s="15" t="str">
        <f>vlookup(G3849, 'Airport Codes'!$B$2:$D122631, 3, 0)</f>
        <v>Roanoke, VA</v>
      </c>
      <c r="J3849" s="15" t="str">
        <f>vlookup(H3849, 'Airport Codes'!$B$2:$D122631, 3, 0)</f>
        <v>Sarasota, FL</v>
      </c>
      <c r="K3849" s="21"/>
    </row>
    <row r="3850" hidden="1">
      <c r="A3850" s="2" t="s">
        <v>3952</v>
      </c>
      <c r="B3850" s="2">
        <v>145.0</v>
      </c>
      <c r="C3850" s="2">
        <v>122.0</v>
      </c>
      <c r="D3850" s="2">
        <v>172.0</v>
      </c>
      <c r="E3850" s="2">
        <v>439.0</v>
      </c>
    </row>
    <row r="3851" hidden="1">
      <c r="A3851" s="2" t="s">
        <v>3953</v>
      </c>
      <c r="B3851" s="2">
        <v>256.0</v>
      </c>
      <c r="C3851" s="2">
        <v>258.0</v>
      </c>
      <c r="D3851" s="2">
        <v>252.0</v>
      </c>
      <c r="E3851" s="2">
        <v>766.0</v>
      </c>
    </row>
    <row r="3852" hidden="1">
      <c r="A3852" s="2" t="s">
        <v>3954</v>
      </c>
      <c r="B3852" s="2">
        <v>199.0</v>
      </c>
      <c r="C3852" s="2">
        <v>189.0</v>
      </c>
      <c r="D3852" s="2">
        <v>300.0</v>
      </c>
      <c r="E3852" s="2">
        <v>688.0</v>
      </c>
    </row>
    <row r="3853" hidden="1">
      <c r="A3853" s="2" t="s">
        <v>3955</v>
      </c>
      <c r="B3853" s="2">
        <v>263.0</v>
      </c>
      <c r="C3853" s="2">
        <v>170.0</v>
      </c>
      <c r="D3853" s="2">
        <v>338.0</v>
      </c>
      <c r="E3853" s="2">
        <v>771.0</v>
      </c>
    </row>
    <row r="3854" hidden="1">
      <c r="A3854" s="2" t="s">
        <v>3956</v>
      </c>
      <c r="B3854" s="2">
        <v>45.0</v>
      </c>
      <c r="C3854" s="2">
        <v>189.0</v>
      </c>
      <c r="D3854" s="2">
        <v>280.0</v>
      </c>
      <c r="E3854" s="2">
        <v>514.0</v>
      </c>
      <c r="F3854" s="2" t="s">
        <v>36</v>
      </c>
      <c r="G3854" s="15" t="str">
        <f t="shared" ref="G3854:G3855" si="699">LEFT(A3854, 3)</f>
        <v>ATL</v>
      </c>
      <c r="H3854" s="15" t="str">
        <f t="shared" ref="H3854:H3855" si="700">RiGHT(A3854, 3)</f>
        <v>HVN</v>
      </c>
      <c r="I3854" s="15" t="str">
        <f>vlookup(G3854, 'Airport Codes'!$B$2:$D122631, 3, 0)</f>
        <v>Atlanta, GA</v>
      </c>
      <c r="J3854" s="15" t="str">
        <f>vlookup(H3854, 'Airport Codes'!$B$2:$D122631, 3, 0)</f>
        <v>New Haven, CT</v>
      </c>
      <c r="K3854" s="21"/>
    </row>
    <row r="3855" hidden="1">
      <c r="A3855" s="2" t="s">
        <v>3957</v>
      </c>
      <c r="B3855" s="2">
        <v>43.0</v>
      </c>
      <c r="C3855" s="2">
        <v>194.0</v>
      </c>
      <c r="D3855" s="2">
        <v>275.0</v>
      </c>
      <c r="E3855" s="2">
        <v>512.0</v>
      </c>
      <c r="F3855" s="2" t="s">
        <v>36</v>
      </c>
      <c r="G3855" s="15" t="str">
        <f t="shared" si="699"/>
        <v>JFK</v>
      </c>
      <c r="H3855" s="15" t="str">
        <f t="shared" si="700"/>
        <v>SBN</v>
      </c>
      <c r="I3855" s="15" t="str">
        <f>vlookup(G3855, 'Airport Codes'!$B$2:$D122631, 3, 0)</f>
        <v>New York, NY</v>
      </c>
      <c r="J3855" s="15" t="str">
        <f>vlookup(H3855, 'Airport Codes'!$B$2:$D122631, 3, 0)</f>
        <v>South Bend, IN</v>
      </c>
      <c r="K3855" s="21"/>
    </row>
    <row r="3856" hidden="1">
      <c r="A3856" s="2" t="s">
        <v>3958</v>
      </c>
      <c r="D3856" s="2">
        <v>43.0</v>
      </c>
      <c r="E3856" s="2">
        <v>43.0</v>
      </c>
    </row>
    <row r="3857" hidden="1">
      <c r="A3857" s="2" t="s">
        <v>3959</v>
      </c>
      <c r="B3857" s="2">
        <v>4709.0</v>
      </c>
      <c r="C3857" s="2">
        <v>4667.0</v>
      </c>
      <c r="D3857" s="2">
        <v>4413.0</v>
      </c>
      <c r="E3857" s="2">
        <v>13789.0</v>
      </c>
    </row>
    <row r="3858" hidden="1">
      <c r="A3858" s="2" t="s">
        <v>3960</v>
      </c>
      <c r="C3858" s="2">
        <v>397.0</v>
      </c>
      <c r="D3858" s="2">
        <v>483.0</v>
      </c>
      <c r="E3858" s="2">
        <v>880.0</v>
      </c>
    </row>
    <row r="3859" hidden="1">
      <c r="A3859" s="2" t="s">
        <v>3961</v>
      </c>
      <c r="C3859" s="2">
        <v>26.0</v>
      </c>
      <c r="D3859" s="2">
        <v>90.0</v>
      </c>
      <c r="E3859" s="2">
        <v>116.0</v>
      </c>
    </row>
    <row r="3860" hidden="1">
      <c r="A3860" s="2" t="s">
        <v>3962</v>
      </c>
      <c r="B3860" s="2">
        <v>255.0</v>
      </c>
      <c r="C3860" s="2">
        <v>168.0</v>
      </c>
      <c r="D3860" s="2">
        <v>330.0</v>
      </c>
      <c r="E3860" s="2">
        <v>753.0</v>
      </c>
    </row>
    <row r="3861" hidden="1">
      <c r="A3861" s="2" t="s">
        <v>3963</v>
      </c>
      <c r="B3861" s="2">
        <v>339.0</v>
      </c>
      <c r="C3861" s="2">
        <v>311.0</v>
      </c>
      <c r="D3861" s="2">
        <v>399.0</v>
      </c>
      <c r="E3861" s="2">
        <v>1049.0</v>
      </c>
    </row>
    <row r="3862" hidden="1">
      <c r="A3862" s="2" t="s">
        <v>3964</v>
      </c>
      <c r="B3862" s="2">
        <v>3151.0</v>
      </c>
      <c r="C3862" s="2">
        <v>3434.0</v>
      </c>
      <c r="D3862" s="2">
        <v>3416.0</v>
      </c>
      <c r="E3862" s="2">
        <v>10001.0</v>
      </c>
    </row>
    <row r="3863" hidden="1">
      <c r="A3863" s="2" t="s">
        <v>3965</v>
      </c>
      <c r="D3863" s="2">
        <v>21.0</v>
      </c>
      <c r="E3863" s="2">
        <v>21.0</v>
      </c>
    </row>
    <row r="3864" hidden="1">
      <c r="A3864" s="2" t="s">
        <v>3966</v>
      </c>
      <c r="B3864" s="2">
        <v>407.0</v>
      </c>
      <c r="C3864" s="2">
        <v>540.0</v>
      </c>
      <c r="D3864" s="2">
        <v>535.0</v>
      </c>
      <c r="E3864" s="2">
        <v>1482.0</v>
      </c>
    </row>
    <row r="3865" hidden="1">
      <c r="A3865" s="2" t="s">
        <v>3967</v>
      </c>
      <c r="B3865" s="2">
        <v>593.0</v>
      </c>
      <c r="C3865" s="2">
        <v>643.0</v>
      </c>
      <c r="D3865" s="2">
        <v>630.0</v>
      </c>
      <c r="E3865" s="2">
        <v>1866.0</v>
      </c>
    </row>
    <row r="3866" hidden="1">
      <c r="A3866" s="2" t="s">
        <v>3968</v>
      </c>
      <c r="B3866" s="2">
        <v>108.0</v>
      </c>
      <c r="C3866" s="2">
        <v>194.0</v>
      </c>
      <c r="D3866" s="2">
        <v>208.0</v>
      </c>
      <c r="E3866" s="2">
        <v>510.0</v>
      </c>
      <c r="F3866" s="2" t="s">
        <v>36</v>
      </c>
      <c r="G3866" s="15" t="str">
        <f>LEFT(A3866, 3)</f>
        <v>JAX</v>
      </c>
      <c r="H3866" s="15" t="str">
        <f>RiGHT(A3866, 3)</f>
        <v>RSW</v>
      </c>
      <c r="I3866" s="15" t="str">
        <f>vlookup(G3866, 'Airport Codes'!$B$2:$D122631, 3, 0)</f>
        <v>Jacksonville, FL</v>
      </c>
      <c r="J3866" s="15" t="str">
        <f>vlookup(H3866, 'Airport Codes'!$B$2:$D122631, 3, 0)</f>
        <v>Fort Myers, FL</v>
      </c>
      <c r="K3866" s="21"/>
    </row>
    <row r="3867" hidden="1">
      <c r="A3867" s="2" t="s">
        <v>3969</v>
      </c>
      <c r="B3867" s="2">
        <v>730.0</v>
      </c>
      <c r="C3867" s="2">
        <v>775.0</v>
      </c>
      <c r="D3867" s="2">
        <v>714.0</v>
      </c>
      <c r="E3867" s="2">
        <v>2219.0</v>
      </c>
    </row>
    <row r="3868" hidden="1">
      <c r="A3868" s="2" t="s">
        <v>3970</v>
      </c>
      <c r="B3868" s="2">
        <v>2827.0</v>
      </c>
      <c r="C3868" s="2">
        <v>5693.0</v>
      </c>
      <c r="D3868" s="2">
        <v>5318.0</v>
      </c>
      <c r="E3868" s="2">
        <v>13838.0</v>
      </c>
    </row>
    <row r="3869" hidden="1">
      <c r="A3869" s="2" t="s">
        <v>3971</v>
      </c>
      <c r="B3869" s="2">
        <v>144.0</v>
      </c>
      <c r="C3869" s="2">
        <v>152.0</v>
      </c>
      <c r="D3869" s="2">
        <v>213.0</v>
      </c>
      <c r="E3869" s="2">
        <v>509.0</v>
      </c>
      <c r="F3869" s="2" t="s">
        <v>36</v>
      </c>
      <c r="G3869" s="15" t="str">
        <f t="shared" ref="G3869:G3870" si="701">LEFT(A3869, 3)</f>
        <v>ROA</v>
      </c>
      <c r="H3869" s="15" t="str">
        <f t="shared" ref="H3869:H3870" si="702">RiGHT(A3869, 3)</f>
        <v>SAV</v>
      </c>
      <c r="I3869" s="15" t="str">
        <f>vlookup(G3869, 'Airport Codes'!$B$2:$D122631, 3, 0)</f>
        <v>Roanoke, VA</v>
      </c>
      <c r="J3869" s="15" t="str">
        <f>vlookup(H3869, 'Airport Codes'!$B$2:$D122631, 3, 0)</f>
        <v>Savannah, GA</v>
      </c>
      <c r="K3869" s="21"/>
    </row>
    <row r="3870" hidden="1">
      <c r="A3870" s="2" t="s">
        <v>3972</v>
      </c>
      <c r="B3870" s="2">
        <v>152.0</v>
      </c>
      <c r="C3870" s="2">
        <v>153.0</v>
      </c>
      <c r="D3870" s="2">
        <v>203.0</v>
      </c>
      <c r="E3870" s="2">
        <v>508.0</v>
      </c>
      <c r="F3870" s="2" t="s">
        <v>36</v>
      </c>
      <c r="G3870" s="15" t="str">
        <f t="shared" si="701"/>
        <v>AGS</v>
      </c>
      <c r="H3870" s="15" t="str">
        <f t="shared" si="702"/>
        <v>SRQ</v>
      </c>
      <c r="I3870" s="15" t="str">
        <f>vlookup(G3870, 'Airport Codes'!$B$2:$D122631, 3, 0)</f>
        <v>Augusta, ME</v>
      </c>
      <c r="J3870" s="15" t="str">
        <f>vlookup(H3870, 'Airport Codes'!$B$2:$D122631, 3, 0)</f>
        <v>Sarasota, FL</v>
      </c>
      <c r="K3870" s="21"/>
    </row>
    <row r="3871" hidden="1">
      <c r="A3871" s="2" t="s">
        <v>3973</v>
      </c>
      <c r="B3871" s="2">
        <v>767.0</v>
      </c>
      <c r="C3871" s="2">
        <v>714.0</v>
      </c>
      <c r="D3871" s="2">
        <v>782.0</v>
      </c>
      <c r="E3871" s="2">
        <v>2263.0</v>
      </c>
    </row>
    <row r="3872" hidden="1">
      <c r="A3872" s="2" t="s">
        <v>3974</v>
      </c>
      <c r="B3872" s="2">
        <v>280.0</v>
      </c>
      <c r="C3872" s="2">
        <v>173.0</v>
      </c>
      <c r="D3872" s="2">
        <v>245.0</v>
      </c>
      <c r="E3872" s="2">
        <v>698.0</v>
      </c>
    </row>
    <row r="3873" hidden="1">
      <c r="A3873" s="2" t="s">
        <v>3975</v>
      </c>
      <c r="B3873" s="2">
        <v>148.0</v>
      </c>
      <c r="C3873" s="2">
        <v>163.0</v>
      </c>
      <c r="D3873" s="2">
        <v>196.0</v>
      </c>
      <c r="E3873" s="2">
        <v>507.0</v>
      </c>
      <c r="F3873" s="2" t="s">
        <v>36</v>
      </c>
      <c r="G3873" s="15" t="str">
        <f t="shared" ref="G3873:G3874" si="703">LEFT(A3873, 3)</f>
        <v>RIC</v>
      </c>
      <c r="H3873" s="15" t="str">
        <f t="shared" ref="H3873:H3874" si="704">RiGHT(A3873, 3)</f>
        <v>TVC</v>
      </c>
      <c r="I3873" s="15" t="str">
        <f>vlookup(G3873, 'Airport Codes'!$B$2:$D122631, 3, 0)</f>
        <v>Richmond, BC</v>
      </c>
      <c r="J3873" s="15" t="str">
        <f>vlookup(H3873, 'Airport Codes'!$B$2:$D122631, 3, 0)</f>
        <v>Traverse City, MI</v>
      </c>
      <c r="K3873" s="21"/>
    </row>
    <row r="3874" hidden="1">
      <c r="A3874" s="2" t="s">
        <v>3976</v>
      </c>
      <c r="B3874" s="2">
        <v>101.0</v>
      </c>
      <c r="C3874" s="2">
        <v>171.0</v>
      </c>
      <c r="D3874" s="2">
        <v>233.0</v>
      </c>
      <c r="E3874" s="2">
        <v>505.0</v>
      </c>
      <c r="F3874" s="2" t="s">
        <v>36</v>
      </c>
      <c r="G3874" s="15" t="str">
        <f t="shared" si="703"/>
        <v>ATL</v>
      </c>
      <c r="H3874" s="15" t="str">
        <f t="shared" si="704"/>
        <v>PLN</v>
      </c>
      <c r="I3874" s="15" t="str">
        <f>vlookup(G3874, 'Airport Codes'!$B$2:$D122631, 3, 0)</f>
        <v>Atlanta, GA</v>
      </c>
      <c r="J3874" s="15" t="str">
        <f>vlookup(H3874, 'Airport Codes'!$B$2:$D122631, 3, 0)</f>
        <v>Pellston, MI</v>
      </c>
      <c r="K3874" s="21"/>
    </row>
    <row r="3875" hidden="1">
      <c r="A3875" s="2" t="s">
        <v>3977</v>
      </c>
      <c r="B3875" s="2">
        <v>487.0</v>
      </c>
      <c r="C3875" s="2">
        <v>527.0</v>
      </c>
      <c r="D3875" s="2">
        <v>510.0</v>
      </c>
      <c r="E3875" s="2">
        <v>1524.0</v>
      </c>
    </row>
    <row r="3876" hidden="1">
      <c r="A3876" s="2" t="s">
        <v>3978</v>
      </c>
      <c r="B3876" s="2">
        <v>201.0</v>
      </c>
      <c r="C3876" s="2">
        <v>160.0</v>
      </c>
      <c r="D3876" s="2">
        <v>217.0</v>
      </c>
      <c r="E3876" s="2">
        <v>578.0</v>
      </c>
    </row>
    <row r="3877" hidden="1">
      <c r="A3877" s="2" t="s">
        <v>3979</v>
      </c>
      <c r="B3877" s="2">
        <v>112.0</v>
      </c>
      <c r="C3877" s="2">
        <v>152.0</v>
      </c>
      <c r="D3877" s="2">
        <v>241.0</v>
      </c>
      <c r="E3877" s="2">
        <v>505.0</v>
      </c>
      <c r="F3877" s="2" t="s">
        <v>36</v>
      </c>
      <c r="G3877" s="15" t="str">
        <f t="shared" ref="G3877:G3878" si="705">LEFT(A3877, 3)</f>
        <v>EVV</v>
      </c>
      <c r="H3877" s="15" t="str">
        <f t="shared" ref="H3877:H3878" si="706">RiGHT(A3877, 3)</f>
        <v>SAV</v>
      </c>
      <c r="I3877" s="15" t="str">
        <f>vlookup(G3877, 'Airport Codes'!$B$2:$D122631, 3, 0)</f>
        <v>Evansville, IN</v>
      </c>
      <c r="J3877" s="15" t="str">
        <f>vlookup(H3877, 'Airport Codes'!$B$2:$D122631, 3, 0)</f>
        <v>Savannah, GA</v>
      </c>
      <c r="K3877" s="21"/>
    </row>
    <row r="3878" hidden="1">
      <c r="A3878" s="2" t="s">
        <v>3980</v>
      </c>
      <c r="B3878" s="2">
        <v>117.0</v>
      </c>
      <c r="C3878" s="2">
        <v>174.0</v>
      </c>
      <c r="D3878" s="2">
        <v>213.0</v>
      </c>
      <c r="E3878" s="2">
        <v>504.0</v>
      </c>
      <c r="F3878" s="2" t="s">
        <v>36</v>
      </c>
      <c r="G3878" s="15" t="str">
        <f t="shared" si="705"/>
        <v>BMI</v>
      </c>
      <c r="H3878" s="15" t="str">
        <f t="shared" si="706"/>
        <v>CHS</v>
      </c>
      <c r="I3878" s="15" t="str">
        <f>vlookup(G3878, 'Airport Codes'!$B$2:$D122631, 3, 0)</f>
        <v>Bloomington-Normal, IL</v>
      </c>
      <c r="J3878" s="15" t="str">
        <f>vlookup(H3878, 'Airport Codes'!$B$2:$D122631, 3, 0)</f>
        <v>Charleston, WV</v>
      </c>
      <c r="K3878" s="21"/>
    </row>
    <row r="3879" hidden="1">
      <c r="A3879" s="2" t="s">
        <v>3981</v>
      </c>
      <c r="B3879" s="2">
        <v>63.0</v>
      </c>
      <c r="C3879" s="2">
        <v>83.0</v>
      </c>
      <c r="D3879" s="2">
        <v>46.0</v>
      </c>
      <c r="E3879" s="2">
        <v>192.0</v>
      </c>
    </row>
    <row r="3880" hidden="1">
      <c r="A3880" s="2" t="s">
        <v>3982</v>
      </c>
      <c r="B3880" s="2">
        <v>97.0</v>
      </c>
      <c r="C3880" s="2">
        <v>170.0</v>
      </c>
      <c r="D3880" s="2">
        <v>236.0</v>
      </c>
      <c r="E3880" s="2">
        <v>503.0</v>
      </c>
      <c r="F3880" s="2" t="s">
        <v>36</v>
      </c>
      <c r="G3880" s="15" t="str">
        <f t="shared" ref="G3880:G3882" si="707">LEFT(A3880, 3)</f>
        <v>DTW</v>
      </c>
      <c r="H3880" s="15" t="str">
        <f t="shared" ref="H3880:H3882" si="708">RiGHT(A3880, 3)</f>
        <v>GTR</v>
      </c>
      <c r="I3880" s="15" t="str">
        <f>vlookup(G3880, 'Airport Codes'!$B$2:$D122631, 3, 0)</f>
        <v>Detroit, MI</v>
      </c>
      <c r="J3880" s="15" t="str">
        <f>vlookup(H3880, 'Airport Codes'!$B$2:$D122631, 3, 0)</f>
        <v>Columbus, WI</v>
      </c>
      <c r="K3880" s="21"/>
    </row>
    <row r="3881" hidden="1">
      <c r="A3881" s="2" t="s">
        <v>3983</v>
      </c>
      <c r="B3881" s="2">
        <v>106.0</v>
      </c>
      <c r="C3881" s="2">
        <v>172.0</v>
      </c>
      <c r="D3881" s="2">
        <v>220.0</v>
      </c>
      <c r="E3881" s="2">
        <v>498.0</v>
      </c>
      <c r="F3881" s="2" t="s">
        <v>36</v>
      </c>
      <c r="G3881" s="15" t="str">
        <f t="shared" si="707"/>
        <v>COS</v>
      </c>
      <c r="H3881" s="15" t="str">
        <f t="shared" si="708"/>
        <v>PSC</v>
      </c>
      <c r="I3881" s="15" t="str">
        <f>vlookup(G3881, 'Airport Codes'!$B$2:$D122631, 3, 0)</f>
        <v>Colorado Springs, CO</v>
      </c>
      <c r="J3881" s="15" t="str">
        <f>vlookup(H3881, 'Airport Codes'!$B$2:$D122631, 3, 0)</f>
        <v>Pasco, WA</v>
      </c>
      <c r="K3881" s="21"/>
    </row>
    <row r="3882" hidden="1">
      <c r="A3882" s="2" t="s">
        <v>3984</v>
      </c>
      <c r="B3882" s="2">
        <v>82.0</v>
      </c>
      <c r="C3882" s="2">
        <v>155.0</v>
      </c>
      <c r="D3882" s="2">
        <v>261.0</v>
      </c>
      <c r="E3882" s="2">
        <v>498.0</v>
      </c>
      <c r="F3882" s="2" t="s">
        <v>36</v>
      </c>
      <c r="G3882" s="15" t="str">
        <f t="shared" si="707"/>
        <v>MCI</v>
      </c>
      <c r="H3882" s="15" t="str">
        <f t="shared" si="708"/>
        <v>SAF</v>
      </c>
      <c r="I3882" s="15" t="str">
        <f>vlookup(G3882, 'Airport Codes'!$B$2:$D122631, 3, 0)</f>
        <v>Kansas City, MO</v>
      </c>
      <c r="J3882" s="15" t="str">
        <f>vlookup(H3882, 'Airport Codes'!$B$2:$D122631, 3, 0)</f>
        <v>Santa Fe, NM</v>
      </c>
      <c r="K3882" s="21"/>
    </row>
    <row r="3883" hidden="1">
      <c r="A3883" s="2" t="s">
        <v>3985</v>
      </c>
      <c r="B3883" s="2">
        <v>100944.0</v>
      </c>
      <c r="C3883" s="2">
        <v>75149.0</v>
      </c>
      <c r="D3883" s="2">
        <v>82320.0</v>
      </c>
      <c r="E3883" s="2">
        <v>258413.0</v>
      </c>
    </row>
    <row r="3884" hidden="1">
      <c r="A3884" s="2" t="s">
        <v>3986</v>
      </c>
      <c r="B3884" s="2">
        <v>82.0</v>
      </c>
      <c r="C3884" s="2">
        <v>38.0</v>
      </c>
      <c r="E3884" s="2">
        <v>120.0</v>
      </c>
    </row>
    <row r="3885" hidden="1">
      <c r="A3885" s="2" t="s">
        <v>3987</v>
      </c>
      <c r="B3885" s="2">
        <v>93.0</v>
      </c>
      <c r="C3885" s="2">
        <v>186.0</v>
      </c>
      <c r="D3885" s="2">
        <v>218.0</v>
      </c>
      <c r="E3885" s="2">
        <v>497.0</v>
      </c>
      <c r="F3885" s="2" t="s">
        <v>36</v>
      </c>
      <c r="G3885" s="15" t="str">
        <f t="shared" ref="G3885:G3886" si="709">LEFT(A3885, 3)</f>
        <v>GNV</v>
      </c>
      <c r="H3885" s="15" t="str">
        <f t="shared" ref="H3885:H3886" si="710">RiGHT(A3885, 3)</f>
        <v>GSP</v>
      </c>
      <c r="I3885" s="15" t="str">
        <f>vlookup(G3885, 'Airport Codes'!$B$2:$D122631, 3, 0)</f>
        <v>Gainesville, TX</v>
      </c>
      <c r="J3885" s="15" t="str">
        <f>vlookup(H3885, 'Airport Codes'!$B$2:$D122631, 3, 0)</f>
        <v>Greenville, NC</v>
      </c>
      <c r="K3885" s="21"/>
    </row>
    <row r="3886" hidden="1">
      <c r="A3886" s="2" t="s">
        <v>3988</v>
      </c>
      <c r="B3886" s="2">
        <v>149.0</v>
      </c>
      <c r="C3886" s="2">
        <v>150.0</v>
      </c>
      <c r="D3886" s="2">
        <v>197.0</v>
      </c>
      <c r="E3886" s="2">
        <v>496.0</v>
      </c>
      <c r="F3886" s="2" t="s">
        <v>36</v>
      </c>
      <c r="G3886" s="15" t="str">
        <f t="shared" si="709"/>
        <v>EVV</v>
      </c>
      <c r="H3886" s="15" t="str">
        <f t="shared" si="710"/>
        <v>ORF</v>
      </c>
      <c r="I3886" s="15" t="str">
        <f>vlookup(G3886, 'Airport Codes'!$B$2:$D122631, 3, 0)</f>
        <v>Evansville, IN</v>
      </c>
      <c r="J3886" s="15" t="str">
        <f>vlookup(H3886, 'Airport Codes'!$B$2:$D122631, 3, 0)</f>
        <v>Norfolk, VA</v>
      </c>
      <c r="K3886" s="21"/>
    </row>
    <row r="3887" hidden="1">
      <c r="A3887" s="2" t="s">
        <v>3989</v>
      </c>
      <c r="B3887" s="2">
        <v>3168.0</v>
      </c>
      <c r="C3887" s="2">
        <v>3224.0</v>
      </c>
      <c r="D3887" s="2">
        <v>3026.0</v>
      </c>
      <c r="E3887" s="2">
        <v>9418.0</v>
      </c>
    </row>
    <row r="3888" hidden="1">
      <c r="A3888" s="2" t="s">
        <v>3990</v>
      </c>
      <c r="C3888" s="2">
        <v>98.0</v>
      </c>
      <c r="D3888" s="2">
        <v>47.0</v>
      </c>
      <c r="E3888" s="2">
        <v>145.0</v>
      </c>
    </row>
    <row r="3889" hidden="1">
      <c r="A3889" s="2" t="s">
        <v>3991</v>
      </c>
      <c r="B3889" s="2">
        <v>2039.0</v>
      </c>
      <c r="C3889" s="2">
        <v>2437.0</v>
      </c>
      <c r="D3889" s="2">
        <v>2338.0</v>
      </c>
      <c r="E3889" s="2">
        <v>6814.0</v>
      </c>
    </row>
    <row r="3890" hidden="1">
      <c r="A3890" s="2" t="s">
        <v>3992</v>
      </c>
      <c r="B3890" s="2">
        <v>95.0</v>
      </c>
      <c r="C3890" s="2">
        <v>182.0</v>
      </c>
      <c r="D3890" s="2">
        <v>215.0</v>
      </c>
      <c r="E3890" s="2">
        <v>492.0</v>
      </c>
      <c r="F3890" s="2" t="s">
        <v>36</v>
      </c>
      <c r="G3890" s="15" t="str">
        <f>LEFT(A3890, 3)</f>
        <v>CHS</v>
      </c>
      <c r="H3890" s="15" t="str">
        <f>RiGHT(A3890, 3)</f>
        <v>ROA</v>
      </c>
      <c r="I3890" s="15" t="str">
        <f>vlookup(G3890, 'Airport Codes'!$B$2:$D122631, 3, 0)</f>
        <v>Charleston, WV</v>
      </c>
      <c r="J3890" s="15" t="str">
        <f>vlookup(H3890, 'Airport Codes'!$B$2:$D122631, 3, 0)</f>
        <v>Roanoke, VA</v>
      </c>
      <c r="K3890" s="21"/>
    </row>
    <row r="3891" hidden="1">
      <c r="A3891" s="2" t="s">
        <v>3993</v>
      </c>
      <c r="B3891" s="2">
        <v>608.0</v>
      </c>
      <c r="C3891" s="2">
        <v>586.0</v>
      </c>
      <c r="D3891" s="2">
        <v>756.0</v>
      </c>
      <c r="E3891" s="2">
        <v>1950.0</v>
      </c>
    </row>
    <row r="3892" hidden="1">
      <c r="A3892" s="2" t="s">
        <v>3994</v>
      </c>
      <c r="B3892" s="2">
        <v>165.0</v>
      </c>
      <c r="C3892" s="2">
        <v>138.0</v>
      </c>
      <c r="D3892" s="2">
        <v>60.0</v>
      </c>
      <c r="E3892" s="2">
        <v>363.0</v>
      </c>
    </row>
    <row r="3893" hidden="1">
      <c r="A3893" s="2" t="s">
        <v>3995</v>
      </c>
      <c r="B3893" s="2">
        <v>108.0</v>
      </c>
      <c r="C3893" s="2">
        <v>159.0</v>
      </c>
      <c r="D3893" s="2">
        <v>225.0</v>
      </c>
      <c r="E3893" s="2">
        <v>492.0</v>
      </c>
      <c r="F3893" s="2" t="s">
        <v>36</v>
      </c>
      <c r="G3893" s="15" t="str">
        <f>LEFT(A3893, 3)</f>
        <v>GFK</v>
      </c>
      <c r="H3893" s="15" t="str">
        <f>RiGHT(A3893, 3)</f>
        <v>MCI</v>
      </c>
      <c r="I3893" s="15" t="str">
        <f>vlookup(G3893, 'Airport Codes'!$B$2:$D122631, 3, 0)</f>
        <v>Grand Forks, ND</v>
      </c>
      <c r="J3893" s="15" t="str">
        <f>vlookup(H3893, 'Airport Codes'!$B$2:$D122631, 3, 0)</f>
        <v>Kansas City, MO</v>
      </c>
      <c r="K3893" s="21"/>
    </row>
    <row r="3894" hidden="1">
      <c r="A3894" s="2" t="s">
        <v>3996</v>
      </c>
      <c r="B3894" s="2">
        <v>2920.0</v>
      </c>
      <c r="C3894" s="2">
        <v>3263.0</v>
      </c>
      <c r="D3894" s="2">
        <v>3253.0</v>
      </c>
      <c r="E3894" s="2">
        <v>9436.0</v>
      </c>
    </row>
    <row r="3895" hidden="1">
      <c r="A3895" s="2" t="s">
        <v>3997</v>
      </c>
      <c r="B3895" s="2">
        <v>224.0</v>
      </c>
      <c r="C3895" s="2">
        <v>119.0</v>
      </c>
      <c r="D3895" s="2">
        <v>184.0</v>
      </c>
      <c r="E3895" s="2">
        <v>527.0</v>
      </c>
    </row>
    <row r="3896" hidden="1">
      <c r="A3896" s="2" t="s">
        <v>3998</v>
      </c>
      <c r="C3896" s="2">
        <v>1257.0</v>
      </c>
      <c r="D3896" s="2">
        <v>2674.0</v>
      </c>
      <c r="E3896" s="2">
        <v>3931.0</v>
      </c>
    </row>
    <row r="3897" hidden="1">
      <c r="A3897" s="2" t="s">
        <v>3999</v>
      </c>
      <c r="B3897" s="2">
        <v>136.0</v>
      </c>
      <c r="C3897" s="2">
        <v>151.0</v>
      </c>
      <c r="D3897" s="2">
        <v>204.0</v>
      </c>
      <c r="E3897" s="2">
        <v>491.0</v>
      </c>
      <c r="F3897" s="2" t="s">
        <v>36</v>
      </c>
      <c r="G3897" s="15" t="str">
        <f>LEFT(A3897, 3)</f>
        <v>ELP</v>
      </c>
      <c r="H3897" s="15" t="str">
        <f>RiGHT(A3897, 3)</f>
        <v>TUS</v>
      </c>
      <c r="I3897" s="15" t="str">
        <f>vlookup(G3897, 'Airport Codes'!$B$2:$D122631, 3, 0)</f>
        <v>El Paso, TX</v>
      </c>
      <c r="J3897" s="15" t="str">
        <f>vlookup(H3897, 'Airport Codes'!$B$2:$D122631, 3, 0)</f>
        <v>Tucson, AZ</v>
      </c>
      <c r="K3897" s="21"/>
    </row>
    <row r="3898" hidden="1">
      <c r="A3898" s="2" t="s">
        <v>4000</v>
      </c>
      <c r="B3898" s="2">
        <v>119.0</v>
      </c>
      <c r="C3898" s="2">
        <v>68.0</v>
      </c>
      <c r="D3898" s="2">
        <v>95.0</v>
      </c>
      <c r="E3898" s="2">
        <v>282.0</v>
      </c>
    </row>
    <row r="3899" hidden="1">
      <c r="A3899" s="2" t="s">
        <v>4001</v>
      </c>
      <c r="B3899" s="2">
        <v>59.0</v>
      </c>
      <c r="C3899" s="2">
        <v>172.0</v>
      </c>
      <c r="D3899" s="2">
        <v>260.0</v>
      </c>
      <c r="E3899" s="2">
        <v>491.0</v>
      </c>
      <c r="F3899" s="2" t="s">
        <v>36</v>
      </c>
      <c r="G3899" s="15" t="str">
        <f>LEFT(A3899, 3)</f>
        <v>GNV</v>
      </c>
      <c r="H3899" s="15" t="str">
        <f>RiGHT(A3899, 3)</f>
        <v>GRR</v>
      </c>
      <c r="I3899" s="15" t="str">
        <f>vlookup(G3899, 'Airport Codes'!$B$2:$D122631, 3, 0)</f>
        <v>Gainesville, TX</v>
      </c>
      <c r="J3899" s="15" t="str">
        <f>vlookup(H3899, 'Airport Codes'!$B$2:$D122631, 3, 0)</f>
        <v>Grand Rapids, MI</v>
      </c>
      <c r="K3899" s="21"/>
    </row>
    <row r="3900" hidden="1">
      <c r="A3900" s="2" t="s">
        <v>4002</v>
      </c>
      <c r="D3900" s="2">
        <v>209.0</v>
      </c>
      <c r="E3900" s="2">
        <v>209.0</v>
      </c>
    </row>
    <row r="3901" hidden="1">
      <c r="A3901" s="2" t="s">
        <v>4003</v>
      </c>
      <c r="B3901" s="2">
        <v>460.0</v>
      </c>
      <c r="C3901" s="2">
        <v>422.0</v>
      </c>
      <c r="D3901" s="2">
        <v>456.0</v>
      </c>
      <c r="E3901" s="2">
        <v>1338.0</v>
      </c>
    </row>
    <row r="3902" hidden="1">
      <c r="A3902" s="2" t="s">
        <v>4004</v>
      </c>
      <c r="B3902" s="2">
        <v>3487.0</v>
      </c>
      <c r="C3902" s="2">
        <v>3881.0</v>
      </c>
      <c r="D3902" s="2">
        <v>3733.0</v>
      </c>
      <c r="E3902" s="2">
        <v>11101.0</v>
      </c>
    </row>
    <row r="3903" hidden="1">
      <c r="A3903" s="2" t="s">
        <v>4005</v>
      </c>
      <c r="B3903" s="2">
        <v>37942.0</v>
      </c>
      <c r="C3903" s="2">
        <v>35341.0</v>
      </c>
      <c r="D3903" s="2">
        <v>39071.0</v>
      </c>
      <c r="E3903" s="2">
        <v>112354.0</v>
      </c>
    </row>
    <row r="3904" hidden="1">
      <c r="A3904" s="2" t="s">
        <v>4006</v>
      </c>
      <c r="B3904" s="2">
        <v>46.0</v>
      </c>
      <c r="C3904" s="2">
        <v>167.0</v>
      </c>
      <c r="D3904" s="2">
        <v>276.0</v>
      </c>
      <c r="E3904" s="2">
        <v>489.0</v>
      </c>
      <c r="F3904" s="2" t="s">
        <v>36</v>
      </c>
      <c r="G3904" s="15" t="str">
        <f>LEFT(A3904, 3)</f>
        <v>BNA</v>
      </c>
      <c r="H3904" s="15" t="str">
        <f>RiGHT(A3904, 3)</f>
        <v>LCH</v>
      </c>
      <c r="I3904" s="15" t="str">
        <f>vlookup(G3904, 'Airport Codes'!$B$2:$D122631, 3, 0)</f>
        <v>Nashville, TN</v>
      </c>
      <c r="J3904" s="15" t="str">
        <f>vlookup(H3904, 'Airport Codes'!$B$2:$D122631, 3, 0)</f>
        <v>Lake Charles, LA</v>
      </c>
      <c r="K3904" s="21"/>
    </row>
    <row r="3905" hidden="1">
      <c r="A3905" s="2" t="s">
        <v>4007</v>
      </c>
      <c r="B3905" s="2">
        <v>695.0</v>
      </c>
      <c r="C3905" s="2">
        <v>666.0</v>
      </c>
      <c r="D3905" s="2">
        <v>800.0</v>
      </c>
      <c r="E3905" s="2">
        <v>2161.0</v>
      </c>
    </row>
    <row r="3906" hidden="1">
      <c r="A3906" s="2" t="s">
        <v>4008</v>
      </c>
      <c r="B3906" s="2">
        <v>110.0</v>
      </c>
      <c r="C3906" s="2">
        <v>178.0</v>
      </c>
      <c r="D3906" s="2">
        <v>200.0</v>
      </c>
      <c r="E3906" s="2">
        <v>488.0</v>
      </c>
      <c r="F3906" s="2" t="s">
        <v>36</v>
      </c>
      <c r="G3906" s="15" t="str">
        <f>LEFT(A3906, 3)</f>
        <v>ACK</v>
      </c>
      <c r="H3906" s="15" t="str">
        <f>RiGHT(A3906, 3)</f>
        <v>CLT</v>
      </c>
      <c r="I3906" s="15" t="str">
        <f>vlookup(G3906, 'Airport Codes'!$B$2:$D122631, 3, 0)</f>
        <v>Nantucket, MA</v>
      </c>
      <c r="J3906" s="15" t="str">
        <f>vlookup(H3906, 'Airport Codes'!$B$2:$D122631, 3, 0)</f>
        <v>Charlotte, NC</v>
      </c>
      <c r="K3906" s="21"/>
    </row>
    <row r="3907" hidden="1">
      <c r="A3907" s="2" t="s">
        <v>4009</v>
      </c>
      <c r="B3907" s="2">
        <v>4533.0</v>
      </c>
      <c r="E3907" s="2">
        <v>4533.0</v>
      </c>
    </row>
    <row r="3908" hidden="1">
      <c r="A3908" s="2" t="s">
        <v>4010</v>
      </c>
      <c r="B3908" s="2">
        <v>130.0</v>
      </c>
      <c r="C3908" s="2">
        <v>133.0</v>
      </c>
      <c r="D3908" s="2">
        <v>224.0</v>
      </c>
      <c r="E3908" s="2">
        <v>487.0</v>
      </c>
      <c r="F3908" s="2" t="s">
        <v>36</v>
      </c>
      <c r="G3908" s="15" t="str">
        <f>LEFT(A3908, 3)</f>
        <v>ICT</v>
      </c>
      <c r="H3908" s="15" t="str">
        <f>RiGHT(A3908, 3)</f>
        <v>JAN</v>
      </c>
      <c r="I3908" s="15" t="str">
        <f>vlookup(G3908, 'Airport Codes'!$B$2:$D122631, 3, 0)</f>
        <v>Wichita, KS</v>
      </c>
      <c r="J3908" s="15" t="str">
        <f>vlookup(H3908, 'Airport Codes'!$B$2:$D122631, 3, 0)</f>
        <v>Jackson, MS</v>
      </c>
      <c r="K3908" s="21"/>
    </row>
    <row r="3909" hidden="1">
      <c r="A3909" s="2" t="s">
        <v>4011</v>
      </c>
      <c r="B3909" s="2">
        <v>1503.0</v>
      </c>
      <c r="C3909" s="2">
        <v>1602.0</v>
      </c>
      <c r="D3909" s="2">
        <v>804.0</v>
      </c>
      <c r="E3909" s="2">
        <v>3909.0</v>
      </c>
    </row>
    <row r="3910" hidden="1">
      <c r="A3910" s="2" t="s">
        <v>4012</v>
      </c>
      <c r="B3910" s="2">
        <v>10679.0</v>
      </c>
      <c r="C3910" s="2">
        <v>14179.0</v>
      </c>
      <c r="D3910" s="2">
        <v>13870.0</v>
      </c>
      <c r="E3910" s="2">
        <v>38728.0</v>
      </c>
    </row>
    <row r="3911" hidden="1">
      <c r="A3911" s="2" t="s">
        <v>4013</v>
      </c>
      <c r="B3911" s="2">
        <v>91.0</v>
      </c>
      <c r="C3911" s="2">
        <v>174.0</v>
      </c>
      <c r="D3911" s="2">
        <v>221.0</v>
      </c>
      <c r="E3911" s="2">
        <v>486.0</v>
      </c>
      <c r="F3911" s="2" t="s">
        <v>36</v>
      </c>
      <c r="G3911" s="15" t="str">
        <f t="shared" ref="G3911:G3912" si="711">LEFT(A3911, 3)</f>
        <v>MSY</v>
      </c>
      <c r="H3911" s="15" t="str">
        <f t="shared" ref="H3911:H3912" si="712">RiGHT(A3911, 3)</f>
        <v>PGV</v>
      </c>
      <c r="I3911" s="15" t="str">
        <f>vlookup(G3911, 'Airport Codes'!$B$2:$D122631, 3, 0)</f>
        <v>New Orleans, LA</v>
      </c>
      <c r="J3911" s="15" t="str">
        <f>vlookup(H3911, 'Airport Codes'!$B$2:$D122631, 3, 0)</f>
        <v>Greenville, NC</v>
      </c>
      <c r="K3911" s="21"/>
    </row>
    <row r="3912" hidden="1">
      <c r="A3912" s="2" t="s">
        <v>4014</v>
      </c>
      <c r="B3912" s="2">
        <v>120.0</v>
      </c>
      <c r="C3912" s="2">
        <v>133.0</v>
      </c>
      <c r="D3912" s="2">
        <v>231.0</v>
      </c>
      <c r="E3912" s="2">
        <v>484.0</v>
      </c>
      <c r="F3912" s="2" t="s">
        <v>36</v>
      </c>
      <c r="G3912" s="15" t="str">
        <f t="shared" si="711"/>
        <v>ELM</v>
      </c>
      <c r="H3912" s="15" t="str">
        <f t="shared" si="712"/>
        <v>MCI</v>
      </c>
      <c r="I3912" s="15" t="str">
        <f>vlookup(G3912, 'Airport Codes'!$B$2:$D122631, 3, 0)</f>
        <v>Elmira, NY</v>
      </c>
      <c r="J3912" s="15" t="str">
        <f>vlookup(H3912, 'Airport Codes'!$B$2:$D122631, 3, 0)</f>
        <v>Kansas City, MO</v>
      </c>
      <c r="K3912" s="21"/>
    </row>
    <row r="3913" hidden="1">
      <c r="A3913" s="2" t="s">
        <v>4015</v>
      </c>
      <c r="B3913" s="2">
        <v>2227.0</v>
      </c>
      <c r="C3913" s="2">
        <v>982.0</v>
      </c>
      <c r="E3913" s="2">
        <v>3209.0</v>
      </c>
    </row>
    <row r="3914" hidden="1">
      <c r="A3914" s="2" t="s">
        <v>4016</v>
      </c>
      <c r="B3914" s="2">
        <v>130.0</v>
      </c>
      <c r="C3914" s="2">
        <v>172.0</v>
      </c>
      <c r="D3914" s="2">
        <v>182.0</v>
      </c>
      <c r="E3914" s="2">
        <v>484.0</v>
      </c>
      <c r="F3914" s="2" t="s">
        <v>36</v>
      </c>
      <c r="G3914" s="15" t="str">
        <f t="shared" ref="G3914:G3915" si="713">LEFT(A3914, 3)</f>
        <v>GJT</v>
      </c>
      <c r="H3914" s="15" t="str">
        <f t="shared" ref="H3914:H3915" si="714">RiGHT(A3914, 3)</f>
        <v>OMA</v>
      </c>
      <c r="I3914" s="15" t="str">
        <f>vlookup(G3914, 'Airport Codes'!$B$2:$D122631, 3, 0)</f>
        <v>Grand Junction, CO</v>
      </c>
      <c r="J3914" s="15" t="str">
        <f>vlookup(H3914, 'Airport Codes'!$B$2:$D122631, 3, 0)</f>
        <v>Omaha, NE</v>
      </c>
      <c r="K3914" s="21"/>
    </row>
    <row r="3915" hidden="1">
      <c r="A3915" s="2" t="s">
        <v>4017</v>
      </c>
      <c r="B3915" s="2">
        <v>95.0</v>
      </c>
      <c r="C3915" s="2">
        <v>169.0</v>
      </c>
      <c r="D3915" s="2">
        <v>218.0</v>
      </c>
      <c r="E3915" s="2">
        <v>482.0</v>
      </c>
      <c r="F3915" s="2" t="s">
        <v>36</v>
      </c>
      <c r="G3915" s="15" t="str">
        <f t="shared" si="713"/>
        <v>ATL</v>
      </c>
      <c r="H3915" s="15" t="str">
        <f t="shared" si="714"/>
        <v>LCH</v>
      </c>
      <c r="I3915" s="15" t="str">
        <f>vlookup(G3915, 'Airport Codes'!$B$2:$D122631, 3, 0)</f>
        <v>Atlanta, GA</v>
      </c>
      <c r="J3915" s="15" t="str">
        <f>vlookup(H3915, 'Airport Codes'!$B$2:$D122631, 3, 0)</f>
        <v>Lake Charles, LA</v>
      </c>
      <c r="K3915" s="21"/>
    </row>
    <row r="3916" hidden="1">
      <c r="A3916" s="2" t="s">
        <v>4018</v>
      </c>
      <c r="B3916" s="2">
        <v>437.0</v>
      </c>
      <c r="C3916" s="2">
        <v>388.0</v>
      </c>
      <c r="D3916" s="2">
        <v>389.0</v>
      </c>
      <c r="E3916" s="2">
        <v>1214.0</v>
      </c>
    </row>
    <row r="3917" hidden="1">
      <c r="A3917" s="2" t="s">
        <v>4019</v>
      </c>
      <c r="B3917" s="2">
        <v>131.0</v>
      </c>
      <c r="C3917" s="2">
        <v>169.0</v>
      </c>
      <c r="D3917" s="2">
        <v>182.0</v>
      </c>
      <c r="E3917" s="2">
        <v>482.0</v>
      </c>
      <c r="F3917" s="2" t="s">
        <v>36</v>
      </c>
      <c r="G3917" s="15" t="str">
        <f>LEFT(A3917, 3)</f>
        <v>EWR</v>
      </c>
      <c r="H3917" s="15" t="str">
        <f>RiGHT(A3917, 3)</f>
        <v>PGV</v>
      </c>
      <c r="I3917" s="15" t="str">
        <f>vlookup(G3917, 'Airport Codes'!$B$2:$D122631, 3, 0)</f>
        <v>Newark, NJ</v>
      </c>
      <c r="J3917" s="15" t="str">
        <f>vlookup(H3917, 'Airport Codes'!$B$2:$D122631, 3, 0)</f>
        <v>Greenville, NC</v>
      </c>
      <c r="K3917" s="21"/>
    </row>
    <row r="3918" hidden="1">
      <c r="A3918" s="2" t="s">
        <v>4020</v>
      </c>
      <c r="B3918" s="2">
        <v>17882.0</v>
      </c>
      <c r="C3918" s="2">
        <v>24992.0</v>
      </c>
      <c r="D3918" s="2">
        <v>23441.0</v>
      </c>
      <c r="E3918" s="2">
        <v>66315.0</v>
      </c>
    </row>
    <row r="3919" hidden="1">
      <c r="A3919" s="2" t="s">
        <v>4021</v>
      </c>
      <c r="C3919" s="2">
        <v>18.0</v>
      </c>
      <c r="E3919" s="2">
        <v>18.0</v>
      </c>
    </row>
    <row r="3920" hidden="1">
      <c r="A3920" s="2" t="s">
        <v>4022</v>
      </c>
      <c r="B3920" s="2">
        <v>122.0</v>
      </c>
      <c r="C3920" s="2">
        <v>162.0</v>
      </c>
      <c r="D3920" s="2">
        <v>198.0</v>
      </c>
      <c r="E3920" s="2">
        <v>482.0</v>
      </c>
      <c r="F3920" s="2" t="s">
        <v>36</v>
      </c>
      <c r="G3920" s="15" t="str">
        <f>LEFT(A3920, 3)</f>
        <v>IND</v>
      </c>
      <c r="H3920" s="15" t="str">
        <f>RiGHT(A3920, 3)</f>
        <v>SBY</v>
      </c>
      <c r="I3920" s="15" t="str">
        <f>vlookup(G3920, 'Airport Codes'!$B$2:$D122631, 3, 0)</f>
        <v>Indianapolis, IN</v>
      </c>
      <c r="J3920" s="15" t="str">
        <f>vlookup(H3920, 'Airport Codes'!$B$2:$D122631, 3, 0)</f>
        <v>Salisbury, NC</v>
      </c>
      <c r="K3920" s="21"/>
    </row>
    <row r="3921" hidden="1">
      <c r="A3921" s="2" t="s">
        <v>4023</v>
      </c>
      <c r="B3921" s="2">
        <v>727.0</v>
      </c>
      <c r="C3921" s="2">
        <v>674.0</v>
      </c>
      <c r="D3921" s="2">
        <v>758.0</v>
      </c>
      <c r="E3921" s="2">
        <v>2159.0</v>
      </c>
    </row>
    <row r="3922" hidden="1">
      <c r="A3922" s="2" t="s">
        <v>4024</v>
      </c>
      <c r="B3922" s="2">
        <v>245.0</v>
      </c>
      <c r="C3922" s="2">
        <v>244.0</v>
      </c>
      <c r="D3922" s="2">
        <v>264.0</v>
      </c>
      <c r="E3922" s="2">
        <v>753.0</v>
      </c>
    </row>
    <row r="3923" hidden="1">
      <c r="A3923" s="2" t="s">
        <v>4025</v>
      </c>
      <c r="B3923" s="2">
        <v>308.0</v>
      </c>
      <c r="C3923" s="2">
        <v>452.0</v>
      </c>
      <c r="D3923" s="2">
        <v>398.0</v>
      </c>
      <c r="E3923" s="2">
        <v>1158.0</v>
      </c>
    </row>
    <row r="3924" hidden="1">
      <c r="A3924" s="2" t="s">
        <v>4026</v>
      </c>
      <c r="B3924" s="2">
        <v>291.0</v>
      </c>
      <c r="C3924" s="2">
        <v>251.0</v>
      </c>
      <c r="D3924" s="2">
        <v>312.0</v>
      </c>
      <c r="E3924" s="2">
        <v>854.0</v>
      </c>
    </row>
    <row r="3925" hidden="1">
      <c r="A3925" s="2" t="s">
        <v>4027</v>
      </c>
      <c r="B3925" s="2">
        <v>293.0</v>
      </c>
      <c r="C3925" s="2">
        <v>296.0</v>
      </c>
      <c r="D3925" s="2">
        <v>283.0</v>
      </c>
      <c r="E3925" s="2">
        <v>872.0</v>
      </c>
    </row>
    <row r="3926" hidden="1">
      <c r="A3926" s="2" t="s">
        <v>4028</v>
      </c>
      <c r="B3926" s="2">
        <v>101.0</v>
      </c>
      <c r="C3926" s="2">
        <v>105.0</v>
      </c>
      <c r="D3926" s="2">
        <v>42.0</v>
      </c>
      <c r="E3926" s="2">
        <v>248.0</v>
      </c>
    </row>
    <row r="3927" hidden="1">
      <c r="A3927" s="2" t="s">
        <v>4029</v>
      </c>
      <c r="B3927" s="2">
        <v>197.0</v>
      </c>
      <c r="C3927" s="2">
        <v>121.0</v>
      </c>
      <c r="D3927" s="2">
        <v>203.0</v>
      </c>
      <c r="E3927" s="2">
        <v>521.0</v>
      </c>
    </row>
    <row r="3928" hidden="1">
      <c r="A3928" s="2" t="s">
        <v>4030</v>
      </c>
      <c r="B3928" s="2">
        <v>19.0</v>
      </c>
      <c r="E3928" s="2">
        <v>19.0</v>
      </c>
    </row>
    <row r="3929" hidden="1">
      <c r="A3929" s="2" t="s">
        <v>4031</v>
      </c>
      <c r="D3929" s="2">
        <v>18.0</v>
      </c>
      <c r="E3929" s="2">
        <v>18.0</v>
      </c>
    </row>
    <row r="3930" hidden="1">
      <c r="A3930" s="2" t="s">
        <v>4032</v>
      </c>
      <c r="B3930" s="2">
        <v>114.0</v>
      </c>
      <c r="C3930" s="2">
        <v>159.0</v>
      </c>
      <c r="D3930" s="2">
        <v>206.0</v>
      </c>
      <c r="E3930" s="2">
        <v>479.0</v>
      </c>
      <c r="F3930" s="2" t="s">
        <v>36</v>
      </c>
      <c r="G3930" s="15" t="str">
        <f>LEFT(A3930, 3)</f>
        <v>BFL</v>
      </c>
      <c r="H3930" s="15" t="str">
        <f>RiGHT(A3930, 3)</f>
        <v>TUS</v>
      </c>
      <c r="I3930" s="15" t="str">
        <f>vlookup(G3930, 'Airport Codes'!$B$2:$D122631, 3, 0)</f>
        <v>Bakersfield, CA</v>
      </c>
      <c r="J3930" s="15" t="str">
        <f>vlookup(H3930, 'Airport Codes'!$B$2:$D122631, 3, 0)</f>
        <v>Tucson, AZ</v>
      </c>
      <c r="K3930" s="21"/>
    </row>
    <row r="3931" hidden="1">
      <c r="A3931" s="2" t="s">
        <v>4033</v>
      </c>
      <c r="B3931" s="2">
        <v>18.0</v>
      </c>
      <c r="D3931" s="2">
        <v>62.0</v>
      </c>
      <c r="E3931" s="2">
        <v>80.0</v>
      </c>
    </row>
    <row r="3932" hidden="1">
      <c r="A3932" s="2" t="s">
        <v>4034</v>
      </c>
      <c r="B3932" s="2">
        <v>630.0</v>
      </c>
      <c r="C3932" s="2">
        <v>633.0</v>
      </c>
      <c r="D3932" s="2">
        <v>577.0</v>
      </c>
      <c r="E3932" s="2">
        <v>1840.0</v>
      </c>
    </row>
    <row r="3933" hidden="1">
      <c r="A3933" s="2" t="s">
        <v>4035</v>
      </c>
      <c r="B3933" s="2">
        <v>116.0</v>
      </c>
      <c r="C3933" s="2">
        <v>143.0</v>
      </c>
      <c r="D3933" s="2">
        <v>219.0</v>
      </c>
      <c r="E3933" s="2">
        <v>478.0</v>
      </c>
      <c r="F3933" s="2" t="s">
        <v>36</v>
      </c>
      <c r="G3933" s="15" t="str">
        <f t="shared" ref="G3933:G3934" si="715">LEFT(A3933, 3)</f>
        <v>HSV</v>
      </c>
      <c r="H3933" s="15" t="str">
        <f t="shared" ref="H3933:H3934" si="716">RiGHT(A3933, 3)</f>
        <v>XNA</v>
      </c>
      <c r="I3933" s="15" t="str">
        <f>vlookup(G3933, 'Airport Codes'!$B$2:$D122631, 3, 0)</f>
        <v>Huntsville, AL</v>
      </c>
      <c r="J3933" s="15" t="str">
        <f>vlookup(H3933, 'Airport Codes'!$B$2:$D122631, 3, 0)</f>
        <v>Fayetteville, NC</v>
      </c>
      <c r="K3933" s="21"/>
    </row>
    <row r="3934" hidden="1">
      <c r="A3934" s="2" t="s">
        <v>4036</v>
      </c>
      <c r="B3934" s="2">
        <v>119.0</v>
      </c>
      <c r="C3934" s="2">
        <v>134.0</v>
      </c>
      <c r="D3934" s="2">
        <v>222.0</v>
      </c>
      <c r="E3934" s="2">
        <v>475.0</v>
      </c>
      <c r="F3934" s="2" t="s">
        <v>36</v>
      </c>
      <c r="G3934" s="15" t="str">
        <f t="shared" si="715"/>
        <v>EVV</v>
      </c>
      <c r="H3934" s="15" t="str">
        <f t="shared" si="716"/>
        <v>RIC</v>
      </c>
      <c r="I3934" s="15" t="str">
        <f>vlookup(G3934, 'Airport Codes'!$B$2:$D122631, 3, 0)</f>
        <v>Evansville, IN</v>
      </c>
      <c r="J3934" s="15" t="str">
        <f>vlookup(H3934, 'Airport Codes'!$B$2:$D122631, 3, 0)</f>
        <v>Richmond, BC</v>
      </c>
      <c r="K3934" s="21"/>
    </row>
    <row r="3935" hidden="1">
      <c r="A3935" s="2" t="s">
        <v>4037</v>
      </c>
      <c r="B3935" s="2">
        <v>41771.0</v>
      </c>
      <c r="C3935" s="2">
        <v>44959.0</v>
      </c>
      <c r="D3935" s="2">
        <v>41627.0</v>
      </c>
      <c r="E3935" s="2">
        <v>128357.0</v>
      </c>
    </row>
    <row r="3936" hidden="1">
      <c r="A3936" s="2" t="s">
        <v>4038</v>
      </c>
      <c r="B3936" s="2">
        <v>44132.0</v>
      </c>
      <c r="C3936" s="2">
        <v>43195.0</v>
      </c>
      <c r="D3936" s="2">
        <v>45097.0</v>
      </c>
      <c r="E3936" s="2">
        <v>132424.0</v>
      </c>
    </row>
    <row r="3937" hidden="1">
      <c r="A3937" s="2" t="s">
        <v>4039</v>
      </c>
      <c r="B3937" s="2">
        <v>44957.0</v>
      </c>
      <c r="C3937" s="2">
        <v>47736.0</v>
      </c>
      <c r="D3937" s="2">
        <v>47386.0</v>
      </c>
      <c r="E3937" s="2">
        <v>140079.0</v>
      </c>
    </row>
    <row r="3938" hidden="1">
      <c r="A3938" s="2" t="s">
        <v>4040</v>
      </c>
      <c r="B3938" s="2">
        <v>352.0</v>
      </c>
      <c r="C3938" s="2">
        <v>328.0</v>
      </c>
      <c r="D3938" s="2">
        <v>396.0</v>
      </c>
      <c r="E3938" s="2">
        <v>1076.0</v>
      </c>
    </row>
    <row r="3939" hidden="1">
      <c r="A3939" s="2" t="s">
        <v>4041</v>
      </c>
      <c r="B3939" s="2">
        <v>36.0</v>
      </c>
      <c r="D3939" s="2">
        <v>82.0</v>
      </c>
      <c r="E3939" s="2">
        <v>118.0</v>
      </c>
    </row>
    <row r="3940" hidden="1">
      <c r="A3940" s="2" t="s">
        <v>4042</v>
      </c>
      <c r="B3940" s="2">
        <v>189.0</v>
      </c>
      <c r="C3940" s="2">
        <v>224.0</v>
      </c>
      <c r="D3940" s="2">
        <v>207.0</v>
      </c>
      <c r="E3940" s="2">
        <v>620.0</v>
      </c>
    </row>
    <row r="3941" hidden="1">
      <c r="A3941" s="2" t="s">
        <v>4043</v>
      </c>
      <c r="B3941" s="2">
        <v>2891.0</v>
      </c>
      <c r="E3941" s="2">
        <v>2891.0</v>
      </c>
    </row>
    <row r="3942" hidden="1">
      <c r="A3942" s="2" t="s">
        <v>4044</v>
      </c>
      <c r="B3942" s="2">
        <v>370.0</v>
      </c>
      <c r="C3942" s="2">
        <v>378.0</v>
      </c>
      <c r="D3942" s="2">
        <v>352.0</v>
      </c>
      <c r="E3942" s="2">
        <v>1100.0</v>
      </c>
    </row>
    <row r="3943" hidden="1">
      <c r="A3943" s="2" t="s">
        <v>4045</v>
      </c>
      <c r="B3943" s="2">
        <v>9731.0</v>
      </c>
      <c r="C3943" s="2">
        <v>7731.0</v>
      </c>
      <c r="D3943" s="2">
        <v>6420.0</v>
      </c>
      <c r="E3943" s="2">
        <v>23882.0</v>
      </c>
    </row>
    <row r="3944" hidden="1">
      <c r="A3944" s="2" t="s">
        <v>4046</v>
      </c>
      <c r="B3944" s="2">
        <v>74820.0</v>
      </c>
      <c r="C3944" s="2">
        <v>78442.0</v>
      </c>
      <c r="D3944" s="2">
        <v>77039.0</v>
      </c>
      <c r="E3944" s="2">
        <v>230301.0</v>
      </c>
    </row>
    <row r="3945" hidden="1">
      <c r="A3945" s="2" t="s">
        <v>4047</v>
      </c>
      <c r="B3945" s="2">
        <v>57912.0</v>
      </c>
      <c r="C3945" s="2">
        <v>66389.0</v>
      </c>
      <c r="D3945" s="2">
        <v>60312.0</v>
      </c>
      <c r="E3945" s="2">
        <v>184613.0</v>
      </c>
    </row>
    <row r="3946" hidden="1">
      <c r="A3946" s="2" t="s">
        <v>4048</v>
      </c>
      <c r="B3946" s="2">
        <v>126.0</v>
      </c>
      <c r="C3946" s="2">
        <v>124.0</v>
      </c>
      <c r="D3946" s="2">
        <v>63.0</v>
      </c>
      <c r="E3946" s="2">
        <v>313.0</v>
      </c>
    </row>
    <row r="3947" hidden="1">
      <c r="A3947" s="2" t="s">
        <v>4049</v>
      </c>
      <c r="B3947" s="2">
        <v>31121.0</v>
      </c>
      <c r="C3947" s="2">
        <v>32685.0</v>
      </c>
      <c r="D3947" s="2">
        <v>31564.0</v>
      </c>
      <c r="E3947" s="2">
        <v>95370.0</v>
      </c>
    </row>
    <row r="3948" hidden="1">
      <c r="A3948" s="2" t="s">
        <v>4050</v>
      </c>
      <c r="B3948" s="2">
        <v>4986.0</v>
      </c>
      <c r="C3948" s="2">
        <v>4275.0</v>
      </c>
      <c r="D3948" s="2">
        <v>3341.0</v>
      </c>
      <c r="E3948" s="2">
        <v>12602.0</v>
      </c>
    </row>
    <row r="3949" hidden="1">
      <c r="A3949" s="2" t="s">
        <v>4051</v>
      </c>
      <c r="C3949" s="2">
        <v>18.0</v>
      </c>
      <c r="D3949" s="2">
        <v>70.0</v>
      </c>
      <c r="E3949" s="2">
        <v>88.0</v>
      </c>
    </row>
    <row r="3950" hidden="1">
      <c r="A3950" s="2" t="s">
        <v>4052</v>
      </c>
      <c r="B3950" s="2">
        <v>70.0</v>
      </c>
      <c r="C3950" s="2">
        <v>169.0</v>
      </c>
      <c r="D3950" s="2">
        <v>233.0</v>
      </c>
      <c r="E3950" s="2">
        <v>472.0</v>
      </c>
      <c r="F3950" s="2" t="s">
        <v>36</v>
      </c>
      <c r="G3950" s="15" t="str">
        <f>LEFT(A3950, 3)</f>
        <v>CMH</v>
      </c>
      <c r="H3950" s="15" t="str">
        <f>RiGHT(A3950, 3)</f>
        <v>LSE</v>
      </c>
      <c r="I3950" s="15" t="str">
        <f>vlookup(G3950, 'Airport Codes'!$B$2:$D122631, 3, 0)</f>
        <v>Columbus, WI</v>
      </c>
      <c r="J3950" s="15" t="str">
        <f>vlookup(H3950, 'Airport Codes'!$B$2:$D122631, 3, 0)</f>
        <v>La Crosse, WI</v>
      </c>
      <c r="K3950" s="21"/>
    </row>
    <row r="3951" hidden="1">
      <c r="A3951" s="2" t="s">
        <v>4053</v>
      </c>
      <c r="B3951" s="2">
        <v>9043.0</v>
      </c>
      <c r="C3951" s="2">
        <v>10052.0</v>
      </c>
      <c r="D3951" s="2">
        <v>8827.0</v>
      </c>
      <c r="E3951" s="2">
        <v>27922.0</v>
      </c>
    </row>
    <row r="3952" hidden="1">
      <c r="A3952" s="2" t="s">
        <v>4054</v>
      </c>
      <c r="B3952" s="2">
        <v>59.0</v>
      </c>
      <c r="C3952" s="2">
        <v>182.0</v>
      </c>
      <c r="D3952" s="2">
        <v>230.0</v>
      </c>
      <c r="E3952" s="2">
        <v>471.0</v>
      </c>
      <c r="F3952" s="2" t="s">
        <v>36</v>
      </c>
      <c r="G3952" s="15" t="str">
        <f>LEFT(A3952, 3)</f>
        <v>LAX</v>
      </c>
      <c r="H3952" s="15" t="str">
        <f>RiGHT(A3952, 3)</f>
        <v>PSP</v>
      </c>
      <c r="I3952" s="15" t="str">
        <f>vlookup(G3952, 'Airport Codes'!$B$2:$D122631, 3, 0)</f>
        <v>Los Angeles, CA</v>
      </c>
      <c r="J3952" s="15" t="str">
        <f>vlookup(H3952, 'Airport Codes'!$B$2:$D122631, 3, 0)</f>
        <v>Palm Springs, CA</v>
      </c>
      <c r="K3952" s="21"/>
    </row>
    <row r="3953" hidden="1">
      <c r="A3953" s="2" t="s">
        <v>4055</v>
      </c>
      <c r="C3953" s="2">
        <v>102.0</v>
      </c>
      <c r="D3953" s="2">
        <v>38.0</v>
      </c>
      <c r="E3953" s="2">
        <v>140.0</v>
      </c>
    </row>
    <row r="3954" hidden="1">
      <c r="A3954" s="2" t="s">
        <v>4056</v>
      </c>
      <c r="B3954" s="2">
        <v>22.0</v>
      </c>
      <c r="C3954" s="2">
        <v>163.0</v>
      </c>
      <c r="D3954" s="2">
        <v>151.0</v>
      </c>
      <c r="E3954" s="2">
        <v>336.0</v>
      </c>
    </row>
    <row r="3955" hidden="1">
      <c r="A3955" s="2" t="s">
        <v>4057</v>
      </c>
      <c r="B3955" s="2">
        <v>98.0</v>
      </c>
      <c r="C3955" s="2">
        <v>58.0</v>
      </c>
      <c r="D3955" s="2">
        <v>126.0</v>
      </c>
      <c r="E3955" s="2">
        <v>282.0</v>
      </c>
    </row>
    <row r="3956" hidden="1">
      <c r="A3956" s="2" t="s">
        <v>4058</v>
      </c>
      <c r="B3956" s="2">
        <v>4760.0</v>
      </c>
      <c r="C3956" s="2">
        <v>5624.0</v>
      </c>
      <c r="D3956" s="2">
        <v>4832.0</v>
      </c>
      <c r="E3956" s="2">
        <v>15216.0</v>
      </c>
    </row>
    <row r="3957" hidden="1">
      <c r="A3957" s="2" t="s">
        <v>4059</v>
      </c>
      <c r="B3957" s="2">
        <v>227.0</v>
      </c>
      <c r="C3957" s="2">
        <v>257.0</v>
      </c>
      <c r="D3957" s="2">
        <v>253.0</v>
      </c>
      <c r="E3957" s="2">
        <v>737.0</v>
      </c>
    </row>
    <row r="3958" hidden="1">
      <c r="A3958" s="2" t="s">
        <v>4060</v>
      </c>
      <c r="B3958" s="2">
        <v>40.0</v>
      </c>
      <c r="C3958" s="2">
        <v>198.0</v>
      </c>
      <c r="D3958" s="2">
        <v>230.0</v>
      </c>
      <c r="E3958" s="2">
        <v>468.0</v>
      </c>
      <c r="F3958" s="2" t="s">
        <v>36</v>
      </c>
      <c r="G3958" s="15" t="str">
        <f t="shared" ref="G3958:G3959" si="717">LEFT(A3958, 3)</f>
        <v>ATW</v>
      </c>
      <c r="H3958" s="15" t="str">
        <f t="shared" ref="H3958:H3959" si="718">RiGHT(A3958, 3)</f>
        <v>GSO</v>
      </c>
      <c r="I3958" s="15" t="str">
        <f>vlookup(G3958, 'Airport Codes'!$B$2:$D122631, 3, 0)</f>
        <v>Appleton, WI</v>
      </c>
      <c r="J3958" s="15" t="str">
        <f>vlookup(H3958, 'Airport Codes'!$B$2:$D122631, 3, 0)</f>
        <v>Greensboro, NC</v>
      </c>
      <c r="K3958" s="21"/>
    </row>
    <row r="3959" hidden="1">
      <c r="A3959" s="2" t="s">
        <v>4061</v>
      </c>
      <c r="B3959" s="2">
        <v>128.0</v>
      </c>
      <c r="C3959" s="2">
        <v>137.0</v>
      </c>
      <c r="D3959" s="2">
        <v>203.0</v>
      </c>
      <c r="E3959" s="2">
        <v>468.0</v>
      </c>
      <c r="F3959" s="2" t="s">
        <v>36</v>
      </c>
      <c r="G3959" s="15" t="str">
        <f t="shared" si="717"/>
        <v>GFK</v>
      </c>
      <c r="H3959" s="15" t="str">
        <f t="shared" si="718"/>
        <v>IND</v>
      </c>
      <c r="I3959" s="15" t="str">
        <f>vlookup(G3959, 'Airport Codes'!$B$2:$D122631, 3, 0)</f>
        <v>Grand Forks, ND</v>
      </c>
      <c r="J3959" s="15" t="str">
        <f>vlookup(H3959, 'Airport Codes'!$B$2:$D122631, 3, 0)</f>
        <v>Indianapolis, IN</v>
      </c>
      <c r="K3959" s="21"/>
    </row>
    <row r="3960" hidden="1">
      <c r="A3960" s="2" t="s">
        <v>4062</v>
      </c>
      <c r="B3960" s="2">
        <v>13556.0</v>
      </c>
      <c r="C3960" s="2">
        <v>14440.0</v>
      </c>
      <c r="D3960" s="2">
        <v>13626.0</v>
      </c>
      <c r="E3960" s="2">
        <v>41622.0</v>
      </c>
    </row>
    <row r="3961" hidden="1">
      <c r="A3961" s="2" t="s">
        <v>4063</v>
      </c>
      <c r="B3961" s="2">
        <v>2029.0</v>
      </c>
      <c r="C3961" s="2">
        <v>2193.0</v>
      </c>
      <c r="D3961" s="2">
        <v>2115.0</v>
      </c>
      <c r="E3961" s="2">
        <v>6337.0</v>
      </c>
    </row>
    <row r="3962" hidden="1">
      <c r="A3962" s="2" t="s">
        <v>4064</v>
      </c>
      <c r="C3962" s="2">
        <v>57.0</v>
      </c>
      <c r="D3962" s="2">
        <v>83.0</v>
      </c>
      <c r="E3962" s="2">
        <v>140.0</v>
      </c>
    </row>
    <row r="3963" hidden="1">
      <c r="A3963" s="2" t="s">
        <v>4065</v>
      </c>
      <c r="B3963" s="2">
        <v>1897.0</v>
      </c>
      <c r="C3963" s="2">
        <v>2497.0</v>
      </c>
      <c r="E3963" s="2">
        <v>4394.0</v>
      </c>
    </row>
    <row r="3964" hidden="1">
      <c r="A3964" s="2" t="s">
        <v>4066</v>
      </c>
      <c r="B3964" s="2">
        <v>122.0</v>
      </c>
      <c r="C3964" s="2">
        <v>157.0</v>
      </c>
      <c r="D3964" s="2">
        <v>184.0</v>
      </c>
      <c r="E3964" s="2">
        <v>463.0</v>
      </c>
      <c r="F3964" s="2" t="s">
        <v>36</v>
      </c>
      <c r="G3964" s="15" t="str">
        <f>LEFT(A3964, 3)</f>
        <v>BOI</v>
      </c>
      <c r="H3964" s="15" t="str">
        <f>RiGHT(A3964, 3)</f>
        <v>PSC</v>
      </c>
      <c r="I3964" s="15" t="str">
        <f>vlookup(G3964, 'Airport Codes'!$B$2:$D122631, 3, 0)</f>
        <v>Boise, ID</v>
      </c>
      <c r="J3964" s="15" t="str">
        <f>vlookup(H3964, 'Airport Codes'!$B$2:$D122631, 3, 0)</f>
        <v>Pasco, WA</v>
      </c>
      <c r="K3964" s="21"/>
    </row>
    <row r="3965" hidden="1">
      <c r="A3965" s="2" t="s">
        <v>4067</v>
      </c>
      <c r="B3965" s="2">
        <v>1418.0</v>
      </c>
      <c r="C3965" s="2">
        <v>1332.0</v>
      </c>
      <c r="D3965" s="2">
        <v>1386.0</v>
      </c>
      <c r="E3965" s="2">
        <v>4136.0</v>
      </c>
    </row>
    <row r="3966" hidden="1">
      <c r="A3966" s="2" t="s">
        <v>4068</v>
      </c>
      <c r="B3966" s="2">
        <v>311.0</v>
      </c>
      <c r="C3966" s="2">
        <v>131.0</v>
      </c>
      <c r="D3966" s="2">
        <v>368.0</v>
      </c>
      <c r="E3966" s="2">
        <v>810.0</v>
      </c>
    </row>
    <row r="3967" hidden="1">
      <c r="A3967" s="2" t="s">
        <v>4069</v>
      </c>
      <c r="B3967" s="2">
        <v>4872.0</v>
      </c>
      <c r="C3967" s="2">
        <v>5233.0</v>
      </c>
      <c r="D3967" s="2">
        <v>5083.0</v>
      </c>
      <c r="E3967" s="2">
        <v>15188.0</v>
      </c>
    </row>
    <row r="3968" hidden="1">
      <c r="A3968" s="2" t="s">
        <v>4070</v>
      </c>
      <c r="B3968" s="2">
        <v>8284.0</v>
      </c>
      <c r="C3968" s="2">
        <v>7934.0</v>
      </c>
      <c r="D3968" s="2">
        <v>7789.0</v>
      </c>
      <c r="E3968" s="2">
        <v>24007.0</v>
      </c>
    </row>
    <row r="3969" hidden="1">
      <c r="A3969" s="2" t="s">
        <v>4071</v>
      </c>
      <c r="B3969" s="2">
        <v>166.0</v>
      </c>
      <c r="C3969" s="2">
        <v>132.0</v>
      </c>
      <c r="D3969" s="2">
        <v>156.0</v>
      </c>
      <c r="E3969" s="2">
        <v>454.0</v>
      </c>
    </row>
    <row r="3970" hidden="1">
      <c r="A3970" s="2" t="s">
        <v>4072</v>
      </c>
      <c r="B3970" s="2">
        <v>18.0</v>
      </c>
      <c r="D3970" s="2">
        <v>42.0</v>
      </c>
      <c r="E3970" s="2">
        <v>60.0</v>
      </c>
    </row>
    <row r="3971" hidden="1">
      <c r="A3971" s="2" t="s">
        <v>4073</v>
      </c>
      <c r="B3971" s="2">
        <v>20724.0</v>
      </c>
      <c r="C3971" s="2">
        <v>23005.0</v>
      </c>
      <c r="D3971" s="2">
        <v>22438.0</v>
      </c>
      <c r="E3971" s="2">
        <v>66167.0</v>
      </c>
    </row>
    <row r="3972" hidden="1">
      <c r="A3972" s="2" t="s">
        <v>4074</v>
      </c>
      <c r="B3972" s="2">
        <v>24712.0</v>
      </c>
      <c r="C3972" s="2">
        <v>27244.0</v>
      </c>
      <c r="D3972" s="2">
        <v>26669.0</v>
      </c>
      <c r="E3972" s="2">
        <v>78625.0</v>
      </c>
    </row>
    <row r="3973" hidden="1">
      <c r="A3973" s="2" t="s">
        <v>4075</v>
      </c>
      <c r="B3973" s="2">
        <v>90.0</v>
      </c>
      <c r="D3973" s="2">
        <v>81.0</v>
      </c>
      <c r="E3973" s="2">
        <v>171.0</v>
      </c>
    </row>
    <row r="3974" hidden="1">
      <c r="A3974" s="2" t="s">
        <v>4076</v>
      </c>
      <c r="B3974" s="2">
        <v>107.0</v>
      </c>
      <c r="C3974" s="2">
        <v>160.0</v>
      </c>
      <c r="D3974" s="2">
        <v>179.0</v>
      </c>
      <c r="E3974" s="2">
        <v>446.0</v>
      </c>
      <c r="F3974" s="2" t="s">
        <v>36</v>
      </c>
      <c r="G3974" s="15" t="str">
        <f t="shared" ref="G3974:G3975" si="719">LEFT(A3974, 3)</f>
        <v>BHM</v>
      </c>
      <c r="H3974" s="15" t="str">
        <f t="shared" ref="H3974:H3975" si="720">RiGHT(A3974, 3)</f>
        <v>MLI</v>
      </c>
      <c r="I3974" s="15" t="str">
        <f>vlookup(G3974, 'Airport Codes'!$B$2:$D122631, 3, 0)</f>
        <v>Birmingham, AL</v>
      </c>
      <c r="J3974" s="15" t="str">
        <f>vlookup(H3974, 'Airport Codes'!$B$2:$D122631, 3, 0)</f>
        <v>Moline, IL</v>
      </c>
      <c r="K3974" s="21"/>
    </row>
    <row r="3975" hidden="1">
      <c r="A3975" s="2" t="s">
        <v>4077</v>
      </c>
      <c r="B3975" s="2">
        <v>98.0</v>
      </c>
      <c r="C3975" s="2">
        <v>163.0</v>
      </c>
      <c r="D3975" s="2">
        <v>182.0</v>
      </c>
      <c r="E3975" s="2">
        <v>443.0</v>
      </c>
      <c r="F3975" s="2" t="s">
        <v>36</v>
      </c>
      <c r="G3975" s="15" t="str">
        <f t="shared" si="719"/>
        <v>ATW</v>
      </c>
      <c r="H3975" s="15" t="str">
        <f t="shared" si="720"/>
        <v>BUF</v>
      </c>
      <c r="I3975" s="15" t="str">
        <f>vlookup(G3975, 'Airport Codes'!$B$2:$D122631, 3, 0)</f>
        <v>Appleton, WI</v>
      </c>
      <c r="J3975" s="15" t="str">
        <f>vlookup(H3975, 'Airport Codes'!$B$2:$D122631, 3, 0)</f>
        <v>Buffalo, WY</v>
      </c>
      <c r="K3975" s="21"/>
    </row>
    <row r="3976" hidden="1">
      <c r="A3976" s="2" t="s">
        <v>4078</v>
      </c>
      <c r="D3976" s="2">
        <v>18.0</v>
      </c>
      <c r="E3976" s="2">
        <v>18.0</v>
      </c>
    </row>
    <row r="3977" hidden="1">
      <c r="A3977" s="2" t="s">
        <v>4079</v>
      </c>
      <c r="B3977" s="2">
        <v>10324.0</v>
      </c>
      <c r="C3977" s="2">
        <v>7432.0</v>
      </c>
      <c r="D3977" s="2">
        <v>17539.0</v>
      </c>
      <c r="E3977" s="2">
        <v>35295.0</v>
      </c>
    </row>
    <row r="3978" hidden="1">
      <c r="A3978" s="2" t="s">
        <v>4080</v>
      </c>
      <c r="B3978" s="2">
        <v>26611.0</v>
      </c>
      <c r="C3978" s="2">
        <v>28389.0</v>
      </c>
      <c r="D3978" s="2">
        <v>26541.0</v>
      </c>
      <c r="E3978" s="2">
        <v>81541.0</v>
      </c>
    </row>
    <row r="3979" hidden="1">
      <c r="A3979" s="2" t="s">
        <v>4081</v>
      </c>
      <c r="B3979" s="2">
        <v>79.0</v>
      </c>
      <c r="C3979" s="2">
        <v>156.0</v>
      </c>
      <c r="D3979" s="2">
        <v>208.0</v>
      </c>
      <c r="E3979" s="2">
        <v>443.0</v>
      </c>
      <c r="F3979" s="2" t="s">
        <v>36</v>
      </c>
      <c r="G3979" s="15" t="str">
        <f>LEFT(A3979, 3)</f>
        <v>ELP</v>
      </c>
      <c r="H3979" s="15" t="str">
        <f>RiGHT(A3979, 3)</f>
        <v>SHV</v>
      </c>
      <c r="I3979" s="15" t="str">
        <f>vlookup(G3979, 'Airport Codes'!$B$2:$D122631, 3, 0)</f>
        <v>El Paso, TX</v>
      </c>
      <c r="J3979" s="15" t="str">
        <f>vlookup(H3979, 'Airport Codes'!$B$2:$D122631, 3, 0)</f>
        <v>Shreveport, LA</v>
      </c>
      <c r="K3979" s="21"/>
    </row>
    <row r="3980" hidden="1">
      <c r="A3980" s="2" t="s">
        <v>4082</v>
      </c>
      <c r="B3980" s="2">
        <v>45323.0</v>
      </c>
      <c r="C3980" s="2">
        <v>50257.0</v>
      </c>
      <c r="D3980" s="2">
        <v>48917.0</v>
      </c>
      <c r="E3980" s="2">
        <v>144497.0</v>
      </c>
    </row>
    <row r="3981" hidden="1">
      <c r="A3981" s="2" t="s">
        <v>4083</v>
      </c>
      <c r="B3981" s="2">
        <v>1056.0</v>
      </c>
      <c r="C3981" s="2">
        <v>1126.0</v>
      </c>
      <c r="D3981" s="2">
        <v>1100.0</v>
      </c>
      <c r="E3981" s="2">
        <v>3282.0</v>
      </c>
    </row>
    <row r="3982" hidden="1">
      <c r="A3982" s="2" t="s">
        <v>4084</v>
      </c>
      <c r="B3982" s="2">
        <v>132.0</v>
      </c>
      <c r="C3982" s="2">
        <v>164.0</v>
      </c>
      <c r="D3982" s="2">
        <v>90.0</v>
      </c>
      <c r="E3982" s="2">
        <v>386.0</v>
      </c>
    </row>
    <row r="3983" hidden="1">
      <c r="A3983" s="2" t="s">
        <v>4085</v>
      </c>
      <c r="B3983" s="2">
        <v>11939.0</v>
      </c>
      <c r="C3983" s="2">
        <v>12032.0</v>
      </c>
      <c r="D3983" s="2">
        <v>11742.0</v>
      </c>
      <c r="E3983" s="2">
        <v>35713.0</v>
      </c>
    </row>
    <row r="3984" hidden="1">
      <c r="A3984" s="2" t="s">
        <v>4086</v>
      </c>
      <c r="C3984" s="2">
        <v>21.0</v>
      </c>
      <c r="D3984" s="2">
        <v>54.0</v>
      </c>
      <c r="E3984" s="2">
        <v>75.0</v>
      </c>
    </row>
    <row r="3985" hidden="1">
      <c r="A3985" s="2" t="s">
        <v>4087</v>
      </c>
      <c r="B3985" s="2">
        <v>1117.0</v>
      </c>
      <c r="C3985" s="2">
        <v>1055.0</v>
      </c>
      <c r="D3985" s="2">
        <v>429.0</v>
      </c>
      <c r="E3985" s="2">
        <v>2601.0</v>
      </c>
    </row>
    <row r="3986" hidden="1">
      <c r="A3986" s="2" t="s">
        <v>4088</v>
      </c>
      <c r="B3986" s="2">
        <v>351.0</v>
      </c>
      <c r="C3986" s="2">
        <v>305.0</v>
      </c>
      <c r="D3986" s="2">
        <v>272.0</v>
      </c>
      <c r="E3986" s="2">
        <v>928.0</v>
      </c>
    </row>
    <row r="3987" hidden="1">
      <c r="A3987" s="2" t="s">
        <v>4089</v>
      </c>
      <c r="B3987" s="2">
        <v>565.0</v>
      </c>
      <c r="C3987" s="2">
        <v>540.0</v>
      </c>
      <c r="D3987" s="2">
        <v>486.0</v>
      </c>
      <c r="E3987" s="2">
        <v>1591.0</v>
      </c>
    </row>
    <row r="3988" hidden="1">
      <c r="A3988" s="2" t="s">
        <v>4090</v>
      </c>
      <c r="B3988" s="2">
        <v>71525.0</v>
      </c>
      <c r="C3988" s="2">
        <v>70335.0</v>
      </c>
      <c r="D3988" s="2">
        <v>76141.0</v>
      </c>
      <c r="E3988" s="2">
        <v>218001.0</v>
      </c>
    </row>
    <row r="3989" hidden="1">
      <c r="A3989" s="2" t="s">
        <v>4091</v>
      </c>
      <c r="B3989" s="2">
        <v>397.0</v>
      </c>
      <c r="C3989" s="2">
        <v>375.0</v>
      </c>
      <c r="D3989" s="2">
        <v>434.0</v>
      </c>
      <c r="E3989" s="2">
        <v>1206.0</v>
      </c>
    </row>
    <row r="3990" hidden="1">
      <c r="A3990" s="2" t="s">
        <v>4092</v>
      </c>
      <c r="B3990" s="2">
        <v>25139.0</v>
      </c>
      <c r="C3990" s="2">
        <v>26424.0</v>
      </c>
      <c r="D3990" s="2">
        <v>25216.0</v>
      </c>
      <c r="E3990" s="2">
        <v>76779.0</v>
      </c>
    </row>
    <row r="3991" hidden="1">
      <c r="A3991" s="2" t="s">
        <v>4093</v>
      </c>
      <c r="B3991" s="2">
        <v>18.0</v>
      </c>
      <c r="C3991" s="2">
        <v>54.0</v>
      </c>
      <c r="E3991" s="2">
        <v>72.0</v>
      </c>
    </row>
    <row r="3992" hidden="1">
      <c r="A3992" s="2" t="s">
        <v>4094</v>
      </c>
      <c r="B3992" s="2">
        <v>110.0</v>
      </c>
      <c r="C3992" s="2">
        <v>153.0</v>
      </c>
      <c r="D3992" s="2">
        <v>180.0</v>
      </c>
      <c r="E3992" s="2">
        <v>443.0</v>
      </c>
      <c r="F3992" s="2" t="s">
        <v>36</v>
      </c>
      <c r="G3992" s="15" t="str">
        <f>LEFT(A3992, 3)</f>
        <v>LCH</v>
      </c>
      <c r="H3992" s="15" t="str">
        <f>RiGHT(A3992, 3)</f>
        <v>STL</v>
      </c>
      <c r="I3992" s="15" t="str">
        <f>vlookup(G3992, 'Airport Codes'!$B$2:$D122631, 3, 0)</f>
        <v>Lake Charles, LA</v>
      </c>
      <c r="J3992" s="15" t="str">
        <f>vlookup(H3992, 'Airport Codes'!$B$2:$D122631, 3, 0)</f>
        <v>St. Louis, MO</v>
      </c>
      <c r="K3992" s="21"/>
    </row>
    <row r="3993" hidden="1">
      <c r="A3993" s="2" t="s">
        <v>4095</v>
      </c>
      <c r="C3993" s="2">
        <v>5859.0</v>
      </c>
      <c r="D3993" s="2">
        <v>6520.0</v>
      </c>
      <c r="E3993" s="2">
        <v>12379.0</v>
      </c>
    </row>
    <row r="3994" hidden="1">
      <c r="A3994" s="2" t="s">
        <v>4096</v>
      </c>
      <c r="B3994" s="2">
        <v>22.0</v>
      </c>
      <c r="C3994" s="2">
        <v>140.0</v>
      </c>
      <c r="D3994" s="2">
        <v>281.0</v>
      </c>
      <c r="E3994" s="2">
        <v>443.0</v>
      </c>
      <c r="F3994" s="2" t="s">
        <v>36</v>
      </c>
      <c r="G3994" s="15" t="str">
        <f t="shared" ref="G3994:G4000" si="721">LEFT(A3994, 3)</f>
        <v>MCO</v>
      </c>
      <c r="H3994" s="15" t="str">
        <f t="shared" ref="H3994:H4000" si="722">RiGHT(A3994, 3)</f>
        <v>TOL</v>
      </c>
      <c r="I3994" s="15" t="str">
        <f>vlookup(G3994, 'Airport Codes'!$B$2:$D122631, 3, 0)</f>
        <v>Orlando, FL</v>
      </c>
      <c r="J3994" s="15" t="str">
        <f>vlookup(H3994, 'Airport Codes'!$B$2:$D122631, 3, 0)</f>
        <v>Toledo, OH</v>
      </c>
      <c r="K3994" s="21"/>
    </row>
    <row r="3995" hidden="1">
      <c r="A3995" s="2" t="s">
        <v>4097</v>
      </c>
      <c r="B3995" s="2">
        <v>87.0</v>
      </c>
      <c r="C3995" s="2">
        <v>134.0</v>
      </c>
      <c r="D3995" s="2">
        <v>218.0</v>
      </c>
      <c r="E3995" s="2">
        <v>439.0</v>
      </c>
      <c r="F3995" s="2" t="s">
        <v>36</v>
      </c>
      <c r="G3995" s="15" t="str">
        <f t="shared" si="721"/>
        <v>AEX</v>
      </c>
      <c r="H3995" s="15" t="str">
        <f t="shared" si="722"/>
        <v>SAV</v>
      </c>
      <c r="I3995" s="15" t="str">
        <f>vlookup(G3995, 'Airport Codes'!$B$2:$D122631, 3, 0)</f>
        <v>Alexandria, VA</v>
      </c>
      <c r="J3995" s="15" t="str">
        <f>vlookup(H3995, 'Airport Codes'!$B$2:$D122631, 3, 0)</f>
        <v>Savannah, GA</v>
      </c>
      <c r="K3995" s="21"/>
    </row>
    <row r="3996" hidden="1">
      <c r="A3996" s="2" t="s">
        <v>4098</v>
      </c>
      <c r="B3996" s="2">
        <v>111.0</v>
      </c>
      <c r="C3996" s="2">
        <v>146.0</v>
      </c>
      <c r="D3996" s="2">
        <v>181.0</v>
      </c>
      <c r="E3996" s="2">
        <v>438.0</v>
      </c>
      <c r="F3996" s="2" t="s">
        <v>36</v>
      </c>
      <c r="G3996" s="15" t="str">
        <f t="shared" si="721"/>
        <v>ALB</v>
      </c>
      <c r="H3996" s="15" t="str">
        <f t="shared" si="722"/>
        <v>SBN</v>
      </c>
      <c r="I3996" s="15" t="str">
        <f>vlookup(G3996, 'Airport Codes'!$B$2:$D122631, 3, 0)</f>
        <v>Albany, NY</v>
      </c>
      <c r="J3996" s="15" t="str">
        <f>vlookup(H3996, 'Airport Codes'!$B$2:$D122631, 3, 0)</f>
        <v>South Bend, IN</v>
      </c>
      <c r="K3996" s="21"/>
    </row>
    <row r="3997" hidden="1">
      <c r="A3997" s="2" t="s">
        <v>4099</v>
      </c>
      <c r="B3997" s="2">
        <v>18.0</v>
      </c>
      <c r="C3997" s="2">
        <v>175.0</v>
      </c>
      <c r="D3997" s="2">
        <v>242.0</v>
      </c>
      <c r="E3997" s="2">
        <v>435.0</v>
      </c>
      <c r="F3997" s="2" t="s">
        <v>36</v>
      </c>
      <c r="G3997" s="15" t="str">
        <f t="shared" si="721"/>
        <v>FAY</v>
      </c>
      <c r="H3997" s="15" t="str">
        <f t="shared" si="722"/>
        <v>IAD</v>
      </c>
      <c r="I3997" s="15" t="str">
        <f>vlookup(G3997, 'Airport Codes'!$B$2:$D122631, 3, 0)</f>
        <v>Fayetteville, NC</v>
      </c>
      <c r="J3997" s="15" t="str">
        <f>vlookup(H3997, 'Airport Codes'!$B$2:$D122631, 3, 0)</f>
        <v>Washington, DC</v>
      </c>
      <c r="K3997" s="21"/>
    </row>
    <row r="3998" hidden="1">
      <c r="A3998" s="2" t="s">
        <v>4100</v>
      </c>
      <c r="B3998" s="2">
        <v>80.0</v>
      </c>
      <c r="C3998" s="2">
        <v>122.0</v>
      </c>
      <c r="D3998" s="2">
        <v>232.0</v>
      </c>
      <c r="E3998" s="2">
        <v>434.0</v>
      </c>
      <c r="F3998" s="2" t="s">
        <v>36</v>
      </c>
      <c r="G3998" s="15" t="str">
        <f t="shared" si="721"/>
        <v>BFL</v>
      </c>
      <c r="H3998" s="15" t="str">
        <f t="shared" si="722"/>
        <v>ELP</v>
      </c>
      <c r="I3998" s="15" t="str">
        <f>vlookup(G3998, 'Airport Codes'!$B$2:$D122631, 3, 0)</f>
        <v>Bakersfield, CA</v>
      </c>
      <c r="J3998" s="15" t="str">
        <f>vlookup(H3998, 'Airport Codes'!$B$2:$D122631, 3, 0)</f>
        <v>El Paso, TX</v>
      </c>
      <c r="K3998" s="21"/>
    </row>
    <row r="3999" hidden="1">
      <c r="A3999" s="2" t="s">
        <v>4101</v>
      </c>
      <c r="B3999" s="2">
        <v>82.0</v>
      </c>
      <c r="C3999" s="2">
        <v>138.0</v>
      </c>
      <c r="D3999" s="2">
        <v>202.0</v>
      </c>
      <c r="E3999" s="2">
        <v>422.0</v>
      </c>
      <c r="F3999" s="2" t="s">
        <v>36</v>
      </c>
      <c r="G3999" s="15" t="str">
        <f t="shared" si="721"/>
        <v>ABQ</v>
      </c>
      <c r="H3999" s="15" t="str">
        <f t="shared" si="722"/>
        <v>JAC</v>
      </c>
      <c r="I3999" s="15" t="str">
        <f>vlookup(G3999, 'Airport Codes'!$B$2:$D122631, 3, 0)</f>
        <v>Albuquerque, NM</v>
      </c>
      <c r="J3999" s="15" t="str">
        <f>vlookup(H3999, 'Airport Codes'!$B$2:$D122631, 3, 0)</f>
        <v>Jackson, MS</v>
      </c>
      <c r="K3999" s="21"/>
    </row>
    <row r="4000" hidden="1">
      <c r="A4000" s="2" t="s">
        <v>4102</v>
      </c>
      <c r="B4000" s="2">
        <v>63.0</v>
      </c>
      <c r="C4000" s="2">
        <v>141.0</v>
      </c>
      <c r="D4000" s="2">
        <v>218.0</v>
      </c>
      <c r="E4000" s="2">
        <v>422.0</v>
      </c>
      <c r="F4000" s="2" t="s">
        <v>36</v>
      </c>
      <c r="G4000" s="15" t="str">
        <f t="shared" si="721"/>
        <v>HVN</v>
      </c>
      <c r="H4000" s="15" t="str">
        <f t="shared" si="722"/>
        <v>PIT</v>
      </c>
      <c r="I4000" s="15" t="str">
        <f>vlookup(G4000, 'Airport Codes'!$B$2:$D122631, 3, 0)</f>
        <v>New Haven, CT</v>
      </c>
      <c r="J4000" s="15" t="str">
        <f>vlookup(H4000, 'Airport Codes'!$B$2:$D122631, 3, 0)</f>
        <v>Pittsburgh, PA</v>
      </c>
      <c r="K4000" s="21"/>
    </row>
    <row r="4001" hidden="1">
      <c r="A4001" s="2" t="s">
        <v>4103</v>
      </c>
      <c r="B4001" s="2">
        <v>346.0</v>
      </c>
      <c r="C4001" s="2">
        <v>375.0</v>
      </c>
      <c r="D4001" s="2">
        <v>264.0</v>
      </c>
      <c r="E4001" s="2">
        <v>985.0</v>
      </c>
    </row>
    <row r="4002" hidden="1">
      <c r="A4002" s="2" t="s">
        <v>4104</v>
      </c>
      <c r="B4002" s="2">
        <v>8445.0</v>
      </c>
      <c r="C4002" s="2">
        <v>8083.0</v>
      </c>
      <c r="D4002" s="2">
        <v>9846.0</v>
      </c>
      <c r="E4002" s="2">
        <v>26374.0</v>
      </c>
    </row>
    <row r="4003" hidden="1">
      <c r="A4003" s="2" t="s">
        <v>4105</v>
      </c>
      <c r="B4003" s="2">
        <v>115.0</v>
      </c>
      <c r="C4003" s="2">
        <v>135.0</v>
      </c>
      <c r="D4003" s="2">
        <v>172.0</v>
      </c>
      <c r="E4003" s="2">
        <v>422.0</v>
      </c>
      <c r="F4003" s="2" t="s">
        <v>36</v>
      </c>
      <c r="G4003" s="15" t="str">
        <f>LEFT(A4003, 3)</f>
        <v>LSE</v>
      </c>
      <c r="H4003" s="15" t="str">
        <f>RiGHT(A4003, 3)</f>
        <v>MCI</v>
      </c>
      <c r="I4003" s="15" t="str">
        <f>vlookup(G4003, 'Airport Codes'!$B$2:$D122631, 3, 0)</f>
        <v>La Crosse, WI</v>
      </c>
      <c r="J4003" s="15" t="str">
        <f>vlookup(H4003, 'Airport Codes'!$B$2:$D122631, 3, 0)</f>
        <v>Kansas City, MO</v>
      </c>
      <c r="K4003" s="21"/>
    </row>
    <row r="4004" hidden="1">
      <c r="A4004" s="2" t="s">
        <v>4106</v>
      </c>
      <c r="C4004" s="2">
        <v>596.0</v>
      </c>
      <c r="D4004" s="2">
        <v>459.0</v>
      </c>
      <c r="E4004" s="2">
        <v>1055.0</v>
      </c>
    </row>
    <row r="4005" hidden="1">
      <c r="A4005" s="2" t="s">
        <v>4107</v>
      </c>
      <c r="B4005" s="2">
        <v>609.0</v>
      </c>
      <c r="C4005" s="2">
        <v>720.0</v>
      </c>
      <c r="D4005" s="2">
        <v>331.0</v>
      </c>
      <c r="E4005" s="2">
        <v>1660.0</v>
      </c>
    </row>
    <row r="4006" hidden="1">
      <c r="A4006" s="2" t="s">
        <v>4108</v>
      </c>
      <c r="B4006" s="2">
        <v>20907.0</v>
      </c>
      <c r="C4006" s="2">
        <v>19227.0</v>
      </c>
      <c r="D4006" s="2">
        <v>20989.0</v>
      </c>
      <c r="E4006" s="2">
        <v>61123.0</v>
      </c>
    </row>
    <row r="4007" hidden="1">
      <c r="A4007" s="2" t="s">
        <v>4109</v>
      </c>
      <c r="B4007" s="2">
        <v>67.0</v>
      </c>
      <c r="C4007" s="2">
        <v>158.0</v>
      </c>
      <c r="D4007" s="2">
        <v>195.0</v>
      </c>
      <c r="E4007" s="2">
        <v>420.0</v>
      </c>
      <c r="F4007" s="2" t="s">
        <v>36</v>
      </c>
      <c r="G4007" s="15" t="str">
        <f>LEFT(A4007, 3)</f>
        <v>HSV</v>
      </c>
      <c r="H4007" s="15" t="str">
        <f>RiGHT(A4007, 3)</f>
        <v>MSN</v>
      </c>
      <c r="I4007" s="15" t="str">
        <f>vlookup(G4007, 'Airport Codes'!$B$2:$D122631, 3, 0)</f>
        <v>Huntsville, AL</v>
      </c>
      <c r="J4007" s="15" t="str">
        <f>vlookup(H4007, 'Airport Codes'!$B$2:$D122631, 3, 0)</f>
        <v>Madison, WI</v>
      </c>
      <c r="K4007" s="21"/>
    </row>
    <row r="4008" hidden="1">
      <c r="A4008" s="2" t="s">
        <v>4110</v>
      </c>
      <c r="B4008" s="2">
        <v>1276.0</v>
      </c>
      <c r="C4008" s="2">
        <v>1458.0</v>
      </c>
      <c r="D4008" s="2">
        <v>1401.0</v>
      </c>
      <c r="E4008" s="2">
        <v>4135.0</v>
      </c>
    </row>
    <row r="4009" hidden="1">
      <c r="A4009" s="2" t="s">
        <v>4111</v>
      </c>
      <c r="B4009" s="2">
        <v>6262.0</v>
      </c>
      <c r="C4009" s="2">
        <v>7203.0</v>
      </c>
      <c r="D4009" s="2">
        <v>6183.0</v>
      </c>
      <c r="E4009" s="2">
        <v>19648.0</v>
      </c>
    </row>
    <row r="4010" hidden="1">
      <c r="A4010" s="2" t="s">
        <v>4112</v>
      </c>
      <c r="B4010" s="2">
        <v>2330.0</v>
      </c>
      <c r="C4010" s="2">
        <v>2176.0</v>
      </c>
      <c r="D4010" s="2">
        <v>3258.0</v>
      </c>
      <c r="E4010" s="2">
        <v>7764.0</v>
      </c>
    </row>
    <row r="4011" hidden="1">
      <c r="A4011" s="2" t="s">
        <v>4113</v>
      </c>
      <c r="B4011" s="2">
        <v>166.0</v>
      </c>
      <c r="C4011" s="2">
        <v>155.0</v>
      </c>
      <c r="D4011" s="2">
        <v>199.0</v>
      </c>
      <c r="E4011" s="2">
        <v>520.0</v>
      </c>
    </row>
    <row r="4012" hidden="1">
      <c r="A4012" s="2" t="s">
        <v>4114</v>
      </c>
      <c r="B4012" s="2">
        <v>275.0</v>
      </c>
      <c r="C4012" s="2">
        <v>318.0</v>
      </c>
      <c r="D4012" s="2">
        <v>280.0</v>
      </c>
      <c r="E4012" s="2">
        <v>873.0</v>
      </c>
    </row>
    <row r="4013" hidden="1">
      <c r="A4013" s="2" t="s">
        <v>4115</v>
      </c>
      <c r="B4013" s="2">
        <v>39.0</v>
      </c>
      <c r="C4013" s="2">
        <v>815.0</v>
      </c>
      <c r="D4013" s="2">
        <v>301.0</v>
      </c>
      <c r="E4013" s="2">
        <v>1155.0</v>
      </c>
    </row>
    <row r="4014" hidden="1">
      <c r="A4014" s="2" t="s">
        <v>4116</v>
      </c>
      <c r="B4014" s="2">
        <v>7456.0</v>
      </c>
      <c r="C4014" s="2">
        <v>7176.0</v>
      </c>
      <c r="D4014" s="2">
        <v>8207.0</v>
      </c>
      <c r="E4014" s="2">
        <v>22839.0</v>
      </c>
    </row>
    <row r="4015" hidden="1">
      <c r="A4015" s="2" t="s">
        <v>4117</v>
      </c>
      <c r="B4015" s="2">
        <v>3455.0</v>
      </c>
      <c r="C4015" s="2">
        <v>3341.0</v>
      </c>
      <c r="D4015" s="2">
        <v>3793.0</v>
      </c>
      <c r="E4015" s="2">
        <v>10589.0</v>
      </c>
    </row>
    <row r="4016" hidden="1">
      <c r="A4016" s="2" t="s">
        <v>4118</v>
      </c>
      <c r="B4016" s="2">
        <v>114.0</v>
      </c>
      <c r="C4016" s="2">
        <v>143.0</v>
      </c>
      <c r="D4016" s="2">
        <v>161.0</v>
      </c>
      <c r="E4016" s="2">
        <v>418.0</v>
      </c>
      <c r="F4016" s="2" t="s">
        <v>36</v>
      </c>
      <c r="G4016" s="15" t="str">
        <f t="shared" ref="G4016:G4017" si="723">LEFT(A4016, 3)</f>
        <v>CMH</v>
      </c>
      <c r="H4016" s="15" t="str">
        <f t="shared" ref="H4016:H4017" si="724">RiGHT(A4016, 3)</f>
        <v>LYH</v>
      </c>
      <c r="I4016" s="15" t="str">
        <f>vlookup(G4016, 'Airport Codes'!$B$2:$D122631, 3, 0)</f>
        <v>Columbus, WI</v>
      </c>
      <c r="J4016" s="15" t="str">
        <f>vlookup(H4016, 'Airport Codes'!$B$2:$D122631, 3, 0)</f>
        <v>Lynchburg, VA</v>
      </c>
      <c r="K4016" s="21"/>
    </row>
    <row r="4017" hidden="1">
      <c r="A4017" s="2" t="s">
        <v>4119</v>
      </c>
      <c r="B4017" s="2">
        <v>133.0</v>
      </c>
      <c r="C4017" s="2">
        <v>133.0</v>
      </c>
      <c r="D4017" s="2">
        <v>147.0</v>
      </c>
      <c r="E4017" s="2">
        <v>413.0</v>
      </c>
      <c r="F4017" s="2" t="s">
        <v>36</v>
      </c>
      <c r="G4017" s="15" t="str">
        <f t="shared" si="723"/>
        <v>CSG</v>
      </c>
      <c r="H4017" s="15" t="str">
        <f t="shared" si="724"/>
        <v>FAY</v>
      </c>
      <c r="I4017" s="15" t="str">
        <f>vlookup(G4017, 'Airport Codes'!$B$2:$D122631, 3, 0)</f>
        <v>Columbus, WI</v>
      </c>
      <c r="J4017" s="15" t="str">
        <f>vlookup(H4017, 'Airport Codes'!$B$2:$D122631, 3, 0)</f>
        <v>Fayetteville, NC</v>
      </c>
      <c r="K4017" s="21"/>
    </row>
    <row r="4018" hidden="1">
      <c r="A4018" s="2" t="s">
        <v>4120</v>
      </c>
      <c r="B4018" s="2">
        <v>3346.0</v>
      </c>
      <c r="C4018" s="2">
        <v>3160.0</v>
      </c>
      <c r="D4018" s="2">
        <v>3431.0</v>
      </c>
      <c r="E4018" s="2">
        <v>9937.0</v>
      </c>
    </row>
    <row r="4019" hidden="1">
      <c r="A4019" s="2" t="s">
        <v>4121</v>
      </c>
      <c r="B4019" s="2">
        <v>99.0</v>
      </c>
      <c r="C4019" s="2">
        <v>117.0</v>
      </c>
      <c r="D4019" s="2">
        <v>193.0</v>
      </c>
      <c r="E4019" s="2">
        <v>409.0</v>
      </c>
      <c r="F4019" s="2" t="s">
        <v>36</v>
      </c>
      <c r="G4019" s="15" t="str">
        <f>LEFT(A4019, 3)</f>
        <v>CLT</v>
      </c>
      <c r="H4019" s="15" t="str">
        <f>RiGHT(A4019, 3)</f>
        <v>FAY</v>
      </c>
      <c r="I4019" s="15" t="str">
        <f>vlookup(G4019, 'Airport Codes'!$B$2:$D122631, 3, 0)</f>
        <v>Charlotte, NC</v>
      </c>
      <c r="J4019" s="15" t="str">
        <f>vlookup(H4019, 'Airport Codes'!$B$2:$D122631, 3, 0)</f>
        <v>Fayetteville, NC</v>
      </c>
      <c r="K4019" s="21"/>
    </row>
    <row r="4020" hidden="1">
      <c r="A4020" s="2" t="s">
        <v>4122</v>
      </c>
      <c r="D4020" s="2">
        <v>20.0</v>
      </c>
      <c r="E4020" s="2">
        <v>20.0</v>
      </c>
    </row>
    <row r="4021" hidden="1">
      <c r="A4021" s="2" t="s">
        <v>4123</v>
      </c>
      <c r="B4021" s="2">
        <v>86.0</v>
      </c>
      <c r="C4021" s="2">
        <v>122.0</v>
      </c>
      <c r="D4021" s="2">
        <v>195.0</v>
      </c>
      <c r="E4021" s="2">
        <v>403.0</v>
      </c>
      <c r="F4021" s="2" t="s">
        <v>36</v>
      </c>
      <c r="G4021" s="15" t="str">
        <f t="shared" ref="G4021:G4022" si="725">LEFT(A4021, 3)</f>
        <v>BHM</v>
      </c>
      <c r="H4021" s="15" t="str">
        <f t="shared" ref="H4021:H4022" si="726">RiGHT(A4021, 3)</f>
        <v>LFT</v>
      </c>
      <c r="I4021" s="15" t="str">
        <f>vlookup(G4021, 'Airport Codes'!$B$2:$D122631, 3, 0)</f>
        <v>Birmingham, AL</v>
      </c>
      <c r="J4021" s="15" t="str">
        <f>vlookup(H4021, 'Airport Codes'!$B$2:$D122631, 3, 0)</f>
        <v>Lafayette, IN</v>
      </c>
      <c r="K4021" s="21"/>
    </row>
    <row r="4022" hidden="1">
      <c r="A4022" s="2" t="s">
        <v>4124</v>
      </c>
      <c r="B4022" s="2">
        <v>81.0</v>
      </c>
      <c r="C4022" s="2">
        <v>130.0</v>
      </c>
      <c r="D4022" s="2">
        <v>192.0</v>
      </c>
      <c r="E4022" s="2">
        <v>403.0</v>
      </c>
      <c r="F4022" s="2" t="s">
        <v>36</v>
      </c>
      <c r="G4022" s="15" t="str">
        <f t="shared" si="725"/>
        <v>DEN</v>
      </c>
      <c r="H4022" s="15" t="str">
        <f t="shared" si="726"/>
        <v>GGG</v>
      </c>
      <c r="I4022" s="15" t="str">
        <f>vlookup(G4022, 'Airport Codes'!$B$2:$D122631, 3, 0)</f>
        <v>Denver, CO</v>
      </c>
      <c r="J4022" s="15" t="str">
        <f>vlookup(H4022, 'Airport Codes'!$B$2:$D122631, 3, 0)</f>
        <v>Longview, TX</v>
      </c>
      <c r="K4022" s="21"/>
    </row>
    <row r="4023" hidden="1">
      <c r="A4023" s="2" t="s">
        <v>4125</v>
      </c>
      <c r="B4023" s="2">
        <v>116.0</v>
      </c>
      <c r="C4023" s="2">
        <v>293.0</v>
      </c>
      <c r="D4023" s="2">
        <v>273.0</v>
      </c>
      <c r="E4023" s="2">
        <v>682.0</v>
      </c>
    </row>
    <row r="4024" hidden="1">
      <c r="A4024" s="2" t="s">
        <v>4126</v>
      </c>
      <c r="B4024" s="2">
        <v>1753.0</v>
      </c>
      <c r="C4024" s="2">
        <v>1744.0</v>
      </c>
      <c r="D4024" s="2">
        <v>1667.0</v>
      </c>
      <c r="E4024" s="2">
        <v>5164.0</v>
      </c>
    </row>
    <row r="4025" hidden="1">
      <c r="A4025" s="2" t="s">
        <v>4127</v>
      </c>
      <c r="B4025" s="2">
        <v>404.0</v>
      </c>
      <c r="C4025" s="2">
        <v>2922.0</v>
      </c>
      <c r="D4025" s="2">
        <v>2801.0</v>
      </c>
      <c r="E4025" s="2">
        <v>6127.0</v>
      </c>
    </row>
    <row r="4026" hidden="1">
      <c r="A4026" s="2" t="s">
        <v>4128</v>
      </c>
      <c r="B4026" s="2">
        <v>79.0</v>
      </c>
      <c r="C4026" s="2">
        <v>109.0</v>
      </c>
      <c r="D4026" s="2">
        <v>214.0</v>
      </c>
      <c r="E4026" s="2">
        <v>402.0</v>
      </c>
      <c r="F4026" s="2" t="s">
        <v>36</v>
      </c>
      <c r="G4026" s="15" t="str">
        <f>LEFT(A4026, 3)</f>
        <v>GJT</v>
      </c>
      <c r="H4026" s="15" t="str">
        <f>RiGHT(A4026, 3)</f>
        <v>PSP</v>
      </c>
      <c r="I4026" s="15" t="str">
        <f>vlookup(G4026, 'Airport Codes'!$B$2:$D122631, 3, 0)</f>
        <v>Grand Junction, CO</v>
      </c>
      <c r="J4026" s="15" t="str">
        <f>vlookup(H4026, 'Airport Codes'!$B$2:$D122631, 3, 0)</f>
        <v>Palm Springs, CA</v>
      </c>
      <c r="K4026" s="21"/>
    </row>
    <row r="4027" hidden="1">
      <c r="A4027" s="2" t="s">
        <v>4129</v>
      </c>
      <c r="B4027" s="2">
        <v>3779.0</v>
      </c>
      <c r="C4027" s="2">
        <v>3966.0</v>
      </c>
      <c r="D4027" s="2">
        <v>3830.0</v>
      </c>
      <c r="E4027" s="2">
        <v>11575.0</v>
      </c>
    </row>
    <row r="4028" hidden="1">
      <c r="A4028" s="2" t="s">
        <v>4130</v>
      </c>
      <c r="B4028" s="2">
        <v>109.0</v>
      </c>
      <c r="C4028" s="2">
        <v>135.0</v>
      </c>
      <c r="D4028" s="2">
        <v>156.0</v>
      </c>
      <c r="E4028" s="2">
        <v>400.0</v>
      </c>
      <c r="F4028" s="2" t="s">
        <v>36</v>
      </c>
      <c r="G4028" s="15" t="str">
        <f>LEFT(A4028, 3)</f>
        <v>MRY</v>
      </c>
      <c r="H4028" s="15" t="str">
        <f>RiGHT(A4028, 3)</f>
        <v>PSP</v>
      </c>
      <c r="I4028" s="15" t="str">
        <f>vlookup(G4028, 'Airport Codes'!$B$2:$D122631, 3, 0)</f>
        <v>Monterey, CA</v>
      </c>
      <c r="J4028" s="15" t="str">
        <f>vlookup(H4028, 'Airport Codes'!$B$2:$D122631, 3, 0)</f>
        <v>Palm Springs, CA</v>
      </c>
      <c r="K4028" s="21"/>
    </row>
    <row r="4029" hidden="1">
      <c r="A4029" s="2" t="s">
        <v>4131</v>
      </c>
      <c r="B4029" s="2">
        <v>37.0</v>
      </c>
      <c r="C4029" s="2">
        <v>39.0</v>
      </c>
      <c r="E4029" s="2">
        <v>76.0</v>
      </c>
    </row>
    <row r="4030" hidden="1">
      <c r="A4030" s="2" t="s">
        <v>4132</v>
      </c>
      <c r="B4030" s="2">
        <v>5566.0</v>
      </c>
      <c r="C4030" s="2">
        <v>5362.0</v>
      </c>
      <c r="D4030" s="2">
        <v>5844.0</v>
      </c>
      <c r="E4030" s="2">
        <v>16772.0</v>
      </c>
    </row>
    <row r="4031" hidden="1">
      <c r="A4031" s="2" t="s">
        <v>4133</v>
      </c>
      <c r="B4031" s="2">
        <v>158.0</v>
      </c>
      <c r="C4031" s="2">
        <v>155.0</v>
      </c>
      <c r="D4031" s="2">
        <v>174.0</v>
      </c>
      <c r="E4031" s="2">
        <v>487.0</v>
      </c>
    </row>
    <row r="4032" hidden="1">
      <c r="A4032" s="2" t="s">
        <v>4134</v>
      </c>
      <c r="C4032" s="2">
        <v>355.0</v>
      </c>
      <c r="D4032" s="2">
        <v>258.0</v>
      </c>
      <c r="E4032" s="2">
        <v>613.0</v>
      </c>
    </row>
    <row r="4033" hidden="1">
      <c r="A4033" s="2" t="s">
        <v>4135</v>
      </c>
      <c r="D4033" s="2">
        <v>19.0</v>
      </c>
      <c r="E4033" s="2">
        <v>19.0</v>
      </c>
    </row>
    <row r="4034" hidden="1">
      <c r="A4034" s="2" t="s">
        <v>4136</v>
      </c>
      <c r="C4034" s="2">
        <v>39.0</v>
      </c>
      <c r="D4034" s="2">
        <v>38.0</v>
      </c>
      <c r="E4034" s="2">
        <v>77.0</v>
      </c>
    </row>
    <row r="4035" hidden="1">
      <c r="A4035" s="2" t="s">
        <v>4137</v>
      </c>
      <c r="B4035" s="2">
        <v>40.0</v>
      </c>
      <c r="C4035" s="2">
        <v>127.0</v>
      </c>
      <c r="D4035" s="2">
        <v>59.0</v>
      </c>
      <c r="E4035" s="2">
        <v>226.0</v>
      </c>
    </row>
    <row r="4036" hidden="1">
      <c r="A4036" s="2" t="s">
        <v>4138</v>
      </c>
      <c r="B4036" s="2">
        <v>85.0</v>
      </c>
      <c r="C4036" s="2">
        <v>154.0</v>
      </c>
      <c r="D4036" s="2">
        <v>158.0</v>
      </c>
      <c r="E4036" s="2">
        <v>397.0</v>
      </c>
      <c r="F4036" s="2" t="s">
        <v>36</v>
      </c>
      <c r="G4036" s="15" t="str">
        <f>LEFT(A4036, 3)</f>
        <v>HVN</v>
      </c>
      <c r="H4036" s="15" t="str">
        <f>RiGHT(A4036, 3)</f>
        <v>IND</v>
      </c>
      <c r="I4036" s="15" t="str">
        <f>vlookup(G4036, 'Airport Codes'!$B$2:$D122631, 3, 0)</f>
        <v>New Haven, CT</v>
      </c>
      <c r="J4036" s="15" t="str">
        <f>vlookup(H4036, 'Airport Codes'!$B$2:$D122631, 3, 0)</f>
        <v>Indianapolis, IN</v>
      </c>
      <c r="K4036" s="21"/>
    </row>
    <row r="4037" hidden="1">
      <c r="A4037" s="2" t="s">
        <v>4139</v>
      </c>
      <c r="B4037" s="2">
        <v>26402.0</v>
      </c>
      <c r="D4037" s="2">
        <v>25639.0</v>
      </c>
      <c r="E4037" s="2">
        <v>52041.0</v>
      </c>
    </row>
    <row r="4038" hidden="1">
      <c r="A4038" s="2" t="s">
        <v>4140</v>
      </c>
      <c r="B4038" s="2">
        <v>48.0</v>
      </c>
      <c r="C4038" s="2">
        <v>133.0</v>
      </c>
      <c r="D4038" s="2">
        <v>214.0</v>
      </c>
      <c r="E4038" s="2">
        <v>395.0</v>
      </c>
      <c r="F4038" s="2" t="s">
        <v>36</v>
      </c>
      <c r="G4038" s="15" t="str">
        <f>LEFT(A4038, 3)</f>
        <v>ABQ</v>
      </c>
      <c r="H4038" s="15" t="str">
        <f>RiGHT(A4038, 3)</f>
        <v>LFT</v>
      </c>
      <c r="I4038" s="15" t="str">
        <f>vlookup(G4038, 'Airport Codes'!$B$2:$D122631, 3, 0)</f>
        <v>Albuquerque, NM</v>
      </c>
      <c r="J4038" s="15" t="str">
        <f>vlookup(H4038, 'Airport Codes'!$B$2:$D122631, 3, 0)</f>
        <v>Lafayette, IN</v>
      </c>
      <c r="K4038" s="21"/>
    </row>
    <row r="4039" hidden="1">
      <c r="A4039" s="2" t="s">
        <v>4141</v>
      </c>
      <c r="B4039" s="2">
        <v>2073.0</v>
      </c>
      <c r="C4039" s="2">
        <v>1062.0</v>
      </c>
      <c r="D4039" s="2">
        <v>2269.0</v>
      </c>
      <c r="E4039" s="2">
        <v>5404.0</v>
      </c>
    </row>
    <row r="4040" hidden="1">
      <c r="A4040" s="2" t="s">
        <v>4142</v>
      </c>
      <c r="B4040" s="2">
        <v>93.0</v>
      </c>
      <c r="C4040" s="2">
        <v>105.0</v>
      </c>
      <c r="D4040" s="2">
        <v>197.0</v>
      </c>
      <c r="E4040" s="2">
        <v>395.0</v>
      </c>
      <c r="F4040" s="2" t="s">
        <v>36</v>
      </c>
      <c r="G4040" s="15" t="str">
        <f t="shared" ref="G4040:G4043" si="727">LEFT(A4040, 3)</f>
        <v>CHO</v>
      </c>
      <c r="H4040" s="15" t="str">
        <f t="shared" ref="H4040:H4043" si="728">RiGHT(A4040, 3)</f>
        <v>DAB</v>
      </c>
      <c r="I4040" s="15" t="str">
        <f>vlookup(G4040, 'Airport Codes'!$B$2:$D122631, 3, 0)</f>
        <v>Charlottesville, VA</v>
      </c>
      <c r="J4040" s="15" t="str">
        <f>vlookup(H4040, 'Airport Codes'!$B$2:$D122631, 3, 0)</f>
        <v>Daytona Beach, FL</v>
      </c>
      <c r="K4040" s="21"/>
    </row>
    <row r="4041" hidden="1">
      <c r="A4041" s="2" t="s">
        <v>4143</v>
      </c>
      <c r="B4041" s="2">
        <v>89.0</v>
      </c>
      <c r="C4041" s="2">
        <v>104.0</v>
      </c>
      <c r="D4041" s="2">
        <v>202.0</v>
      </c>
      <c r="E4041" s="2">
        <v>395.0</v>
      </c>
      <c r="F4041" s="2" t="s">
        <v>36</v>
      </c>
      <c r="G4041" s="15" t="str">
        <f t="shared" si="727"/>
        <v>ITH</v>
      </c>
      <c r="H4041" s="15" t="str">
        <f t="shared" si="728"/>
        <v>MSN</v>
      </c>
      <c r="I4041" s="15" t="str">
        <f>vlookup(G4041, 'Airport Codes'!$B$2:$D122631, 3, 0)</f>
        <v>Ithaca, NY</v>
      </c>
      <c r="J4041" s="15" t="str">
        <f>vlookup(H4041, 'Airport Codes'!$B$2:$D122631, 3, 0)</f>
        <v>Madison, WI</v>
      </c>
      <c r="K4041" s="21"/>
    </row>
    <row r="4042" hidden="1">
      <c r="A4042" s="2" t="s">
        <v>4144</v>
      </c>
      <c r="B4042" s="2">
        <v>60.0</v>
      </c>
      <c r="C4042" s="2">
        <v>109.0</v>
      </c>
      <c r="D4042" s="2">
        <v>223.0</v>
      </c>
      <c r="E4042" s="2">
        <v>392.0</v>
      </c>
      <c r="F4042" s="2" t="s">
        <v>36</v>
      </c>
      <c r="G4042" s="15" t="str">
        <f t="shared" si="727"/>
        <v>AEX</v>
      </c>
      <c r="H4042" s="15" t="str">
        <f t="shared" si="728"/>
        <v>COS</v>
      </c>
      <c r="I4042" s="15" t="str">
        <f>vlookup(G4042, 'Airport Codes'!$B$2:$D122631, 3, 0)</f>
        <v>Alexandria, VA</v>
      </c>
      <c r="J4042" s="15" t="str">
        <f>vlookup(H4042, 'Airport Codes'!$B$2:$D122631, 3, 0)</f>
        <v>Colorado Springs, CO</v>
      </c>
      <c r="K4042" s="21"/>
    </row>
    <row r="4043" hidden="1">
      <c r="A4043" s="2" t="s">
        <v>4145</v>
      </c>
      <c r="B4043" s="2">
        <v>103.0</v>
      </c>
      <c r="C4043" s="2">
        <v>139.0</v>
      </c>
      <c r="D4043" s="2">
        <v>148.0</v>
      </c>
      <c r="E4043" s="2">
        <v>390.0</v>
      </c>
      <c r="F4043" s="2" t="s">
        <v>36</v>
      </c>
      <c r="G4043" s="15" t="str">
        <f t="shared" si="727"/>
        <v>CSG</v>
      </c>
      <c r="H4043" s="15" t="str">
        <f t="shared" si="728"/>
        <v>DFW</v>
      </c>
      <c r="I4043" s="15" t="str">
        <f>vlookup(G4043, 'Airport Codes'!$B$2:$D122631, 3, 0)</f>
        <v>Columbus, WI</v>
      </c>
      <c r="J4043" s="15" t="str">
        <f>vlookup(H4043, 'Airport Codes'!$B$2:$D122631, 3, 0)</f>
        <v>Dallas, TX</v>
      </c>
      <c r="K4043" s="21"/>
    </row>
    <row r="4044" hidden="1">
      <c r="A4044" s="2" t="s">
        <v>4146</v>
      </c>
      <c r="B4044" s="2">
        <v>996.0</v>
      </c>
      <c r="C4044" s="2">
        <v>738.0</v>
      </c>
      <c r="D4044" s="2">
        <v>610.0</v>
      </c>
      <c r="E4044" s="2">
        <v>2344.0</v>
      </c>
    </row>
    <row r="4045" hidden="1">
      <c r="A4045" s="2" t="s">
        <v>4147</v>
      </c>
      <c r="B4045" s="2">
        <v>96.0</v>
      </c>
      <c r="C4045" s="2">
        <v>97.0</v>
      </c>
      <c r="D4045" s="2">
        <v>193.0</v>
      </c>
      <c r="E4045" s="2">
        <v>386.0</v>
      </c>
      <c r="F4045" s="2" t="s">
        <v>36</v>
      </c>
      <c r="G4045" s="15" t="str">
        <f>LEFT(A4045, 3)</f>
        <v>AGS</v>
      </c>
      <c r="H4045" s="15" t="str">
        <f>RiGHT(A4045, 3)</f>
        <v>ICT</v>
      </c>
      <c r="I4045" s="15" t="str">
        <f>vlookup(G4045, 'Airport Codes'!$B$2:$D122631, 3, 0)</f>
        <v>Augusta, ME</v>
      </c>
      <c r="J4045" s="15" t="str">
        <f>vlookup(H4045, 'Airport Codes'!$B$2:$D122631, 3, 0)</f>
        <v>Wichita, KS</v>
      </c>
      <c r="K4045" s="21"/>
    </row>
    <row r="4046" hidden="1">
      <c r="A4046" s="2" t="s">
        <v>4148</v>
      </c>
      <c r="B4046" s="2">
        <v>434.0</v>
      </c>
      <c r="C4046" s="2">
        <v>519.0</v>
      </c>
      <c r="D4046" s="2">
        <v>470.0</v>
      </c>
      <c r="E4046" s="2">
        <v>1423.0</v>
      </c>
    </row>
    <row r="4047" hidden="1">
      <c r="A4047" s="2" t="s">
        <v>4149</v>
      </c>
      <c r="B4047" s="2">
        <v>49.0</v>
      </c>
      <c r="C4047" s="2">
        <v>151.0</v>
      </c>
      <c r="D4047" s="2">
        <v>184.0</v>
      </c>
      <c r="E4047" s="2">
        <v>384.0</v>
      </c>
      <c r="F4047" s="2" t="s">
        <v>36</v>
      </c>
      <c r="G4047" s="15" t="str">
        <f>LEFT(A4047, 3)</f>
        <v>LEX</v>
      </c>
      <c r="H4047" s="15" t="str">
        <f>RiGHT(A4047, 3)</f>
        <v>MOB</v>
      </c>
      <c r="I4047" s="15" t="str">
        <f>vlookup(G4047, 'Airport Codes'!$B$2:$D122631, 3, 0)</f>
        <v>Lexington Barbeque Festival, NC</v>
      </c>
      <c r="J4047" s="15" t="str">
        <f>vlookup(H4047, 'Airport Codes'!$B$2:$D122631, 3, 0)</f>
        <v>Mobile, AL</v>
      </c>
      <c r="K4047" s="21"/>
    </row>
    <row r="4048" hidden="1">
      <c r="A4048" s="2" t="s">
        <v>4150</v>
      </c>
      <c r="B4048" s="2">
        <v>3865.0</v>
      </c>
      <c r="C4048" s="2">
        <v>4058.0</v>
      </c>
      <c r="D4048" s="2">
        <v>3658.0</v>
      </c>
      <c r="E4048" s="2">
        <v>11581.0</v>
      </c>
    </row>
    <row r="4049" hidden="1">
      <c r="A4049" s="2" t="s">
        <v>4151</v>
      </c>
      <c r="B4049" s="2">
        <v>89.0</v>
      </c>
      <c r="C4049" s="2">
        <v>129.0</v>
      </c>
      <c r="D4049" s="2">
        <v>164.0</v>
      </c>
      <c r="E4049" s="2">
        <v>382.0</v>
      </c>
      <c r="F4049" s="2" t="s">
        <v>36</v>
      </c>
      <c r="G4049" s="15" t="str">
        <f>LEFT(A4049, 3)</f>
        <v>HOU</v>
      </c>
      <c r="H4049" s="15" t="str">
        <f>RiGHT(A4049, 3)</f>
        <v>MGM</v>
      </c>
      <c r="I4049" s="15" t="str">
        <f>vlookup(G4049, 'Airport Codes'!$B$2:$D122631, 3, 0)</f>
        <v>Houston, TX</v>
      </c>
      <c r="J4049" s="15" t="str">
        <f>vlookup(H4049, 'Airport Codes'!$B$2:$D122631, 3, 0)</f>
        <v>Montgomery, AL</v>
      </c>
      <c r="K4049" s="21"/>
    </row>
    <row r="4050" hidden="1">
      <c r="A4050" s="2" t="s">
        <v>4152</v>
      </c>
      <c r="B4050" s="2">
        <v>50028.0</v>
      </c>
      <c r="C4050" s="2">
        <v>56902.0</v>
      </c>
      <c r="D4050" s="2">
        <v>56267.0</v>
      </c>
      <c r="E4050" s="2">
        <v>163197.0</v>
      </c>
    </row>
    <row r="4051" hidden="1">
      <c r="A4051" s="2" t="s">
        <v>4153</v>
      </c>
      <c r="B4051" s="2">
        <v>78.0</v>
      </c>
      <c r="C4051" s="2">
        <v>137.0</v>
      </c>
      <c r="D4051" s="2">
        <v>165.0</v>
      </c>
      <c r="E4051" s="2">
        <v>380.0</v>
      </c>
      <c r="F4051" s="2" t="s">
        <v>36</v>
      </c>
      <c r="G4051" s="15" t="str">
        <f t="shared" ref="G4051:G4052" si="729">LEFT(A4051, 3)</f>
        <v>ABY</v>
      </c>
      <c r="H4051" s="15" t="str">
        <f t="shared" ref="H4051:H4052" si="730">RiGHT(A4051, 3)</f>
        <v>DTW</v>
      </c>
      <c r="I4051" s="15" t="str">
        <f>vlookup(G4051, 'Airport Codes'!$B$2:$D122631, 3, 0)</f>
        <v>Albany, NY</v>
      </c>
      <c r="J4051" s="15" t="str">
        <f>vlookup(H4051, 'Airport Codes'!$B$2:$D122631, 3, 0)</f>
        <v>Detroit, MI</v>
      </c>
      <c r="K4051" s="21"/>
    </row>
    <row r="4052" hidden="1">
      <c r="A4052" s="2" t="s">
        <v>4154</v>
      </c>
      <c r="B4052" s="2">
        <v>80.0</v>
      </c>
      <c r="C4052" s="2">
        <v>87.0</v>
      </c>
      <c r="D4052" s="2">
        <v>212.0</v>
      </c>
      <c r="E4052" s="2">
        <v>379.0</v>
      </c>
      <c r="F4052" s="2" t="s">
        <v>36</v>
      </c>
      <c r="G4052" s="15" t="str">
        <f t="shared" si="729"/>
        <v>RNO</v>
      </c>
      <c r="H4052" s="15" t="str">
        <f t="shared" si="730"/>
        <v>SBP</v>
      </c>
      <c r="I4052" s="15" t="str">
        <f>vlookup(G4052, 'Airport Codes'!$B$2:$D122631, 3, 0)</f>
        <v>Reno, NV</v>
      </c>
      <c r="J4052" s="15" t="str">
        <f>vlookup(H4052, 'Airport Codes'!$B$2:$D122631, 3, 0)</f>
        <v>San Luis Obispo, CA</v>
      </c>
      <c r="K4052" s="21"/>
    </row>
    <row r="4053" hidden="1">
      <c r="A4053" s="2" t="s">
        <v>4155</v>
      </c>
      <c r="B4053" s="2">
        <v>30332.0</v>
      </c>
      <c r="C4053" s="2">
        <v>32080.0</v>
      </c>
      <c r="D4053" s="2">
        <v>31456.0</v>
      </c>
      <c r="E4053" s="2">
        <v>93868.0</v>
      </c>
    </row>
    <row r="4054" hidden="1">
      <c r="A4054" s="2" t="s">
        <v>4156</v>
      </c>
      <c r="B4054" s="2">
        <v>74184.0</v>
      </c>
      <c r="C4054" s="2">
        <v>79796.0</v>
      </c>
      <c r="D4054" s="2">
        <v>71887.0</v>
      </c>
      <c r="E4054" s="2">
        <v>225867.0</v>
      </c>
    </row>
    <row r="4055" hidden="1">
      <c r="A4055" s="2" t="s">
        <v>4157</v>
      </c>
      <c r="B4055" s="2">
        <v>568.0</v>
      </c>
      <c r="C4055" s="2">
        <v>462.0</v>
      </c>
      <c r="D4055" s="2">
        <v>380.0</v>
      </c>
      <c r="E4055" s="2">
        <v>1410.0</v>
      </c>
    </row>
    <row r="4056" hidden="1">
      <c r="A4056" s="2" t="s">
        <v>4158</v>
      </c>
      <c r="B4056" s="2">
        <v>53167.0</v>
      </c>
      <c r="C4056" s="2">
        <v>56948.0</v>
      </c>
      <c r="D4056" s="2">
        <v>56427.0</v>
      </c>
      <c r="E4056" s="2">
        <v>166542.0</v>
      </c>
    </row>
    <row r="4057" hidden="1">
      <c r="A4057" s="2" t="s">
        <v>4159</v>
      </c>
      <c r="B4057" s="2">
        <v>32185.0</v>
      </c>
      <c r="C4057" s="2">
        <v>31723.0</v>
      </c>
      <c r="D4057" s="2">
        <v>32524.0</v>
      </c>
      <c r="E4057" s="2">
        <v>96432.0</v>
      </c>
    </row>
    <row r="4058" hidden="1">
      <c r="A4058" s="2" t="s">
        <v>4160</v>
      </c>
      <c r="B4058" s="2">
        <v>39.0</v>
      </c>
      <c r="C4058" s="2">
        <v>135.0</v>
      </c>
      <c r="D4058" s="2">
        <v>201.0</v>
      </c>
      <c r="E4058" s="2">
        <v>375.0</v>
      </c>
      <c r="F4058" s="2" t="s">
        <v>36</v>
      </c>
      <c r="G4058" s="15" t="str">
        <f>LEFT(A4058, 3)</f>
        <v>PHL</v>
      </c>
      <c r="H4058" s="15" t="str">
        <f>RiGHT(A4058, 3)</f>
        <v>TOL</v>
      </c>
      <c r="I4058" s="15" t="str">
        <f>vlookup(G4058, 'Airport Codes'!$B$2:$D122631, 3, 0)</f>
        <v>Philadelphia, PA</v>
      </c>
      <c r="J4058" s="15" t="str">
        <f>vlookup(H4058, 'Airport Codes'!$B$2:$D122631, 3, 0)</f>
        <v>Toledo, OH</v>
      </c>
      <c r="K4058" s="21"/>
    </row>
    <row r="4059" hidden="1">
      <c r="A4059" s="2" t="s">
        <v>4161</v>
      </c>
      <c r="B4059" s="2">
        <v>4126.0</v>
      </c>
      <c r="C4059" s="2">
        <v>4752.0</v>
      </c>
      <c r="D4059" s="2">
        <v>4717.0</v>
      </c>
      <c r="E4059" s="2">
        <v>13595.0</v>
      </c>
    </row>
    <row r="4060" hidden="1">
      <c r="A4060" s="2" t="s">
        <v>4162</v>
      </c>
      <c r="B4060" s="2">
        <v>236.0</v>
      </c>
      <c r="C4060" s="2">
        <v>232.0</v>
      </c>
      <c r="D4060" s="2">
        <v>228.0</v>
      </c>
      <c r="E4060" s="2">
        <v>696.0</v>
      </c>
    </row>
    <row r="4061" hidden="1">
      <c r="A4061" s="2" t="s">
        <v>4163</v>
      </c>
      <c r="B4061" s="2">
        <v>78.0</v>
      </c>
      <c r="C4061" s="2">
        <v>193.0</v>
      </c>
      <c r="D4061" s="2">
        <v>186.0</v>
      </c>
      <c r="E4061" s="2">
        <v>457.0</v>
      </c>
    </row>
    <row r="4062" hidden="1">
      <c r="A4062" s="2" t="s">
        <v>4164</v>
      </c>
      <c r="B4062" s="2">
        <v>65.0</v>
      </c>
      <c r="C4062" s="2">
        <v>98.0</v>
      </c>
      <c r="D4062" s="2">
        <v>38.0</v>
      </c>
      <c r="E4062" s="2">
        <v>201.0</v>
      </c>
    </row>
    <row r="4063" hidden="1">
      <c r="A4063" s="2" t="s">
        <v>4165</v>
      </c>
      <c r="C4063" s="2">
        <v>46.0</v>
      </c>
      <c r="E4063" s="2">
        <v>46.0</v>
      </c>
    </row>
    <row r="4064" hidden="1">
      <c r="A4064" s="2" t="s">
        <v>4166</v>
      </c>
      <c r="B4064" s="2">
        <v>38.0</v>
      </c>
      <c r="D4064" s="2">
        <v>36.0</v>
      </c>
      <c r="E4064" s="2">
        <v>74.0</v>
      </c>
    </row>
    <row r="4065" hidden="1">
      <c r="A4065" s="2" t="s">
        <v>4167</v>
      </c>
      <c r="C4065" s="2">
        <v>39.0</v>
      </c>
      <c r="D4065" s="2">
        <v>19.0</v>
      </c>
      <c r="E4065" s="2">
        <v>58.0</v>
      </c>
    </row>
    <row r="4066" hidden="1">
      <c r="A4066" s="2" t="s">
        <v>4168</v>
      </c>
      <c r="D4066" s="2">
        <v>18.0</v>
      </c>
      <c r="E4066" s="2">
        <v>18.0</v>
      </c>
    </row>
    <row r="4067" hidden="1">
      <c r="A4067" s="2" t="s">
        <v>4169</v>
      </c>
      <c r="B4067" s="2">
        <v>249.0</v>
      </c>
      <c r="C4067" s="2">
        <v>243.0</v>
      </c>
      <c r="D4067" s="2">
        <v>242.0</v>
      </c>
      <c r="E4067" s="2">
        <v>734.0</v>
      </c>
    </row>
    <row r="4068" hidden="1">
      <c r="A4068" s="2" t="s">
        <v>4170</v>
      </c>
      <c r="B4068" s="2">
        <v>733.0</v>
      </c>
      <c r="C4068" s="2">
        <v>733.0</v>
      </c>
      <c r="D4068" s="2">
        <v>420.0</v>
      </c>
      <c r="E4068" s="2">
        <v>1886.0</v>
      </c>
    </row>
    <row r="4069" hidden="1">
      <c r="A4069" s="2" t="s">
        <v>4171</v>
      </c>
      <c r="B4069" s="2">
        <v>320.0</v>
      </c>
      <c r="C4069" s="2">
        <v>283.0</v>
      </c>
      <c r="D4069" s="2">
        <v>257.0</v>
      </c>
      <c r="E4069" s="2">
        <v>860.0</v>
      </c>
    </row>
    <row r="4070" hidden="1">
      <c r="A4070" s="2" t="s">
        <v>4172</v>
      </c>
      <c r="B4070" s="2">
        <v>293.0</v>
      </c>
      <c r="C4070" s="2">
        <v>249.0</v>
      </c>
      <c r="D4070" s="2">
        <v>285.0</v>
      </c>
      <c r="E4070" s="2">
        <v>827.0</v>
      </c>
    </row>
    <row r="4071" hidden="1">
      <c r="A4071" s="2" t="s">
        <v>4173</v>
      </c>
      <c r="B4071" s="2">
        <v>110.0</v>
      </c>
      <c r="C4071" s="2">
        <v>63.0</v>
      </c>
      <c r="E4071" s="2">
        <v>173.0</v>
      </c>
    </row>
    <row r="4072" hidden="1">
      <c r="A4072" s="2" t="s">
        <v>4174</v>
      </c>
      <c r="B4072" s="2">
        <v>36.0</v>
      </c>
      <c r="C4072" s="2">
        <v>19.0</v>
      </c>
      <c r="D4072" s="2">
        <v>18.0</v>
      </c>
      <c r="E4072" s="2">
        <v>73.0</v>
      </c>
    </row>
    <row r="4073" hidden="1">
      <c r="A4073" s="2" t="s">
        <v>4175</v>
      </c>
      <c r="B4073" s="2">
        <v>344.0</v>
      </c>
      <c r="C4073" s="2">
        <v>305.0</v>
      </c>
      <c r="D4073" s="2">
        <v>339.0</v>
      </c>
      <c r="E4073" s="2">
        <v>988.0</v>
      </c>
    </row>
    <row r="4074" hidden="1">
      <c r="A4074" s="2" t="s">
        <v>4176</v>
      </c>
      <c r="B4074" s="2">
        <v>224.0</v>
      </c>
      <c r="C4074" s="2">
        <v>200.0</v>
      </c>
      <c r="D4074" s="2">
        <v>248.0</v>
      </c>
      <c r="E4074" s="2">
        <v>672.0</v>
      </c>
    </row>
    <row r="4075" hidden="1">
      <c r="A4075" s="2" t="s">
        <v>4177</v>
      </c>
      <c r="B4075" s="2">
        <v>389.0</v>
      </c>
      <c r="C4075" s="2">
        <v>356.0</v>
      </c>
      <c r="D4075" s="2">
        <v>374.0</v>
      </c>
      <c r="E4075" s="2">
        <v>1119.0</v>
      </c>
    </row>
    <row r="4076" hidden="1">
      <c r="A4076" s="2" t="s">
        <v>4178</v>
      </c>
      <c r="B4076" s="2">
        <v>128.0</v>
      </c>
      <c r="C4076" s="2">
        <v>91.0</v>
      </c>
      <c r="D4076" s="2">
        <v>130.0</v>
      </c>
      <c r="E4076" s="2">
        <v>349.0</v>
      </c>
    </row>
    <row r="4077" hidden="1">
      <c r="A4077" s="2" t="s">
        <v>4179</v>
      </c>
      <c r="B4077" s="2">
        <v>116.0</v>
      </c>
      <c r="C4077" s="2">
        <v>119.0</v>
      </c>
      <c r="D4077" s="2">
        <v>139.0</v>
      </c>
      <c r="E4077" s="2">
        <v>374.0</v>
      </c>
      <c r="F4077" s="2" t="s">
        <v>36</v>
      </c>
      <c r="G4077" s="15" t="str">
        <f>LEFT(A4077, 3)</f>
        <v>PSP</v>
      </c>
      <c r="H4077" s="15" t="str">
        <f>RiGHT(A4077, 3)</f>
        <v>SJC</v>
      </c>
      <c r="I4077" s="15" t="str">
        <f>vlookup(G4077, 'Airport Codes'!$B$2:$D122631, 3, 0)</f>
        <v>Palm Springs, CA</v>
      </c>
      <c r="J4077" s="15" t="str">
        <f>vlookup(H4077, 'Airport Codes'!$B$2:$D122631, 3, 0)</f>
        <v>San Jose, CA</v>
      </c>
      <c r="K4077" s="21"/>
    </row>
    <row r="4078" hidden="1">
      <c r="A4078" s="2" t="s">
        <v>4180</v>
      </c>
      <c r="B4078" s="2">
        <v>76.0</v>
      </c>
      <c r="D4078" s="2">
        <v>18.0</v>
      </c>
      <c r="E4078" s="2">
        <v>94.0</v>
      </c>
    </row>
    <row r="4079" hidden="1">
      <c r="A4079" s="2" t="s">
        <v>4181</v>
      </c>
      <c r="B4079" s="2">
        <v>924.0</v>
      </c>
      <c r="C4079" s="2">
        <v>908.0</v>
      </c>
      <c r="D4079" s="2">
        <v>1014.0</v>
      </c>
      <c r="E4079" s="2">
        <v>2846.0</v>
      </c>
    </row>
    <row r="4080" hidden="1">
      <c r="A4080" s="2" t="s">
        <v>4182</v>
      </c>
      <c r="B4080" s="2">
        <v>572.0</v>
      </c>
      <c r="C4080" s="2">
        <v>528.0</v>
      </c>
      <c r="D4080" s="2">
        <v>506.0</v>
      </c>
      <c r="E4080" s="2">
        <v>1606.0</v>
      </c>
    </row>
    <row r="4081" hidden="1">
      <c r="A4081" s="2" t="s">
        <v>4183</v>
      </c>
      <c r="B4081" s="2">
        <v>13632.0</v>
      </c>
      <c r="C4081" s="2">
        <v>13135.0</v>
      </c>
      <c r="D4081" s="2">
        <v>12664.0</v>
      </c>
      <c r="E4081" s="2">
        <v>39431.0</v>
      </c>
    </row>
    <row r="4082" hidden="1">
      <c r="A4082" s="2" t="s">
        <v>4184</v>
      </c>
      <c r="B4082" s="2">
        <v>46.0</v>
      </c>
      <c r="C4082" s="2">
        <v>38.0</v>
      </c>
      <c r="E4082" s="2">
        <v>84.0</v>
      </c>
    </row>
    <row r="4083" hidden="1">
      <c r="A4083" s="2" t="s">
        <v>4185</v>
      </c>
      <c r="B4083" s="2">
        <v>7526.0</v>
      </c>
      <c r="C4083" s="2">
        <v>7268.0</v>
      </c>
      <c r="D4083" s="2">
        <v>6973.0</v>
      </c>
      <c r="E4083" s="2">
        <v>21767.0</v>
      </c>
    </row>
    <row r="4084" hidden="1">
      <c r="A4084" s="2" t="s">
        <v>4186</v>
      </c>
      <c r="B4084" s="2">
        <v>5576.0</v>
      </c>
      <c r="C4084" s="2">
        <v>5425.0</v>
      </c>
      <c r="D4084" s="2">
        <v>4665.0</v>
      </c>
      <c r="E4084" s="2">
        <v>15666.0</v>
      </c>
    </row>
    <row r="4085" hidden="1">
      <c r="A4085" s="2" t="s">
        <v>4187</v>
      </c>
      <c r="B4085" s="2">
        <v>30442.0</v>
      </c>
      <c r="C4085" s="2">
        <v>25079.0</v>
      </c>
      <c r="D4085" s="2">
        <v>31017.0</v>
      </c>
      <c r="E4085" s="2">
        <v>86538.0</v>
      </c>
    </row>
    <row r="4086" hidden="1">
      <c r="A4086" s="2" t="s">
        <v>4188</v>
      </c>
      <c r="B4086" s="2">
        <v>3716.0</v>
      </c>
      <c r="C4086" s="2">
        <v>3768.0</v>
      </c>
      <c r="D4086" s="2">
        <v>1298.0</v>
      </c>
      <c r="E4086" s="2">
        <v>8782.0</v>
      </c>
    </row>
    <row r="4087" hidden="1">
      <c r="A4087" s="2" t="s">
        <v>4189</v>
      </c>
      <c r="B4087" s="2">
        <v>1494.0</v>
      </c>
      <c r="C4087" s="2">
        <v>1501.0</v>
      </c>
      <c r="D4087" s="2">
        <v>496.0</v>
      </c>
      <c r="E4087" s="2">
        <v>3491.0</v>
      </c>
    </row>
    <row r="4088" hidden="1">
      <c r="A4088" s="2" t="s">
        <v>4190</v>
      </c>
      <c r="B4088" s="2">
        <v>3600.0</v>
      </c>
      <c r="C4088" s="2">
        <v>3555.0</v>
      </c>
      <c r="D4088" s="2">
        <v>1443.0</v>
      </c>
      <c r="E4088" s="2">
        <v>8598.0</v>
      </c>
    </row>
    <row r="4089" hidden="1">
      <c r="A4089" s="2" t="s">
        <v>4191</v>
      </c>
      <c r="B4089" s="2">
        <v>82.0</v>
      </c>
      <c r="C4089" s="2">
        <v>112.0</v>
      </c>
      <c r="D4089" s="2">
        <v>179.0</v>
      </c>
      <c r="E4089" s="2">
        <v>373.0</v>
      </c>
      <c r="F4089" s="2" t="s">
        <v>36</v>
      </c>
      <c r="G4089" s="15" t="str">
        <f t="shared" ref="G4089:G4090" si="731">LEFT(A4089, 3)</f>
        <v>AZO</v>
      </c>
      <c r="H4089" s="15" t="str">
        <f t="shared" ref="H4089:H4090" si="732">RiGHT(A4089, 3)</f>
        <v>GSP</v>
      </c>
      <c r="I4089" s="15" t="str">
        <f>vlookup(G4089, 'Airport Codes'!$B$2:$D122631, 3, 0)</f>
        <v>Kalamazoo, MI</v>
      </c>
      <c r="J4089" s="15" t="str">
        <f>vlookup(H4089, 'Airport Codes'!$B$2:$D122631, 3, 0)</f>
        <v>Greenville, NC</v>
      </c>
      <c r="K4089" s="21"/>
    </row>
    <row r="4090" hidden="1">
      <c r="A4090" s="2" t="s">
        <v>4192</v>
      </c>
      <c r="B4090" s="2">
        <v>70.0</v>
      </c>
      <c r="C4090" s="2">
        <v>125.0</v>
      </c>
      <c r="D4090" s="2">
        <v>175.0</v>
      </c>
      <c r="E4090" s="2">
        <v>370.0</v>
      </c>
      <c r="F4090" s="2" t="s">
        <v>36</v>
      </c>
      <c r="G4090" s="15" t="str">
        <f t="shared" si="731"/>
        <v>ABE</v>
      </c>
      <c r="H4090" s="15" t="str">
        <f t="shared" si="732"/>
        <v>ILM</v>
      </c>
      <c r="I4090" s="15" t="str">
        <f>vlookup(G4090, 'Airport Codes'!$B$2:$D122631, 3, 0)</f>
        <v>Allentown, PA</v>
      </c>
      <c r="J4090" s="15" t="str">
        <f>vlookup(H4090, 'Airport Codes'!$B$2:$D122631, 3, 0)</f>
        <v>Wilmington, DE</v>
      </c>
      <c r="K4090" s="21"/>
    </row>
    <row r="4091" hidden="1">
      <c r="A4091" s="2" t="s">
        <v>4193</v>
      </c>
      <c r="B4091" s="2">
        <v>43.0</v>
      </c>
      <c r="C4091" s="2">
        <v>49.0</v>
      </c>
      <c r="E4091" s="2">
        <v>92.0</v>
      </c>
    </row>
    <row r="4092" hidden="1">
      <c r="A4092" s="2" t="s">
        <v>4194</v>
      </c>
      <c r="B4092" s="2">
        <v>5473.0</v>
      </c>
      <c r="C4092" s="2">
        <v>5400.0</v>
      </c>
      <c r="D4092" s="2">
        <v>6123.0</v>
      </c>
      <c r="E4092" s="2">
        <v>16996.0</v>
      </c>
    </row>
    <row r="4093" hidden="1">
      <c r="A4093" s="2" t="s">
        <v>4195</v>
      </c>
      <c r="B4093" s="2">
        <v>165.0</v>
      </c>
      <c r="D4093" s="2">
        <v>88.0</v>
      </c>
      <c r="E4093" s="2">
        <v>253.0</v>
      </c>
    </row>
    <row r="4094" hidden="1">
      <c r="A4094" s="2" t="s">
        <v>4196</v>
      </c>
      <c r="B4094" s="2">
        <v>85.0</v>
      </c>
      <c r="C4094" s="2">
        <v>108.0</v>
      </c>
      <c r="D4094" s="2">
        <v>176.0</v>
      </c>
      <c r="E4094" s="2">
        <v>369.0</v>
      </c>
      <c r="F4094" s="2" t="s">
        <v>36</v>
      </c>
      <c r="G4094" s="15" t="str">
        <f>LEFT(A4094, 3)</f>
        <v>CVG</v>
      </c>
      <c r="H4094" s="15" t="str">
        <f>RiGHT(A4094, 3)</f>
        <v>EWN</v>
      </c>
      <c r="I4094" s="15" t="str">
        <f>vlookup(G4094, 'Airport Codes'!$B$2:$D122631, 3, 0)</f>
        <v>Cincinnati, OH</v>
      </c>
      <c r="J4094" s="15" t="str">
        <f>vlookup(H4094, 'Airport Codes'!$B$2:$D122631, 3, 0)</f>
        <v>New Bern, NC</v>
      </c>
      <c r="K4094" s="21"/>
    </row>
    <row r="4095" hidden="1">
      <c r="A4095" s="2" t="s">
        <v>4197</v>
      </c>
      <c r="B4095" s="2">
        <v>1876.0</v>
      </c>
      <c r="C4095" s="2">
        <v>1886.0</v>
      </c>
      <c r="D4095" s="2">
        <v>1119.0</v>
      </c>
      <c r="E4095" s="2">
        <v>4881.0</v>
      </c>
    </row>
    <row r="4096" hidden="1">
      <c r="A4096" s="2" t="s">
        <v>4198</v>
      </c>
      <c r="B4096" s="2">
        <v>100.0</v>
      </c>
      <c r="C4096" s="2">
        <v>117.0</v>
      </c>
      <c r="D4096" s="2">
        <v>148.0</v>
      </c>
      <c r="E4096" s="2">
        <v>365.0</v>
      </c>
      <c r="F4096" s="2" t="s">
        <v>36</v>
      </c>
      <c r="G4096" s="15" t="str">
        <f t="shared" ref="G4096:G4100" si="733">LEFT(A4096, 3)</f>
        <v>LFT</v>
      </c>
      <c r="H4096" s="15" t="str">
        <f t="shared" ref="H4096:H4100" si="734">RiGHT(A4096, 3)</f>
        <v>MEM</v>
      </c>
      <c r="I4096" s="15" t="str">
        <f>vlookup(G4096, 'Airport Codes'!$B$2:$D122631, 3, 0)</f>
        <v>Lafayette, IN</v>
      </c>
      <c r="J4096" s="15" t="str">
        <f>vlookup(H4096, 'Airport Codes'!$B$2:$D122631, 3, 0)</f>
        <v>Memphis, TN</v>
      </c>
      <c r="K4096" s="21"/>
    </row>
    <row r="4097" hidden="1">
      <c r="A4097" s="2" t="s">
        <v>4199</v>
      </c>
      <c r="B4097" s="2">
        <v>58.0</v>
      </c>
      <c r="C4097" s="2">
        <v>112.0</v>
      </c>
      <c r="D4097" s="2">
        <v>191.0</v>
      </c>
      <c r="E4097" s="2">
        <v>361.0</v>
      </c>
      <c r="F4097" s="2" t="s">
        <v>36</v>
      </c>
      <c r="G4097" s="15" t="str">
        <f t="shared" si="733"/>
        <v>CAE</v>
      </c>
      <c r="H4097" s="15" t="str">
        <f t="shared" si="734"/>
        <v>MOB</v>
      </c>
      <c r="I4097" s="15" t="str">
        <f>vlookup(G4097, 'Airport Codes'!$B$2:$D122631, 3, 0)</f>
        <v>Columbia, SC</v>
      </c>
      <c r="J4097" s="15" t="str">
        <f>vlookup(H4097, 'Airport Codes'!$B$2:$D122631, 3, 0)</f>
        <v>Mobile, AL</v>
      </c>
      <c r="K4097" s="21"/>
    </row>
    <row r="4098" hidden="1">
      <c r="A4098" s="2" t="s">
        <v>4200</v>
      </c>
      <c r="B4098" s="2">
        <v>75.0</v>
      </c>
      <c r="C4098" s="2">
        <v>141.0</v>
      </c>
      <c r="D4098" s="2">
        <v>144.0</v>
      </c>
      <c r="E4098" s="2">
        <v>360.0</v>
      </c>
      <c r="F4098" s="2" t="s">
        <v>36</v>
      </c>
      <c r="G4098" s="15" t="str">
        <f t="shared" si="733"/>
        <v>ERI</v>
      </c>
      <c r="H4098" s="15" t="str">
        <f t="shared" si="734"/>
        <v>ORF</v>
      </c>
      <c r="I4098" s="15" t="str">
        <f>vlookup(G4098, 'Airport Codes'!$B$2:$D122631, 3, 0)</f>
        <v>Erie, PA</v>
      </c>
      <c r="J4098" s="15" t="str">
        <f>vlookup(H4098, 'Airport Codes'!$B$2:$D122631, 3, 0)</f>
        <v>Norfolk, VA</v>
      </c>
      <c r="K4098" s="21"/>
    </row>
    <row r="4099" hidden="1">
      <c r="A4099" s="2" t="s">
        <v>4201</v>
      </c>
      <c r="B4099" s="2">
        <v>70.0</v>
      </c>
      <c r="C4099" s="2">
        <v>134.0</v>
      </c>
      <c r="D4099" s="2">
        <v>154.0</v>
      </c>
      <c r="E4099" s="2">
        <v>358.0</v>
      </c>
      <c r="F4099" s="2" t="s">
        <v>36</v>
      </c>
      <c r="G4099" s="15" t="str">
        <f t="shared" si="733"/>
        <v>FAT</v>
      </c>
      <c r="H4099" s="15" t="str">
        <f t="shared" si="734"/>
        <v>GJT</v>
      </c>
      <c r="I4099" s="15" t="str">
        <f>vlookup(G4099, 'Airport Codes'!$B$2:$D122631, 3, 0)</f>
        <v>Fresno, CA</v>
      </c>
      <c r="J4099" s="15" t="str">
        <f>vlookup(H4099, 'Airport Codes'!$B$2:$D122631, 3, 0)</f>
        <v>Grand Junction, CO</v>
      </c>
      <c r="K4099" s="21"/>
    </row>
    <row r="4100" hidden="1">
      <c r="A4100" s="2" t="s">
        <v>4202</v>
      </c>
      <c r="B4100" s="2">
        <v>82.0</v>
      </c>
      <c r="C4100" s="2">
        <v>94.0</v>
      </c>
      <c r="D4100" s="2">
        <v>179.0</v>
      </c>
      <c r="E4100" s="2">
        <v>355.0</v>
      </c>
      <c r="F4100" s="2" t="s">
        <v>36</v>
      </c>
      <c r="G4100" s="15" t="str">
        <f t="shared" si="733"/>
        <v>BTR</v>
      </c>
      <c r="H4100" s="15" t="str">
        <f t="shared" si="734"/>
        <v>CHO</v>
      </c>
      <c r="I4100" s="15" t="str">
        <f>vlookup(G4100, 'Airport Codes'!$B$2:$D122631, 3, 0)</f>
        <v>Baton Rouge, LA</v>
      </c>
      <c r="J4100" s="15" t="str">
        <f>vlookup(H4100, 'Airport Codes'!$B$2:$D122631, 3, 0)</f>
        <v>Charlottesville, VA</v>
      </c>
      <c r="K4100" s="21"/>
    </row>
    <row r="4101" hidden="1">
      <c r="A4101" s="2" t="s">
        <v>4203</v>
      </c>
      <c r="C4101" s="2">
        <v>149.0</v>
      </c>
      <c r="D4101" s="2">
        <v>116.0</v>
      </c>
      <c r="E4101" s="2">
        <v>265.0</v>
      </c>
    </row>
    <row r="4102" hidden="1">
      <c r="A4102" s="2" t="s">
        <v>4204</v>
      </c>
      <c r="B4102" s="2">
        <v>65.0</v>
      </c>
      <c r="C4102" s="2">
        <v>142.0</v>
      </c>
      <c r="D4102" s="2">
        <v>148.0</v>
      </c>
      <c r="E4102" s="2">
        <v>355.0</v>
      </c>
      <c r="F4102" s="2" t="s">
        <v>36</v>
      </c>
      <c r="G4102" s="15" t="str">
        <f t="shared" ref="G4102:G4104" si="735">LEFT(A4102, 3)</f>
        <v>DTW</v>
      </c>
      <c r="H4102" s="15" t="str">
        <f t="shared" ref="H4102:H4104" si="736">RiGHT(A4102, 3)</f>
        <v>MBS</v>
      </c>
      <c r="I4102" s="15" t="str">
        <f>vlookup(G4102, 'Airport Codes'!$B$2:$D122631, 3, 0)</f>
        <v>Detroit, MI</v>
      </c>
      <c r="J4102" s="15" t="str">
        <f>vlookup(H4102, 'Airport Codes'!$B$2:$D122631, 3, 0)</f>
        <v>Saginaw, MI</v>
      </c>
      <c r="K4102" s="21"/>
    </row>
    <row r="4103" hidden="1">
      <c r="A4103" s="2" t="s">
        <v>4205</v>
      </c>
      <c r="B4103" s="2">
        <v>95.0</v>
      </c>
      <c r="C4103" s="2">
        <v>118.0</v>
      </c>
      <c r="D4103" s="2">
        <v>141.0</v>
      </c>
      <c r="E4103" s="2">
        <v>354.0</v>
      </c>
      <c r="F4103" s="2" t="s">
        <v>36</v>
      </c>
      <c r="G4103" s="15" t="str">
        <f t="shared" si="735"/>
        <v>JAN</v>
      </c>
      <c r="H4103" s="15" t="str">
        <f t="shared" si="736"/>
        <v>XNA</v>
      </c>
      <c r="I4103" s="15" t="str">
        <f>vlookup(G4103, 'Airport Codes'!$B$2:$D122631, 3, 0)</f>
        <v>Jackson, MS</v>
      </c>
      <c r="J4103" s="15" t="str">
        <f>vlookup(H4103, 'Airport Codes'!$B$2:$D122631, 3, 0)</f>
        <v>Fayetteville, NC</v>
      </c>
      <c r="K4103" s="21"/>
    </row>
    <row r="4104" hidden="1">
      <c r="A4104" s="2" t="s">
        <v>4206</v>
      </c>
      <c r="B4104" s="2">
        <v>80.0</v>
      </c>
      <c r="C4104" s="2">
        <v>112.0</v>
      </c>
      <c r="D4104" s="2">
        <v>161.0</v>
      </c>
      <c r="E4104" s="2">
        <v>353.0</v>
      </c>
      <c r="F4104" s="2" t="s">
        <v>36</v>
      </c>
      <c r="G4104" s="15" t="str">
        <f t="shared" si="735"/>
        <v>SDF</v>
      </c>
      <c r="H4104" s="15" t="str">
        <f t="shared" si="736"/>
        <v>TVC</v>
      </c>
      <c r="I4104" s="15" t="str">
        <f>vlookup(G4104, 'Airport Codes'!$B$2:$D122631, 3, 0)</f>
        <v>Louisville, KY</v>
      </c>
      <c r="J4104" s="15" t="str">
        <f>vlookup(H4104, 'Airport Codes'!$B$2:$D122631, 3, 0)</f>
        <v>Traverse City, MI</v>
      </c>
      <c r="K4104" s="21"/>
    </row>
    <row r="4105" hidden="1">
      <c r="A4105" s="2" t="s">
        <v>4207</v>
      </c>
      <c r="B4105" s="2">
        <v>21678.0</v>
      </c>
      <c r="C4105" s="2">
        <v>25508.0</v>
      </c>
      <c r="D4105" s="2">
        <v>23285.0</v>
      </c>
      <c r="E4105" s="2">
        <v>70471.0</v>
      </c>
    </row>
    <row r="4106" hidden="1">
      <c r="A4106" s="2" t="s">
        <v>4208</v>
      </c>
      <c r="B4106" s="2">
        <v>5229.0</v>
      </c>
      <c r="C4106" s="2">
        <v>5087.0</v>
      </c>
      <c r="D4106" s="2">
        <v>5265.0</v>
      </c>
      <c r="E4106" s="2">
        <v>15581.0</v>
      </c>
    </row>
    <row r="4107" hidden="1">
      <c r="A4107" s="2" t="s">
        <v>4209</v>
      </c>
      <c r="B4107" s="2">
        <v>81.0</v>
      </c>
      <c r="C4107" s="2">
        <v>82.0</v>
      </c>
      <c r="D4107" s="2">
        <v>189.0</v>
      </c>
      <c r="E4107" s="2">
        <v>352.0</v>
      </c>
      <c r="F4107" s="2" t="s">
        <v>36</v>
      </c>
      <c r="G4107" s="15" t="str">
        <f>LEFT(A4107, 3)</f>
        <v>GNV</v>
      </c>
      <c r="H4107" s="15" t="str">
        <f>RiGHT(A4107, 3)</f>
        <v>ROA</v>
      </c>
      <c r="I4107" s="15" t="str">
        <f>vlookup(G4107, 'Airport Codes'!$B$2:$D122631, 3, 0)</f>
        <v>Gainesville, TX</v>
      </c>
      <c r="J4107" s="15" t="str">
        <f>vlookup(H4107, 'Airport Codes'!$B$2:$D122631, 3, 0)</f>
        <v>Roanoke, VA</v>
      </c>
      <c r="K4107" s="21"/>
    </row>
    <row r="4108" hidden="1">
      <c r="A4108" s="2" t="s">
        <v>4210</v>
      </c>
      <c r="B4108" s="2">
        <v>61411.0</v>
      </c>
      <c r="C4108" s="2">
        <v>65079.0</v>
      </c>
      <c r="D4108" s="2">
        <v>64387.0</v>
      </c>
      <c r="E4108" s="2">
        <v>190877.0</v>
      </c>
    </row>
    <row r="4109" hidden="1">
      <c r="A4109" s="2" t="s">
        <v>4211</v>
      </c>
      <c r="B4109" s="2">
        <v>42.0</v>
      </c>
      <c r="C4109" s="2">
        <v>140.0</v>
      </c>
      <c r="D4109" s="2">
        <v>164.0</v>
      </c>
      <c r="E4109" s="2">
        <v>346.0</v>
      </c>
      <c r="F4109" s="2" t="s">
        <v>36</v>
      </c>
      <c r="G4109" s="15" t="str">
        <f t="shared" ref="G4109:G4112" si="737">LEFT(A4109, 3)</f>
        <v>CRW</v>
      </c>
      <c r="H4109" s="15" t="str">
        <f t="shared" ref="H4109:H4112" si="738">RiGHT(A4109, 3)</f>
        <v>LIT</v>
      </c>
      <c r="I4109" s="15" t="str">
        <f>vlookup(G4109, 'Airport Codes'!$B$2:$D122631, 3, 0)</f>
        <v>Charleston, WV</v>
      </c>
      <c r="J4109" s="15" t="str">
        <f>vlookup(H4109, 'Airport Codes'!$B$2:$D122631, 3, 0)</f>
        <v>Little Rock, AR</v>
      </c>
      <c r="K4109" s="21"/>
    </row>
    <row r="4110" hidden="1">
      <c r="A4110" s="2" t="s">
        <v>4212</v>
      </c>
      <c r="B4110" s="2">
        <v>76.0</v>
      </c>
      <c r="C4110" s="2">
        <v>124.0</v>
      </c>
      <c r="D4110" s="2">
        <v>143.0</v>
      </c>
      <c r="E4110" s="2">
        <v>343.0</v>
      </c>
      <c r="F4110" s="2" t="s">
        <v>36</v>
      </c>
      <c r="G4110" s="15" t="str">
        <f t="shared" si="737"/>
        <v>ALB</v>
      </c>
      <c r="H4110" s="15" t="str">
        <f t="shared" si="738"/>
        <v>TVC</v>
      </c>
      <c r="I4110" s="15" t="str">
        <f>vlookup(G4110, 'Airport Codes'!$B$2:$D122631, 3, 0)</f>
        <v>Albany, NY</v>
      </c>
      <c r="J4110" s="15" t="str">
        <f>vlookup(H4110, 'Airport Codes'!$B$2:$D122631, 3, 0)</f>
        <v>Traverse City, MI</v>
      </c>
      <c r="K4110" s="21"/>
    </row>
    <row r="4111" hidden="1">
      <c r="A4111" s="2" t="s">
        <v>4213</v>
      </c>
      <c r="B4111" s="2">
        <v>45.0</v>
      </c>
      <c r="C4111" s="2">
        <v>109.0</v>
      </c>
      <c r="D4111" s="2">
        <v>189.0</v>
      </c>
      <c r="E4111" s="2">
        <v>343.0</v>
      </c>
      <c r="F4111" s="2" t="s">
        <v>36</v>
      </c>
      <c r="G4111" s="15" t="str">
        <f t="shared" si="737"/>
        <v>CAE</v>
      </c>
      <c r="H4111" s="15" t="str">
        <f t="shared" si="738"/>
        <v>MLI</v>
      </c>
      <c r="I4111" s="15" t="str">
        <f>vlookup(G4111, 'Airport Codes'!$B$2:$D122631, 3, 0)</f>
        <v>Columbia, SC</v>
      </c>
      <c r="J4111" s="15" t="str">
        <f>vlookup(H4111, 'Airport Codes'!$B$2:$D122631, 3, 0)</f>
        <v>Moline, IL</v>
      </c>
      <c r="K4111" s="21"/>
    </row>
    <row r="4112" hidden="1">
      <c r="A4112" s="2" t="s">
        <v>4214</v>
      </c>
      <c r="B4112" s="2">
        <v>42.0</v>
      </c>
      <c r="C4112" s="2">
        <v>128.0</v>
      </c>
      <c r="D4112" s="2">
        <v>171.0</v>
      </c>
      <c r="E4112" s="2">
        <v>341.0</v>
      </c>
      <c r="F4112" s="2" t="s">
        <v>36</v>
      </c>
      <c r="G4112" s="15" t="str">
        <f t="shared" si="737"/>
        <v>ABY</v>
      </c>
      <c r="H4112" s="15" t="str">
        <f t="shared" si="738"/>
        <v>RDU</v>
      </c>
      <c r="I4112" s="15" t="str">
        <f>vlookup(G4112, 'Airport Codes'!$B$2:$D122631, 3, 0)</f>
        <v>Albany, NY</v>
      </c>
      <c r="J4112" s="15" t="str">
        <f>vlookup(H4112, 'Airport Codes'!$B$2:$D122631, 3, 0)</f>
        <v>Raleigh, NC</v>
      </c>
      <c r="K4112" s="21"/>
    </row>
    <row r="4113" hidden="1">
      <c r="A4113" s="2" t="s">
        <v>4215</v>
      </c>
      <c r="B4113" s="2">
        <v>2680.0</v>
      </c>
      <c r="C4113" s="2">
        <v>3164.0</v>
      </c>
      <c r="D4113" s="2">
        <v>2937.0</v>
      </c>
      <c r="E4113" s="2">
        <v>8781.0</v>
      </c>
    </row>
    <row r="4114" hidden="1">
      <c r="A4114" s="2" t="s">
        <v>4216</v>
      </c>
      <c r="B4114" s="2">
        <v>38.0</v>
      </c>
      <c r="C4114" s="2">
        <v>99.0</v>
      </c>
      <c r="D4114" s="2">
        <v>201.0</v>
      </c>
      <c r="E4114" s="2">
        <v>338.0</v>
      </c>
      <c r="F4114" s="2" t="s">
        <v>36</v>
      </c>
      <c r="G4114" s="15" t="str">
        <f>LEFT(A4114, 3)</f>
        <v>MGM</v>
      </c>
      <c r="H4114" s="15" t="str">
        <f>RiGHT(A4114, 3)</f>
        <v>SDF</v>
      </c>
      <c r="I4114" s="15" t="str">
        <f>vlookup(G4114, 'Airport Codes'!$B$2:$D122631, 3, 0)</f>
        <v>Montgomery, AL</v>
      </c>
      <c r="J4114" s="15" t="str">
        <f>vlookup(H4114, 'Airport Codes'!$B$2:$D122631, 3, 0)</f>
        <v>Louisville, KY</v>
      </c>
      <c r="K4114" s="21"/>
    </row>
    <row r="4115" hidden="1">
      <c r="A4115" s="2" t="s">
        <v>4217</v>
      </c>
      <c r="B4115" s="2">
        <v>325.0</v>
      </c>
      <c r="C4115" s="2">
        <v>403.0</v>
      </c>
      <c r="D4115" s="2">
        <v>336.0</v>
      </c>
      <c r="E4115" s="2">
        <v>1064.0</v>
      </c>
    </row>
    <row r="4116" hidden="1">
      <c r="A4116" s="2" t="s">
        <v>4218</v>
      </c>
      <c r="B4116" s="2">
        <v>248.0</v>
      </c>
      <c r="C4116" s="2">
        <v>128.0</v>
      </c>
      <c r="D4116" s="2">
        <v>121.0</v>
      </c>
      <c r="E4116" s="2">
        <v>497.0</v>
      </c>
    </row>
    <row r="4117" hidden="1">
      <c r="A4117" s="2" t="s">
        <v>4219</v>
      </c>
      <c r="B4117" s="2">
        <v>19.0</v>
      </c>
      <c r="C4117" s="2">
        <v>153.0</v>
      </c>
      <c r="D4117" s="2">
        <v>160.0</v>
      </c>
      <c r="E4117" s="2">
        <v>332.0</v>
      </c>
      <c r="F4117" s="2" t="s">
        <v>36</v>
      </c>
      <c r="G4117" s="15" t="str">
        <f t="shared" ref="G4117:G4118" si="739">LEFT(A4117, 3)</f>
        <v>BOI</v>
      </c>
      <c r="H4117" s="15" t="str">
        <f t="shared" ref="H4117:H4118" si="740">RiGHT(A4117, 3)</f>
        <v>EAT</v>
      </c>
      <c r="I4117" s="15" t="str">
        <f>vlookup(G4117, 'Airport Codes'!$B$2:$D122631, 3, 0)</f>
        <v>Boise, ID</v>
      </c>
      <c r="J4117" s="15" t="str">
        <f>vlookup(H4117, 'Airport Codes'!$B$2:$D122631, 3, 0)</f>
        <v>Wenatchee, WA</v>
      </c>
      <c r="K4117" s="21"/>
    </row>
    <row r="4118" hidden="1">
      <c r="A4118" s="2" t="s">
        <v>4220</v>
      </c>
      <c r="B4118" s="2">
        <v>101.0</v>
      </c>
      <c r="C4118" s="2">
        <v>113.0</v>
      </c>
      <c r="D4118" s="2">
        <v>118.0</v>
      </c>
      <c r="E4118" s="2">
        <v>332.0</v>
      </c>
      <c r="F4118" s="2" t="s">
        <v>36</v>
      </c>
      <c r="G4118" s="15" t="str">
        <f t="shared" si="739"/>
        <v>COS</v>
      </c>
      <c r="H4118" s="15" t="str">
        <f t="shared" si="740"/>
        <v>ICT</v>
      </c>
      <c r="I4118" s="15" t="str">
        <f>vlookup(G4118, 'Airport Codes'!$B$2:$D122631, 3, 0)</f>
        <v>Colorado Springs, CO</v>
      </c>
      <c r="J4118" s="15" t="str">
        <f>vlookup(H4118, 'Airport Codes'!$B$2:$D122631, 3, 0)</f>
        <v>Wichita, KS</v>
      </c>
      <c r="K4118" s="21"/>
    </row>
    <row r="4119" hidden="1">
      <c r="A4119" s="2" t="s">
        <v>4221</v>
      </c>
      <c r="B4119" s="2">
        <v>190.0</v>
      </c>
      <c r="C4119" s="2">
        <v>168.0</v>
      </c>
      <c r="D4119" s="2">
        <v>250.0</v>
      </c>
      <c r="E4119" s="2">
        <v>608.0</v>
      </c>
    </row>
    <row r="4120" hidden="1">
      <c r="A4120" s="2" t="s">
        <v>4222</v>
      </c>
      <c r="C4120" s="2">
        <v>41.0</v>
      </c>
      <c r="E4120" s="2">
        <v>41.0</v>
      </c>
    </row>
    <row r="4121" hidden="1">
      <c r="A4121" s="2" t="s">
        <v>4223</v>
      </c>
      <c r="D4121" s="2">
        <v>44.0</v>
      </c>
      <c r="E4121" s="2">
        <v>44.0</v>
      </c>
    </row>
    <row r="4122" hidden="1">
      <c r="A4122" s="2" t="s">
        <v>4224</v>
      </c>
      <c r="B4122" s="2">
        <v>90.0</v>
      </c>
      <c r="C4122" s="2">
        <v>94.0</v>
      </c>
      <c r="D4122" s="2">
        <v>147.0</v>
      </c>
      <c r="E4122" s="2">
        <v>331.0</v>
      </c>
      <c r="F4122" s="2" t="s">
        <v>36</v>
      </c>
      <c r="G4122" s="15" t="str">
        <f>LEFT(A4122, 3)</f>
        <v>CRW</v>
      </c>
      <c r="H4122" s="15" t="str">
        <f>RiGHT(A4122, 3)</f>
        <v>MKE</v>
      </c>
      <c r="I4122" s="15" t="str">
        <f>vlookup(G4122, 'Airport Codes'!$B$2:$D122631, 3, 0)</f>
        <v>Charleston, WV</v>
      </c>
      <c r="J4122" s="15" t="str">
        <f>vlookup(H4122, 'Airport Codes'!$B$2:$D122631, 3, 0)</f>
        <v>Milwaukee Airport-Trains, WI</v>
      </c>
      <c r="K4122" s="21"/>
    </row>
    <row r="4123" hidden="1">
      <c r="A4123" s="2" t="s">
        <v>4225</v>
      </c>
      <c r="B4123" s="2">
        <v>2048.0</v>
      </c>
      <c r="C4123" s="2">
        <v>2197.0</v>
      </c>
      <c r="D4123" s="2">
        <v>2027.0</v>
      </c>
      <c r="E4123" s="2">
        <v>6272.0</v>
      </c>
    </row>
    <row r="4124" hidden="1">
      <c r="A4124" s="2" t="s">
        <v>4226</v>
      </c>
      <c r="B4124" s="2">
        <v>2685.0</v>
      </c>
      <c r="C4124" s="2">
        <v>2554.0</v>
      </c>
      <c r="D4124" s="2">
        <v>2390.0</v>
      </c>
      <c r="E4124" s="2">
        <v>7629.0</v>
      </c>
    </row>
    <row r="4125" hidden="1">
      <c r="A4125" s="2" t="s">
        <v>4227</v>
      </c>
      <c r="B4125" s="2">
        <v>85.0</v>
      </c>
      <c r="C4125" s="2">
        <v>85.0</v>
      </c>
      <c r="D4125" s="2">
        <v>161.0</v>
      </c>
      <c r="E4125" s="2">
        <v>331.0</v>
      </c>
      <c r="F4125" s="2" t="s">
        <v>36</v>
      </c>
      <c r="G4125" s="15" t="str">
        <f t="shared" ref="G4125:G4126" si="741">LEFT(A4125, 3)</f>
        <v>FAY</v>
      </c>
      <c r="H4125" s="15" t="str">
        <f t="shared" ref="H4125:H4126" si="742">RiGHT(A4125, 3)</f>
        <v>LEX</v>
      </c>
      <c r="I4125" s="15" t="str">
        <f>vlookup(G4125, 'Airport Codes'!$B$2:$D122631, 3, 0)</f>
        <v>Fayetteville, NC</v>
      </c>
      <c r="J4125" s="15" t="str">
        <f>vlookup(H4125, 'Airport Codes'!$B$2:$D122631, 3, 0)</f>
        <v>Lexington Barbeque Festival, NC</v>
      </c>
      <c r="K4125" s="21"/>
    </row>
    <row r="4126" hidden="1">
      <c r="A4126" s="2" t="s">
        <v>4228</v>
      </c>
      <c r="B4126" s="2">
        <v>41.0</v>
      </c>
      <c r="C4126" s="2">
        <v>130.0</v>
      </c>
      <c r="D4126" s="2">
        <v>159.0</v>
      </c>
      <c r="E4126" s="2">
        <v>330.0</v>
      </c>
      <c r="F4126" s="2" t="s">
        <v>36</v>
      </c>
      <c r="G4126" s="15" t="str">
        <f t="shared" si="741"/>
        <v>DCA</v>
      </c>
      <c r="H4126" s="15" t="str">
        <f t="shared" si="742"/>
        <v>TOL</v>
      </c>
      <c r="I4126" s="15" t="str">
        <f>vlookup(G4126, 'Airport Codes'!$B$2:$D122631, 3, 0)</f>
        <v>Washington, DC</v>
      </c>
      <c r="J4126" s="15" t="str">
        <f>vlookup(H4126, 'Airport Codes'!$B$2:$D122631, 3, 0)</f>
        <v>Toledo, OH</v>
      </c>
      <c r="K4126" s="21"/>
    </row>
    <row r="4127" hidden="1">
      <c r="A4127" s="2" t="s">
        <v>4229</v>
      </c>
      <c r="B4127" s="2">
        <v>558.0</v>
      </c>
      <c r="C4127" s="2">
        <v>737.0</v>
      </c>
      <c r="D4127" s="2">
        <v>714.0</v>
      </c>
      <c r="E4127" s="2">
        <v>2009.0</v>
      </c>
    </row>
    <row r="4128" hidden="1">
      <c r="A4128" s="2" t="s">
        <v>4230</v>
      </c>
      <c r="B4128" s="2">
        <v>81.0</v>
      </c>
      <c r="C4128" s="2">
        <v>85.0</v>
      </c>
      <c r="D4128" s="2">
        <v>163.0</v>
      </c>
      <c r="E4128" s="2">
        <v>329.0</v>
      </c>
      <c r="F4128" s="2" t="s">
        <v>36</v>
      </c>
      <c r="G4128" s="15" t="str">
        <f t="shared" ref="G4128:G4129" si="743">LEFT(A4128, 3)</f>
        <v>ALB</v>
      </c>
      <c r="H4128" s="15" t="str">
        <f t="shared" ref="H4128:H4129" si="744">RiGHT(A4128, 3)</f>
        <v>GRB</v>
      </c>
      <c r="I4128" s="15" t="str">
        <f>vlookup(G4128, 'Airport Codes'!$B$2:$D122631, 3, 0)</f>
        <v>Albany, NY</v>
      </c>
      <c r="J4128" s="15" t="str">
        <f>vlookup(H4128, 'Airport Codes'!$B$2:$D122631, 3, 0)</f>
        <v>Green Bay, WI</v>
      </c>
      <c r="K4128" s="21"/>
    </row>
    <row r="4129" hidden="1">
      <c r="A4129" s="2" t="s">
        <v>4231</v>
      </c>
      <c r="B4129" s="2">
        <v>38.0</v>
      </c>
      <c r="C4129" s="2">
        <v>120.0</v>
      </c>
      <c r="D4129" s="2">
        <v>170.0</v>
      </c>
      <c r="E4129" s="2">
        <v>328.0</v>
      </c>
      <c r="F4129" s="2" t="s">
        <v>36</v>
      </c>
      <c r="G4129" s="15" t="str">
        <f t="shared" si="743"/>
        <v>CMH</v>
      </c>
      <c r="H4129" s="15" t="str">
        <f t="shared" si="744"/>
        <v>HVN</v>
      </c>
      <c r="I4129" s="15" t="str">
        <f>vlookup(G4129, 'Airport Codes'!$B$2:$D122631, 3, 0)</f>
        <v>Columbus, WI</v>
      </c>
      <c r="J4129" s="15" t="str">
        <f>vlookup(H4129, 'Airport Codes'!$B$2:$D122631, 3, 0)</f>
        <v>New Haven, CT</v>
      </c>
      <c r="K4129" s="21"/>
    </row>
    <row r="4130" hidden="1">
      <c r="A4130" s="2" t="s">
        <v>4232</v>
      </c>
      <c r="B4130" s="2">
        <v>249.0</v>
      </c>
      <c r="C4130" s="2">
        <v>306.0</v>
      </c>
      <c r="D4130" s="2">
        <v>271.0</v>
      </c>
      <c r="E4130" s="2">
        <v>826.0</v>
      </c>
    </row>
    <row r="4131" hidden="1">
      <c r="A4131" s="2" t="s">
        <v>4233</v>
      </c>
      <c r="B4131" s="2">
        <v>76.0</v>
      </c>
      <c r="C4131" s="2">
        <v>87.0</v>
      </c>
      <c r="D4131" s="2">
        <v>165.0</v>
      </c>
      <c r="E4131" s="2">
        <v>328.0</v>
      </c>
      <c r="F4131" s="2" t="s">
        <v>36</v>
      </c>
      <c r="G4131" s="15" t="str">
        <f>LEFT(A4131, 3)</f>
        <v>EVV</v>
      </c>
      <c r="H4131" s="15" t="str">
        <f>RiGHT(A4131, 3)</f>
        <v>OKC</v>
      </c>
      <c r="I4131" s="15" t="str">
        <f>vlookup(G4131, 'Airport Codes'!$B$2:$D122631, 3, 0)</f>
        <v>Evansville, IN</v>
      </c>
      <c r="J4131" s="15" t="str">
        <f>vlookup(H4131, 'Airport Codes'!$B$2:$D122631, 3, 0)</f>
        <v>Oklahoma City, OK</v>
      </c>
      <c r="K4131" s="21"/>
    </row>
    <row r="4132" hidden="1">
      <c r="A4132" s="2" t="s">
        <v>4234</v>
      </c>
      <c r="B4132" s="2">
        <v>104.0</v>
      </c>
      <c r="C4132" s="2">
        <v>148.0</v>
      </c>
      <c r="D4132" s="2">
        <v>104.0</v>
      </c>
      <c r="E4132" s="2">
        <v>356.0</v>
      </c>
    </row>
    <row r="4133" hidden="1">
      <c r="A4133" s="2" t="s">
        <v>4235</v>
      </c>
      <c r="B4133" s="2">
        <v>40.0</v>
      </c>
      <c r="D4133" s="2">
        <v>117.0</v>
      </c>
      <c r="E4133" s="2">
        <v>157.0</v>
      </c>
    </row>
    <row r="4134" hidden="1">
      <c r="A4134" s="2" t="s">
        <v>4236</v>
      </c>
      <c r="B4134" s="2">
        <v>1120.0</v>
      </c>
      <c r="C4134" s="2">
        <v>1374.0</v>
      </c>
      <c r="D4134" s="2">
        <v>1304.0</v>
      </c>
      <c r="E4134" s="2">
        <v>3798.0</v>
      </c>
    </row>
    <row r="4135" hidden="1">
      <c r="A4135" s="2" t="s">
        <v>4237</v>
      </c>
      <c r="B4135" s="2">
        <v>19.0</v>
      </c>
      <c r="C4135" s="2">
        <v>139.0</v>
      </c>
      <c r="D4135" s="2">
        <v>169.0</v>
      </c>
      <c r="E4135" s="2">
        <v>327.0</v>
      </c>
      <c r="F4135" s="2" t="s">
        <v>36</v>
      </c>
      <c r="G4135" s="15" t="str">
        <f>LEFT(A4135, 3)</f>
        <v>MOB</v>
      </c>
      <c r="H4135" s="15" t="str">
        <f>RiGHT(A4135, 3)</f>
        <v>PHF</v>
      </c>
      <c r="I4135" s="15" t="str">
        <f>vlookup(G4135, 'Airport Codes'!$B$2:$D122631, 3, 0)</f>
        <v>Mobile, AL</v>
      </c>
      <c r="J4135" s="15" t="str">
        <f>vlookup(H4135, 'Airport Codes'!$B$2:$D122631, 3, 0)</f>
        <v>Newport News, VA</v>
      </c>
      <c r="K4135" s="21"/>
    </row>
    <row r="4136" hidden="1">
      <c r="A4136" s="2" t="s">
        <v>4238</v>
      </c>
      <c r="B4136" s="2">
        <v>432.0</v>
      </c>
      <c r="D4136" s="2">
        <v>315.0</v>
      </c>
      <c r="E4136" s="2">
        <v>747.0</v>
      </c>
    </row>
    <row r="4137" hidden="1">
      <c r="A4137" s="2" t="s">
        <v>4239</v>
      </c>
      <c r="C4137" s="2">
        <v>18.0</v>
      </c>
      <c r="E4137" s="2">
        <v>18.0</v>
      </c>
    </row>
    <row r="4138" hidden="1">
      <c r="A4138" s="2" t="s">
        <v>4240</v>
      </c>
      <c r="B4138" s="2">
        <v>55.0</v>
      </c>
      <c r="C4138" s="2">
        <v>129.0</v>
      </c>
      <c r="D4138" s="2">
        <v>141.0</v>
      </c>
      <c r="E4138" s="2">
        <v>325.0</v>
      </c>
      <c r="F4138" s="2" t="s">
        <v>36</v>
      </c>
      <c r="G4138" s="15" t="str">
        <f t="shared" ref="G4138:G4141" si="745">LEFT(A4138, 3)</f>
        <v>ELP</v>
      </c>
      <c r="H4138" s="15" t="str">
        <f t="shared" ref="H4138:H4141" si="746">RiGHT(A4138, 3)</f>
        <v>SBP</v>
      </c>
      <c r="I4138" s="15" t="str">
        <f>vlookup(G4138, 'Airport Codes'!$B$2:$D122631, 3, 0)</f>
        <v>El Paso, TX</v>
      </c>
      <c r="J4138" s="15" t="str">
        <f>vlookup(H4138, 'Airport Codes'!$B$2:$D122631, 3, 0)</f>
        <v>San Luis Obispo, CA</v>
      </c>
      <c r="K4138" s="21"/>
    </row>
    <row r="4139" hidden="1">
      <c r="A4139" s="2" t="s">
        <v>4241</v>
      </c>
      <c r="B4139" s="2">
        <v>82.0</v>
      </c>
      <c r="C4139" s="2">
        <v>91.0</v>
      </c>
      <c r="D4139" s="2">
        <v>150.0</v>
      </c>
      <c r="E4139" s="2">
        <v>323.0</v>
      </c>
      <c r="F4139" s="2" t="s">
        <v>36</v>
      </c>
      <c r="G4139" s="15" t="str">
        <f t="shared" si="745"/>
        <v>EVV</v>
      </c>
      <c r="H4139" s="15" t="str">
        <f t="shared" si="746"/>
        <v>OMA</v>
      </c>
      <c r="I4139" s="15" t="str">
        <f>vlookup(G4139, 'Airport Codes'!$B$2:$D122631, 3, 0)</f>
        <v>Evansville, IN</v>
      </c>
      <c r="J4139" s="15" t="str">
        <f>vlookup(H4139, 'Airport Codes'!$B$2:$D122631, 3, 0)</f>
        <v>Omaha, NE</v>
      </c>
      <c r="K4139" s="21"/>
    </row>
    <row r="4140" hidden="1">
      <c r="A4140" s="2" t="s">
        <v>4242</v>
      </c>
      <c r="B4140" s="2">
        <v>36.0</v>
      </c>
      <c r="C4140" s="2">
        <v>102.0</v>
      </c>
      <c r="D4140" s="2">
        <v>185.0</v>
      </c>
      <c r="E4140" s="2">
        <v>323.0</v>
      </c>
      <c r="F4140" s="2" t="s">
        <v>36</v>
      </c>
      <c r="G4140" s="15" t="str">
        <f t="shared" si="745"/>
        <v>JFK</v>
      </c>
      <c r="H4140" s="15" t="str">
        <f t="shared" si="746"/>
        <v>TVC</v>
      </c>
      <c r="I4140" s="15" t="str">
        <f>vlookup(G4140, 'Airport Codes'!$B$2:$D122631, 3, 0)</f>
        <v>New York, NY</v>
      </c>
      <c r="J4140" s="15" t="str">
        <f>vlookup(H4140, 'Airport Codes'!$B$2:$D122631, 3, 0)</f>
        <v>Traverse City, MI</v>
      </c>
      <c r="K4140" s="21"/>
    </row>
    <row r="4141" hidden="1">
      <c r="A4141" s="2" t="s">
        <v>4243</v>
      </c>
      <c r="B4141" s="2">
        <v>20.0</v>
      </c>
      <c r="C4141" s="2">
        <v>122.0</v>
      </c>
      <c r="D4141" s="2">
        <v>181.0</v>
      </c>
      <c r="E4141" s="2">
        <v>323.0</v>
      </c>
      <c r="F4141" s="2" t="s">
        <v>36</v>
      </c>
      <c r="G4141" s="15" t="str">
        <f t="shared" si="745"/>
        <v>ORD</v>
      </c>
      <c r="H4141" s="15" t="str">
        <f t="shared" si="746"/>
        <v>SBN</v>
      </c>
      <c r="I4141" s="15" t="str">
        <f>vlookup(G4141, 'Airport Codes'!$B$2:$D122631, 3, 0)</f>
        <v>Chicago, IL</v>
      </c>
      <c r="J4141" s="15" t="str">
        <f>vlookup(H4141, 'Airport Codes'!$B$2:$D122631, 3, 0)</f>
        <v>South Bend, IN</v>
      </c>
      <c r="K4141" s="21"/>
    </row>
    <row r="4142" hidden="1">
      <c r="A4142" s="2" t="s">
        <v>4244</v>
      </c>
      <c r="B4142" s="2">
        <v>245.0</v>
      </c>
      <c r="C4142" s="2">
        <v>201.0</v>
      </c>
      <c r="D4142" s="2">
        <v>235.0</v>
      </c>
      <c r="E4142" s="2">
        <v>681.0</v>
      </c>
    </row>
    <row r="4143" hidden="1">
      <c r="A4143" s="2" t="s">
        <v>4245</v>
      </c>
      <c r="D4143" s="2">
        <v>40.0</v>
      </c>
      <c r="E4143" s="2">
        <v>40.0</v>
      </c>
    </row>
    <row r="4144" hidden="1">
      <c r="A4144" s="2" t="s">
        <v>4246</v>
      </c>
      <c r="D4144" s="2">
        <v>47.0</v>
      </c>
      <c r="E4144" s="2">
        <v>47.0</v>
      </c>
    </row>
    <row r="4145" hidden="1">
      <c r="A4145" s="2" t="s">
        <v>4247</v>
      </c>
      <c r="C4145" s="2">
        <v>20.0</v>
      </c>
      <c r="D4145" s="2">
        <v>18.0</v>
      </c>
      <c r="E4145" s="2">
        <v>38.0</v>
      </c>
    </row>
    <row r="4146" hidden="1">
      <c r="A4146" s="2" t="s">
        <v>4248</v>
      </c>
      <c r="B4146" s="2">
        <v>67.0</v>
      </c>
      <c r="C4146" s="2">
        <v>88.0</v>
      </c>
      <c r="D4146" s="2">
        <v>165.0</v>
      </c>
      <c r="E4146" s="2">
        <v>320.0</v>
      </c>
      <c r="F4146" s="2" t="s">
        <v>36</v>
      </c>
      <c r="G4146" s="15" t="str">
        <f t="shared" ref="G4146:G4147" si="747">LEFT(A4146, 3)</f>
        <v>LGB</v>
      </c>
      <c r="H4146" s="15" t="str">
        <f t="shared" ref="H4146:H4147" si="748">RiGHT(A4146, 3)</f>
        <v>TWF</v>
      </c>
      <c r="I4146" s="15" t="str">
        <f>vlookup(G4146, 'Airport Codes'!$B$2:$D122631, 3, 0)</f>
        <v>Long Beach, CA</v>
      </c>
      <c r="J4146" s="15" t="str">
        <f>vlookup(H4146, 'Airport Codes'!$B$2:$D122631, 3, 0)</f>
        <v>Twin Falls, ID</v>
      </c>
      <c r="K4146" s="21"/>
    </row>
    <row r="4147" hidden="1">
      <c r="A4147" s="2" t="s">
        <v>4249</v>
      </c>
      <c r="B4147" s="2">
        <v>80.0</v>
      </c>
      <c r="C4147" s="2">
        <v>111.0</v>
      </c>
      <c r="D4147" s="2">
        <v>121.0</v>
      </c>
      <c r="E4147" s="2">
        <v>312.0</v>
      </c>
      <c r="F4147" s="2" t="s">
        <v>36</v>
      </c>
      <c r="G4147" s="15" t="str">
        <f t="shared" si="747"/>
        <v>IAD</v>
      </c>
      <c r="H4147" s="15" t="str">
        <f t="shared" si="748"/>
        <v>MBS</v>
      </c>
      <c r="I4147" s="15" t="str">
        <f>vlookup(G4147, 'Airport Codes'!$B$2:$D122631, 3, 0)</f>
        <v>Washington, DC</v>
      </c>
      <c r="J4147" s="15" t="str">
        <f>vlookup(H4147, 'Airport Codes'!$B$2:$D122631, 3, 0)</f>
        <v>Saginaw, MI</v>
      </c>
      <c r="K4147" s="21"/>
    </row>
    <row r="4148" hidden="1">
      <c r="A4148" s="2" t="s">
        <v>4250</v>
      </c>
      <c r="B4148" s="2">
        <v>2303.0</v>
      </c>
      <c r="C4148" s="2">
        <v>2317.0</v>
      </c>
      <c r="D4148" s="2">
        <v>2171.0</v>
      </c>
      <c r="E4148" s="2">
        <v>6791.0</v>
      </c>
    </row>
    <row r="4149" hidden="1">
      <c r="A4149" s="2" t="s">
        <v>4251</v>
      </c>
      <c r="D4149" s="2">
        <v>39.0</v>
      </c>
      <c r="E4149" s="2">
        <v>39.0</v>
      </c>
    </row>
    <row r="4150" hidden="1">
      <c r="A4150" s="2" t="s">
        <v>4252</v>
      </c>
      <c r="B4150" s="2">
        <v>67.0</v>
      </c>
      <c r="C4150" s="2">
        <v>79.0</v>
      </c>
      <c r="D4150" s="2">
        <v>164.0</v>
      </c>
      <c r="E4150" s="2">
        <v>310.0</v>
      </c>
      <c r="F4150" s="2" t="s">
        <v>36</v>
      </c>
      <c r="G4150" s="15" t="str">
        <f t="shared" ref="G4150:G4151" si="749">LEFT(A4150, 3)</f>
        <v>GGG</v>
      </c>
      <c r="H4150" s="15" t="str">
        <f t="shared" ref="H4150:H4151" si="750">RiGHT(A4150, 3)</f>
        <v>ORD</v>
      </c>
      <c r="I4150" s="15" t="str">
        <f>vlookup(G4150, 'Airport Codes'!$B$2:$D122631, 3, 0)</f>
        <v>Longview, TX</v>
      </c>
      <c r="J4150" s="15" t="str">
        <f>vlookup(H4150, 'Airport Codes'!$B$2:$D122631, 3, 0)</f>
        <v>Chicago, IL</v>
      </c>
      <c r="K4150" s="21"/>
    </row>
    <row r="4151" hidden="1">
      <c r="A4151" s="2" t="s">
        <v>4253</v>
      </c>
      <c r="B4151" s="2">
        <v>79.0</v>
      </c>
      <c r="C4151" s="2">
        <v>82.0</v>
      </c>
      <c r="D4151" s="2">
        <v>147.0</v>
      </c>
      <c r="E4151" s="2">
        <v>308.0</v>
      </c>
      <c r="F4151" s="2" t="s">
        <v>36</v>
      </c>
      <c r="G4151" s="15" t="str">
        <f t="shared" si="749"/>
        <v>BHM</v>
      </c>
      <c r="H4151" s="15" t="str">
        <f t="shared" si="750"/>
        <v>MEM</v>
      </c>
      <c r="I4151" s="15" t="str">
        <f>vlookup(G4151, 'Airport Codes'!$B$2:$D122631, 3, 0)</f>
        <v>Birmingham, AL</v>
      </c>
      <c r="J4151" s="15" t="str">
        <f>vlookup(H4151, 'Airport Codes'!$B$2:$D122631, 3, 0)</f>
        <v>Memphis, TN</v>
      </c>
      <c r="K4151" s="21"/>
    </row>
    <row r="4152" hidden="1">
      <c r="A4152" s="2" t="s">
        <v>4254</v>
      </c>
      <c r="B4152" s="2">
        <v>1276.0</v>
      </c>
      <c r="C4152" s="2">
        <v>1108.0</v>
      </c>
      <c r="D4152" s="2">
        <v>1225.0</v>
      </c>
      <c r="E4152" s="2">
        <v>3609.0</v>
      </c>
    </row>
    <row r="4153" hidden="1">
      <c r="A4153" s="2" t="s">
        <v>4255</v>
      </c>
      <c r="B4153" s="2">
        <v>898.0</v>
      </c>
      <c r="C4153" s="2">
        <v>872.0</v>
      </c>
      <c r="D4153" s="2">
        <v>883.0</v>
      </c>
      <c r="E4153" s="2">
        <v>2653.0</v>
      </c>
    </row>
    <row r="4154" hidden="1">
      <c r="A4154" s="2" t="s">
        <v>4256</v>
      </c>
      <c r="D4154" s="2">
        <v>321.0</v>
      </c>
      <c r="E4154" s="2">
        <v>321.0</v>
      </c>
    </row>
    <row r="4155" hidden="1">
      <c r="A4155" s="2" t="s">
        <v>4257</v>
      </c>
      <c r="B4155" s="2">
        <v>94.0</v>
      </c>
      <c r="C4155" s="2">
        <v>20.0</v>
      </c>
      <c r="E4155" s="2">
        <v>114.0</v>
      </c>
    </row>
    <row r="4156" hidden="1">
      <c r="A4156" s="2" t="s">
        <v>4258</v>
      </c>
      <c r="B4156" s="2">
        <v>75.0</v>
      </c>
      <c r="C4156" s="2">
        <v>86.0</v>
      </c>
      <c r="D4156" s="2">
        <v>146.0</v>
      </c>
      <c r="E4156" s="2">
        <v>307.0</v>
      </c>
      <c r="F4156" s="2" t="s">
        <v>36</v>
      </c>
      <c r="G4156" s="15" t="str">
        <f>LEFT(A4156, 3)</f>
        <v>BUF</v>
      </c>
      <c r="H4156" s="15" t="str">
        <f>RiGHT(A4156, 3)</f>
        <v>MGM</v>
      </c>
      <c r="I4156" s="15" t="str">
        <f>vlookup(G4156, 'Airport Codes'!$B$2:$D122631, 3, 0)</f>
        <v>Buffalo, WY</v>
      </c>
      <c r="J4156" s="15" t="str">
        <f>vlookup(H4156, 'Airport Codes'!$B$2:$D122631, 3, 0)</f>
        <v>Montgomery, AL</v>
      </c>
      <c r="K4156" s="21"/>
    </row>
    <row r="4157" hidden="1">
      <c r="A4157" s="2" t="s">
        <v>4259</v>
      </c>
      <c r="D4157" s="2">
        <v>19.0</v>
      </c>
      <c r="E4157" s="2">
        <v>19.0</v>
      </c>
    </row>
    <row r="4158" hidden="1">
      <c r="A4158" s="2" t="s">
        <v>4260</v>
      </c>
      <c r="B4158" s="2">
        <v>45.0</v>
      </c>
      <c r="C4158" s="2">
        <v>117.0</v>
      </c>
      <c r="D4158" s="2">
        <v>143.0</v>
      </c>
      <c r="E4158" s="2">
        <v>305.0</v>
      </c>
      <c r="F4158" s="2" t="s">
        <v>36</v>
      </c>
      <c r="G4158" s="15" t="str">
        <f t="shared" ref="G4158:G4160" si="751">LEFT(A4158, 3)</f>
        <v>MDT</v>
      </c>
      <c r="H4158" s="15" t="str">
        <f t="shared" ref="H4158:H4160" si="752">RiGHT(A4158, 3)</f>
        <v>MGM</v>
      </c>
      <c r="I4158" s="15" t="str">
        <f>vlookup(G4158, 'Airport Codes'!$B$2:$D122631, 3, 0)</f>
        <v>Harrisburg, PA</v>
      </c>
      <c r="J4158" s="15" t="str">
        <f>vlookup(H4158, 'Airport Codes'!$B$2:$D122631, 3, 0)</f>
        <v>Montgomery, AL</v>
      </c>
      <c r="K4158" s="21"/>
    </row>
    <row r="4159" hidden="1">
      <c r="A4159" s="2" t="s">
        <v>4261</v>
      </c>
      <c r="B4159" s="2">
        <v>21.0</v>
      </c>
      <c r="C4159" s="2">
        <v>89.0</v>
      </c>
      <c r="D4159" s="2">
        <v>193.0</v>
      </c>
      <c r="E4159" s="2">
        <v>303.0</v>
      </c>
      <c r="F4159" s="2" t="s">
        <v>36</v>
      </c>
      <c r="G4159" s="15" t="str">
        <f t="shared" si="751"/>
        <v>EVV</v>
      </c>
      <c r="H4159" s="15" t="str">
        <f t="shared" si="752"/>
        <v>GSO</v>
      </c>
      <c r="I4159" s="15" t="str">
        <f>vlookup(G4159, 'Airport Codes'!$B$2:$D122631, 3, 0)</f>
        <v>Evansville, IN</v>
      </c>
      <c r="J4159" s="15" t="str">
        <f>vlookup(H4159, 'Airport Codes'!$B$2:$D122631, 3, 0)</f>
        <v>Greensboro, NC</v>
      </c>
      <c r="K4159" s="21"/>
    </row>
    <row r="4160" hidden="1">
      <c r="A4160" s="2" t="s">
        <v>4262</v>
      </c>
      <c r="B4160" s="2">
        <v>50.0</v>
      </c>
      <c r="C4160" s="2">
        <v>115.0</v>
      </c>
      <c r="D4160" s="2">
        <v>132.0</v>
      </c>
      <c r="E4160" s="2">
        <v>297.0</v>
      </c>
      <c r="F4160" s="2" t="s">
        <v>36</v>
      </c>
      <c r="G4160" s="15" t="str">
        <f t="shared" si="751"/>
        <v>MBS</v>
      </c>
      <c r="H4160" s="15" t="str">
        <f t="shared" si="752"/>
        <v>RIC</v>
      </c>
      <c r="I4160" s="15" t="str">
        <f>vlookup(G4160, 'Airport Codes'!$B$2:$D122631, 3, 0)</f>
        <v>Saginaw, MI</v>
      </c>
      <c r="J4160" s="15" t="str">
        <f>vlookup(H4160, 'Airport Codes'!$B$2:$D122631, 3, 0)</f>
        <v>Richmond, BC</v>
      </c>
      <c r="K4160" s="21"/>
    </row>
    <row r="4161" hidden="1">
      <c r="A4161" s="2" t="s">
        <v>4263</v>
      </c>
      <c r="B4161" s="2">
        <v>1100.0</v>
      </c>
      <c r="C4161" s="2">
        <v>1172.0</v>
      </c>
      <c r="D4161" s="2">
        <v>930.0</v>
      </c>
      <c r="E4161" s="2">
        <v>3202.0</v>
      </c>
    </row>
    <row r="4162" hidden="1">
      <c r="A4162" s="2" t="s">
        <v>4264</v>
      </c>
      <c r="C4162" s="2">
        <v>82.0</v>
      </c>
      <c r="E4162" s="2">
        <v>82.0</v>
      </c>
    </row>
    <row r="4163" hidden="1">
      <c r="A4163" s="2" t="s">
        <v>4265</v>
      </c>
      <c r="B4163" s="2">
        <v>61.0</v>
      </c>
      <c r="C4163" s="2">
        <v>84.0</v>
      </c>
      <c r="D4163" s="2">
        <v>151.0</v>
      </c>
      <c r="E4163" s="2">
        <v>296.0</v>
      </c>
      <c r="F4163" s="2" t="s">
        <v>36</v>
      </c>
      <c r="G4163" s="15" t="str">
        <f>LEFT(A4163, 3)</f>
        <v>DFW</v>
      </c>
      <c r="H4163" s="15" t="str">
        <f>RiGHT(A4163, 3)</f>
        <v>GTR</v>
      </c>
      <c r="I4163" s="15" t="str">
        <f>vlookup(G4163, 'Airport Codes'!$B$2:$D122631, 3, 0)</f>
        <v>Dallas, TX</v>
      </c>
      <c r="J4163" s="15" t="str">
        <f>vlookup(H4163, 'Airport Codes'!$B$2:$D122631, 3, 0)</f>
        <v>Columbus, WI</v>
      </c>
      <c r="K4163" s="21"/>
    </row>
    <row r="4164" hidden="1">
      <c r="A4164" s="2" t="s">
        <v>4266</v>
      </c>
      <c r="C4164" s="2">
        <v>21.0</v>
      </c>
      <c r="D4164" s="2">
        <v>41.0</v>
      </c>
      <c r="E4164" s="2">
        <v>62.0</v>
      </c>
    </row>
    <row r="4165" hidden="1">
      <c r="A4165" s="2" t="s">
        <v>4267</v>
      </c>
      <c r="D4165" s="2">
        <v>66.0</v>
      </c>
      <c r="E4165" s="2">
        <v>66.0</v>
      </c>
    </row>
    <row r="4166" hidden="1">
      <c r="A4166" s="2" t="s">
        <v>4268</v>
      </c>
      <c r="B4166" s="2">
        <v>4690.0</v>
      </c>
      <c r="C4166" s="2">
        <v>5269.0</v>
      </c>
      <c r="D4166" s="2">
        <v>5162.0</v>
      </c>
      <c r="E4166" s="2">
        <v>15121.0</v>
      </c>
    </row>
    <row r="4167" hidden="1">
      <c r="A4167" s="2" t="s">
        <v>4269</v>
      </c>
      <c r="B4167" s="2">
        <v>360.0</v>
      </c>
      <c r="C4167" s="2">
        <v>357.0</v>
      </c>
      <c r="D4167" s="2">
        <v>438.0</v>
      </c>
      <c r="E4167" s="2">
        <v>1155.0</v>
      </c>
    </row>
    <row r="4168" hidden="1">
      <c r="A4168" s="2" t="s">
        <v>4270</v>
      </c>
      <c r="B4168" s="2">
        <v>24.0</v>
      </c>
      <c r="C4168" s="2">
        <v>121.0</v>
      </c>
      <c r="D4168" s="2">
        <v>151.0</v>
      </c>
      <c r="E4168" s="2">
        <v>296.0</v>
      </c>
      <c r="F4168" s="2" t="s">
        <v>36</v>
      </c>
      <c r="G4168" s="15" t="str">
        <f>LEFT(A4168, 3)</f>
        <v>OAJ</v>
      </c>
      <c r="H4168" s="15" t="str">
        <f>RiGHT(A4168, 3)</f>
        <v>SYR</v>
      </c>
      <c r="I4168" s="15" t="str">
        <f>vlookup(G4168, 'Airport Codes'!$B$2:$D122631, 3, 0)</f>
        <v>Jacksonville, FL</v>
      </c>
      <c r="J4168" s="15" t="str">
        <f>vlookup(H4168, 'Airport Codes'!$B$2:$D122631, 3, 0)</f>
        <v>New York State Fair, NY</v>
      </c>
      <c r="K4168" s="21"/>
    </row>
    <row r="4169" hidden="1">
      <c r="A4169" s="2" t="s">
        <v>4271</v>
      </c>
      <c r="B4169" s="2">
        <v>293.0</v>
      </c>
      <c r="C4169" s="2">
        <v>280.0</v>
      </c>
      <c r="D4169" s="2">
        <v>385.0</v>
      </c>
      <c r="E4169" s="2">
        <v>958.0</v>
      </c>
    </row>
    <row r="4170" hidden="1">
      <c r="A4170" s="2" t="s">
        <v>4272</v>
      </c>
      <c r="B4170" s="2">
        <v>4484.0</v>
      </c>
      <c r="C4170" s="2">
        <v>7331.0</v>
      </c>
      <c r="D4170" s="2">
        <v>5364.0</v>
      </c>
      <c r="E4170" s="2">
        <v>17179.0</v>
      </c>
    </row>
    <row r="4171" hidden="1">
      <c r="A4171" s="2" t="s">
        <v>4273</v>
      </c>
      <c r="B4171" s="2">
        <v>873.0</v>
      </c>
      <c r="C4171" s="2">
        <v>971.0</v>
      </c>
      <c r="D4171" s="2">
        <v>835.0</v>
      </c>
      <c r="E4171" s="2">
        <v>2679.0</v>
      </c>
    </row>
    <row r="4172" hidden="1">
      <c r="A4172" s="2" t="s">
        <v>4274</v>
      </c>
      <c r="B4172" s="2">
        <v>62.0</v>
      </c>
      <c r="C4172" s="2">
        <v>87.0</v>
      </c>
      <c r="D4172" s="2">
        <v>146.0</v>
      </c>
      <c r="E4172" s="2">
        <v>295.0</v>
      </c>
      <c r="F4172" s="2" t="s">
        <v>36</v>
      </c>
      <c r="G4172" s="15" t="str">
        <f>LEFT(A4172, 3)</f>
        <v>CSG</v>
      </c>
      <c r="H4172" s="15" t="str">
        <f>RiGHT(A4172, 3)</f>
        <v>STL</v>
      </c>
      <c r="I4172" s="15" t="str">
        <f>vlookup(G4172, 'Airport Codes'!$B$2:$D122631, 3, 0)</f>
        <v>Columbus, WI</v>
      </c>
      <c r="J4172" s="15" t="str">
        <f>vlookup(H4172, 'Airport Codes'!$B$2:$D122631, 3, 0)</f>
        <v>St. Louis, MO</v>
      </c>
      <c r="K4172" s="21"/>
    </row>
    <row r="4173" hidden="1">
      <c r="A4173" s="2" t="s">
        <v>4275</v>
      </c>
      <c r="B4173" s="2">
        <v>315.0</v>
      </c>
      <c r="C4173" s="2">
        <v>306.0</v>
      </c>
      <c r="D4173" s="2">
        <v>317.0</v>
      </c>
      <c r="E4173" s="2">
        <v>938.0</v>
      </c>
    </row>
    <row r="4174" hidden="1">
      <c r="A4174" s="2" t="s">
        <v>4276</v>
      </c>
      <c r="B4174" s="2">
        <v>18.0</v>
      </c>
      <c r="C4174" s="2">
        <v>94.0</v>
      </c>
      <c r="D4174" s="2">
        <v>182.0</v>
      </c>
      <c r="E4174" s="2">
        <v>294.0</v>
      </c>
      <c r="F4174" s="2" t="s">
        <v>36</v>
      </c>
      <c r="G4174" s="15" t="str">
        <f t="shared" ref="G4174:G4175" si="753">LEFT(A4174, 3)</f>
        <v>CSG</v>
      </c>
      <c r="H4174" s="15" t="str">
        <f t="shared" ref="H4174:H4175" si="754">RiGHT(A4174, 3)</f>
        <v>RDU</v>
      </c>
      <c r="I4174" s="15" t="str">
        <f>vlookup(G4174, 'Airport Codes'!$B$2:$D122631, 3, 0)</f>
        <v>Columbus, WI</v>
      </c>
      <c r="J4174" s="15" t="str">
        <f>vlookup(H4174, 'Airport Codes'!$B$2:$D122631, 3, 0)</f>
        <v>Raleigh, NC</v>
      </c>
      <c r="K4174" s="21"/>
    </row>
    <row r="4175" hidden="1">
      <c r="A4175" s="2" t="s">
        <v>4277</v>
      </c>
      <c r="B4175" s="2">
        <v>43.0</v>
      </c>
      <c r="C4175" s="2">
        <v>62.0</v>
      </c>
      <c r="D4175" s="2">
        <v>189.0</v>
      </c>
      <c r="E4175" s="2">
        <v>294.0</v>
      </c>
      <c r="F4175" s="2" t="s">
        <v>36</v>
      </c>
      <c r="G4175" s="15" t="str">
        <f t="shared" si="753"/>
        <v>GRB</v>
      </c>
      <c r="H4175" s="15" t="str">
        <f t="shared" si="754"/>
        <v>GSO</v>
      </c>
      <c r="I4175" s="15" t="str">
        <f>vlookup(G4175, 'Airport Codes'!$B$2:$D122631, 3, 0)</f>
        <v>Green Bay, WI</v>
      </c>
      <c r="J4175" s="15" t="str">
        <f>vlookup(H4175, 'Airport Codes'!$B$2:$D122631, 3, 0)</f>
        <v>Greensboro, NC</v>
      </c>
      <c r="K4175" s="21"/>
    </row>
    <row r="4176" hidden="1">
      <c r="A4176" s="2" t="s">
        <v>4278</v>
      </c>
      <c r="B4176" s="2">
        <v>41.0</v>
      </c>
      <c r="E4176" s="2">
        <v>41.0</v>
      </c>
    </row>
    <row r="4177" hidden="1">
      <c r="A4177" s="2" t="s">
        <v>4279</v>
      </c>
      <c r="B4177" s="2">
        <v>1817.0</v>
      </c>
      <c r="C4177" s="2">
        <v>1841.0</v>
      </c>
      <c r="D4177" s="2">
        <v>1806.0</v>
      </c>
      <c r="E4177" s="2">
        <v>5464.0</v>
      </c>
    </row>
    <row r="4178" hidden="1">
      <c r="A4178" s="2" t="s">
        <v>4280</v>
      </c>
      <c r="C4178" s="2">
        <v>18.0</v>
      </c>
      <c r="D4178" s="2">
        <v>21.0</v>
      </c>
      <c r="E4178" s="2">
        <v>39.0</v>
      </c>
    </row>
    <row r="4179" hidden="1">
      <c r="A4179" s="2" t="s">
        <v>4281</v>
      </c>
      <c r="B4179" s="2">
        <v>86.0</v>
      </c>
      <c r="C4179" s="2">
        <v>73.0</v>
      </c>
      <c r="D4179" s="2">
        <v>137.0</v>
      </c>
      <c r="E4179" s="2">
        <v>296.0</v>
      </c>
    </row>
    <row r="4180" hidden="1">
      <c r="A4180" s="2" t="s">
        <v>4282</v>
      </c>
      <c r="B4180" s="2">
        <v>2599.0</v>
      </c>
      <c r="E4180" s="2">
        <v>2599.0</v>
      </c>
    </row>
    <row r="4181" hidden="1">
      <c r="A4181" s="2" t="s">
        <v>4283</v>
      </c>
      <c r="C4181" s="2">
        <v>289.0</v>
      </c>
      <c r="D4181" s="2">
        <v>2217.0</v>
      </c>
      <c r="E4181" s="2">
        <v>2506.0</v>
      </c>
    </row>
    <row r="4182" hidden="1">
      <c r="A4182" s="2" t="s">
        <v>4284</v>
      </c>
      <c r="B4182" s="2">
        <v>36.0</v>
      </c>
      <c r="C4182" s="2">
        <v>93.0</v>
      </c>
      <c r="D4182" s="2">
        <v>164.0</v>
      </c>
      <c r="E4182" s="2">
        <v>293.0</v>
      </c>
      <c r="F4182" s="2" t="s">
        <v>36</v>
      </c>
      <c r="G4182" s="15" t="str">
        <f t="shared" ref="G4182:G4184" si="755">LEFT(A4182, 3)</f>
        <v>ABE</v>
      </c>
      <c r="H4182" s="15" t="str">
        <f t="shared" ref="H4182:H4184" si="756">RiGHT(A4182, 3)</f>
        <v>HSV</v>
      </c>
      <c r="I4182" s="15" t="str">
        <f>vlookup(G4182, 'Airport Codes'!$B$2:$D122631, 3, 0)</f>
        <v>Allentown, PA</v>
      </c>
      <c r="J4182" s="15" t="str">
        <f>vlookup(H4182, 'Airport Codes'!$B$2:$D122631, 3, 0)</f>
        <v>Huntsville, AL</v>
      </c>
      <c r="K4182" s="21"/>
    </row>
    <row r="4183" hidden="1">
      <c r="A4183" s="2" t="s">
        <v>4285</v>
      </c>
      <c r="B4183" s="2">
        <v>19.0</v>
      </c>
      <c r="C4183" s="2">
        <v>135.0</v>
      </c>
      <c r="D4183" s="2">
        <v>138.0</v>
      </c>
      <c r="E4183" s="2">
        <v>292.0</v>
      </c>
      <c r="F4183" s="2" t="s">
        <v>36</v>
      </c>
      <c r="G4183" s="15" t="str">
        <f t="shared" si="755"/>
        <v>COU</v>
      </c>
      <c r="H4183" s="15" t="str">
        <f t="shared" si="756"/>
        <v>DTW</v>
      </c>
      <c r="I4183" s="15" t="str">
        <f>vlookup(G4183, 'Airport Codes'!$B$2:$D122631, 3, 0)</f>
        <v>Columbia, SC</v>
      </c>
      <c r="J4183" s="15" t="str">
        <f>vlookup(H4183, 'Airport Codes'!$B$2:$D122631, 3, 0)</f>
        <v>Detroit, MI</v>
      </c>
      <c r="K4183" s="21"/>
    </row>
    <row r="4184" hidden="1">
      <c r="A4184" s="2" t="s">
        <v>4286</v>
      </c>
      <c r="B4184" s="2">
        <v>47.0</v>
      </c>
      <c r="C4184" s="2">
        <v>62.0</v>
      </c>
      <c r="D4184" s="2">
        <v>180.0</v>
      </c>
      <c r="E4184" s="2">
        <v>289.0</v>
      </c>
      <c r="F4184" s="2" t="s">
        <v>36</v>
      </c>
      <c r="G4184" s="15" t="str">
        <f t="shared" si="755"/>
        <v>EKO</v>
      </c>
      <c r="H4184" s="15" t="str">
        <f t="shared" si="756"/>
        <v>SEA</v>
      </c>
      <c r="I4184" s="15" t="str">
        <f>vlookup(G4184, 'Airport Codes'!$B$2:$D122631, 3, 0)</f>
        <v>Elko, NV</v>
      </c>
      <c r="J4184" s="15" t="str">
        <f>vlookup(H4184, 'Airport Codes'!$B$2:$D122631, 3, 0)</f>
        <v>Seattle, WA</v>
      </c>
      <c r="K4184" s="21"/>
    </row>
    <row r="4185" hidden="1">
      <c r="A4185" s="2" t="s">
        <v>4287</v>
      </c>
      <c r="B4185" s="2">
        <v>523.0</v>
      </c>
      <c r="C4185" s="2">
        <v>565.0</v>
      </c>
      <c r="D4185" s="2">
        <v>438.0</v>
      </c>
      <c r="E4185" s="2">
        <v>1526.0</v>
      </c>
    </row>
    <row r="4186" hidden="1">
      <c r="A4186" s="2" t="s">
        <v>4288</v>
      </c>
      <c r="B4186" s="2">
        <v>25.0</v>
      </c>
      <c r="D4186" s="2">
        <v>153.0</v>
      </c>
      <c r="E4186" s="2">
        <v>178.0</v>
      </c>
    </row>
    <row r="4187" hidden="1">
      <c r="A4187" s="2" t="s">
        <v>4289</v>
      </c>
      <c r="C4187" s="2">
        <v>1117.0</v>
      </c>
      <c r="E4187" s="2">
        <v>1117.0</v>
      </c>
    </row>
    <row r="4188" hidden="1">
      <c r="A4188" s="2" t="s">
        <v>4290</v>
      </c>
      <c r="B4188" s="2">
        <v>253.0</v>
      </c>
      <c r="C4188" s="2">
        <v>310.0</v>
      </c>
      <c r="D4188" s="2">
        <v>232.0</v>
      </c>
      <c r="E4188" s="2">
        <v>795.0</v>
      </c>
    </row>
    <row r="4189" hidden="1">
      <c r="A4189" s="2" t="s">
        <v>4291</v>
      </c>
      <c r="B4189" s="2">
        <v>55.0</v>
      </c>
      <c r="C4189" s="2">
        <v>144.0</v>
      </c>
      <c r="D4189" s="2">
        <v>94.0</v>
      </c>
      <c r="E4189" s="2">
        <v>293.0</v>
      </c>
    </row>
    <row r="4190" hidden="1">
      <c r="A4190" s="2" t="s">
        <v>4292</v>
      </c>
      <c r="B4190" s="2">
        <v>46.0</v>
      </c>
      <c r="C4190" s="2">
        <v>109.0</v>
      </c>
      <c r="D4190" s="2">
        <v>133.0</v>
      </c>
      <c r="E4190" s="2">
        <v>288.0</v>
      </c>
      <c r="F4190" s="2" t="s">
        <v>36</v>
      </c>
      <c r="G4190" s="15" t="str">
        <f t="shared" ref="G4190:G4192" si="757">LEFT(A4190, 3)</f>
        <v>GRK</v>
      </c>
      <c r="H4190" s="15" t="str">
        <f t="shared" ref="H4190:H4192" si="758">RiGHT(A4190, 3)</f>
        <v>OMA</v>
      </c>
      <c r="I4190" s="15" t="str">
        <f>vlookup(G4190, 'Airport Codes'!$B$2:$D122631, 3, 0)</f>
        <v>Killeen, TX</v>
      </c>
      <c r="J4190" s="15" t="str">
        <f>vlookup(H4190, 'Airport Codes'!$B$2:$D122631, 3, 0)</f>
        <v>Omaha, NE</v>
      </c>
      <c r="K4190" s="21"/>
    </row>
    <row r="4191" hidden="1">
      <c r="A4191" s="2" t="s">
        <v>4293</v>
      </c>
      <c r="B4191" s="2">
        <v>75.0</v>
      </c>
      <c r="C4191" s="2">
        <v>81.0</v>
      </c>
      <c r="D4191" s="2">
        <v>129.0</v>
      </c>
      <c r="E4191" s="2">
        <v>285.0</v>
      </c>
      <c r="F4191" s="2" t="s">
        <v>36</v>
      </c>
      <c r="G4191" s="15" t="str">
        <f t="shared" si="757"/>
        <v>ELM</v>
      </c>
      <c r="H4191" s="15" t="str">
        <f t="shared" si="758"/>
        <v>GRR</v>
      </c>
      <c r="I4191" s="15" t="str">
        <f>vlookup(G4191, 'Airport Codes'!$B$2:$D122631, 3, 0)</f>
        <v>Elmira, NY</v>
      </c>
      <c r="J4191" s="15" t="str">
        <f>vlookup(H4191, 'Airport Codes'!$B$2:$D122631, 3, 0)</f>
        <v>Grand Rapids, MI</v>
      </c>
      <c r="K4191" s="21"/>
    </row>
    <row r="4192" hidden="1">
      <c r="A4192" s="2" t="s">
        <v>4294</v>
      </c>
      <c r="B4192" s="2">
        <v>58.0</v>
      </c>
      <c r="C4192" s="2">
        <v>83.0</v>
      </c>
      <c r="D4192" s="2">
        <v>142.0</v>
      </c>
      <c r="E4192" s="2">
        <v>283.0</v>
      </c>
      <c r="F4192" s="2" t="s">
        <v>36</v>
      </c>
      <c r="G4192" s="15" t="str">
        <f t="shared" si="757"/>
        <v>LCH</v>
      </c>
      <c r="H4192" s="15" t="str">
        <f t="shared" si="758"/>
        <v>OKC</v>
      </c>
      <c r="I4192" s="15" t="str">
        <f>vlookup(G4192, 'Airport Codes'!$B$2:$D122631, 3, 0)</f>
        <v>Lake Charles, LA</v>
      </c>
      <c r="J4192" s="15" t="str">
        <f>vlookup(H4192, 'Airport Codes'!$B$2:$D122631, 3, 0)</f>
        <v>Oklahoma City, OK</v>
      </c>
      <c r="K4192" s="21"/>
    </row>
    <row r="4193" hidden="1">
      <c r="A4193" s="2" t="s">
        <v>4295</v>
      </c>
      <c r="B4193" s="2">
        <v>47.0</v>
      </c>
      <c r="C4193" s="2">
        <v>105.0</v>
      </c>
      <c r="D4193" s="2">
        <v>48.0</v>
      </c>
      <c r="E4193" s="2">
        <v>200.0</v>
      </c>
    </row>
    <row r="4194" hidden="1">
      <c r="A4194" s="2" t="s">
        <v>4296</v>
      </c>
      <c r="B4194" s="2">
        <v>76.0</v>
      </c>
      <c r="C4194" s="2">
        <v>77.0</v>
      </c>
      <c r="D4194" s="2">
        <v>129.0</v>
      </c>
      <c r="E4194" s="2">
        <v>282.0</v>
      </c>
      <c r="F4194" s="2" t="s">
        <v>36</v>
      </c>
      <c r="G4194" s="15" t="str">
        <f t="shared" ref="G4194:G4195" si="759">LEFT(A4194, 3)</f>
        <v>GRR</v>
      </c>
      <c r="H4194" s="15" t="str">
        <f t="shared" ref="H4194:H4195" si="760">RiGHT(A4194, 3)</f>
        <v>LNK</v>
      </c>
      <c r="I4194" s="15" t="str">
        <f>vlookup(G4194, 'Airport Codes'!$B$2:$D122631, 3, 0)</f>
        <v>Grand Rapids, MI</v>
      </c>
      <c r="J4194" s="15" t="str">
        <f>vlookup(H4194, 'Airport Codes'!$B$2:$D122631, 3, 0)</f>
        <v>Lincoln, IL</v>
      </c>
      <c r="K4194" s="21"/>
    </row>
    <row r="4195" hidden="1">
      <c r="A4195" s="2" t="s">
        <v>4297</v>
      </c>
      <c r="B4195" s="2">
        <v>36.0</v>
      </c>
      <c r="C4195" s="2">
        <v>81.0</v>
      </c>
      <c r="D4195" s="2">
        <v>164.0</v>
      </c>
      <c r="E4195" s="2">
        <v>281.0</v>
      </c>
      <c r="F4195" s="2" t="s">
        <v>36</v>
      </c>
      <c r="G4195" s="15" t="str">
        <f t="shared" si="759"/>
        <v>BQK</v>
      </c>
      <c r="H4195" s="15" t="str">
        <f t="shared" si="760"/>
        <v>STL</v>
      </c>
      <c r="I4195" s="15" t="str">
        <f>vlookup(G4195, 'Airport Codes'!$B$2:$D122631, 3, 0)</f>
        <v>Brunswick, ME</v>
      </c>
      <c r="J4195" s="15" t="str">
        <f>vlookup(H4195, 'Airport Codes'!$B$2:$D122631, 3, 0)</f>
        <v>St. Louis, MO</v>
      </c>
      <c r="K4195" s="21"/>
    </row>
    <row r="4196" hidden="1">
      <c r="A4196" s="2" t="s">
        <v>4298</v>
      </c>
      <c r="B4196" s="2">
        <v>78.0</v>
      </c>
      <c r="C4196" s="2">
        <v>75.0</v>
      </c>
      <c r="D4196" s="2">
        <v>179.0</v>
      </c>
      <c r="E4196" s="2">
        <v>332.0</v>
      </c>
    </row>
    <row r="4197" hidden="1">
      <c r="A4197" s="2" t="s">
        <v>4299</v>
      </c>
      <c r="B4197" s="2">
        <v>42.0</v>
      </c>
      <c r="C4197" s="2">
        <v>114.0</v>
      </c>
      <c r="D4197" s="2">
        <v>124.0</v>
      </c>
      <c r="E4197" s="2">
        <v>280.0</v>
      </c>
      <c r="F4197" s="2" t="s">
        <v>36</v>
      </c>
      <c r="G4197" s="15" t="str">
        <f t="shared" ref="G4197:G4198" si="761">LEFT(A4197, 3)</f>
        <v>CHS</v>
      </c>
      <c r="H4197" s="15" t="str">
        <f t="shared" ref="H4197:H4198" si="762">RiGHT(A4197, 3)</f>
        <v>TOL</v>
      </c>
      <c r="I4197" s="15" t="str">
        <f>vlookup(G4197, 'Airport Codes'!$B$2:$D122631, 3, 0)</f>
        <v>Charleston, WV</v>
      </c>
      <c r="J4197" s="15" t="str">
        <f>vlookup(H4197, 'Airport Codes'!$B$2:$D122631, 3, 0)</f>
        <v>Toledo, OH</v>
      </c>
      <c r="K4197" s="21"/>
    </row>
    <row r="4198" hidden="1">
      <c r="A4198" s="2" t="s">
        <v>4300</v>
      </c>
      <c r="B4198" s="2">
        <v>58.0</v>
      </c>
      <c r="C4198" s="2">
        <v>106.0</v>
      </c>
      <c r="D4198" s="2">
        <v>114.0</v>
      </c>
      <c r="E4198" s="2">
        <v>278.0</v>
      </c>
      <c r="F4198" s="2" t="s">
        <v>36</v>
      </c>
      <c r="G4198" s="15" t="str">
        <f t="shared" si="761"/>
        <v>BTR</v>
      </c>
      <c r="H4198" s="15" t="str">
        <f t="shared" si="762"/>
        <v>LIT</v>
      </c>
      <c r="I4198" s="15" t="str">
        <f>vlookup(G4198, 'Airport Codes'!$B$2:$D122631, 3, 0)</f>
        <v>Baton Rouge, LA</v>
      </c>
      <c r="J4198" s="15" t="str">
        <f>vlookup(H4198, 'Airport Codes'!$B$2:$D122631, 3, 0)</f>
        <v>Little Rock, AR</v>
      </c>
      <c r="K4198" s="21"/>
    </row>
    <row r="4199" hidden="1">
      <c r="A4199" s="2" t="s">
        <v>4301</v>
      </c>
      <c r="B4199" s="2">
        <v>21.0</v>
      </c>
      <c r="C4199" s="2">
        <v>19.0</v>
      </c>
      <c r="D4199" s="2">
        <v>50.0</v>
      </c>
      <c r="E4199" s="2">
        <v>90.0</v>
      </c>
    </row>
    <row r="4200" hidden="1">
      <c r="A4200" s="2" t="s">
        <v>4302</v>
      </c>
      <c r="B4200" s="2">
        <v>19.0</v>
      </c>
      <c r="C4200" s="2">
        <v>109.0</v>
      </c>
      <c r="D4200" s="2">
        <v>150.0</v>
      </c>
      <c r="E4200" s="2">
        <v>278.0</v>
      </c>
      <c r="F4200" s="2" t="s">
        <v>36</v>
      </c>
      <c r="G4200" s="15" t="str">
        <f t="shared" ref="G4200:G4202" si="763">LEFT(A4200, 3)</f>
        <v>SBY</v>
      </c>
      <c r="H4200" s="15" t="str">
        <f t="shared" ref="H4200:H4202" si="764">RiGHT(A4200, 3)</f>
        <v>STL</v>
      </c>
      <c r="I4200" s="15" t="str">
        <f>vlookup(G4200, 'Airport Codes'!$B$2:$D122631, 3, 0)</f>
        <v>Salisbury, NC</v>
      </c>
      <c r="J4200" s="15" t="str">
        <f>vlookup(H4200, 'Airport Codes'!$B$2:$D122631, 3, 0)</f>
        <v>St. Louis, MO</v>
      </c>
      <c r="K4200" s="21"/>
    </row>
    <row r="4201" hidden="1">
      <c r="A4201" s="2" t="s">
        <v>4303</v>
      </c>
      <c r="B4201" s="2">
        <v>63.0</v>
      </c>
      <c r="C4201" s="2">
        <v>94.0</v>
      </c>
      <c r="D4201" s="2">
        <v>120.0</v>
      </c>
      <c r="E4201" s="2">
        <v>277.0</v>
      </c>
      <c r="F4201" s="2" t="s">
        <v>36</v>
      </c>
      <c r="G4201" s="15" t="str">
        <f t="shared" si="763"/>
        <v>ABE</v>
      </c>
      <c r="H4201" s="15" t="str">
        <f t="shared" si="764"/>
        <v>LEX</v>
      </c>
      <c r="I4201" s="15" t="str">
        <f>vlookup(G4201, 'Airport Codes'!$B$2:$D122631, 3, 0)</f>
        <v>Allentown, PA</v>
      </c>
      <c r="J4201" s="15" t="str">
        <f>vlookup(H4201, 'Airport Codes'!$B$2:$D122631, 3, 0)</f>
        <v>Lexington Barbeque Festival, NC</v>
      </c>
      <c r="K4201" s="21"/>
    </row>
    <row r="4202" hidden="1">
      <c r="A4202" s="2" t="s">
        <v>4304</v>
      </c>
      <c r="B4202" s="2">
        <v>44.0</v>
      </c>
      <c r="C4202" s="2">
        <v>49.0</v>
      </c>
      <c r="D4202" s="2">
        <v>182.0</v>
      </c>
      <c r="E4202" s="2">
        <v>275.0</v>
      </c>
      <c r="F4202" s="2" t="s">
        <v>36</v>
      </c>
      <c r="G4202" s="15" t="str">
        <f t="shared" si="763"/>
        <v>EKO</v>
      </c>
      <c r="H4202" s="15" t="str">
        <f t="shared" si="764"/>
        <v>TUS</v>
      </c>
      <c r="I4202" s="15" t="str">
        <f>vlookup(G4202, 'Airport Codes'!$B$2:$D122631, 3, 0)</f>
        <v>Elko, NV</v>
      </c>
      <c r="J4202" s="15" t="str">
        <f>vlookup(H4202, 'Airport Codes'!$B$2:$D122631, 3, 0)</f>
        <v>Tucson, AZ</v>
      </c>
      <c r="K4202" s="21"/>
    </row>
    <row r="4203" hidden="1">
      <c r="A4203" s="2" t="s">
        <v>4305</v>
      </c>
      <c r="B4203" s="2">
        <v>18.0</v>
      </c>
      <c r="C4203" s="2">
        <v>100.0</v>
      </c>
      <c r="D4203" s="2">
        <v>82.0</v>
      </c>
      <c r="E4203" s="2">
        <v>200.0</v>
      </c>
    </row>
    <row r="4204" hidden="1">
      <c r="A4204" s="2" t="s">
        <v>4306</v>
      </c>
      <c r="B4204" s="2">
        <v>59.0</v>
      </c>
      <c r="C4204" s="2">
        <v>60.0</v>
      </c>
      <c r="D4204" s="2">
        <v>155.0</v>
      </c>
      <c r="E4204" s="2">
        <v>274.0</v>
      </c>
      <c r="F4204" s="2" t="s">
        <v>36</v>
      </c>
      <c r="G4204" s="15" t="str">
        <f>LEFT(A4204, 3)</f>
        <v>ABE</v>
      </c>
      <c r="H4204" s="15" t="str">
        <f>RiGHT(A4204, 3)</f>
        <v>PIT</v>
      </c>
      <c r="I4204" s="15" t="str">
        <f>vlookup(G4204, 'Airport Codes'!$B$2:$D122631, 3, 0)</f>
        <v>Allentown, PA</v>
      </c>
      <c r="J4204" s="15" t="str">
        <f>vlookup(H4204, 'Airport Codes'!$B$2:$D122631, 3, 0)</f>
        <v>Pittsburgh, PA</v>
      </c>
      <c r="K4204" s="21"/>
    </row>
    <row r="4205" hidden="1">
      <c r="A4205" s="2" t="s">
        <v>4307</v>
      </c>
      <c r="B4205" s="2">
        <v>223.0</v>
      </c>
      <c r="D4205" s="2">
        <v>509.0</v>
      </c>
      <c r="E4205" s="2">
        <v>732.0</v>
      </c>
    </row>
    <row r="4206" hidden="1">
      <c r="A4206" s="2" t="s">
        <v>4308</v>
      </c>
      <c r="B4206" s="2">
        <v>39.0</v>
      </c>
      <c r="C4206" s="2">
        <v>42.0</v>
      </c>
      <c r="D4206" s="2">
        <v>192.0</v>
      </c>
      <c r="E4206" s="2">
        <v>273.0</v>
      </c>
      <c r="F4206" s="2" t="s">
        <v>36</v>
      </c>
      <c r="G4206" s="15" t="str">
        <f t="shared" ref="G4206:G4208" si="765">LEFT(A4206, 3)</f>
        <v>COU</v>
      </c>
      <c r="H4206" s="15" t="str">
        <f t="shared" ref="H4206:H4208" si="766">RiGHT(A4206, 3)</f>
        <v>PIT</v>
      </c>
      <c r="I4206" s="15" t="str">
        <f>vlookup(G4206, 'Airport Codes'!$B$2:$D122631, 3, 0)</f>
        <v>Columbia, SC</v>
      </c>
      <c r="J4206" s="15" t="str">
        <f>vlookup(H4206, 'Airport Codes'!$B$2:$D122631, 3, 0)</f>
        <v>Pittsburgh, PA</v>
      </c>
      <c r="K4206" s="21"/>
    </row>
    <row r="4207" hidden="1">
      <c r="A4207" s="2" t="s">
        <v>4309</v>
      </c>
      <c r="B4207" s="2">
        <v>18.0</v>
      </c>
      <c r="C4207" s="2">
        <v>90.0</v>
      </c>
      <c r="D4207" s="2">
        <v>162.0</v>
      </c>
      <c r="E4207" s="2">
        <v>270.0</v>
      </c>
      <c r="F4207" s="2" t="s">
        <v>36</v>
      </c>
      <c r="G4207" s="15" t="str">
        <f t="shared" si="765"/>
        <v>GFK</v>
      </c>
      <c r="H4207" s="15" t="str">
        <f t="shared" si="766"/>
        <v>MKE</v>
      </c>
      <c r="I4207" s="15" t="str">
        <f>vlookup(G4207, 'Airport Codes'!$B$2:$D122631, 3, 0)</f>
        <v>Grand Forks, ND</v>
      </c>
      <c r="J4207" s="15" t="str">
        <f>vlookup(H4207, 'Airport Codes'!$B$2:$D122631, 3, 0)</f>
        <v>Milwaukee Airport-Trains, WI</v>
      </c>
      <c r="K4207" s="21"/>
    </row>
    <row r="4208" hidden="1">
      <c r="A4208" s="2" t="s">
        <v>4310</v>
      </c>
      <c r="B4208" s="2">
        <v>39.0</v>
      </c>
      <c r="C4208" s="2">
        <v>68.0</v>
      </c>
      <c r="D4208" s="2">
        <v>159.0</v>
      </c>
      <c r="E4208" s="2">
        <v>266.0</v>
      </c>
      <c r="F4208" s="2" t="s">
        <v>36</v>
      </c>
      <c r="G4208" s="15" t="str">
        <f t="shared" si="765"/>
        <v>DLH</v>
      </c>
      <c r="H4208" s="15" t="str">
        <f t="shared" si="766"/>
        <v>GRR</v>
      </c>
      <c r="I4208" s="15" t="str">
        <f>vlookup(G4208, 'Airport Codes'!$B$2:$D122631, 3, 0)</f>
        <v>Duluth, MN</v>
      </c>
      <c r="J4208" s="15" t="str">
        <f>vlookup(H4208, 'Airport Codes'!$B$2:$D122631, 3, 0)</f>
        <v>Grand Rapids, MI</v>
      </c>
      <c r="K4208" s="21"/>
    </row>
    <row r="4209" hidden="1">
      <c r="A4209" s="2" t="s">
        <v>4311</v>
      </c>
      <c r="C4209" s="2">
        <v>36.0</v>
      </c>
      <c r="D4209" s="2">
        <v>37.0</v>
      </c>
      <c r="E4209" s="2">
        <v>73.0</v>
      </c>
    </row>
    <row r="4210" hidden="1">
      <c r="A4210" s="2" t="s">
        <v>4312</v>
      </c>
      <c r="B4210" s="2">
        <v>75.0</v>
      </c>
      <c r="C4210" s="2">
        <v>95.0</v>
      </c>
      <c r="D4210" s="2">
        <v>95.0</v>
      </c>
      <c r="E4210" s="2">
        <v>265.0</v>
      </c>
      <c r="F4210" s="2" t="s">
        <v>36</v>
      </c>
      <c r="G4210" s="15" t="str">
        <f>LEFT(A4210, 3)</f>
        <v>BLI</v>
      </c>
      <c r="H4210" s="15" t="str">
        <f>RiGHT(A4210, 3)</f>
        <v>PSC</v>
      </c>
      <c r="I4210" s="15" t="str">
        <f>vlookup(G4210, 'Airport Codes'!$B$2:$D122631, 3, 0)</f>
        <v>Bellingham, WA</v>
      </c>
      <c r="J4210" s="15" t="str">
        <f>vlookup(H4210, 'Airport Codes'!$B$2:$D122631, 3, 0)</f>
        <v>Pasco, WA</v>
      </c>
      <c r="K4210" s="21"/>
    </row>
    <row r="4211" hidden="1">
      <c r="A4211" s="2" t="s">
        <v>4313</v>
      </c>
      <c r="B4211" s="2">
        <v>2857.0</v>
      </c>
      <c r="C4211" s="2">
        <v>2715.0</v>
      </c>
      <c r="D4211" s="2">
        <v>2069.0</v>
      </c>
      <c r="E4211" s="2">
        <v>7641.0</v>
      </c>
    </row>
    <row r="4212" hidden="1">
      <c r="A4212" s="2" t="s">
        <v>4314</v>
      </c>
      <c r="B4212" s="2">
        <v>67.0</v>
      </c>
      <c r="C4212" s="2">
        <v>93.0</v>
      </c>
      <c r="D4212" s="2">
        <v>103.0</v>
      </c>
      <c r="E4212" s="2">
        <v>263.0</v>
      </c>
      <c r="F4212" s="2" t="s">
        <v>36</v>
      </c>
      <c r="G4212" s="15" t="str">
        <f>LEFT(A4212, 3)</f>
        <v>BTR</v>
      </c>
      <c r="H4212" s="15" t="str">
        <f>RiGHT(A4212, 3)</f>
        <v>HSV</v>
      </c>
      <c r="I4212" s="15" t="str">
        <f>vlookup(G4212, 'Airport Codes'!$B$2:$D122631, 3, 0)</f>
        <v>Baton Rouge, LA</v>
      </c>
      <c r="J4212" s="15" t="str">
        <f>vlookup(H4212, 'Airport Codes'!$B$2:$D122631, 3, 0)</f>
        <v>Huntsville, AL</v>
      </c>
      <c r="K4212" s="21"/>
    </row>
    <row r="4213" hidden="1">
      <c r="A4213" s="2" t="s">
        <v>4315</v>
      </c>
      <c r="C4213" s="2">
        <v>575.0</v>
      </c>
      <c r="D4213" s="2">
        <v>628.0</v>
      </c>
      <c r="E4213" s="2">
        <v>1203.0</v>
      </c>
    </row>
    <row r="4214" hidden="1">
      <c r="A4214" s="2" t="s">
        <v>4316</v>
      </c>
      <c r="B4214" s="2">
        <v>18.0</v>
      </c>
      <c r="E4214" s="2">
        <v>18.0</v>
      </c>
    </row>
    <row r="4215" hidden="1">
      <c r="A4215" s="2" t="s">
        <v>4317</v>
      </c>
      <c r="B4215" s="2">
        <v>41.0</v>
      </c>
      <c r="C4215" s="2">
        <v>59.0</v>
      </c>
      <c r="D4215" s="2">
        <v>162.0</v>
      </c>
      <c r="E4215" s="2">
        <v>262.0</v>
      </c>
      <c r="F4215" s="2" t="s">
        <v>36</v>
      </c>
      <c r="G4215" s="15" t="str">
        <f>LEFT(A4215, 3)</f>
        <v>HSV</v>
      </c>
      <c r="H4215" s="15" t="str">
        <f>RiGHT(A4215, 3)</f>
        <v>LIT</v>
      </c>
      <c r="I4215" s="15" t="str">
        <f>vlookup(G4215, 'Airport Codes'!$B$2:$D122631, 3, 0)</f>
        <v>Huntsville, AL</v>
      </c>
      <c r="J4215" s="15" t="str">
        <f>vlookup(H4215, 'Airport Codes'!$B$2:$D122631, 3, 0)</f>
        <v>Little Rock, AR</v>
      </c>
      <c r="K4215" s="21"/>
    </row>
    <row r="4216" hidden="1">
      <c r="A4216" s="2" t="s">
        <v>4318</v>
      </c>
      <c r="B4216" s="2">
        <v>11122.0</v>
      </c>
      <c r="C4216" s="2">
        <v>11729.0</v>
      </c>
      <c r="D4216" s="2">
        <v>11673.0</v>
      </c>
      <c r="E4216" s="2">
        <v>34524.0</v>
      </c>
    </row>
    <row r="4217" hidden="1">
      <c r="A4217" s="2" t="s">
        <v>4319</v>
      </c>
      <c r="B4217" s="2">
        <v>55.0</v>
      </c>
      <c r="C4217" s="2">
        <v>84.0</v>
      </c>
      <c r="D4217" s="2">
        <v>121.0</v>
      </c>
      <c r="E4217" s="2">
        <v>260.0</v>
      </c>
      <c r="F4217" s="2" t="s">
        <v>36</v>
      </c>
      <c r="G4217" s="15" t="str">
        <f>LEFT(A4217, 3)</f>
        <v>ABY</v>
      </c>
      <c r="H4217" s="15" t="str">
        <f>RiGHT(A4217, 3)</f>
        <v>EWR</v>
      </c>
      <c r="I4217" s="15" t="str">
        <f>vlookup(G4217, 'Airport Codes'!$B$2:$D122631, 3, 0)</f>
        <v>Albany, NY</v>
      </c>
      <c r="J4217" s="15" t="str">
        <f>vlookup(H4217, 'Airport Codes'!$B$2:$D122631, 3, 0)</f>
        <v>Newark, NJ</v>
      </c>
      <c r="K4217" s="21"/>
    </row>
    <row r="4218" hidden="1">
      <c r="A4218" s="2" t="s">
        <v>4320</v>
      </c>
      <c r="B4218" s="2">
        <v>47.0</v>
      </c>
      <c r="C4218" s="2">
        <v>214.0</v>
      </c>
      <c r="D4218" s="2">
        <v>156.0</v>
      </c>
      <c r="E4218" s="2">
        <v>417.0</v>
      </c>
    </row>
    <row r="4219" hidden="1">
      <c r="A4219" s="2" t="s">
        <v>4321</v>
      </c>
      <c r="B4219" s="2">
        <v>50.0</v>
      </c>
      <c r="C4219" s="2">
        <v>66.0</v>
      </c>
      <c r="D4219" s="2">
        <v>144.0</v>
      </c>
      <c r="E4219" s="2">
        <v>260.0</v>
      </c>
      <c r="F4219" s="2" t="s">
        <v>36</v>
      </c>
      <c r="G4219" s="15" t="str">
        <f>LEFT(A4219, 3)</f>
        <v>BWI</v>
      </c>
      <c r="H4219" s="15" t="str">
        <f>RiGHT(A4219, 3)</f>
        <v>GTR</v>
      </c>
      <c r="I4219" s="15" t="str">
        <f>vlookup(G4219, 'Airport Codes'!$B$2:$D122631, 3, 0)</f>
        <v>Baltimore, MD</v>
      </c>
      <c r="J4219" s="15" t="str">
        <f>vlookup(H4219, 'Airport Codes'!$B$2:$D122631, 3, 0)</f>
        <v>Columbus, WI</v>
      </c>
      <c r="K4219" s="21"/>
    </row>
    <row r="4220" hidden="1">
      <c r="A4220" s="2" t="s">
        <v>4322</v>
      </c>
      <c r="B4220" s="2">
        <v>4551.0</v>
      </c>
      <c r="C4220" s="2">
        <v>4369.0</v>
      </c>
      <c r="D4220" s="2">
        <v>5319.0</v>
      </c>
      <c r="E4220" s="2">
        <v>14239.0</v>
      </c>
    </row>
    <row r="4221" hidden="1">
      <c r="A4221" s="2" t="s">
        <v>4323</v>
      </c>
      <c r="B4221" s="2">
        <v>23.0</v>
      </c>
      <c r="C4221" s="2">
        <v>105.0</v>
      </c>
      <c r="D4221" s="2">
        <v>131.0</v>
      </c>
      <c r="E4221" s="2">
        <v>259.0</v>
      </c>
      <c r="F4221" s="2" t="s">
        <v>36</v>
      </c>
      <c r="G4221" s="15" t="str">
        <f t="shared" ref="G4221:G4226" si="767">LEFT(A4221, 3)</f>
        <v>EWN</v>
      </c>
      <c r="H4221" s="15" t="str">
        <f t="shared" ref="H4221:H4226" si="768">RiGHT(A4221, 3)</f>
        <v>SDF</v>
      </c>
      <c r="I4221" s="15" t="str">
        <f>vlookup(G4221, 'Airport Codes'!$B$2:$D122631, 3, 0)</f>
        <v>New Bern, NC</v>
      </c>
      <c r="J4221" s="15" t="str">
        <f>vlookup(H4221, 'Airport Codes'!$B$2:$D122631, 3, 0)</f>
        <v>Louisville, KY</v>
      </c>
      <c r="K4221" s="21"/>
    </row>
    <row r="4222" hidden="1">
      <c r="A4222" s="2" t="s">
        <v>4324</v>
      </c>
      <c r="B4222" s="2">
        <v>49.0</v>
      </c>
      <c r="C4222" s="2">
        <v>80.0</v>
      </c>
      <c r="D4222" s="2">
        <v>128.0</v>
      </c>
      <c r="E4222" s="2">
        <v>257.0</v>
      </c>
      <c r="F4222" s="2" t="s">
        <v>36</v>
      </c>
      <c r="G4222" s="15" t="str">
        <f t="shared" si="767"/>
        <v>AGS</v>
      </c>
      <c r="H4222" s="15" t="str">
        <f t="shared" si="768"/>
        <v>SGF</v>
      </c>
      <c r="I4222" s="15" t="str">
        <f>vlookup(G4222, 'Airport Codes'!$B$2:$D122631, 3, 0)</f>
        <v>Augusta, ME</v>
      </c>
      <c r="J4222" s="15" t="str">
        <f>vlookup(H4222, 'Airport Codes'!$B$2:$D122631, 3, 0)</f>
        <v>Eugene-Springfield, OR</v>
      </c>
      <c r="K4222" s="21"/>
    </row>
    <row r="4223" hidden="1">
      <c r="A4223" s="2" t="s">
        <v>4325</v>
      </c>
      <c r="B4223" s="2">
        <v>43.0</v>
      </c>
      <c r="C4223" s="2">
        <v>101.0</v>
      </c>
      <c r="D4223" s="2">
        <v>112.0</v>
      </c>
      <c r="E4223" s="2">
        <v>256.0</v>
      </c>
      <c r="F4223" s="2" t="s">
        <v>36</v>
      </c>
      <c r="G4223" s="15" t="str">
        <f t="shared" si="767"/>
        <v>CMH</v>
      </c>
      <c r="H4223" s="15" t="str">
        <f t="shared" si="768"/>
        <v>ROA</v>
      </c>
      <c r="I4223" s="15" t="str">
        <f>vlookup(G4223, 'Airport Codes'!$B$2:$D122631, 3, 0)</f>
        <v>Columbus, WI</v>
      </c>
      <c r="J4223" s="15" t="str">
        <f>vlookup(H4223, 'Airport Codes'!$B$2:$D122631, 3, 0)</f>
        <v>Roanoke, VA</v>
      </c>
      <c r="K4223" s="21"/>
    </row>
    <row r="4224" hidden="1">
      <c r="A4224" s="2" t="s">
        <v>4326</v>
      </c>
      <c r="B4224" s="2">
        <v>60.0</v>
      </c>
      <c r="C4224" s="2">
        <v>76.0</v>
      </c>
      <c r="D4224" s="2">
        <v>118.0</v>
      </c>
      <c r="E4224" s="2">
        <v>254.0</v>
      </c>
      <c r="F4224" s="2" t="s">
        <v>36</v>
      </c>
      <c r="G4224" s="15" t="str">
        <f t="shared" si="767"/>
        <v>BOS</v>
      </c>
      <c r="H4224" s="15" t="str">
        <f t="shared" si="768"/>
        <v>PLN</v>
      </c>
      <c r="I4224" s="15" t="str">
        <f>vlookup(G4224, 'Airport Codes'!$B$2:$D122631, 3, 0)</f>
        <v>Boston, MA</v>
      </c>
      <c r="J4224" s="15" t="str">
        <f>vlookup(H4224, 'Airport Codes'!$B$2:$D122631, 3, 0)</f>
        <v>Pellston, MI</v>
      </c>
      <c r="K4224" s="21"/>
    </row>
    <row r="4225" hidden="1">
      <c r="A4225" s="2" t="s">
        <v>4327</v>
      </c>
      <c r="B4225" s="2">
        <v>19.0</v>
      </c>
      <c r="C4225" s="2">
        <v>62.0</v>
      </c>
      <c r="D4225" s="2">
        <v>173.0</v>
      </c>
      <c r="E4225" s="2">
        <v>254.0</v>
      </c>
      <c r="F4225" s="2" t="s">
        <v>36</v>
      </c>
      <c r="G4225" s="15" t="str">
        <f t="shared" si="767"/>
        <v>CHO</v>
      </c>
      <c r="H4225" s="15" t="str">
        <f t="shared" si="768"/>
        <v>JAN</v>
      </c>
      <c r="I4225" s="15" t="str">
        <f>vlookup(G4225, 'Airport Codes'!$B$2:$D122631, 3, 0)</f>
        <v>Charlottesville, VA</v>
      </c>
      <c r="J4225" s="15" t="str">
        <f>vlookup(H4225, 'Airport Codes'!$B$2:$D122631, 3, 0)</f>
        <v>Jackson, MS</v>
      </c>
      <c r="K4225" s="21"/>
    </row>
    <row r="4226" hidden="1">
      <c r="A4226" s="2" t="s">
        <v>4328</v>
      </c>
      <c r="B4226" s="2">
        <v>32.0</v>
      </c>
      <c r="C4226" s="2">
        <v>107.0</v>
      </c>
      <c r="D4226" s="2">
        <v>107.0</v>
      </c>
      <c r="E4226" s="2">
        <v>246.0</v>
      </c>
      <c r="F4226" s="2" t="s">
        <v>36</v>
      </c>
      <c r="G4226" s="15" t="str">
        <f t="shared" si="767"/>
        <v>GRB</v>
      </c>
      <c r="H4226" s="15" t="str">
        <f t="shared" si="768"/>
        <v>GRR</v>
      </c>
      <c r="I4226" s="15" t="str">
        <f>vlookup(G4226, 'Airport Codes'!$B$2:$D122631, 3, 0)</f>
        <v>Green Bay, WI</v>
      </c>
      <c r="J4226" s="15" t="str">
        <f>vlookup(H4226, 'Airport Codes'!$B$2:$D122631, 3, 0)</f>
        <v>Grand Rapids, MI</v>
      </c>
      <c r="K4226" s="21"/>
    </row>
    <row r="4227" hidden="1">
      <c r="A4227" s="2" t="s">
        <v>4329</v>
      </c>
      <c r="B4227" s="2">
        <v>2747.0</v>
      </c>
      <c r="C4227" s="2">
        <v>2963.0</v>
      </c>
      <c r="D4227" s="2">
        <v>2938.0</v>
      </c>
      <c r="E4227" s="2">
        <v>8648.0</v>
      </c>
    </row>
    <row r="4228" hidden="1">
      <c r="A4228" s="2" t="s">
        <v>4330</v>
      </c>
      <c r="B4228" s="2">
        <v>41.0</v>
      </c>
      <c r="C4228" s="2">
        <v>86.0</v>
      </c>
      <c r="D4228" s="2">
        <v>116.0</v>
      </c>
      <c r="E4228" s="2">
        <v>243.0</v>
      </c>
      <c r="F4228" s="2" t="s">
        <v>36</v>
      </c>
      <c r="G4228" s="15" t="str">
        <f>LEFT(A4228, 3)</f>
        <v>BQK</v>
      </c>
      <c r="H4228" s="15" t="str">
        <f>RiGHT(A4228, 3)</f>
        <v>MEM</v>
      </c>
      <c r="I4228" s="15" t="str">
        <f>vlookup(G4228, 'Airport Codes'!$B$2:$D122631, 3, 0)</f>
        <v>Brunswick, ME</v>
      </c>
      <c r="J4228" s="15" t="str">
        <f>vlookup(H4228, 'Airport Codes'!$B$2:$D122631, 3, 0)</f>
        <v>Memphis, TN</v>
      </c>
      <c r="K4228" s="21"/>
    </row>
    <row r="4229" hidden="1">
      <c r="A4229" s="2" t="s">
        <v>4331</v>
      </c>
      <c r="B4229" s="2">
        <v>3556.0</v>
      </c>
      <c r="C4229" s="2">
        <v>3511.0</v>
      </c>
      <c r="D4229" s="2">
        <v>3685.0</v>
      </c>
      <c r="E4229" s="2">
        <v>10752.0</v>
      </c>
    </row>
    <row r="4230" hidden="1">
      <c r="A4230" s="2" t="s">
        <v>4332</v>
      </c>
      <c r="B4230" s="2">
        <v>48.0</v>
      </c>
      <c r="C4230" s="2">
        <v>66.0</v>
      </c>
      <c r="D4230" s="2">
        <v>126.0</v>
      </c>
      <c r="E4230" s="2">
        <v>240.0</v>
      </c>
      <c r="F4230" s="2" t="s">
        <v>36</v>
      </c>
      <c r="G4230" s="15" t="str">
        <f t="shared" ref="G4230:G4233" si="769">LEFT(A4230, 3)</f>
        <v>CSG</v>
      </c>
      <c r="H4230" s="15" t="str">
        <f t="shared" ref="H4230:H4233" si="770">RiGHT(A4230, 3)</f>
        <v>OKC</v>
      </c>
      <c r="I4230" s="15" t="str">
        <f>vlookup(G4230, 'Airport Codes'!$B$2:$D122631, 3, 0)</f>
        <v>Columbus, WI</v>
      </c>
      <c r="J4230" s="15" t="str">
        <f>vlookup(H4230, 'Airport Codes'!$B$2:$D122631, 3, 0)</f>
        <v>Oklahoma City, OK</v>
      </c>
      <c r="K4230" s="21"/>
    </row>
    <row r="4231" hidden="1">
      <c r="A4231" s="2" t="s">
        <v>4333</v>
      </c>
      <c r="B4231" s="2">
        <v>59.0</v>
      </c>
      <c r="C4231" s="2">
        <v>65.0</v>
      </c>
      <c r="D4231" s="2">
        <v>116.0</v>
      </c>
      <c r="E4231" s="2">
        <v>240.0</v>
      </c>
      <c r="F4231" s="2" t="s">
        <v>36</v>
      </c>
      <c r="G4231" s="15" t="str">
        <f t="shared" si="769"/>
        <v>LIT</v>
      </c>
      <c r="H4231" s="15" t="str">
        <f t="shared" si="770"/>
        <v>MLI</v>
      </c>
      <c r="I4231" s="15" t="str">
        <f>vlookup(G4231, 'Airport Codes'!$B$2:$D122631, 3, 0)</f>
        <v>Little Rock, AR</v>
      </c>
      <c r="J4231" s="15" t="str">
        <f>vlookup(H4231, 'Airport Codes'!$B$2:$D122631, 3, 0)</f>
        <v>Moline, IL</v>
      </c>
      <c r="K4231" s="21"/>
    </row>
    <row r="4232" hidden="1">
      <c r="A4232" s="2" t="s">
        <v>4334</v>
      </c>
      <c r="B4232" s="2">
        <v>68.0</v>
      </c>
      <c r="C4232" s="2">
        <v>85.0</v>
      </c>
      <c r="D4232" s="2">
        <v>86.0</v>
      </c>
      <c r="E4232" s="2">
        <v>239.0</v>
      </c>
      <c r="F4232" s="2" t="s">
        <v>36</v>
      </c>
      <c r="G4232" s="15" t="str">
        <f t="shared" si="769"/>
        <v>ACK</v>
      </c>
      <c r="H4232" s="15" t="str">
        <f t="shared" si="770"/>
        <v>CHS</v>
      </c>
      <c r="I4232" s="15" t="str">
        <f>vlookup(G4232, 'Airport Codes'!$B$2:$D122631, 3, 0)</f>
        <v>Nantucket, MA</v>
      </c>
      <c r="J4232" s="15" t="str">
        <f>vlookup(H4232, 'Airport Codes'!$B$2:$D122631, 3, 0)</f>
        <v>Charleston, WV</v>
      </c>
      <c r="K4232" s="21"/>
    </row>
    <row r="4233" hidden="1">
      <c r="A4233" s="2" t="s">
        <v>4335</v>
      </c>
      <c r="B4233" s="2">
        <v>21.0</v>
      </c>
      <c r="C4233" s="2">
        <v>66.0</v>
      </c>
      <c r="D4233" s="2">
        <v>150.0</v>
      </c>
      <c r="E4233" s="2">
        <v>237.0</v>
      </c>
      <c r="F4233" s="2" t="s">
        <v>36</v>
      </c>
      <c r="G4233" s="15" t="str">
        <f t="shared" si="769"/>
        <v>CRW</v>
      </c>
      <c r="H4233" s="15" t="str">
        <f t="shared" si="770"/>
        <v>PWM</v>
      </c>
      <c r="I4233" s="15" t="str">
        <f>vlookup(G4233, 'Airport Codes'!$B$2:$D122631, 3, 0)</f>
        <v>Charleston, WV</v>
      </c>
      <c r="J4233" s="15" t="str">
        <f>vlookup(H4233, 'Airport Codes'!$B$2:$D122631, 3, 0)</f>
        <v>Portland, OR</v>
      </c>
      <c r="K4233" s="21"/>
    </row>
    <row r="4234" hidden="1">
      <c r="A4234" s="2" t="s">
        <v>4336</v>
      </c>
      <c r="B4234" s="2">
        <v>338.0</v>
      </c>
      <c r="C4234" s="2">
        <v>221.0</v>
      </c>
      <c r="D4234" s="2">
        <v>394.0</v>
      </c>
      <c r="E4234" s="2">
        <v>953.0</v>
      </c>
    </row>
    <row r="4235" hidden="1">
      <c r="A4235" s="2" t="s">
        <v>4337</v>
      </c>
      <c r="B4235" s="2">
        <v>18.0</v>
      </c>
      <c r="C4235" s="2">
        <v>83.0</v>
      </c>
      <c r="D4235" s="2">
        <v>130.0</v>
      </c>
      <c r="E4235" s="2">
        <v>231.0</v>
      </c>
      <c r="F4235" s="2" t="s">
        <v>36</v>
      </c>
      <c r="G4235" s="15" t="str">
        <f>LEFT(A4235, 3)</f>
        <v>LCH</v>
      </c>
      <c r="H4235" s="15" t="str">
        <f>RiGHT(A4235, 3)</f>
        <v>MCI</v>
      </c>
      <c r="I4235" s="15" t="str">
        <f>vlookup(G4235, 'Airport Codes'!$B$2:$D122631, 3, 0)</f>
        <v>Lake Charles, LA</v>
      </c>
      <c r="J4235" s="15" t="str">
        <f>vlookup(H4235, 'Airport Codes'!$B$2:$D122631, 3, 0)</f>
        <v>Kansas City, MO</v>
      </c>
      <c r="K4235" s="21"/>
    </row>
    <row r="4236" hidden="1">
      <c r="A4236" s="2" t="s">
        <v>4338</v>
      </c>
      <c r="B4236" s="2">
        <v>16074.0</v>
      </c>
      <c r="C4236" s="2">
        <v>15927.0</v>
      </c>
      <c r="D4236" s="2">
        <v>17063.0</v>
      </c>
      <c r="E4236" s="2">
        <v>49064.0</v>
      </c>
    </row>
    <row r="4237" hidden="1">
      <c r="A4237" s="2" t="s">
        <v>4339</v>
      </c>
      <c r="B4237" s="2">
        <v>23.0</v>
      </c>
      <c r="C4237" s="2">
        <v>75.0</v>
      </c>
      <c r="D4237" s="2">
        <v>131.0</v>
      </c>
      <c r="E4237" s="2">
        <v>229.0</v>
      </c>
      <c r="F4237" s="2" t="s">
        <v>36</v>
      </c>
      <c r="G4237" s="15" t="str">
        <f>LEFT(A4237, 3)</f>
        <v>EVV</v>
      </c>
      <c r="H4237" s="15" t="str">
        <f>RiGHT(A4237, 3)</f>
        <v>GSP</v>
      </c>
      <c r="I4237" s="15" t="str">
        <f>vlookup(G4237, 'Airport Codes'!$B$2:$D122631, 3, 0)</f>
        <v>Evansville, IN</v>
      </c>
      <c r="J4237" s="15" t="str">
        <f>vlookup(H4237, 'Airport Codes'!$B$2:$D122631, 3, 0)</f>
        <v>Greenville, NC</v>
      </c>
      <c r="K4237" s="21"/>
    </row>
    <row r="4238" hidden="1">
      <c r="A4238" s="2" t="s">
        <v>4340</v>
      </c>
      <c r="B4238" s="2">
        <v>60.0</v>
      </c>
      <c r="C4238" s="2">
        <v>20.0</v>
      </c>
      <c r="D4238" s="2">
        <v>66.0</v>
      </c>
      <c r="E4238" s="2">
        <v>146.0</v>
      </c>
    </row>
    <row r="4239" hidden="1">
      <c r="A4239" s="2" t="s">
        <v>4341</v>
      </c>
      <c r="B4239" s="2">
        <v>46.0</v>
      </c>
      <c r="C4239" s="2">
        <v>79.0</v>
      </c>
      <c r="D4239" s="2">
        <v>103.0</v>
      </c>
      <c r="E4239" s="2">
        <v>228.0</v>
      </c>
      <c r="F4239" s="2" t="s">
        <v>36</v>
      </c>
      <c r="G4239" s="15" t="str">
        <f t="shared" ref="G4239:G4241" si="771">LEFT(A4239, 3)</f>
        <v>BTV</v>
      </c>
      <c r="H4239" s="15" t="str">
        <f t="shared" ref="H4239:H4241" si="772">RiGHT(A4239, 3)</f>
        <v>GRB</v>
      </c>
      <c r="I4239" s="15" t="str">
        <f>vlookup(G4239, 'Airport Codes'!$B$2:$D122631, 3, 0)</f>
        <v>Burlington, NC</v>
      </c>
      <c r="J4239" s="15" t="str">
        <f>vlookup(H4239, 'Airport Codes'!$B$2:$D122631, 3, 0)</f>
        <v>Green Bay, WI</v>
      </c>
      <c r="K4239" s="21"/>
    </row>
    <row r="4240" hidden="1">
      <c r="A4240" s="2" t="s">
        <v>4342</v>
      </c>
      <c r="B4240" s="2">
        <v>21.0</v>
      </c>
      <c r="C4240" s="2">
        <v>64.0</v>
      </c>
      <c r="D4240" s="2">
        <v>143.0</v>
      </c>
      <c r="E4240" s="2">
        <v>228.0</v>
      </c>
      <c r="F4240" s="2" t="s">
        <v>36</v>
      </c>
      <c r="G4240" s="15" t="str">
        <f t="shared" si="771"/>
        <v>GSP</v>
      </c>
      <c r="H4240" s="15" t="str">
        <f t="shared" si="772"/>
        <v>LFT</v>
      </c>
      <c r="I4240" s="15" t="str">
        <f>vlookup(G4240, 'Airport Codes'!$B$2:$D122631, 3, 0)</f>
        <v>Greenville, NC</v>
      </c>
      <c r="J4240" s="15" t="str">
        <f>vlookup(H4240, 'Airport Codes'!$B$2:$D122631, 3, 0)</f>
        <v>Lafayette, IN</v>
      </c>
      <c r="K4240" s="21"/>
    </row>
    <row r="4241" hidden="1">
      <c r="A4241" s="2" t="s">
        <v>4343</v>
      </c>
      <c r="B4241" s="2">
        <v>42.0</v>
      </c>
      <c r="C4241" s="2">
        <v>53.0</v>
      </c>
      <c r="D4241" s="2">
        <v>131.0</v>
      </c>
      <c r="E4241" s="2">
        <v>226.0</v>
      </c>
      <c r="F4241" s="2" t="s">
        <v>36</v>
      </c>
      <c r="G4241" s="15" t="str">
        <f t="shared" si="771"/>
        <v>PIT</v>
      </c>
      <c r="H4241" s="15" t="str">
        <f t="shared" si="772"/>
        <v>ROC</v>
      </c>
      <c r="I4241" s="15" t="str">
        <f>vlookup(G4241, 'Airport Codes'!$B$2:$D122631, 3, 0)</f>
        <v>Pittsburgh, PA</v>
      </c>
      <c r="J4241" s="15" t="str">
        <f>vlookup(H4241, 'Airport Codes'!$B$2:$D122631, 3, 0)</f>
        <v>Rochester, MN</v>
      </c>
      <c r="K4241" s="21"/>
    </row>
    <row r="4242" hidden="1">
      <c r="A4242" s="2" t="s">
        <v>4344</v>
      </c>
      <c r="B4242" s="2">
        <v>88.0</v>
      </c>
      <c r="C4242" s="2">
        <v>110.0</v>
      </c>
      <c r="D4242" s="2">
        <v>99.0</v>
      </c>
      <c r="E4242" s="2">
        <v>297.0</v>
      </c>
    </row>
    <row r="4243" hidden="1">
      <c r="A4243" s="2" t="s">
        <v>4345</v>
      </c>
      <c r="B4243" s="2">
        <v>58.0</v>
      </c>
      <c r="C4243" s="2">
        <v>72.0</v>
      </c>
      <c r="D4243" s="2">
        <v>94.0</v>
      </c>
      <c r="E4243" s="2">
        <v>224.0</v>
      </c>
      <c r="F4243" s="2" t="s">
        <v>36</v>
      </c>
      <c r="G4243" s="15" t="str">
        <f t="shared" ref="G4243:G4244" si="773">LEFT(A4243, 3)</f>
        <v>FLO</v>
      </c>
      <c r="H4243" s="15" t="str">
        <f t="shared" ref="H4243:H4244" si="774">RiGHT(A4243, 3)</f>
        <v>STL</v>
      </c>
      <c r="I4243" s="15" t="str">
        <f>vlookup(G4243, 'Airport Codes'!$B$2:$D122631, 3, 0)</f>
        <v>Florence, SC</v>
      </c>
      <c r="J4243" s="15" t="str">
        <f>vlookup(H4243, 'Airport Codes'!$B$2:$D122631, 3, 0)</f>
        <v>St. Louis, MO</v>
      </c>
      <c r="K4243" s="21"/>
    </row>
    <row r="4244" hidden="1">
      <c r="A4244" s="2" t="s">
        <v>4346</v>
      </c>
      <c r="B4244" s="2">
        <v>19.0</v>
      </c>
      <c r="C4244" s="2">
        <v>19.0</v>
      </c>
      <c r="D4244" s="2">
        <v>186.0</v>
      </c>
      <c r="E4244" s="2">
        <v>224.0</v>
      </c>
      <c r="F4244" s="2" t="s">
        <v>36</v>
      </c>
      <c r="G4244" s="15" t="str">
        <f t="shared" si="773"/>
        <v>GSP</v>
      </c>
      <c r="H4244" s="15" t="str">
        <f t="shared" si="774"/>
        <v>ILM</v>
      </c>
      <c r="I4244" s="15" t="str">
        <f>vlookup(G4244, 'Airport Codes'!$B$2:$D122631, 3, 0)</f>
        <v>Greenville, NC</v>
      </c>
      <c r="J4244" s="15" t="str">
        <f>vlookup(H4244, 'Airport Codes'!$B$2:$D122631, 3, 0)</f>
        <v>Wilmington, DE</v>
      </c>
      <c r="K4244" s="21"/>
    </row>
    <row r="4245" hidden="1">
      <c r="A4245" s="2" t="s">
        <v>4347</v>
      </c>
      <c r="C4245" s="2">
        <v>25.0</v>
      </c>
      <c r="D4245" s="2">
        <v>19.0</v>
      </c>
      <c r="E4245" s="2">
        <v>44.0</v>
      </c>
    </row>
    <row r="4246" hidden="1">
      <c r="A4246" s="2" t="s">
        <v>4348</v>
      </c>
      <c r="B4246" s="2">
        <v>20.0</v>
      </c>
      <c r="C4246" s="2">
        <v>46.0</v>
      </c>
      <c r="D4246" s="2">
        <v>157.0</v>
      </c>
      <c r="E4246" s="2">
        <v>223.0</v>
      </c>
      <c r="F4246" s="2" t="s">
        <v>36</v>
      </c>
      <c r="G4246" s="15" t="str">
        <f t="shared" ref="G4246:G4247" si="775">LEFT(A4246, 3)</f>
        <v>ELP</v>
      </c>
      <c r="H4246" s="15" t="str">
        <f t="shared" ref="H4246:H4247" si="776">RiGHT(A4246, 3)</f>
        <v>MRY</v>
      </c>
      <c r="I4246" s="15" t="str">
        <f>vlookup(G4246, 'Airport Codes'!$B$2:$D122631, 3, 0)</f>
        <v>El Paso, TX</v>
      </c>
      <c r="J4246" s="15" t="str">
        <f>vlookup(H4246, 'Airport Codes'!$B$2:$D122631, 3, 0)</f>
        <v>Monterey, CA</v>
      </c>
      <c r="K4246" s="21"/>
    </row>
    <row r="4247" hidden="1">
      <c r="A4247" s="2" t="s">
        <v>4349</v>
      </c>
      <c r="B4247" s="2">
        <v>44.0</v>
      </c>
      <c r="C4247" s="2">
        <v>57.0</v>
      </c>
      <c r="D4247" s="2">
        <v>121.0</v>
      </c>
      <c r="E4247" s="2">
        <v>222.0</v>
      </c>
      <c r="F4247" s="2" t="s">
        <v>36</v>
      </c>
      <c r="G4247" s="15" t="str">
        <f t="shared" si="775"/>
        <v>CHO</v>
      </c>
      <c r="H4247" s="15" t="str">
        <f t="shared" si="776"/>
        <v>SYR</v>
      </c>
      <c r="I4247" s="15" t="str">
        <f>vlookup(G4247, 'Airport Codes'!$B$2:$D122631, 3, 0)</f>
        <v>Charlottesville, VA</v>
      </c>
      <c r="J4247" s="15" t="str">
        <f>vlookup(H4247, 'Airport Codes'!$B$2:$D122631, 3, 0)</f>
        <v>New York State Fair, NY</v>
      </c>
      <c r="K4247" s="21"/>
    </row>
    <row r="4248" hidden="1">
      <c r="A4248" s="2" t="s">
        <v>4350</v>
      </c>
      <c r="D4248" s="2">
        <v>40.0</v>
      </c>
      <c r="E4248" s="2">
        <v>40.0</v>
      </c>
    </row>
    <row r="4249" hidden="1">
      <c r="A4249" s="2" t="s">
        <v>4351</v>
      </c>
      <c r="D4249" s="2">
        <v>39.0</v>
      </c>
      <c r="E4249" s="2">
        <v>39.0</v>
      </c>
    </row>
    <row r="4250" hidden="1">
      <c r="A4250" s="2" t="s">
        <v>4352</v>
      </c>
      <c r="B4250" s="2">
        <v>37.0</v>
      </c>
      <c r="C4250" s="2">
        <v>37.0</v>
      </c>
      <c r="D4250" s="2">
        <v>148.0</v>
      </c>
      <c r="E4250" s="2">
        <v>222.0</v>
      </c>
      <c r="F4250" s="2" t="s">
        <v>36</v>
      </c>
      <c r="G4250" s="15" t="str">
        <f>LEFT(A4250, 3)</f>
        <v>GNV</v>
      </c>
      <c r="H4250" s="15" t="str">
        <f>RiGHT(A4250, 3)</f>
        <v>XNA</v>
      </c>
      <c r="I4250" s="15" t="str">
        <f>vlookup(G4250, 'Airport Codes'!$B$2:$D122631, 3, 0)</f>
        <v>Gainesville, TX</v>
      </c>
      <c r="J4250" s="15" t="str">
        <f>vlookup(H4250, 'Airport Codes'!$B$2:$D122631, 3, 0)</f>
        <v>Fayetteville, NC</v>
      </c>
      <c r="K4250" s="21"/>
    </row>
    <row r="4251" hidden="1">
      <c r="A4251" s="2" t="s">
        <v>4353</v>
      </c>
      <c r="B4251" s="2">
        <v>556.0</v>
      </c>
      <c r="C4251" s="2">
        <v>591.0</v>
      </c>
      <c r="D4251" s="2">
        <v>559.0</v>
      </c>
      <c r="E4251" s="2">
        <v>1706.0</v>
      </c>
    </row>
    <row r="4252" hidden="1">
      <c r="A4252" s="2" t="s">
        <v>4354</v>
      </c>
      <c r="B4252" s="2">
        <v>87.0</v>
      </c>
      <c r="C4252" s="2">
        <v>63.0</v>
      </c>
      <c r="D4252" s="2">
        <v>114.0</v>
      </c>
      <c r="E4252" s="2">
        <v>264.0</v>
      </c>
    </row>
    <row r="4253" hidden="1">
      <c r="A4253" s="2" t="s">
        <v>4355</v>
      </c>
      <c r="B4253" s="2">
        <v>37.0</v>
      </c>
      <c r="C4253" s="2">
        <v>78.0</v>
      </c>
      <c r="D4253" s="2">
        <v>105.0</v>
      </c>
      <c r="E4253" s="2">
        <v>220.0</v>
      </c>
      <c r="F4253" s="2" t="s">
        <v>36</v>
      </c>
      <c r="G4253" s="15" t="str">
        <f>LEFT(A4253, 3)</f>
        <v>BOI</v>
      </c>
      <c r="H4253" s="15" t="str">
        <f>RiGHT(A4253, 3)</f>
        <v>RDD</v>
      </c>
      <c r="I4253" s="15" t="str">
        <f>vlookup(G4253, 'Airport Codes'!$B$2:$D122631, 3, 0)</f>
        <v>Boise, ID</v>
      </c>
      <c r="J4253" s="15" t="str">
        <f>vlookup(H4253, 'Airport Codes'!$B$2:$D122631, 3, 0)</f>
        <v>Redding, CA</v>
      </c>
      <c r="K4253" s="21"/>
    </row>
    <row r="4254" hidden="1">
      <c r="A4254" s="2" t="s">
        <v>4356</v>
      </c>
      <c r="B4254" s="2">
        <v>110.0</v>
      </c>
      <c r="C4254" s="2">
        <v>38.0</v>
      </c>
      <c r="D4254" s="2">
        <v>42.0</v>
      </c>
      <c r="E4254" s="2">
        <v>190.0</v>
      </c>
    </row>
    <row r="4255" hidden="1">
      <c r="A4255" s="2" t="s">
        <v>4357</v>
      </c>
      <c r="B4255" s="2">
        <v>20.0</v>
      </c>
      <c r="C4255" s="2">
        <v>79.0</v>
      </c>
      <c r="D4255" s="2">
        <v>50.0</v>
      </c>
      <c r="E4255" s="2">
        <v>149.0</v>
      </c>
    </row>
    <row r="4256" hidden="1">
      <c r="A4256" s="2" t="s">
        <v>4358</v>
      </c>
      <c r="B4256" s="2">
        <v>1003.0</v>
      </c>
      <c r="C4256" s="2">
        <v>1271.0</v>
      </c>
      <c r="D4256" s="2">
        <v>1055.0</v>
      </c>
      <c r="E4256" s="2">
        <v>3329.0</v>
      </c>
    </row>
    <row r="4257" hidden="1">
      <c r="A4257" s="2" t="s">
        <v>4359</v>
      </c>
      <c r="B4257" s="2">
        <v>38.0</v>
      </c>
      <c r="C4257" s="2">
        <v>18.0</v>
      </c>
      <c r="D4257" s="2">
        <v>61.0</v>
      </c>
      <c r="E4257" s="2">
        <v>117.0</v>
      </c>
    </row>
    <row r="4258" hidden="1">
      <c r="A4258" s="2" t="s">
        <v>4360</v>
      </c>
      <c r="C4258" s="2">
        <v>37.0</v>
      </c>
      <c r="E4258" s="2">
        <v>37.0</v>
      </c>
    </row>
    <row r="4259" hidden="1">
      <c r="A4259" s="2" t="s">
        <v>4361</v>
      </c>
      <c r="B4259" s="2">
        <v>586.0</v>
      </c>
      <c r="C4259" s="2">
        <v>753.0</v>
      </c>
      <c r="D4259" s="2">
        <v>652.0</v>
      </c>
      <c r="E4259" s="2">
        <v>1991.0</v>
      </c>
    </row>
    <row r="4260" hidden="1">
      <c r="A4260" s="2" t="s">
        <v>4362</v>
      </c>
      <c r="B4260" s="2">
        <v>1466.0</v>
      </c>
      <c r="C4260" s="2">
        <v>1396.0</v>
      </c>
      <c r="D4260" s="2">
        <v>1433.0</v>
      </c>
      <c r="E4260" s="2">
        <v>4295.0</v>
      </c>
    </row>
    <row r="4261" hidden="1">
      <c r="A4261" s="2" t="s">
        <v>4363</v>
      </c>
      <c r="B4261" s="2">
        <v>40.0</v>
      </c>
      <c r="E4261" s="2">
        <v>40.0</v>
      </c>
    </row>
    <row r="4262" hidden="1">
      <c r="A4262" s="2" t="s">
        <v>4364</v>
      </c>
      <c r="B4262" s="2">
        <v>18.0</v>
      </c>
      <c r="C4262" s="2">
        <v>98.0</v>
      </c>
      <c r="D4262" s="2">
        <v>104.0</v>
      </c>
      <c r="E4262" s="2">
        <v>220.0</v>
      </c>
      <c r="F4262" s="2" t="s">
        <v>36</v>
      </c>
      <c r="G4262" s="15" t="str">
        <f t="shared" ref="G4262:G4263" si="777">LEFT(A4262, 3)</f>
        <v>JAC</v>
      </c>
      <c r="H4262" s="15" t="str">
        <f t="shared" ref="H4262:H4263" si="778">RiGHT(A4262, 3)</f>
        <v>ONT</v>
      </c>
      <c r="I4262" s="15" t="str">
        <f>vlookup(G4262, 'Airport Codes'!$B$2:$D122631, 3, 0)</f>
        <v>Jackson, MS</v>
      </c>
      <c r="J4262" s="15" t="str">
        <f>vlookup(H4262, 'Airport Codes'!$B$2:$D122631, 3, 0)</f>
        <v>Ontario, CA</v>
      </c>
      <c r="K4262" s="21"/>
    </row>
    <row r="4263" hidden="1">
      <c r="A4263" s="2" t="s">
        <v>4365</v>
      </c>
      <c r="B4263" s="2">
        <v>41.0</v>
      </c>
      <c r="C4263" s="2">
        <v>68.0</v>
      </c>
      <c r="D4263" s="2">
        <v>110.0</v>
      </c>
      <c r="E4263" s="2">
        <v>219.0</v>
      </c>
      <c r="F4263" s="2" t="s">
        <v>36</v>
      </c>
      <c r="G4263" s="15" t="str">
        <f t="shared" si="777"/>
        <v>CAE</v>
      </c>
      <c r="H4263" s="15" t="str">
        <f t="shared" si="778"/>
        <v>SBN</v>
      </c>
      <c r="I4263" s="15" t="str">
        <f>vlookup(G4263, 'Airport Codes'!$B$2:$D122631, 3, 0)</f>
        <v>Columbia, SC</v>
      </c>
      <c r="J4263" s="15" t="str">
        <f>vlookup(H4263, 'Airport Codes'!$B$2:$D122631, 3, 0)</f>
        <v>South Bend, IN</v>
      </c>
      <c r="K4263" s="21"/>
    </row>
    <row r="4264" hidden="1">
      <c r="A4264" s="2" t="s">
        <v>4366</v>
      </c>
      <c r="B4264" s="2">
        <v>48.0</v>
      </c>
      <c r="C4264" s="2">
        <v>42.0</v>
      </c>
      <c r="D4264" s="2">
        <v>47.0</v>
      </c>
      <c r="E4264" s="2">
        <v>137.0</v>
      </c>
    </row>
    <row r="4265" hidden="1">
      <c r="A4265" s="2" t="s">
        <v>4367</v>
      </c>
      <c r="C4265" s="2">
        <v>18.0</v>
      </c>
      <c r="E4265" s="2">
        <v>18.0</v>
      </c>
    </row>
    <row r="4266" hidden="1">
      <c r="A4266" s="2" t="s">
        <v>4368</v>
      </c>
      <c r="B4266" s="2">
        <v>141.0</v>
      </c>
      <c r="C4266" s="2">
        <v>20.0</v>
      </c>
      <c r="D4266" s="2">
        <v>170.0</v>
      </c>
      <c r="E4266" s="2">
        <v>331.0</v>
      </c>
    </row>
    <row r="4267" hidden="1">
      <c r="A4267" s="2" t="s">
        <v>4369</v>
      </c>
      <c r="B4267" s="2">
        <v>19.0</v>
      </c>
      <c r="C4267" s="2">
        <v>96.0</v>
      </c>
      <c r="D4267" s="2">
        <v>103.0</v>
      </c>
      <c r="E4267" s="2">
        <v>218.0</v>
      </c>
      <c r="F4267" s="2" t="s">
        <v>36</v>
      </c>
      <c r="G4267" s="15" t="str">
        <f>LEFT(A4267, 3)</f>
        <v>GSO</v>
      </c>
      <c r="H4267" s="15" t="str">
        <f>RiGHT(A4267, 3)</f>
        <v>LFT</v>
      </c>
      <c r="I4267" s="15" t="str">
        <f>vlookup(G4267, 'Airport Codes'!$B$2:$D122631, 3, 0)</f>
        <v>Greensboro, NC</v>
      </c>
      <c r="J4267" s="15" t="str">
        <f>vlookup(H4267, 'Airport Codes'!$B$2:$D122631, 3, 0)</f>
        <v>Lafayette, IN</v>
      </c>
      <c r="K4267" s="21"/>
    </row>
    <row r="4268" hidden="1">
      <c r="A4268" s="2" t="s">
        <v>4370</v>
      </c>
      <c r="C4268" s="2">
        <v>2817.0</v>
      </c>
      <c r="D4268" s="2">
        <v>3198.0</v>
      </c>
      <c r="E4268" s="2">
        <v>6015.0</v>
      </c>
    </row>
    <row r="4269" hidden="1">
      <c r="A4269" s="2" t="s">
        <v>4371</v>
      </c>
      <c r="B4269" s="2">
        <v>257.0</v>
      </c>
      <c r="C4269" s="2">
        <v>251.0</v>
      </c>
      <c r="D4269" s="2">
        <v>312.0</v>
      </c>
      <c r="E4269" s="2">
        <v>820.0</v>
      </c>
    </row>
    <row r="4270" hidden="1">
      <c r="A4270" s="2" t="s">
        <v>4372</v>
      </c>
      <c r="B4270" s="2">
        <v>46.0</v>
      </c>
      <c r="C4270" s="2">
        <v>46.0</v>
      </c>
      <c r="D4270" s="2">
        <v>124.0</v>
      </c>
      <c r="E4270" s="2">
        <v>216.0</v>
      </c>
      <c r="F4270" s="2" t="s">
        <v>36</v>
      </c>
      <c r="G4270" s="15" t="str">
        <f>LEFT(A4270, 3)</f>
        <v>PDX</v>
      </c>
      <c r="H4270" s="15" t="str">
        <f>RiGHT(A4270, 3)</f>
        <v>RDD</v>
      </c>
      <c r="I4270" s="15" t="str">
        <f>vlookup(G4270, 'Airport Codes'!$B$2:$D122631, 3, 0)</f>
        <v>Portland, OR</v>
      </c>
      <c r="J4270" s="15" t="str">
        <f>vlookup(H4270, 'Airport Codes'!$B$2:$D122631, 3, 0)</f>
        <v>Redding, CA</v>
      </c>
      <c r="K4270" s="21"/>
    </row>
    <row r="4271" hidden="1">
      <c r="A4271" s="2" t="s">
        <v>4373</v>
      </c>
      <c r="B4271" s="2">
        <v>65.0</v>
      </c>
      <c r="C4271" s="2">
        <v>59.0</v>
      </c>
      <c r="D4271" s="2">
        <v>106.0</v>
      </c>
      <c r="E4271" s="2">
        <v>230.0</v>
      </c>
    </row>
    <row r="4272" hidden="1">
      <c r="A4272" s="2" t="s">
        <v>4374</v>
      </c>
      <c r="D4272" s="2">
        <v>19.0</v>
      </c>
      <c r="E4272" s="2">
        <v>19.0</v>
      </c>
    </row>
    <row r="4273" hidden="1">
      <c r="A4273" s="2" t="s">
        <v>4375</v>
      </c>
      <c r="C4273" s="2">
        <v>60.0</v>
      </c>
      <c r="E4273" s="2">
        <v>60.0</v>
      </c>
    </row>
    <row r="4274" hidden="1">
      <c r="A4274" s="2" t="s">
        <v>4376</v>
      </c>
      <c r="B4274" s="2">
        <v>40.0</v>
      </c>
      <c r="C4274" s="2">
        <v>65.0</v>
      </c>
      <c r="D4274" s="2">
        <v>107.0</v>
      </c>
      <c r="E4274" s="2">
        <v>212.0</v>
      </c>
      <c r="F4274" s="2" t="s">
        <v>36</v>
      </c>
      <c r="G4274" s="15" t="str">
        <f>LEFT(A4274, 3)</f>
        <v>MOB</v>
      </c>
      <c r="H4274" s="15" t="str">
        <f>RiGHT(A4274, 3)</f>
        <v>RSW</v>
      </c>
      <c r="I4274" s="15" t="str">
        <f>vlookup(G4274, 'Airport Codes'!$B$2:$D122631, 3, 0)</f>
        <v>Mobile, AL</v>
      </c>
      <c r="J4274" s="15" t="str">
        <f>vlookup(H4274, 'Airport Codes'!$B$2:$D122631, 3, 0)</f>
        <v>Fort Myers, FL</v>
      </c>
      <c r="K4274" s="21"/>
    </row>
    <row r="4275" hidden="1">
      <c r="A4275" s="2" t="s">
        <v>4377</v>
      </c>
      <c r="B4275" s="2">
        <v>2707.0</v>
      </c>
      <c r="C4275" s="2">
        <v>1994.0</v>
      </c>
      <c r="D4275" s="2">
        <v>1396.0</v>
      </c>
      <c r="E4275" s="2">
        <v>6097.0</v>
      </c>
    </row>
    <row r="4276" hidden="1">
      <c r="A4276" s="2" t="s">
        <v>4378</v>
      </c>
      <c r="B4276" s="2">
        <v>121369.0</v>
      </c>
      <c r="C4276" s="2">
        <v>141221.0</v>
      </c>
      <c r="D4276" s="2">
        <v>127078.0</v>
      </c>
      <c r="E4276" s="2">
        <v>389668.0</v>
      </c>
    </row>
    <row r="4277" hidden="1">
      <c r="A4277" s="2" t="s">
        <v>4379</v>
      </c>
      <c r="C4277" s="2">
        <v>144.0</v>
      </c>
      <c r="D4277" s="2">
        <v>153.0</v>
      </c>
      <c r="E4277" s="2">
        <v>297.0</v>
      </c>
    </row>
    <row r="4278" hidden="1">
      <c r="A4278" s="2" t="s">
        <v>4380</v>
      </c>
      <c r="B4278" s="2">
        <v>42.0</v>
      </c>
      <c r="C4278" s="2">
        <v>74.0</v>
      </c>
      <c r="D4278" s="2">
        <v>95.0</v>
      </c>
      <c r="E4278" s="2">
        <v>211.0</v>
      </c>
      <c r="F4278" s="2" t="s">
        <v>36</v>
      </c>
      <c r="G4278" s="15" t="str">
        <f t="shared" ref="G4278:G4280" si="779">LEFT(A4278, 3)</f>
        <v>PIT</v>
      </c>
      <c r="H4278" s="15" t="str">
        <f t="shared" ref="H4278:H4280" si="780">RiGHT(A4278, 3)</f>
        <v>ROA</v>
      </c>
      <c r="I4278" s="15" t="str">
        <f>vlookup(G4278, 'Airport Codes'!$B$2:$D122631, 3, 0)</f>
        <v>Pittsburgh, PA</v>
      </c>
      <c r="J4278" s="15" t="str">
        <f>vlookup(H4278, 'Airport Codes'!$B$2:$D122631, 3, 0)</f>
        <v>Roanoke, VA</v>
      </c>
      <c r="K4278" s="21"/>
    </row>
    <row r="4279" hidden="1">
      <c r="A4279" s="2" t="s">
        <v>4381</v>
      </c>
      <c r="B4279" s="2">
        <v>36.0</v>
      </c>
      <c r="C4279" s="2">
        <v>58.0</v>
      </c>
      <c r="D4279" s="2">
        <v>116.0</v>
      </c>
      <c r="E4279" s="2">
        <v>210.0</v>
      </c>
      <c r="F4279" s="2" t="s">
        <v>36</v>
      </c>
      <c r="G4279" s="15" t="str">
        <f t="shared" si="779"/>
        <v>LAS</v>
      </c>
      <c r="H4279" s="15" t="str">
        <f t="shared" si="780"/>
        <v>SAF</v>
      </c>
      <c r="I4279" s="15" t="str">
        <f>vlookup(G4279, 'Airport Codes'!$B$2:$D122631, 3, 0)</f>
        <v>Las Vegas, NV</v>
      </c>
      <c r="J4279" s="15" t="str">
        <f>vlookup(H4279, 'Airport Codes'!$B$2:$D122631, 3, 0)</f>
        <v>Santa Fe, NM</v>
      </c>
      <c r="K4279" s="21"/>
    </row>
    <row r="4280" hidden="1">
      <c r="A4280" s="2" t="s">
        <v>4382</v>
      </c>
      <c r="B4280" s="2">
        <v>59.0</v>
      </c>
      <c r="C4280" s="2">
        <v>72.0</v>
      </c>
      <c r="D4280" s="2">
        <v>78.0</v>
      </c>
      <c r="E4280" s="2">
        <v>209.0</v>
      </c>
      <c r="F4280" s="2" t="s">
        <v>36</v>
      </c>
      <c r="G4280" s="15" t="str">
        <f t="shared" si="779"/>
        <v>ACK</v>
      </c>
      <c r="H4280" s="15" t="str">
        <f t="shared" si="780"/>
        <v>CLE</v>
      </c>
      <c r="I4280" s="15" t="str">
        <f>vlookup(G4280, 'Airport Codes'!$B$2:$D122631, 3, 0)</f>
        <v>Nantucket, MA</v>
      </c>
      <c r="J4280" s="15" t="str">
        <f>vlookup(H4280, 'Airport Codes'!$B$2:$D122631, 3, 0)</f>
        <v>Cleveland, OH</v>
      </c>
      <c r="K4280" s="21"/>
    </row>
    <row r="4281" hidden="1">
      <c r="A4281" s="2" t="s">
        <v>4383</v>
      </c>
      <c r="B4281" s="2">
        <v>4741.0</v>
      </c>
      <c r="C4281" s="2">
        <v>5332.0</v>
      </c>
      <c r="D4281" s="2">
        <v>5073.0</v>
      </c>
      <c r="E4281" s="2">
        <v>15146.0</v>
      </c>
    </row>
    <row r="4282" hidden="1">
      <c r="A4282" s="2" t="s">
        <v>4384</v>
      </c>
      <c r="B4282" s="2">
        <v>10577.0</v>
      </c>
      <c r="C4282" s="2">
        <v>10924.0</v>
      </c>
      <c r="D4282" s="2">
        <v>10714.0</v>
      </c>
      <c r="E4282" s="2">
        <v>32215.0</v>
      </c>
    </row>
    <row r="4283" hidden="1">
      <c r="A4283" s="2" t="s">
        <v>4385</v>
      </c>
      <c r="B4283" s="2">
        <v>258.0</v>
      </c>
      <c r="C4283" s="2">
        <v>276.0</v>
      </c>
      <c r="D4283" s="2">
        <v>249.0</v>
      </c>
      <c r="E4283" s="2">
        <v>783.0</v>
      </c>
    </row>
    <row r="4284" hidden="1">
      <c r="A4284" s="2" t="s">
        <v>4386</v>
      </c>
      <c r="B4284" s="2">
        <v>18.0</v>
      </c>
      <c r="C4284" s="2">
        <v>57.0</v>
      </c>
      <c r="D4284" s="2">
        <v>132.0</v>
      </c>
      <c r="E4284" s="2">
        <v>207.0</v>
      </c>
      <c r="F4284" s="2" t="s">
        <v>36</v>
      </c>
      <c r="G4284" s="15" t="str">
        <f>LEFT(A4284, 3)</f>
        <v>GTR</v>
      </c>
      <c r="H4284" s="15" t="str">
        <f>RiGHT(A4284, 3)</f>
        <v>TPA</v>
      </c>
      <c r="I4284" s="15" t="str">
        <f>vlookup(G4284, 'Airport Codes'!$B$2:$D122631, 3, 0)</f>
        <v>Columbus, WI</v>
      </c>
      <c r="J4284" s="15" t="str">
        <f>vlookup(H4284, 'Airport Codes'!$B$2:$D122631, 3, 0)</f>
        <v>Tampa, FL</v>
      </c>
      <c r="K4284" s="21"/>
    </row>
    <row r="4285" hidden="1">
      <c r="A4285" s="2" t="s">
        <v>4387</v>
      </c>
      <c r="B4285" s="2">
        <v>619.0</v>
      </c>
      <c r="C4285" s="2">
        <v>778.0</v>
      </c>
      <c r="D4285" s="2">
        <v>673.0</v>
      </c>
      <c r="E4285" s="2">
        <v>2070.0</v>
      </c>
    </row>
    <row r="4286" hidden="1">
      <c r="A4286" s="2" t="s">
        <v>4388</v>
      </c>
      <c r="B4286" s="2">
        <v>144.0</v>
      </c>
      <c r="C4286" s="2">
        <v>171.0</v>
      </c>
      <c r="D4286" s="2">
        <v>156.0</v>
      </c>
      <c r="E4286" s="2">
        <v>471.0</v>
      </c>
    </row>
    <row r="4287" hidden="1">
      <c r="A4287" s="2" t="s">
        <v>4389</v>
      </c>
      <c r="B4287" s="2">
        <v>12016.0</v>
      </c>
      <c r="C4287" s="2">
        <v>11664.0</v>
      </c>
      <c r="D4287" s="2">
        <v>11610.0</v>
      </c>
      <c r="E4287" s="2">
        <v>35290.0</v>
      </c>
    </row>
    <row r="4288" hidden="1">
      <c r="A4288" s="2" t="s">
        <v>4390</v>
      </c>
      <c r="B4288" s="2">
        <v>138.0</v>
      </c>
      <c r="C4288" s="2">
        <v>109.0</v>
      </c>
      <c r="D4288" s="2">
        <v>191.0</v>
      </c>
      <c r="E4288" s="2">
        <v>438.0</v>
      </c>
    </row>
    <row r="4289" hidden="1">
      <c r="A4289" s="2" t="s">
        <v>4391</v>
      </c>
      <c r="B4289" s="2">
        <v>147.0</v>
      </c>
      <c r="C4289" s="2">
        <v>124.0</v>
      </c>
      <c r="D4289" s="2">
        <v>191.0</v>
      </c>
      <c r="E4289" s="2">
        <v>462.0</v>
      </c>
    </row>
    <row r="4290" hidden="1">
      <c r="A4290" s="2" t="s">
        <v>4392</v>
      </c>
      <c r="B4290" s="2">
        <v>1003.0</v>
      </c>
      <c r="C4290" s="2">
        <v>974.0</v>
      </c>
      <c r="D4290" s="2">
        <v>1092.0</v>
      </c>
      <c r="E4290" s="2">
        <v>3069.0</v>
      </c>
    </row>
    <row r="4291" hidden="1">
      <c r="A4291" s="2" t="s">
        <v>4393</v>
      </c>
      <c r="B4291" s="2">
        <v>18.0</v>
      </c>
      <c r="C4291" s="2">
        <v>83.0</v>
      </c>
      <c r="D4291" s="2">
        <v>98.0</v>
      </c>
      <c r="E4291" s="2">
        <v>199.0</v>
      </c>
      <c r="F4291" s="2" t="s">
        <v>36</v>
      </c>
      <c r="G4291" s="15" t="str">
        <f>LEFT(A4291, 3)</f>
        <v>GFK</v>
      </c>
      <c r="H4291" s="15" t="str">
        <f>RiGHT(A4291, 3)</f>
        <v>MDW</v>
      </c>
      <c r="I4291" s="15" t="str">
        <f>vlookup(G4291, 'Airport Codes'!$B$2:$D122631, 3, 0)</f>
        <v>Grand Forks, ND</v>
      </c>
      <c r="J4291" s="15" t="str">
        <f>vlookup(H4291, 'Airport Codes'!$B$2:$D122631, 3, 0)</f>
        <v>Chicago, IL</v>
      </c>
      <c r="K4291" s="21"/>
    </row>
    <row r="4292" hidden="1">
      <c r="A4292" s="2" t="s">
        <v>4394</v>
      </c>
      <c r="D4292" s="2">
        <v>43.0</v>
      </c>
      <c r="E4292" s="2">
        <v>43.0</v>
      </c>
    </row>
    <row r="4293" hidden="1">
      <c r="A4293" s="2" t="s">
        <v>4395</v>
      </c>
      <c r="B4293" s="2">
        <v>1684.0</v>
      </c>
      <c r="C4293" s="2">
        <v>2928.0</v>
      </c>
      <c r="D4293" s="2">
        <v>2585.0</v>
      </c>
      <c r="E4293" s="2">
        <v>7197.0</v>
      </c>
    </row>
    <row r="4294" hidden="1">
      <c r="A4294" s="2" t="s">
        <v>4396</v>
      </c>
      <c r="B4294" s="2">
        <v>38.0</v>
      </c>
      <c r="C4294" s="2">
        <v>41.0</v>
      </c>
      <c r="D4294" s="2">
        <v>116.0</v>
      </c>
      <c r="E4294" s="2">
        <v>195.0</v>
      </c>
      <c r="F4294" s="2" t="s">
        <v>36</v>
      </c>
      <c r="G4294" s="15" t="str">
        <f t="shared" ref="G4294:G4295" si="781">LEFT(A4294, 3)</f>
        <v>ACT</v>
      </c>
      <c r="H4294" s="15" t="str">
        <f t="shared" ref="H4294:H4295" si="782">RiGHT(A4294, 3)</f>
        <v>MSY</v>
      </c>
      <c r="I4294" s="15" t="str">
        <f>vlookup(G4294, 'Airport Codes'!$B$2:$D122631, 3, 0)</f>
        <v>Waco, TX</v>
      </c>
      <c r="J4294" s="15" t="str">
        <f>vlookup(H4294, 'Airport Codes'!$B$2:$D122631, 3, 0)</f>
        <v>New Orleans, LA</v>
      </c>
      <c r="K4294" s="21"/>
    </row>
    <row r="4295" hidden="1">
      <c r="A4295" s="2" t="s">
        <v>4397</v>
      </c>
      <c r="B4295" s="2">
        <v>27.0</v>
      </c>
      <c r="C4295" s="2">
        <v>71.0</v>
      </c>
      <c r="D4295" s="2">
        <v>96.0</v>
      </c>
      <c r="E4295" s="2">
        <v>194.0</v>
      </c>
      <c r="F4295" s="2" t="s">
        <v>36</v>
      </c>
      <c r="G4295" s="15" t="str">
        <f t="shared" si="781"/>
        <v>DFW</v>
      </c>
      <c r="H4295" s="15" t="str">
        <f t="shared" si="782"/>
        <v>GGG</v>
      </c>
      <c r="I4295" s="15" t="str">
        <f>vlookup(G4295, 'Airport Codes'!$B$2:$D122631, 3, 0)</f>
        <v>Dallas, TX</v>
      </c>
      <c r="J4295" s="15" t="str">
        <f>vlookup(H4295, 'Airport Codes'!$B$2:$D122631, 3, 0)</f>
        <v>Longview, TX</v>
      </c>
      <c r="K4295" s="21"/>
    </row>
    <row r="4296" hidden="1">
      <c r="A4296" s="2" t="s">
        <v>4398</v>
      </c>
      <c r="B4296" s="2">
        <v>139.0</v>
      </c>
      <c r="C4296" s="2">
        <v>233.0</v>
      </c>
      <c r="D4296" s="2">
        <v>186.0</v>
      </c>
      <c r="E4296" s="2">
        <v>558.0</v>
      </c>
    </row>
    <row r="4297" hidden="1">
      <c r="A4297" s="2" t="s">
        <v>4399</v>
      </c>
      <c r="B4297" s="2">
        <v>19.0</v>
      </c>
      <c r="C4297" s="2">
        <v>74.0</v>
      </c>
      <c r="D4297" s="2">
        <v>101.0</v>
      </c>
      <c r="E4297" s="2">
        <v>194.0</v>
      </c>
      <c r="F4297" s="2" t="s">
        <v>36</v>
      </c>
      <c r="G4297" s="15" t="str">
        <f>LEFT(A4297, 3)</f>
        <v>ELM</v>
      </c>
      <c r="H4297" s="15" t="str">
        <f>RiGHT(A4297, 3)</f>
        <v>GSP</v>
      </c>
      <c r="I4297" s="15" t="str">
        <f>vlookup(G4297, 'Airport Codes'!$B$2:$D122631, 3, 0)</f>
        <v>Elmira, NY</v>
      </c>
      <c r="J4297" s="15" t="str">
        <f>vlookup(H4297, 'Airport Codes'!$B$2:$D122631, 3, 0)</f>
        <v>Greenville, NC</v>
      </c>
      <c r="K4297" s="21"/>
    </row>
    <row r="4298" hidden="1">
      <c r="A4298" s="2" t="s">
        <v>4400</v>
      </c>
      <c r="B4298" s="2">
        <v>1280.0</v>
      </c>
      <c r="C4298" s="2">
        <v>1264.0</v>
      </c>
      <c r="D4298" s="2">
        <v>1103.0</v>
      </c>
      <c r="E4298" s="2">
        <v>3647.0</v>
      </c>
    </row>
    <row r="4299" hidden="1">
      <c r="A4299" s="2" t="s">
        <v>4401</v>
      </c>
      <c r="B4299" s="2">
        <v>39.0</v>
      </c>
      <c r="C4299" s="2">
        <v>77.0</v>
      </c>
      <c r="D4299" s="2">
        <v>51.0</v>
      </c>
      <c r="E4299" s="2">
        <v>167.0</v>
      </c>
    </row>
    <row r="4300" hidden="1">
      <c r="A4300" s="2" t="s">
        <v>4402</v>
      </c>
      <c r="B4300" s="2">
        <v>38.0</v>
      </c>
      <c r="C4300" s="2">
        <v>49.0</v>
      </c>
      <c r="D4300" s="2">
        <v>105.0</v>
      </c>
      <c r="E4300" s="2">
        <v>192.0</v>
      </c>
      <c r="F4300" s="2" t="s">
        <v>36</v>
      </c>
      <c r="G4300" s="15" t="str">
        <f>LEFT(A4300, 3)</f>
        <v>LIT</v>
      </c>
      <c r="H4300" s="15" t="str">
        <f>RiGHT(A4300, 3)</f>
        <v>OAJ</v>
      </c>
      <c r="I4300" s="15" t="str">
        <f>vlookup(G4300, 'Airport Codes'!$B$2:$D122631, 3, 0)</f>
        <v>Little Rock, AR</v>
      </c>
      <c r="J4300" s="15" t="str">
        <f>vlookup(H4300, 'Airport Codes'!$B$2:$D122631, 3, 0)</f>
        <v>Jacksonville, FL</v>
      </c>
      <c r="K4300" s="21"/>
    </row>
    <row r="4301" hidden="1">
      <c r="A4301" s="2" t="s">
        <v>4403</v>
      </c>
      <c r="C4301" s="2">
        <v>47.0</v>
      </c>
      <c r="E4301" s="2">
        <v>47.0</v>
      </c>
    </row>
    <row r="4302" hidden="1">
      <c r="A4302" s="2" t="s">
        <v>4404</v>
      </c>
      <c r="B4302" s="2">
        <v>42.0</v>
      </c>
      <c r="C4302" s="2">
        <v>62.0</v>
      </c>
      <c r="D4302" s="2">
        <v>87.0</v>
      </c>
      <c r="E4302" s="2">
        <v>191.0</v>
      </c>
      <c r="F4302" s="2" t="s">
        <v>36</v>
      </c>
      <c r="G4302" s="15" t="str">
        <f t="shared" ref="G4302:G4306" si="783">LEFT(A4302, 3)</f>
        <v>GRB</v>
      </c>
      <c r="H4302" s="15" t="str">
        <f t="shared" ref="H4302:H4306" si="784">RiGHT(A4302, 3)</f>
        <v>ROC</v>
      </c>
      <c r="I4302" s="15" t="str">
        <f>vlookup(G4302, 'Airport Codes'!$B$2:$D122631, 3, 0)</f>
        <v>Green Bay, WI</v>
      </c>
      <c r="J4302" s="15" t="str">
        <f>vlookup(H4302, 'Airport Codes'!$B$2:$D122631, 3, 0)</f>
        <v>Rochester, MN</v>
      </c>
      <c r="K4302" s="21"/>
    </row>
    <row r="4303" hidden="1">
      <c r="A4303" s="2" t="s">
        <v>4405</v>
      </c>
      <c r="B4303" s="2">
        <v>50.0</v>
      </c>
      <c r="C4303" s="2">
        <v>61.0</v>
      </c>
      <c r="D4303" s="2">
        <v>79.0</v>
      </c>
      <c r="E4303" s="2">
        <v>190.0</v>
      </c>
      <c r="F4303" s="2" t="s">
        <v>36</v>
      </c>
      <c r="G4303" s="15" t="str">
        <f t="shared" si="783"/>
        <v>AZO</v>
      </c>
      <c r="H4303" s="15" t="str">
        <f t="shared" si="784"/>
        <v>JFK</v>
      </c>
      <c r="I4303" s="15" t="str">
        <f>vlookup(G4303, 'Airport Codes'!$B$2:$D122631, 3, 0)</f>
        <v>Kalamazoo, MI</v>
      </c>
      <c r="J4303" s="15" t="str">
        <f>vlookup(H4303, 'Airport Codes'!$B$2:$D122631, 3, 0)</f>
        <v>New York, NY</v>
      </c>
      <c r="K4303" s="21"/>
    </row>
    <row r="4304" hidden="1">
      <c r="A4304" s="2" t="s">
        <v>4406</v>
      </c>
      <c r="B4304" s="2">
        <v>39.0</v>
      </c>
      <c r="C4304" s="2">
        <v>47.0</v>
      </c>
      <c r="D4304" s="2">
        <v>100.0</v>
      </c>
      <c r="E4304" s="2">
        <v>186.0</v>
      </c>
      <c r="F4304" s="2" t="s">
        <v>36</v>
      </c>
      <c r="G4304" s="15" t="str">
        <f t="shared" si="783"/>
        <v>DCA</v>
      </c>
      <c r="H4304" s="15" t="str">
        <f t="shared" si="784"/>
        <v>PAH</v>
      </c>
      <c r="I4304" s="15" t="str">
        <f>vlookup(G4304, 'Airport Codes'!$B$2:$D122631, 3, 0)</f>
        <v>Washington, DC</v>
      </c>
      <c r="J4304" s="15" t="str">
        <f>vlookup(H4304, 'Airport Codes'!$B$2:$D122631, 3, 0)</f>
        <v>Paducah, KY</v>
      </c>
      <c r="K4304" s="21"/>
    </row>
    <row r="4305" hidden="1">
      <c r="A4305" s="2" t="s">
        <v>4407</v>
      </c>
      <c r="B4305" s="2">
        <v>48.0</v>
      </c>
      <c r="C4305" s="2">
        <v>48.0</v>
      </c>
      <c r="D4305" s="2">
        <v>88.0</v>
      </c>
      <c r="E4305" s="2">
        <v>184.0</v>
      </c>
      <c r="F4305" s="2" t="s">
        <v>36</v>
      </c>
      <c r="G4305" s="15" t="str">
        <f t="shared" si="783"/>
        <v>GUC</v>
      </c>
      <c r="H4305" s="15" t="str">
        <f t="shared" si="784"/>
        <v>OKC</v>
      </c>
      <c r="I4305" s="15" t="str">
        <f>vlookup(G4305, 'Airport Codes'!$B$2:$D122631, 3, 0)</f>
        <v>Gunnison, CO</v>
      </c>
      <c r="J4305" s="15" t="str">
        <f>vlookup(H4305, 'Airport Codes'!$B$2:$D122631, 3, 0)</f>
        <v>Oklahoma City, OK</v>
      </c>
      <c r="K4305" s="21"/>
    </row>
    <row r="4306" hidden="1">
      <c r="A4306" s="2" t="s">
        <v>4408</v>
      </c>
      <c r="B4306" s="2">
        <v>40.0</v>
      </c>
      <c r="C4306" s="2">
        <v>45.0</v>
      </c>
      <c r="D4306" s="2">
        <v>98.0</v>
      </c>
      <c r="E4306" s="2">
        <v>183.0</v>
      </c>
      <c r="F4306" s="2" t="s">
        <v>36</v>
      </c>
      <c r="G4306" s="15" t="str">
        <f t="shared" si="783"/>
        <v>ERI</v>
      </c>
      <c r="H4306" s="15" t="str">
        <f t="shared" si="784"/>
        <v>GSP</v>
      </c>
      <c r="I4306" s="15" t="str">
        <f>vlookup(G4306, 'Airport Codes'!$B$2:$D122631, 3, 0)</f>
        <v>Erie, PA</v>
      </c>
      <c r="J4306" s="15" t="str">
        <f>vlookup(H4306, 'Airport Codes'!$B$2:$D122631, 3, 0)</f>
        <v>Greenville, NC</v>
      </c>
      <c r="K4306" s="21"/>
    </row>
    <row r="4307" hidden="1">
      <c r="A4307" s="2" t="s">
        <v>4409</v>
      </c>
      <c r="B4307" s="2">
        <v>512.0</v>
      </c>
      <c r="C4307" s="2">
        <v>486.0</v>
      </c>
      <c r="D4307" s="2">
        <v>632.0</v>
      </c>
      <c r="E4307" s="2">
        <v>1630.0</v>
      </c>
    </row>
    <row r="4308" hidden="1">
      <c r="A4308" s="2" t="s">
        <v>4410</v>
      </c>
      <c r="B4308" s="2">
        <v>42.0</v>
      </c>
      <c r="C4308" s="2">
        <v>54.0</v>
      </c>
      <c r="D4308" s="2">
        <v>84.0</v>
      </c>
      <c r="E4308" s="2">
        <v>180.0</v>
      </c>
      <c r="F4308" s="2" t="s">
        <v>36</v>
      </c>
      <c r="G4308" s="15" t="str">
        <f>LEFT(A4308, 3)</f>
        <v>ABY</v>
      </c>
      <c r="H4308" s="15" t="str">
        <f>RiGHT(A4308, 3)</f>
        <v>RIC</v>
      </c>
      <c r="I4308" s="15" t="str">
        <f>vlookup(G4308, 'Airport Codes'!$B$2:$D122631, 3, 0)</f>
        <v>Albany, NY</v>
      </c>
      <c r="J4308" s="15" t="str">
        <f>vlookup(H4308, 'Airport Codes'!$B$2:$D122631, 3, 0)</f>
        <v>Richmond, BC</v>
      </c>
      <c r="K4308" s="21"/>
    </row>
    <row r="4309" hidden="1">
      <c r="A4309" s="2" t="s">
        <v>4411</v>
      </c>
      <c r="B4309" s="2">
        <v>187.0</v>
      </c>
      <c r="C4309" s="2">
        <v>135.0</v>
      </c>
      <c r="D4309" s="2">
        <v>252.0</v>
      </c>
      <c r="E4309" s="2">
        <v>574.0</v>
      </c>
    </row>
    <row r="4310" hidden="1">
      <c r="A4310" s="2" t="s">
        <v>4412</v>
      </c>
      <c r="C4310" s="2">
        <v>38.0</v>
      </c>
      <c r="D4310" s="2">
        <v>54.0</v>
      </c>
      <c r="E4310" s="2">
        <v>92.0</v>
      </c>
    </row>
    <row r="4311" hidden="1">
      <c r="A4311" s="2" t="s">
        <v>4413</v>
      </c>
      <c r="D4311" s="2">
        <v>96.0</v>
      </c>
      <c r="E4311" s="2">
        <v>96.0</v>
      </c>
    </row>
    <row r="4312" hidden="1">
      <c r="A4312" s="2" t="s">
        <v>4414</v>
      </c>
      <c r="B4312" s="2">
        <v>52.0</v>
      </c>
      <c r="C4312" s="2">
        <v>56.0</v>
      </c>
      <c r="D4312" s="2">
        <v>68.0</v>
      </c>
      <c r="E4312" s="2">
        <v>176.0</v>
      </c>
      <c r="F4312" s="2" t="s">
        <v>36</v>
      </c>
      <c r="G4312" s="15" t="str">
        <f>LEFT(A4312, 3)</f>
        <v>ACK</v>
      </c>
      <c r="H4312" s="15" t="str">
        <f>RiGHT(A4312, 3)</f>
        <v>RIC</v>
      </c>
      <c r="I4312" s="15" t="str">
        <f>vlookup(G4312, 'Airport Codes'!$B$2:$D122631, 3, 0)</f>
        <v>Nantucket, MA</v>
      </c>
      <c r="J4312" s="15" t="str">
        <f>vlookup(H4312, 'Airport Codes'!$B$2:$D122631, 3, 0)</f>
        <v>Richmond, BC</v>
      </c>
      <c r="K4312" s="21"/>
    </row>
    <row r="4313" hidden="1">
      <c r="A4313" s="2" t="s">
        <v>4415</v>
      </c>
      <c r="B4313" s="2">
        <v>1788.0</v>
      </c>
      <c r="C4313" s="2">
        <v>1831.0</v>
      </c>
      <c r="D4313" s="2">
        <v>1746.0</v>
      </c>
      <c r="E4313" s="2">
        <v>5365.0</v>
      </c>
    </row>
    <row r="4314" hidden="1">
      <c r="A4314" s="2" t="s">
        <v>4416</v>
      </c>
      <c r="B4314" s="2">
        <v>18.0</v>
      </c>
      <c r="C4314" s="2">
        <v>20.0</v>
      </c>
      <c r="D4314" s="2">
        <v>135.0</v>
      </c>
      <c r="E4314" s="2">
        <v>173.0</v>
      </c>
      <c r="F4314" s="2" t="s">
        <v>36</v>
      </c>
      <c r="G4314" s="15" t="str">
        <f>LEFT(A4314, 3)</f>
        <v>ACT</v>
      </c>
      <c r="H4314" s="15" t="str">
        <f>RiGHT(A4314, 3)</f>
        <v>MEM</v>
      </c>
      <c r="I4314" s="15" t="str">
        <f>vlookup(G4314, 'Airport Codes'!$B$2:$D122631, 3, 0)</f>
        <v>Waco, TX</v>
      </c>
      <c r="J4314" s="15" t="str">
        <f>vlookup(H4314, 'Airport Codes'!$B$2:$D122631, 3, 0)</f>
        <v>Memphis, TN</v>
      </c>
      <c r="K4314" s="21"/>
    </row>
    <row r="4315" hidden="1">
      <c r="A4315" s="2" t="s">
        <v>4417</v>
      </c>
      <c r="B4315" s="2">
        <v>210.0</v>
      </c>
      <c r="C4315" s="2">
        <v>96.0</v>
      </c>
      <c r="D4315" s="2">
        <v>171.0</v>
      </c>
      <c r="E4315" s="2">
        <v>477.0</v>
      </c>
    </row>
    <row r="4316" hidden="1">
      <c r="A4316" s="2" t="s">
        <v>4418</v>
      </c>
      <c r="B4316" s="2">
        <v>38.0</v>
      </c>
      <c r="C4316" s="2">
        <v>38.0</v>
      </c>
      <c r="D4316" s="2">
        <v>96.0</v>
      </c>
      <c r="E4316" s="2">
        <v>172.0</v>
      </c>
      <c r="F4316" s="2" t="s">
        <v>36</v>
      </c>
      <c r="G4316" s="15" t="str">
        <f>LEFT(A4316, 3)</f>
        <v>BDL</v>
      </c>
      <c r="H4316" s="15" t="str">
        <f>RiGHT(A4316, 3)</f>
        <v>CSG</v>
      </c>
      <c r="I4316" s="15" t="str">
        <f>vlookup(G4316, 'Airport Codes'!$B$2:$D122631, 3, 0)</f>
        <v>Hartford, CT</v>
      </c>
      <c r="J4316" s="15" t="str">
        <f>vlookup(H4316, 'Airport Codes'!$B$2:$D122631, 3, 0)</f>
        <v>Columbus, WI</v>
      </c>
      <c r="K4316" s="21"/>
    </row>
    <row r="4317" hidden="1">
      <c r="A4317" s="2" t="s">
        <v>4419</v>
      </c>
      <c r="C4317" s="2">
        <v>120.0</v>
      </c>
      <c r="E4317" s="2">
        <v>120.0</v>
      </c>
    </row>
    <row r="4318" hidden="1">
      <c r="A4318" s="2" t="s">
        <v>4420</v>
      </c>
      <c r="B4318" s="2">
        <v>18.0</v>
      </c>
      <c r="C4318" s="2">
        <v>70.0</v>
      </c>
      <c r="D4318" s="2">
        <v>84.0</v>
      </c>
      <c r="E4318" s="2">
        <v>172.0</v>
      </c>
      <c r="F4318" s="2" t="s">
        <v>36</v>
      </c>
      <c r="G4318" s="15" t="str">
        <f t="shared" ref="G4318:G4323" si="785">LEFT(A4318, 3)</f>
        <v>BUR</v>
      </c>
      <c r="H4318" s="15" t="str">
        <f t="shared" ref="H4318:H4323" si="786">RiGHT(A4318, 3)</f>
        <v>RDD</v>
      </c>
      <c r="I4318" s="15" t="str">
        <f>vlookup(G4318, 'Airport Codes'!$B$2:$D122631, 3, 0)</f>
        <v>Burbank, CA</v>
      </c>
      <c r="J4318" s="15" t="str">
        <f>vlookup(H4318, 'Airport Codes'!$B$2:$D122631, 3, 0)</f>
        <v>Redding, CA</v>
      </c>
      <c r="K4318" s="21"/>
    </row>
    <row r="4319" hidden="1">
      <c r="A4319" s="2" t="s">
        <v>4421</v>
      </c>
      <c r="B4319" s="2">
        <v>41.0</v>
      </c>
      <c r="C4319" s="2">
        <v>45.0</v>
      </c>
      <c r="D4319" s="2">
        <v>83.0</v>
      </c>
      <c r="E4319" s="2">
        <v>169.0</v>
      </c>
      <c r="F4319" s="2" t="s">
        <v>36</v>
      </c>
      <c r="G4319" s="15" t="str">
        <f t="shared" si="785"/>
        <v>AGS</v>
      </c>
      <c r="H4319" s="15" t="str">
        <f t="shared" si="786"/>
        <v>SHV</v>
      </c>
      <c r="I4319" s="15" t="str">
        <f>vlookup(G4319, 'Airport Codes'!$B$2:$D122631, 3, 0)</f>
        <v>Augusta, ME</v>
      </c>
      <c r="J4319" s="15" t="str">
        <f>vlookup(H4319, 'Airport Codes'!$B$2:$D122631, 3, 0)</f>
        <v>Shreveport, LA</v>
      </c>
      <c r="K4319" s="21"/>
    </row>
    <row r="4320" hidden="1">
      <c r="A4320" s="2" t="s">
        <v>4422</v>
      </c>
      <c r="B4320" s="2">
        <v>20.0</v>
      </c>
      <c r="C4320" s="2">
        <v>38.0</v>
      </c>
      <c r="D4320" s="2">
        <v>107.0</v>
      </c>
      <c r="E4320" s="2">
        <v>165.0</v>
      </c>
      <c r="F4320" s="2" t="s">
        <v>36</v>
      </c>
      <c r="G4320" s="15" t="str">
        <f t="shared" si="785"/>
        <v>BOI</v>
      </c>
      <c r="H4320" s="15" t="str">
        <f t="shared" si="786"/>
        <v>FLG</v>
      </c>
      <c r="I4320" s="15" t="str">
        <f>vlookup(G4320, 'Airport Codes'!$B$2:$D122631, 3, 0)</f>
        <v>Boise, ID</v>
      </c>
      <c r="J4320" s="15" t="str">
        <f>vlookup(H4320, 'Airport Codes'!$B$2:$D122631, 3, 0)</f>
        <v>Flagstaff, AZ</v>
      </c>
      <c r="K4320" s="21"/>
    </row>
    <row r="4321" hidden="1">
      <c r="A4321" s="2" t="s">
        <v>4423</v>
      </c>
      <c r="B4321" s="2">
        <v>19.0</v>
      </c>
      <c r="C4321" s="2">
        <v>37.0</v>
      </c>
      <c r="D4321" s="2">
        <v>103.0</v>
      </c>
      <c r="E4321" s="2">
        <v>159.0</v>
      </c>
      <c r="F4321" s="2" t="s">
        <v>36</v>
      </c>
      <c r="G4321" s="15" t="str">
        <f t="shared" si="785"/>
        <v>AGS</v>
      </c>
      <c r="H4321" s="15" t="str">
        <f t="shared" si="786"/>
        <v>AVP</v>
      </c>
      <c r="I4321" s="15" t="str">
        <f>vlookup(G4321, 'Airport Codes'!$B$2:$D122631, 3, 0)</f>
        <v>Augusta, ME</v>
      </c>
      <c r="J4321" s="15" t="str">
        <f>vlookup(H4321, 'Airport Codes'!$B$2:$D122631, 3, 0)</f>
        <v>Wilkes-Barre, PA</v>
      </c>
      <c r="K4321" s="21"/>
    </row>
    <row r="4322" hidden="1">
      <c r="A4322" s="2" t="s">
        <v>4424</v>
      </c>
      <c r="B4322" s="2">
        <v>20.0</v>
      </c>
      <c r="C4322" s="2">
        <v>56.0</v>
      </c>
      <c r="D4322" s="2">
        <v>77.0</v>
      </c>
      <c r="E4322" s="2">
        <v>153.0</v>
      </c>
      <c r="F4322" s="2" t="s">
        <v>36</v>
      </c>
      <c r="G4322" s="15" t="str">
        <f t="shared" si="785"/>
        <v>CVG</v>
      </c>
      <c r="H4322" s="15" t="str">
        <f t="shared" si="786"/>
        <v>ITH</v>
      </c>
      <c r="I4322" s="15" t="str">
        <f>vlookup(G4322, 'Airport Codes'!$B$2:$D122631, 3, 0)</f>
        <v>Cincinnati, OH</v>
      </c>
      <c r="J4322" s="15" t="str">
        <f>vlookup(H4322, 'Airport Codes'!$B$2:$D122631, 3, 0)</f>
        <v>Ithaca, NY</v>
      </c>
      <c r="K4322" s="21"/>
    </row>
    <row r="4323" hidden="1">
      <c r="A4323" s="2" t="s">
        <v>4425</v>
      </c>
      <c r="B4323" s="2">
        <v>38.0</v>
      </c>
      <c r="C4323" s="2">
        <v>44.0</v>
      </c>
      <c r="D4323" s="2">
        <v>69.0</v>
      </c>
      <c r="E4323" s="2">
        <v>151.0</v>
      </c>
      <c r="F4323" s="2" t="s">
        <v>36</v>
      </c>
      <c r="G4323" s="15" t="str">
        <f t="shared" si="785"/>
        <v>CSG</v>
      </c>
      <c r="H4323" s="15" t="str">
        <f t="shared" si="786"/>
        <v>EWR</v>
      </c>
      <c r="I4323" s="15" t="str">
        <f>vlookup(G4323, 'Airport Codes'!$B$2:$D122631, 3, 0)</f>
        <v>Columbus, WI</v>
      </c>
      <c r="J4323" s="15" t="str">
        <f>vlookup(H4323, 'Airport Codes'!$B$2:$D122631, 3, 0)</f>
        <v>Newark, NJ</v>
      </c>
      <c r="K4323" s="21"/>
    </row>
    <row r="4324" hidden="1">
      <c r="A4324" s="2" t="s">
        <v>4426</v>
      </c>
      <c r="B4324" s="2">
        <v>259.0</v>
      </c>
      <c r="C4324" s="2">
        <v>248.0</v>
      </c>
      <c r="D4324" s="2">
        <v>184.0</v>
      </c>
      <c r="E4324" s="2">
        <v>691.0</v>
      </c>
    </row>
    <row r="4325" hidden="1">
      <c r="A4325" s="2" t="s">
        <v>4427</v>
      </c>
      <c r="B4325" s="2">
        <v>18.0</v>
      </c>
      <c r="C4325" s="2">
        <v>41.0</v>
      </c>
      <c r="D4325" s="2">
        <v>85.0</v>
      </c>
      <c r="E4325" s="2">
        <v>144.0</v>
      </c>
      <c r="F4325" s="2" t="s">
        <v>36</v>
      </c>
      <c r="G4325" s="15" t="str">
        <f>LEFT(A4325, 3)</f>
        <v>FLG</v>
      </c>
      <c r="H4325" s="15" t="str">
        <f>RiGHT(A4325, 3)</f>
        <v>LGB</v>
      </c>
      <c r="I4325" s="15" t="str">
        <f>vlookup(G4325, 'Airport Codes'!$B$2:$D122631, 3, 0)</f>
        <v>Flagstaff, AZ</v>
      </c>
      <c r="J4325" s="15" t="str">
        <f>vlookup(H4325, 'Airport Codes'!$B$2:$D122631, 3, 0)</f>
        <v>Long Beach, CA</v>
      </c>
      <c r="K4325" s="21"/>
    </row>
    <row r="4326" hidden="1">
      <c r="A4326" s="2" t="s">
        <v>4428</v>
      </c>
      <c r="B4326" s="2">
        <v>11558.0</v>
      </c>
      <c r="C4326" s="2">
        <v>11314.0</v>
      </c>
      <c r="D4326" s="2">
        <v>11790.0</v>
      </c>
      <c r="E4326" s="2">
        <v>34662.0</v>
      </c>
    </row>
    <row r="4327" hidden="1">
      <c r="A4327" s="2" t="s">
        <v>4429</v>
      </c>
      <c r="B4327" s="2">
        <v>18.0</v>
      </c>
      <c r="C4327" s="2">
        <v>38.0</v>
      </c>
      <c r="D4327" s="2">
        <v>85.0</v>
      </c>
      <c r="E4327" s="2">
        <v>141.0</v>
      </c>
      <c r="F4327" s="2" t="s">
        <v>36</v>
      </c>
      <c r="G4327" s="15" t="str">
        <f>LEFT(A4327, 3)</f>
        <v>CVG</v>
      </c>
      <c r="H4327" s="15" t="str">
        <f>RiGHT(A4327, 3)</f>
        <v>LSE</v>
      </c>
      <c r="I4327" s="15" t="str">
        <f>vlookup(G4327, 'Airport Codes'!$B$2:$D122631, 3, 0)</f>
        <v>Cincinnati, OH</v>
      </c>
      <c r="J4327" s="15" t="str">
        <f>vlookup(H4327, 'Airport Codes'!$B$2:$D122631, 3, 0)</f>
        <v>La Crosse, WI</v>
      </c>
      <c r="K4327" s="21"/>
    </row>
    <row r="4328" hidden="1">
      <c r="A4328" s="2" t="s">
        <v>4430</v>
      </c>
      <c r="B4328" s="2">
        <v>497.0</v>
      </c>
      <c r="C4328" s="2">
        <v>489.0</v>
      </c>
      <c r="D4328" s="2">
        <v>669.0</v>
      </c>
      <c r="E4328" s="2">
        <v>1655.0</v>
      </c>
    </row>
    <row r="4329" hidden="1">
      <c r="A4329" s="2" t="s">
        <v>4431</v>
      </c>
      <c r="B4329" s="2">
        <v>132781.0</v>
      </c>
      <c r="C4329" s="2">
        <v>139539.0</v>
      </c>
      <c r="D4329" s="2">
        <v>137519.0</v>
      </c>
      <c r="E4329" s="2">
        <v>409839.0</v>
      </c>
    </row>
    <row r="4330" hidden="1">
      <c r="A4330" s="2" t="s">
        <v>4432</v>
      </c>
      <c r="B4330" s="2">
        <v>20.0</v>
      </c>
      <c r="C4330" s="2">
        <v>38.0</v>
      </c>
      <c r="D4330" s="2">
        <v>78.0</v>
      </c>
      <c r="E4330" s="2">
        <v>136.0</v>
      </c>
      <c r="F4330" s="2" t="s">
        <v>36</v>
      </c>
      <c r="G4330" s="15" t="str">
        <f t="shared" ref="G4330:G4332" si="787">LEFT(A4330, 3)</f>
        <v>BHM</v>
      </c>
      <c r="H4330" s="15" t="str">
        <f t="shared" ref="H4330:H4332" si="788">RiGHT(A4330, 3)</f>
        <v>LYH</v>
      </c>
      <c r="I4330" s="15" t="str">
        <f>vlookup(G4330, 'Airport Codes'!$B$2:$D122631, 3, 0)</f>
        <v>Birmingham, AL</v>
      </c>
      <c r="J4330" s="15" t="str">
        <f>vlookup(H4330, 'Airport Codes'!$B$2:$D122631, 3, 0)</f>
        <v>Lynchburg, VA</v>
      </c>
      <c r="K4330" s="21"/>
    </row>
    <row r="4331" hidden="1">
      <c r="A4331" s="2" t="s">
        <v>4433</v>
      </c>
      <c r="B4331" s="2">
        <v>36.0</v>
      </c>
      <c r="C4331" s="2">
        <v>38.0</v>
      </c>
      <c r="D4331" s="2">
        <v>61.0</v>
      </c>
      <c r="E4331" s="2">
        <v>135.0</v>
      </c>
      <c r="F4331" s="2" t="s">
        <v>36</v>
      </c>
      <c r="G4331" s="15" t="str">
        <f t="shared" si="787"/>
        <v>MKE</v>
      </c>
      <c r="H4331" s="15" t="str">
        <f t="shared" si="788"/>
        <v>MOT</v>
      </c>
      <c r="I4331" s="15" t="str">
        <f>vlookup(G4331, 'Airport Codes'!$B$2:$D122631, 3, 0)</f>
        <v>Milwaukee Airport-Trains, WI</v>
      </c>
      <c r="J4331" s="15" t="str">
        <f>vlookup(H4331, 'Airport Codes'!$B$2:$D122631, 3, 0)</f>
        <v>Minot, ND</v>
      </c>
      <c r="K4331" s="21"/>
    </row>
    <row r="4332" hidden="1">
      <c r="A4332" s="2" t="s">
        <v>4434</v>
      </c>
      <c r="B4332" s="2">
        <v>19.0</v>
      </c>
      <c r="C4332" s="2">
        <v>25.0</v>
      </c>
      <c r="D4332" s="2">
        <v>85.0</v>
      </c>
      <c r="E4332" s="2">
        <v>129.0</v>
      </c>
      <c r="F4332" s="2" t="s">
        <v>36</v>
      </c>
      <c r="G4332" s="15" t="str">
        <f t="shared" si="787"/>
        <v>CRW</v>
      </c>
      <c r="H4332" s="15" t="str">
        <f t="shared" si="788"/>
        <v>ORF</v>
      </c>
      <c r="I4332" s="15" t="str">
        <f>vlookup(G4332, 'Airport Codes'!$B$2:$D122631, 3, 0)</f>
        <v>Charleston, WV</v>
      </c>
      <c r="J4332" s="15" t="str">
        <f>vlookup(H4332, 'Airport Codes'!$B$2:$D122631, 3, 0)</f>
        <v>Norfolk, VA</v>
      </c>
      <c r="K4332" s="21"/>
    </row>
    <row r="4333" hidden="1">
      <c r="A4333" s="2" t="s">
        <v>4435</v>
      </c>
      <c r="B4333" s="2">
        <v>4603.0</v>
      </c>
      <c r="C4333" s="2">
        <v>5390.0</v>
      </c>
      <c r="D4333" s="2">
        <v>5025.0</v>
      </c>
      <c r="E4333" s="2">
        <v>15018.0</v>
      </c>
    </row>
    <row r="4334" hidden="1">
      <c r="A4334" s="2" t="s">
        <v>4436</v>
      </c>
      <c r="B4334" s="2">
        <v>230.0</v>
      </c>
      <c r="C4334" s="2">
        <v>178.0</v>
      </c>
      <c r="D4334" s="2">
        <v>195.0</v>
      </c>
      <c r="E4334" s="2">
        <v>603.0</v>
      </c>
    </row>
    <row r="4335" hidden="1">
      <c r="A4335" s="2" t="s">
        <v>4437</v>
      </c>
      <c r="B4335" s="2">
        <v>39.0</v>
      </c>
      <c r="C4335" s="2">
        <v>42.0</v>
      </c>
      <c r="D4335" s="2">
        <v>43.0</v>
      </c>
      <c r="E4335" s="2">
        <v>124.0</v>
      </c>
      <c r="F4335" s="2" t="s">
        <v>36</v>
      </c>
      <c r="G4335" s="15" t="str">
        <f>LEFT(A4335, 3)</f>
        <v>GNV</v>
      </c>
      <c r="H4335" s="15" t="str">
        <f>RiGHT(A4335, 3)</f>
        <v>HSV</v>
      </c>
      <c r="I4335" s="15" t="str">
        <f>vlookup(G4335, 'Airport Codes'!$B$2:$D122631, 3, 0)</f>
        <v>Gainesville, TX</v>
      </c>
      <c r="J4335" s="15" t="str">
        <f>vlookup(H4335, 'Airport Codes'!$B$2:$D122631, 3, 0)</f>
        <v>Huntsville, AL</v>
      </c>
      <c r="K4335" s="21"/>
    </row>
    <row r="4336" hidden="1">
      <c r="A4336" s="2" t="s">
        <v>4438</v>
      </c>
      <c r="B4336" s="2">
        <v>740.0</v>
      </c>
      <c r="C4336" s="2">
        <v>735.0</v>
      </c>
      <c r="D4336" s="2">
        <v>934.0</v>
      </c>
      <c r="E4336" s="2">
        <v>2409.0</v>
      </c>
    </row>
    <row r="4337" hidden="1">
      <c r="A4337" s="2" t="s">
        <v>4439</v>
      </c>
      <c r="B4337" s="2">
        <v>2009.0</v>
      </c>
      <c r="E4337" s="2">
        <v>2009.0</v>
      </c>
    </row>
    <row r="4338" hidden="1">
      <c r="A4338" s="2" t="s">
        <v>4440</v>
      </c>
      <c r="B4338" s="2">
        <v>3555.0</v>
      </c>
      <c r="C4338" s="2">
        <v>3367.0</v>
      </c>
      <c r="D4338" s="2">
        <v>3135.0</v>
      </c>
      <c r="E4338" s="2">
        <v>10057.0</v>
      </c>
    </row>
    <row r="4339" hidden="1">
      <c r="A4339" s="2" t="s">
        <v>4441</v>
      </c>
      <c r="B4339" s="2">
        <v>3022.0</v>
      </c>
      <c r="E4339" s="2">
        <v>3022.0</v>
      </c>
    </row>
    <row r="4340" hidden="1">
      <c r="A4340" s="2" t="s">
        <v>4442</v>
      </c>
      <c r="B4340" s="2">
        <v>19.0</v>
      </c>
      <c r="C4340" s="2">
        <v>48.0</v>
      </c>
      <c r="D4340" s="2">
        <v>55.0</v>
      </c>
      <c r="E4340" s="2">
        <v>122.0</v>
      </c>
      <c r="F4340" s="2" t="s">
        <v>36</v>
      </c>
      <c r="G4340" s="15" t="str">
        <f t="shared" ref="G4340:G4343" si="789">LEFT(A4340, 3)</f>
        <v>LSE</v>
      </c>
      <c r="H4340" s="15" t="str">
        <f t="shared" ref="H4340:H4343" si="790">RiGHT(A4340, 3)</f>
        <v>MEM</v>
      </c>
      <c r="I4340" s="15" t="str">
        <f>vlookup(G4340, 'Airport Codes'!$B$2:$D122631, 3, 0)</f>
        <v>La Crosse, WI</v>
      </c>
      <c r="J4340" s="15" t="str">
        <f>vlookup(H4340, 'Airport Codes'!$B$2:$D122631, 3, 0)</f>
        <v>Memphis, TN</v>
      </c>
      <c r="K4340" s="21"/>
    </row>
    <row r="4341" hidden="1">
      <c r="A4341" s="2" t="s">
        <v>4443</v>
      </c>
      <c r="B4341" s="2">
        <v>20.0</v>
      </c>
      <c r="C4341" s="2">
        <v>39.0</v>
      </c>
      <c r="D4341" s="2">
        <v>62.0</v>
      </c>
      <c r="E4341" s="2">
        <v>121.0</v>
      </c>
      <c r="F4341" s="2" t="s">
        <v>36</v>
      </c>
      <c r="G4341" s="15" t="str">
        <f t="shared" si="789"/>
        <v>CLE</v>
      </c>
      <c r="H4341" s="15" t="str">
        <f t="shared" si="790"/>
        <v>LYH</v>
      </c>
      <c r="I4341" s="15" t="str">
        <f>vlookup(G4341, 'Airport Codes'!$B$2:$D122631, 3, 0)</f>
        <v>Cleveland, OH</v>
      </c>
      <c r="J4341" s="15" t="str">
        <f>vlookup(H4341, 'Airport Codes'!$B$2:$D122631, 3, 0)</f>
        <v>Lynchburg, VA</v>
      </c>
      <c r="K4341" s="21"/>
    </row>
    <row r="4342" hidden="1">
      <c r="A4342" s="2" t="s">
        <v>4444</v>
      </c>
      <c r="B4342" s="2">
        <v>18.0</v>
      </c>
      <c r="C4342" s="2">
        <v>44.0</v>
      </c>
      <c r="D4342" s="2">
        <v>58.0</v>
      </c>
      <c r="E4342" s="2">
        <v>120.0</v>
      </c>
      <c r="F4342" s="2" t="s">
        <v>36</v>
      </c>
      <c r="G4342" s="15" t="str">
        <f t="shared" si="789"/>
        <v>AEX</v>
      </c>
      <c r="H4342" s="15" t="str">
        <f t="shared" si="790"/>
        <v>CHS</v>
      </c>
      <c r="I4342" s="15" t="str">
        <f>vlookup(G4342, 'Airport Codes'!$B$2:$D122631, 3, 0)</f>
        <v>Alexandria, VA</v>
      </c>
      <c r="J4342" s="15" t="str">
        <f>vlookup(H4342, 'Airport Codes'!$B$2:$D122631, 3, 0)</f>
        <v>Charleston, WV</v>
      </c>
      <c r="K4342" s="21"/>
    </row>
    <row r="4343" hidden="1">
      <c r="A4343" s="2" t="s">
        <v>4445</v>
      </c>
      <c r="B4343" s="2">
        <v>18.0</v>
      </c>
      <c r="C4343" s="2">
        <v>43.0</v>
      </c>
      <c r="D4343" s="2">
        <v>59.0</v>
      </c>
      <c r="E4343" s="2">
        <v>120.0</v>
      </c>
      <c r="F4343" s="2" t="s">
        <v>36</v>
      </c>
      <c r="G4343" s="15" t="str">
        <f t="shared" si="789"/>
        <v>MLI</v>
      </c>
      <c r="H4343" s="15" t="str">
        <f t="shared" si="790"/>
        <v>SYR</v>
      </c>
      <c r="I4343" s="15" t="str">
        <f>vlookup(G4343, 'Airport Codes'!$B$2:$D122631, 3, 0)</f>
        <v>Moline, IL</v>
      </c>
      <c r="J4343" s="15" t="str">
        <f>vlookup(H4343, 'Airport Codes'!$B$2:$D122631, 3, 0)</f>
        <v>New York State Fair, NY</v>
      </c>
      <c r="K4343" s="21"/>
    </row>
    <row r="4344" hidden="1">
      <c r="A4344" s="2" t="s">
        <v>4446</v>
      </c>
      <c r="B4344" s="2">
        <v>44.0</v>
      </c>
      <c r="C4344" s="2">
        <v>48.0</v>
      </c>
      <c r="E4344" s="2">
        <v>92.0</v>
      </c>
    </row>
    <row r="4345" hidden="1">
      <c r="A4345" s="2" t="s">
        <v>4447</v>
      </c>
      <c r="B4345" s="2">
        <v>5959.0</v>
      </c>
      <c r="C4345" s="2">
        <v>8080.0</v>
      </c>
      <c r="D4345" s="2">
        <v>8048.0</v>
      </c>
      <c r="E4345" s="2">
        <v>22087.0</v>
      </c>
    </row>
    <row r="4346" hidden="1">
      <c r="A4346" s="2" t="s">
        <v>4448</v>
      </c>
      <c r="B4346" s="2">
        <v>19.0</v>
      </c>
      <c r="D4346" s="2">
        <v>18.0</v>
      </c>
      <c r="E4346" s="2">
        <v>37.0</v>
      </c>
    </row>
    <row r="4347" hidden="1">
      <c r="A4347" s="2" t="s">
        <v>4449</v>
      </c>
      <c r="C4347" s="2">
        <v>20.0</v>
      </c>
      <c r="E4347" s="2">
        <v>20.0</v>
      </c>
    </row>
    <row r="4348" hidden="1">
      <c r="A4348" s="2" t="s">
        <v>4450</v>
      </c>
      <c r="C4348" s="2">
        <v>19.0</v>
      </c>
      <c r="D4348" s="2">
        <v>38.0</v>
      </c>
      <c r="E4348" s="2">
        <v>57.0</v>
      </c>
    </row>
    <row r="4349" hidden="1">
      <c r="A4349" s="2" t="s">
        <v>4451</v>
      </c>
      <c r="B4349" s="2">
        <v>211.0</v>
      </c>
      <c r="C4349" s="2">
        <v>210.0</v>
      </c>
      <c r="D4349" s="2">
        <v>162.0</v>
      </c>
      <c r="E4349" s="2">
        <v>583.0</v>
      </c>
    </row>
    <row r="4350" hidden="1">
      <c r="A4350" s="2" t="s">
        <v>4452</v>
      </c>
      <c r="B4350" s="2">
        <v>4128.0</v>
      </c>
      <c r="C4350" s="2">
        <v>4298.0</v>
      </c>
      <c r="D4350" s="2">
        <v>3090.0</v>
      </c>
      <c r="E4350" s="2">
        <v>11516.0</v>
      </c>
    </row>
    <row r="4351" hidden="1">
      <c r="A4351" s="2" t="s">
        <v>4453</v>
      </c>
      <c r="B4351" s="2">
        <v>146.0</v>
      </c>
      <c r="C4351" s="2">
        <v>257.0</v>
      </c>
      <c r="D4351" s="2">
        <v>198.0</v>
      </c>
      <c r="E4351" s="2">
        <v>601.0</v>
      </c>
    </row>
    <row r="4352" hidden="1">
      <c r="A4352" s="2" t="s">
        <v>4454</v>
      </c>
      <c r="D4352" s="2">
        <v>20.0</v>
      </c>
      <c r="E4352" s="2">
        <v>20.0</v>
      </c>
    </row>
    <row r="4353" hidden="1">
      <c r="A4353" s="2" t="s">
        <v>4455</v>
      </c>
      <c r="C4353" s="2">
        <v>21.0</v>
      </c>
      <c r="E4353" s="2">
        <v>21.0</v>
      </c>
    </row>
    <row r="4354" hidden="1">
      <c r="A4354" s="2" t="s">
        <v>4456</v>
      </c>
      <c r="D4354" s="2">
        <v>19.0</v>
      </c>
      <c r="E4354" s="2">
        <v>19.0</v>
      </c>
    </row>
    <row r="4355" hidden="1">
      <c r="A4355" s="2" t="s">
        <v>4457</v>
      </c>
      <c r="B4355" s="2">
        <v>20.0</v>
      </c>
      <c r="C4355" s="2">
        <v>38.0</v>
      </c>
      <c r="D4355" s="2">
        <v>57.0</v>
      </c>
      <c r="E4355" s="2">
        <v>115.0</v>
      </c>
      <c r="F4355" s="2" t="s">
        <v>36</v>
      </c>
      <c r="G4355" s="15" t="str">
        <f>LEFT(A4355, 3)</f>
        <v>ELM</v>
      </c>
      <c r="H4355" s="15" t="str">
        <f>RiGHT(A4355, 3)</f>
        <v>LEX</v>
      </c>
      <c r="I4355" s="15" t="str">
        <f>vlookup(G4355, 'Airport Codes'!$B$2:$D122631, 3, 0)</f>
        <v>Elmira, NY</v>
      </c>
      <c r="J4355" s="15" t="str">
        <f>vlookup(H4355, 'Airport Codes'!$B$2:$D122631, 3, 0)</f>
        <v>Lexington Barbeque Festival, NC</v>
      </c>
      <c r="K4355" s="21"/>
    </row>
    <row r="4356" hidden="1">
      <c r="A4356" s="2" t="s">
        <v>4458</v>
      </c>
      <c r="B4356" s="2">
        <v>28905.0</v>
      </c>
      <c r="C4356" s="2">
        <v>28401.0</v>
      </c>
      <c r="D4356" s="2">
        <v>27693.0</v>
      </c>
      <c r="E4356" s="2">
        <v>84999.0</v>
      </c>
    </row>
    <row r="4357" hidden="1">
      <c r="A4357" s="2" t="s">
        <v>4459</v>
      </c>
      <c r="B4357" s="2">
        <v>19.0</v>
      </c>
      <c r="C4357" s="2">
        <v>39.0</v>
      </c>
      <c r="D4357" s="2">
        <v>56.0</v>
      </c>
      <c r="E4357" s="2">
        <v>114.0</v>
      </c>
      <c r="F4357" s="2" t="s">
        <v>36</v>
      </c>
      <c r="G4357" s="15" t="str">
        <f>LEFT(A4357, 3)</f>
        <v>GRR</v>
      </c>
      <c r="H4357" s="15" t="str">
        <f>RiGHT(A4357, 3)</f>
        <v>MGM</v>
      </c>
      <c r="I4357" s="15" t="str">
        <f>vlookup(G4357, 'Airport Codes'!$B$2:$D122631, 3, 0)</f>
        <v>Grand Rapids, MI</v>
      </c>
      <c r="J4357" s="15" t="str">
        <f>vlookup(H4357, 'Airport Codes'!$B$2:$D122631, 3, 0)</f>
        <v>Montgomery, AL</v>
      </c>
      <c r="K4357" s="21"/>
    </row>
    <row r="4358" hidden="1">
      <c r="A4358" s="2" t="s">
        <v>4460</v>
      </c>
      <c r="B4358" s="2">
        <v>81.0</v>
      </c>
      <c r="C4358" s="2">
        <v>18.0</v>
      </c>
      <c r="D4358" s="2">
        <v>19.0</v>
      </c>
      <c r="E4358" s="2">
        <v>118.0</v>
      </c>
    </row>
    <row r="4359" hidden="1">
      <c r="A4359" s="2" t="s">
        <v>4461</v>
      </c>
      <c r="B4359" s="2">
        <v>18248.0</v>
      </c>
      <c r="C4359" s="2">
        <v>19926.0</v>
      </c>
      <c r="D4359" s="2">
        <v>19897.0</v>
      </c>
      <c r="E4359" s="2">
        <v>58071.0</v>
      </c>
    </row>
    <row r="4360" hidden="1">
      <c r="A4360" s="2" t="s">
        <v>4462</v>
      </c>
      <c r="C4360" s="2">
        <v>20.0</v>
      </c>
      <c r="D4360" s="2">
        <v>18.0</v>
      </c>
      <c r="E4360" s="2">
        <v>38.0</v>
      </c>
    </row>
    <row r="4361" hidden="1">
      <c r="A4361" s="2" t="s">
        <v>4463</v>
      </c>
      <c r="B4361" s="2">
        <v>19.0</v>
      </c>
      <c r="C4361" s="2">
        <v>19.0</v>
      </c>
      <c r="D4361" s="2">
        <v>61.0</v>
      </c>
      <c r="E4361" s="2">
        <v>99.0</v>
      </c>
      <c r="F4361" s="2" t="s">
        <v>36</v>
      </c>
      <c r="G4361" s="15" t="str">
        <f>LEFT(A4361, 3)</f>
        <v>LFT</v>
      </c>
      <c r="H4361" s="15" t="str">
        <f>RiGHT(A4361, 3)</f>
        <v>XNA</v>
      </c>
      <c r="I4361" s="15" t="str">
        <f>vlookup(G4361, 'Airport Codes'!$B$2:$D122631, 3, 0)</f>
        <v>Lafayette, IN</v>
      </c>
      <c r="J4361" s="15" t="str">
        <f>vlookup(H4361, 'Airport Codes'!$B$2:$D122631, 3, 0)</f>
        <v>Fayetteville, NC</v>
      </c>
      <c r="K4361" s="21"/>
    </row>
    <row r="4362" hidden="1">
      <c r="A4362" s="2" t="s">
        <v>4464</v>
      </c>
      <c r="B4362" s="2">
        <v>431.0</v>
      </c>
      <c r="C4362" s="2">
        <v>533.0</v>
      </c>
      <c r="D4362" s="2">
        <v>467.0</v>
      </c>
      <c r="E4362" s="2">
        <v>1431.0</v>
      </c>
    </row>
    <row r="4363" hidden="1">
      <c r="A4363" s="2" t="s">
        <v>4465</v>
      </c>
      <c r="D4363" s="2">
        <v>29.0</v>
      </c>
      <c r="E4363" s="2">
        <v>29.0</v>
      </c>
    </row>
    <row r="4364" hidden="1">
      <c r="A4364" s="2" t="s">
        <v>4466</v>
      </c>
      <c r="B4364" s="2">
        <v>18.0</v>
      </c>
      <c r="C4364" s="2">
        <v>20.0</v>
      </c>
      <c r="D4364" s="2">
        <v>37.0</v>
      </c>
      <c r="E4364" s="2">
        <v>75.0</v>
      </c>
      <c r="F4364" s="2" t="s">
        <v>36</v>
      </c>
      <c r="G4364" s="15" t="str">
        <f>LEFT(A4364, 3)</f>
        <v>AZO</v>
      </c>
      <c r="H4364" s="15" t="str">
        <f>RiGHT(A4364, 3)</f>
        <v>CVG</v>
      </c>
      <c r="I4364" s="15" t="str">
        <f>vlookup(G4364, 'Airport Codes'!$B$2:$D122631, 3, 0)</f>
        <v>Kalamazoo, MI</v>
      </c>
      <c r="J4364" s="15" t="str">
        <f>vlookup(H4364, 'Airport Codes'!$B$2:$D122631, 3, 0)</f>
        <v>Cincinnati, OH</v>
      </c>
      <c r="K4364" s="21"/>
    </row>
    <row r="4365" hidden="1">
      <c r="A4365" s="2" t="s">
        <v>4467</v>
      </c>
      <c r="B4365" s="2">
        <v>185.0</v>
      </c>
      <c r="C4365" s="2">
        <v>157.0</v>
      </c>
      <c r="D4365" s="2">
        <v>204.0</v>
      </c>
      <c r="E4365" s="2">
        <v>546.0</v>
      </c>
    </row>
    <row r="4366" hidden="1">
      <c r="A4366" s="2" t="s">
        <v>4468</v>
      </c>
      <c r="B4366" s="2">
        <v>1015.0</v>
      </c>
      <c r="C4366" s="2">
        <v>1036.0</v>
      </c>
      <c r="E4366" s="2">
        <v>2051.0</v>
      </c>
    </row>
    <row r="4367" hidden="1">
      <c r="A4367" s="2" t="s">
        <v>4469</v>
      </c>
      <c r="D4367" s="2">
        <v>761.0</v>
      </c>
      <c r="E4367" s="2">
        <v>761.0</v>
      </c>
    </row>
    <row r="4368" hidden="1">
      <c r="A4368" s="2" t="s">
        <v>4470</v>
      </c>
      <c r="B4368" s="2">
        <v>1374.0</v>
      </c>
      <c r="C4368" s="2">
        <v>687.0</v>
      </c>
      <c r="D4368" s="2">
        <v>1473.0</v>
      </c>
      <c r="E4368" s="2">
        <v>3534.0</v>
      </c>
    </row>
    <row r="4369" hidden="1">
      <c r="A4369" s="2" t="s">
        <v>4471</v>
      </c>
      <c r="B4369" s="2">
        <v>39.0</v>
      </c>
      <c r="C4369" s="2">
        <v>18.0</v>
      </c>
      <c r="D4369" s="2">
        <v>36.0</v>
      </c>
      <c r="E4369" s="2">
        <v>93.0</v>
      </c>
    </row>
    <row r="4370" hidden="1">
      <c r="A4370" s="2" t="s">
        <v>4472</v>
      </c>
      <c r="B4370" s="2">
        <v>20063.0</v>
      </c>
      <c r="C4370" s="2">
        <v>22852.0</v>
      </c>
      <c r="D4370" s="2">
        <v>11305.0</v>
      </c>
      <c r="E4370" s="2">
        <v>54220.0</v>
      </c>
    </row>
    <row r="4371" hidden="1">
      <c r="A4371" s="2" t="s">
        <v>4473</v>
      </c>
      <c r="B4371" s="2">
        <v>525.0</v>
      </c>
      <c r="C4371" s="2">
        <v>537.0</v>
      </c>
      <c r="D4371" s="2">
        <v>529.0</v>
      </c>
      <c r="E4371" s="2">
        <v>1591.0</v>
      </c>
    </row>
    <row r="4372" hidden="1">
      <c r="A4372" s="2" t="s">
        <v>4474</v>
      </c>
      <c r="B4372" s="2">
        <v>158.0</v>
      </c>
      <c r="C4372" s="2">
        <v>98.0</v>
      </c>
      <c r="D4372" s="2">
        <v>96.0</v>
      </c>
      <c r="E4372" s="2">
        <v>352.0</v>
      </c>
    </row>
    <row r="4373" hidden="1">
      <c r="A4373" s="2" t="s">
        <v>4475</v>
      </c>
      <c r="B4373" s="2">
        <v>57.0</v>
      </c>
      <c r="C4373" s="2">
        <v>56.0</v>
      </c>
      <c r="D4373" s="2">
        <v>84.0</v>
      </c>
      <c r="E4373" s="2">
        <v>197.0</v>
      </c>
    </row>
    <row r="4374" hidden="1">
      <c r="A4374" s="2" t="s">
        <v>4476</v>
      </c>
      <c r="D4374" s="2">
        <v>45.0</v>
      </c>
      <c r="E4374" s="2">
        <v>45.0</v>
      </c>
    </row>
    <row r="4375" hidden="1">
      <c r="A4375" s="2" t="s">
        <v>4477</v>
      </c>
      <c r="B4375" s="2">
        <v>35.0</v>
      </c>
      <c r="D4375" s="2">
        <v>145.0</v>
      </c>
      <c r="E4375" s="2">
        <v>180.0</v>
      </c>
    </row>
    <row r="4376" hidden="1">
      <c r="A4376" s="2" t="s">
        <v>4478</v>
      </c>
      <c r="B4376" s="2">
        <v>19.0</v>
      </c>
      <c r="D4376" s="2">
        <v>46.0</v>
      </c>
      <c r="E4376" s="2">
        <v>65.0</v>
      </c>
    </row>
    <row r="4377" hidden="1">
      <c r="A4377" s="2" t="s">
        <v>4479</v>
      </c>
      <c r="B4377" s="2">
        <v>18.0</v>
      </c>
      <c r="C4377" s="2">
        <v>18.0</v>
      </c>
      <c r="D4377" s="2">
        <v>19.0</v>
      </c>
      <c r="E4377" s="2">
        <v>55.0</v>
      </c>
      <c r="F4377" s="2" t="s">
        <v>36</v>
      </c>
      <c r="G4377" s="15" t="str">
        <f>LEFT(A4377, 3)</f>
        <v>ART</v>
      </c>
      <c r="H4377" s="15" t="str">
        <f>RiGHT(A4377, 3)</f>
        <v>ORF</v>
      </c>
      <c r="I4377" s="15" t="str">
        <f>vlookup(G4377, 'Airport Codes'!$B$2:$D122631, 3, 0)</f>
        <v>Watertown, NY</v>
      </c>
      <c r="J4377" s="15" t="str">
        <f>vlookup(H4377, 'Airport Codes'!$B$2:$D122631, 3, 0)</f>
        <v>Norfolk, VA</v>
      </c>
      <c r="K4377" s="21"/>
    </row>
    <row r="4378" hidden="1">
      <c r="A4378" s="2" t="s">
        <v>4480</v>
      </c>
      <c r="B4378" s="2">
        <v>20.0</v>
      </c>
      <c r="D4378" s="2">
        <v>20.0</v>
      </c>
      <c r="E4378" s="2">
        <v>40.0</v>
      </c>
    </row>
    <row r="4379" hidden="1">
      <c r="A4379" s="2" t="s">
        <v>4481</v>
      </c>
      <c r="D4379" s="2">
        <v>19.0</v>
      </c>
      <c r="E4379" s="2">
        <v>19.0</v>
      </c>
    </row>
    <row r="4380" hidden="1">
      <c r="A4380" s="2" t="s">
        <v>4482</v>
      </c>
      <c r="B4380" s="2">
        <v>18.0</v>
      </c>
      <c r="D4380" s="2">
        <v>40.0</v>
      </c>
      <c r="E4380" s="2">
        <v>58.0</v>
      </c>
    </row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hidden="1"/>
    <row r="5506" hidden="1"/>
    <row r="5507" hidden="1"/>
    <row r="5508" hidden="1"/>
    <row r="5509" hidden="1"/>
    <row r="5510" hidden="1"/>
    <row r="5511" hidden="1"/>
    <row r="5512" hidden="1"/>
    <row r="5513" hidden="1"/>
    <row r="5514" hidden="1"/>
    <row r="5515" hidden="1"/>
    <row r="5516" hidden="1"/>
    <row r="5517" hidden="1"/>
    <row r="5518" hidden="1"/>
    <row r="5519" hidden="1"/>
    <row r="5520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hidden="1"/>
    <row r="5634" hidden="1"/>
    <row r="5635" hidden="1"/>
    <row r="5636" hidden="1"/>
    <row r="5637" hidden="1"/>
    <row r="5638" hidden="1"/>
    <row r="5639" hidden="1"/>
    <row r="5640" hidden="1"/>
    <row r="5641" hidden="1"/>
    <row r="5642" hidden="1"/>
    <row r="5643" hidden="1"/>
    <row r="5644" hidden="1"/>
    <row r="5645" hidden="1"/>
    <row r="5646" hidden="1"/>
    <row r="5647" hidden="1"/>
    <row r="5648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hidden="1"/>
    <row r="5858" hidden="1"/>
    <row r="5859" hidden="1"/>
    <row r="5860" hidden="1"/>
    <row r="5861" hidden="1"/>
    <row r="5862" hidden="1"/>
    <row r="5863" hidden="1"/>
    <row r="5864" hidden="1"/>
    <row r="5865" hidden="1"/>
    <row r="5866" hidden="1"/>
    <row r="5867" hidden="1"/>
    <row r="5868" hidden="1"/>
    <row r="5869" hidden="1"/>
    <row r="5870" hidden="1"/>
    <row r="5871" hidden="1"/>
    <row r="587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hidden="1"/>
    <row r="6114" hidden="1"/>
    <row r="6115" hidden="1"/>
    <row r="6116" hidden="1"/>
    <row r="6117" hidden="1"/>
    <row r="6118" hidden="1"/>
    <row r="6119" hidden="1"/>
    <row r="6120" hidden="1"/>
    <row r="6121" hidden="1"/>
    <row r="6122" hidden="1"/>
    <row r="6123" hidden="1"/>
    <row r="6124" hidden="1"/>
    <row r="6125" hidden="1"/>
    <row r="6126" hidden="1"/>
    <row r="6127" hidden="1"/>
    <row r="6128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hidden="1"/>
    <row r="6402" hidden="1"/>
    <row r="6403" hidden="1"/>
    <row r="6404" hidden="1"/>
    <row r="6405" hidden="1"/>
    <row r="6406" hidden="1"/>
    <row r="6407" hidden="1"/>
    <row r="6408" hidden="1"/>
    <row r="6409" hidden="1"/>
    <row r="6410" hidden="1"/>
    <row r="6411" hidden="1"/>
    <row r="6412" hidden="1"/>
    <row r="6413" hidden="1"/>
    <row r="6414" hidden="1"/>
    <row r="6415" hidden="1"/>
    <row r="641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hidden="1"/>
    <row r="6434" hidden="1"/>
    <row r="6435" hidden="1"/>
    <row r="6436" hidden="1"/>
    <row r="6437" hidden="1"/>
    <row r="6438" hidden="1"/>
    <row r="6439" hidden="1"/>
    <row r="6440" hidden="1"/>
    <row r="6441" hidden="1"/>
    <row r="6442" hidden="1"/>
    <row r="6443" hidden="1"/>
    <row r="6444" hidden="1"/>
    <row r="6445" hidden="1"/>
    <row r="6446" hidden="1"/>
    <row r="6447" hidden="1"/>
    <row r="6448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hidden="1"/>
    <row r="6786" hidden="1"/>
    <row r="6787" hidden="1"/>
    <row r="6788" hidden="1"/>
    <row r="6789" hidden="1"/>
    <row r="6790" hidden="1"/>
    <row r="6791" hidden="1"/>
    <row r="6792" hidden="1"/>
    <row r="6793" hidden="1"/>
    <row r="6794" hidden="1"/>
    <row r="6795" hidden="1"/>
    <row r="6796" hidden="1"/>
    <row r="6797" hidden="1"/>
    <row r="6798" hidden="1"/>
    <row r="6799" hidden="1"/>
    <row r="6800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hidden="1"/>
    <row r="6818" hidden="1"/>
    <row r="6819" hidden="1"/>
    <row r="6820" hidden="1"/>
    <row r="6821" hidden="1"/>
    <row r="6822" hidden="1"/>
    <row r="6823" hidden="1"/>
    <row r="6824" hidden="1"/>
    <row r="6825" hidden="1"/>
    <row r="6826" hidden="1"/>
    <row r="6827" hidden="1"/>
    <row r="6828" hidden="1"/>
    <row r="6829" hidden="1"/>
    <row r="6830" hidden="1"/>
    <row r="6831" hidden="1"/>
    <row r="683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hidden="1"/>
    <row r="8066" hidden="1"/>
    <row r="8067" hidden="1"/>
    <row r="8068" hidden="1"/>
    <row r="8069" hidden="1"/>
    <row r="8070" hidden="1"/>
    <row r="8071" hidden="1"/>
    <row r="8072" hidden="1"/>
    <row r="8073" hidden="1"/>
    <row r="8074" hidden="1"/>
    <row r="8075" hidden="1"/>
    <row r="8076" hidden="1"/>
    <row r="8077" hidden="1"/>
    <row r="8078" hidden="1"/>
    <row r="8079" hidden="1"/>
    <row r="8080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hidden="1"/>
    <row r="8290" hidden="1"/>
    <row r="8291" hidden="1"/>
    <row r="8292" hidden="1"/>
    <row r="8293" hidden="1"/>
    <row r="8294" hidden="1"/>
    <row r="8295" hidden="1"/>
    <row r="8296" hidden="1"/>
    <row r="8297" hidden="1"/>
    <row r="8298" hidden="1"/>
    <row r="8299" hidden="1"/>
    <row r="8300" hidden="1"/>
    <row r="8301" hidden="1"/>
    <row r="8302" hidden="1"/>
    <row r="8303" hidden="1"/>
    <row r="8304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hidden="1"/>
    <row r="8354" hidden="1"/>
    <row r="8355" hidden="1"/>
    <row r="8356" hidden="1"/>
    <row r="8357" hidden="1"/>
    <row r="8358" hidden="1"/>
    <row r="8359" hidden="1"/>
    <row r="8360" hidden="1"/>
    <row r="8361" hidden="1"/>
    <row r="8362" hidden="1"/>
    <row r="8363" hidden="1"/>
    <row r="8364" hidden="1"/>
    <row r="8365" hidden="1"/>
    <row r="8366" hidden="1"/>
    <row r="8367" hidden="1"/>
    <row r="8368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hidden="1"/>
    <row r="8610" hidden="1"/>
    <row r="8611" hidden="1"/>
    <row r="8612" hidden="1"/>
    <row r="8613" hidden="1"/>
    <row r="8614" hidden="1"/>
    <row r="8615" hidden="1"/>
    <row r="8616" hidden="1"/>
    <row r="8617" hidden="1"/>
    <row r="8618" hidden="1"/>
    <row r="8619" hidden="1"/>
    <row r="8620" hidden="1"/>
    <row r="8621" hidden="1"/>
    <row r="8622" hidden="1"/>
    <row r="8623" hidden="1"/>
    <row r="8624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hidden="1"/>
    <row r="8770" hidden="1"/>
    <row r="8771" hidden="1"/>
    <row r="8772" hidden="1"/>
    <row r="8773" hidden="1"/>
    <row r="8774" hidden="1"/>
    <row r="8775" hidden="1"/>
    <row r="8776" hidden="1"/>
    <row r="8777" hidden="1"/>
    <row r="8778" hidden="1"/>
    <row r="8779" hidden="1"/>
    <row r="8780" hidden="1"/>
    <row r="8781" hidden="1"/>
    <row r="8782" hidden="1"/>
    <row r="8783" hidden="1"/>
    <row r="878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hidden="1"/>
    <row r="8802" hidden="1"/>
    <row r="8803" hidden="1"/>
    <row r="8804" hidden="1"/>
    <row r="8805" hidden="1"/>
    <row r="8806" hidden="1"/>
    <row r="8807" hidden="1"/>
    <row r="8808" hidden="1"/>
    <row r="8809" hidden="1"/>
    <row r="8810" hidden="1"/>
    <row r="8811" hidden="1"/>
    <row r="8812" hidden="1"/>
    <row r="8813" hidden="1"/>
    <row r="8814" hidden="1"/>
    <row r="8815" hidden="1"/>
    <row r="881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hidden="1"/>
    <row r="9122" hidden="1"/>
    <row r="9123" hidden="1"/>
    <row r="9124" hidden="1"/>
    <row r="9125" hidden="1"/>
    <row r="9126" hidden="1"/>
    <row r="9127" hidden="1"/>
    <row r="9128" hidden="1"/>
    <row r="9129" hidden="1"/>
    <row r="9130" hidden="1"/>
    <row r="9131" hidden="1"/>
    <row r="9132" hidden="1"/>
    <row r="9133" hidden="1"/>
    <row r="9134" hidden="1"/>
    <row r="9135" hidden="1"/>
    <row r="913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hidden="1"/>
    <row r="9442" hidden="1"/>
    <row r="9443" hidden="1"/>
    <row r="9444" hidden="1"/>
    <row r="9445" hidden="1"/>
    <row r="9446" hidden="1"/>
    <row r="9447" hidden="1"/>
    <row r="9448" hidden="1"/>
    <row r="9449" hidden="1"/>
    <row r="9450" hidden="1"/>
    <row r="9451" hidden="1"/>
    <row r="9452" hidden="1"/>
    <row r="9453" hidden="1"/>
    <row r="9454" hidden="1"/>
    <row r="9455" hidden="1"/>
    <row r="9456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hidden="1"/>
    <row r="9666" hidden="1"/>
    <row r="9667" hidden="1"/>
    <row r="9668" hidden="1"/>
    <row r="9669" hidden="1"/>
    <row r="9670" hidden="1"/>
    <row r="9671" hidden="1"/>
    <row r="9672" hidden="1"/>
    <row r="9673" hidden="1"/>
    <row r="9674" hidden="1"/>
    <row r="9675" hidden="1"/>
    <row r="9676" hidden="1"/>
    <row r="9677" hidden="1"/>
    <row r="9678" hidden="1"/>
    <row r="9679" hidden="1"/>
    <row r="9680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hidden="1"/>
    <row r="9826" hidden="1"/>
    <row r="9827" hidden="1"/>
    <row r="9828" hidden="1"/>
    <row r="9829" hidden="1"/>
    <row r="9830" hidden="1"/>
    <row r="9831" hidden="1"/>
    <row r="9832" hidden="1"/>
    <row r="9833" hidden="1"/>
    <row r="9834" hidden="1"/>
    <row r="9835" hidden="1"/>
    <row r="9836" hidden="1"/>
    <row r="9837" hidden="1"/>
    <row r="9838" hidden="1"/>
    <row r="9839" hidden="1"/>
    <row r="9840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hidden="1"/>
    <row r="9858" hidden="1"/>
    <row r="9859" hidden="1"/>
    <row r="9860" hidden="1"/>
    <row r="9861" hidden="1"/>
    <row r="9862" hidden="1"/>
    <row r="9863" hidden="1"/>
    <row r="9864" hidden="1"/>
    <row r="9865" hidden="1"/>
    <row r="9866" hidden="1"/>
    <row r="9867" hidden="1"/>
    <row r="9868" hidden="1"/>
    <row r="9869" hidden="1"/>
    <row r="9870" hidden="1"/>
    <row r="9871" hidden="1"/>
    <row r="987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hidden="1"/>
    <row r="9986" hidden="1"/>
    <row r="9987" hidden="1"/>
    <row r="9988" hidden="1"/>
    <row r="9989" hidden="1"/>
    <row r="9990" hidden="1"/>
    <row r="9991" hidden="1"/>
    <row r="9992" hidden="1"/>
    <row r="9993" hidden="1"/>
    <row r="9994" hidden="1"/>
    <row r="9995" hidden="1"/>
    <row r="9996" hidden="1"/>
    <row r="9997" hidden="1"/>
    <row r="9998" hidden="1"/>
    <row r="9999" hidden="1"/>
    <row r="10000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  <row r="10020" hidden="1"/>
    <row r="10021" hidden="1"/>
    <row r="10022" hidden="1"/>
    <row r="10023" hidden="1"/>
    <row r="10024" hidden="1"/>
    <row r="10025" hidden="1"/>
    <row r="10026" hidden="1"/>
    <row r="10027" hidden="1"/>
    <row r="10028" hidden="1"/>
    <row r="10029" hidden="1"/>
    <row r="10030" hidden="1"/>
    <row r="10031" hidden="1"/>
    <row r="1003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hidden="1"/>
    <row r="10050" hidden="1"/>
    <row r="10051" hidden="1"/>
    <row r="10052" hidden="1"/>
    <row r="10053" hidden="1"/>
    <row r="10054" hidden="1"/>
    <row r="10055" hidden="1"/>
    <row r="10056" hidden="1"/>
    <row r="10057" hidden="1"/>
    <row r="10058" hidden="1"/>
    <row r="10059" hidden="1"/>
    <row r="10060" hidden="1"/>
    <row r="10061" hidden="1"/>
    <row r="10062" hidden="1"/>
    <row r="10063" hidden="1"/>
    <row r="10064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hidden="1"/>
    <row r="10082" hidden="1"/>
    <row r="10083" hidden="1"/>
    <row r="10084" hidden="1"/>
    <row r="10085" hidden="1"/>
    <row r="10086" hidden="1"/>
    <row r="10087" hidden="1"/>
    <row r="10088" hidden="1"/>
    <row r="10089" hidden="1"/>
    <row r="10090" hidden="1"/>
    <row r="10091" hidden="1"/>
    <row r="10092" hidden="1"/>
    <row r="10093" hidden="1"/>
    <row r="10094" hidden="1"/>
    <row r="10095" hidden="1"/>
    <row r="10096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hidden="1"/>
    <row r="10114" hidden="1"/>
    <row r="10115" hidden="1"/>
    <row r="10116" hidden="1"/>
    <row r="10117" hidden="1"/>
    <row r="10118" hidden="1"/>
    <row r="10119" hidden="1"/>
    <row r="10120" hidden="1"/>
    <row r="10121" hidden="1"/>
    <row r="10122" hidden="1"/>
    <row r="10123" hidden="1"/>
    <row r="10124" hidden="1"/>
    <row r="10125" hidden="1"/>
    <row r="10126" hidden="1"/>
    <row r="10127" hidden="1"/>
    <row r="10128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hidden="1"/>
    <row r="10146" hidden="1"/>
    <row r="10147" hidden="1"/>
    <row r="10148" hidden="1"/>
    <row r="10149" hidden="1"/>
    <row r="10150" hidden="1"/>
    <row r="10151" hidden="1"/>
    <row r="10152" hidden="1"/>
    <row r="10153" hidden="1"/>
    <row r="10154" hidden="1"/>
    <row r="10155" hidden="1"/>
    <row r="10156" hidden="1"/>
    <row r="10157" hidden="1"/>
    <row r="10158" hidden="1"/>
    <row r="10159" hidden="1"/>
    <row r="10160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hidden="1"/>
    <row r="10178" hidden="1"/>
    <row r="10179" hidden="1"/>
    <row r="10180" hidden="1"/>
    <row r="10181" hidden="1"/>
    <row r="10182" hidden="1"/>
    <row r="10183" hidden="1"/>
    <row r="10184" hidden="1"/>
    <row r="10185" hidden="1"/>
    <row r="10186" hidden="1"/>
    <row r="10187" hidden="1"/>
    <row r="10188" hidden="1"/>
    <row r="10189" hidden="1"/>
    <row r="10190" hidden="1"/>
    <row r="10191" hidden="1"/>
    <row r="1019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hidden="1"/>
    <row r="10210" hidden="1"/>
    <row r="10211" hidden="1"/>
    <row r="10212" hidden="1"/>
    <row r="10213" hidden="1"/>
    <row r="10214" hidden="1"/>
    <row r="10215" hidden="1"/>
    <row r="10216" hidden="1"/>
    <row r="10217" hidden="1"/>
    <row r="10218" hidden="1"/>
    <row r="10219" hidden="1"/>
    <row r="10220" hidden="1"/>
    <row r="10221" hidden="1"/>
    <row r="10222" hidden="1"/>
    <row r="10223" hidden="1"/>
    <row r="10224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hidden="1"/>
    <row r="10242" hidden="1"/>
    <row r="10243" hidden="1"/>
    <row r="10244" hidden="1"/>
    <row r="10245" hidden="1"/>
    <row r="10246" hidden="1"/>
    <row r="10247" hidden="1"/>
    <row r="10248" hidden="1"/>
    <row r="10249" hidden="1"/>
    <row r="10250" hidden="1"/>
    <row r="10251" hidden="1"/>
    <row r="10252" hidden="1"/>
    <row r="10253" hidden="1"/>
    <row r="10254" hidden="1"/>
    <row r="10255" hidden="1"/>
    <row r="10256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hidden="1"/>
    <row r="10274" hidden="1"/>
    <row r="10275" hidden="1"/>
    <row r="10276" hidden="1"/>
    <row r="10277" hidden="1"/>
    <row r="10278" hidden="1"/>
    <row r="10279" hidden="1"/>
    <row r="10280" hidden="1"/>
    <row r="10281" hidden="1"/>
    <row r="10282" hidden="1"/>
    <row r="10283" hidden="1"/>
    <row r="10284" hidden="1"/>
    <row r="10285" hidden="1"/>
    <row r="10286" hidden="1"/>
    <row r="10287" hidden="1"/>
    <row r="10288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hidden="1"/>
    <row r="10306" hidden="1"/>
    <row r="10307" hidden="1"/>
    <row r="10308" hidden="1"/>
    <row r="10309" hidden="1"/>
    <row r="10310" hidden="1"/>
    <row r="10311" hidden="1"/>
    <row r="10312" hidden="1"/>
    <row r="10313" hidden="1"/>
    <row r="10314" hidden="1"/>
    <row r="10315" hidden="1"/>
    <row r="10316" hidden="1"/>
    <row r="10317" hidden="1"/>
    <row r="10318" hidden="1"/>
    <row r="10319" hidden="1"/>
    <row r="10320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hidden="1"/>
    <row r="10338" hidden="1"/>
    <row r="10339" hidden="1"/>
    <row r="10340" hidden="1"/>
    <row r="10341" hidden="1"/>
    <row r="10342" hidden="1"/>
    <row r="10343" hidden="1"/>
    <row r="10344" hidden="1"/>
    <row r="10345" hidden="1"/>
    <row r="10346" hidden="1"/>
    <row r="10347" hidden="1"/>
    <row r="10348" hidden="1"/>
    <row r="10349" hidden="1"/>
    <row r="10350" hidden="1"/>
    <row r="10351" hidden="1"/>
    <row r="1035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hidden="1"/>
    <row r="10370" hidden="1"/>
    <row r="10371" hidden="1"/>
    <row r="10372" hidden="1"/>
    <row r="10373" hidden="1"/>
    <row r="10374" hidden="1"/>
    <row r="10375" hidden="1"/>
    <row r="10376" hidden="1"/>
    <row r="10377" hidden="1"/>
    <row r="10378" hidden="1"/>
    <row r="10379" hidden="1"/>
    <row r="10380" hidden="1"/>
    <row r="10381" hidden="1"/>
    <row r="10382" hidden="1"/>
    <row r="10383" hidden="1"/>
    <row r="10384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hidden="1"/>
    <row r="10402" hidden="1"/>
    <row r="10403" hidden="1"/>
    <row r="10404" hidden="1"/>
    <row r="10405" hidden="1"/>
    <row r="10406" hidden="1"/>
    <row r="10407" hidden="1"/>
    <row r="10408" hidden="1"/>
    <row r="10409" hidden="1"/>
    <row r="10410" hidden="1"/>
    <row r="10411" hidden="1"/>
    <row r="10412" hidden="1"/>
    <row r="10413" hidden="1"/>
    <row r="10414" hidden="1"/>
    <row r="10415" hidden="1"/>
    <row r="10416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hidden="1"/>
    <row r="10434" hidden="1"/>
    <row r="10435" hidden="1"/>
    <row r="10436" hidden="1"/>
    <row r="10437" hidden="1"/>
    <row r="10438" hidden="1"/>
    <row r="10439" hidden="1"/>
    <row r="10440" hidden="1"/>
    <row r="10441" hidden="1"/>
    <row r="10442" hidden="1"/>
    <row r="10443" hidden="1"/>
    <row r="10444" hidden="1"/>
    <row r="10445" hidden="1"/>
    <row r="10446" hidden="1"/>
    <row r="10447" hidden="1"/>
    <row r="10448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hidden="1"/>
    <row r="10466" hidden="1"/>
    <row r="10467" hidden="1"/>
    <row r="10468" hidden="1"/>
    <row r="10469" hidden="1"/>
    <row r="10470" hidden="1"/>
    <row r="10471" hidden="1"/>
    <row r="10472" hidden="1"/>
    <row r="10473" hidden="1"/>
    <row r="10474" hidden="1"/>
    <row r="10475" hidden="1"/>
    <row r="10476" hidden="1"/>
    <row r="10477" hidden="1"/>
    <row r="10478" hidden="1"/>
    <row r="10479" hidden="1"/>
    <row r="10480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hidden="1"/>
    <row r="10498" hidden="1"/>
    <row r="10499" hidden="1"/>
    <row r="10500" hidden="1"/>
    <row r="10501" hidden="1"/>
    <row r="10502" hidden="1"/>
    <row r="10503" hidden="1"/>
    <row r="10504" hidden="1"/>
    <row r="10505" hidden="1"/>
    <row r="10506" hidden="1"/>
    <row r="10507" hidden="1"/>
    <row r="10508" hidden="1"/>
    <row r="10509" hidden="1"/>
    <row r="10510" hidden="1"/>
    <row r="10511" hidden="1"/>
    <row r="1051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hidden="1"/>
    <row r="10530" hidden="1"/>
    <row r="10531" hidden="1"/>
    <row r="10532" hidden="1"/>
    <row r="10533" hidden="1"/>
    <row r="10534" hidden="1"/>
    <row r="10535" hidden="1"/>
    <row r="10536" hidden="1"/>
    <row r="10537" hidden="1"/>
    <row r="10538" hidden="1"/>
    <row r="10539" hidden="1"/>
    <row r="10540" hidden="1"/>
    <row r="10541" hidden="1"/>
    <row r="10542" hidden="1"/>
    <row r="10543" hidden="1"/>
    <row r="10544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hidden="1"/>
    <row r="10562" hidden="1"/>
    <row r="10563" hidden="1"/>
    <row r="10564" hidden="1"/>
    <row r="10565" hidden="1"/>
    <row r="10566" hidden="1"/>
    <row r="10567" hidden="1"/>
    <row r="10568" hidden="1"/>
    <row r="10569" hidden="1"/>
    <row r="10570" hidden="1"/>
    <row r="10571" hidden="1"/>
    <row r="10572" hidden="1"/>
    <row r="10573" hidden="1"/>
    <row r="10574" hidden="1"/>
    <row r="10575" hidden="1"/>
    <row r="10576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hidden="1"/>
    <row r="10594" hidden="1"/>
    <row r="10595" hidden="1"/>
    <row r="10596" hidden="1"/>
    <row r="10597" hidden="1"/>
    <row r="10598" hidden="1"/>
    <row r="10599" hidden="1"/>
    <row r="10600" hidden="1"/>
    <row r="10601" hidden="1"/>
    <row r="10602" hidden="1"/>
    <row r="10603" hidden="1"/>
    <row r="10604" hidden="1"/>
    <row r="10605" hidden="1"/>
    <row r="10606" hidden="1"/>
    <row r="10607" hidden="1"/>
    <row r="10608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hidden="1"/>
    <row r="10626" hidden="1"/>
    <row r="10627" hidden="1"/>
    <row r="10628" hidden="1"/>
    <row r="10629" hidden="1"/>
    <row r="10630" hidden="1"/>
    <row r="10631" hidden="1"/>
    <row r="10632" hidden="1"/>
    <row r="10633" hidden="1"/>
    <row r="10634" hidden="1"/>
    <row r="10635" hidden="1"/>
    <row r="10636" hidden="1"/>
    <row r="10637" hidden="1"/>
    <row r="10638" hidden="1"/>
    <row r="10639" hidden="1"/>
    <row r="10640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hidden="1"/>
    <row r="10658" hidden="1"/>
    <row r="10659" hidden="1"/>
    <row r="10660" hidden="1"/>
    <row r="10661" hidden="1"/>
    <row r="10662" hidden="1"/>
    <row r="10663" hidden="1"/>
    <row r="10664" hidden="1"/>
    <row r="10665" hidden="1"/>
    <row r="10666" hidden="1"/>
    <row r="10667" hidden="1"/>
    <row r="10668" hidden="1"/>
    <row r="10669" hidden="1"/>
    <row r="10670" hidden="1"/>
    <row r="10671" hidden="1"/>
    <row r="1067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hidden="1"/>
    <row r="10690" hidden="1"/>
    <row r="10691" hidden="1"/>
    <row r="10692" hidden="1"/>
    <row r="10693" hidden="1"/>
    <row r="10694" hidden="1"/>
    <row r="10695" hidden="1"/>
    <row r="10696" hidden="1"/>
    <row r="10697" hidden="1"/>
    <row r="10698" hidden="1"/>
    <row r="10699" hidden="1"/>
    <row r="10700" hidden="1"/>
    <row r="10701" hidden="1"/>
    <row r="10702" hidden="1"/>
    <row r="10703" hidden="1"/>
    <row r="10704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hidden="1"/>
    <row r="10722" hidden="1"/>
    <row r="10723" hidden="1"/>
    <row r="10724" hidden="1"/>
    <row r="10725" hidden="1"/>
    <row r="10726" hidden="1"/>
    <row r="10727" hidden="1"/>
    <row r="10728" hidden="1"/>
    <row r="10729" hidden="1"/>
    <row r="10730" hidden="1"/>
    <row r="10731" hidden="1"/>
    <row r="10732" hidden="1"/>
    <row r="10733" hidden="1"/>
    <row r="10734" hidden="1"/>
    <row r="10735" hidden="1"/>
    <row r="10736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hidden="1"/>
    <row r="10754" hidden="1"/>
    <row r="10755" hidden="1"/>
    <row r="10756" hidden="1"/>
    <row r="10757" hidden="1"/>
    <row r="10758" hidden="1"/>
    <row r="10759" hidden="1"/>
    <row r="10760" hidden="1"/>
    <row r="10761" hidden="1"/>
    <row r="10762" hidden="1"/>
    <row r="10763" hidden="1"/>
    <row r="10764" hidden="1"/>
    <row r="10765" hidden="1"/>
    <row r="10766" hidden="1"/>
    <row r="10767" hidden="1"/>
    <row r="10768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hidden="1"/>
    <row r="10786" hidden="1"/>
    <row r="10787" hidden="1"/>
    <row r="10788" hidden="1"/>
    <row r="10789" hidden="1"/>
    <row r="10790" hidden="1"/>
    <row r="10791" hidden="1"/>
    <row r="10792" hidden="1"/>
    <row r="10793" hidden="1"/>
    <row r="10794" hidden="1"/>
    <row r="10795" hidden="1"/>
    <row r="10796" hidden="1"/>
    <row r="10797" hidden="1"/>
    <row r="10798" hidden="1"/>
    <row r="10799" hidden="1"/>
    <row r="10800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hidden="1"/>
    <row r="10818" hidden="1"/>
    <row r="10819" hidden="1"/>
    <row r="10820" hidden="1"/>
    <row r="10821" hidden="1"/>
    <row r="10822" hidden="1"/>
    <row r="10823" hidden="1"/>
    <row r="10824" hidden="1"/>
    <row r="10825" hidden="1"/>
    <row r="10826" hidden="1"/>
    <row r="10827" hidden="1"/>
    <row r="10828" hidden="1"/>
    <row r="10829" hidden="1"/>
    <row r="10830" hidden="1"/>
    <row r="10831" hidden="1"/>
    <row r="1083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hidden="1"/>
    <row r="10850" hidden="1"/>
    <row r="10851" hidden="1"/>
    <row r="10852" hidden="1"/>
    <row r="10853" hidden="1"/>
    <row r="10854" hidden="1"/>
    <row r="10855" hidden="1"/>
    <row r="10856" hidden="1"/>
    <row r="10857" hidden="1"/>
    <row r="10858" hidden="1"/>
    <row r="10859" hidden="1"/>
    <row r="10860" hidden="1"/>
    <row r="10861" hidden="1"/>
    <row r="10862" hidden="1"/>
    <row r="10863" hidden="1"/>
    <row r="10864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hidden="1"/>
    <row r="10882" hidden="1"/>
    <row r="10883" hidden="1"/>
    <row r="10884" hidden="1"/>
    <row r="10885" hidden="1"/>
    <row r="10886" hidden="1"/>
    <row r="10887" hidden="1"/>
    <row r="10888" hidden="1"/>
    <row r="10889" hidden="1"/>
    <row r="10890" hidden="1"/>
    <row r="10891" hidden="1"/>
    <row r="10892" hidden="1"/>
    <row r="10893" hidden="1"/>
    <row r="10894" hidden="1"/>
    <row r="10895" hidden="1"/>
    <row r="10896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hidden="1"/>
    <row r="10914" hidden="1"/>
    <row r="10915" hidden="1"/>
    <row r="10916" hidden="1"/>
    <row r="10917" hidden="1"/>
    <row r="10918" hidden="1"/>
    <row r="10919" hidden="1"/>
    <row r="10920" hidden="1"/>
    <row r="10921" hidden="1"/>
    <row r="10922" hidden="1"/>
    <row r="10923" hidden="1"/>
    <row r="10924" hidden="1"/>
    <row r="10925" hidden="1"/>
    <row r="10926" hidden="1"/>
    <row r="10927" hidden="1"/>
    <row r="10928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hidden="1"/>
    <row r="10946" hidden="1"/>
    <row r="10947" hidden="1"/>
    <row r="10948" hidden="1"/>
    <row r="10949" hidden="1"/>
    <row r="10950" hidden="1"/>
    <row r="10951" hidden="1"/>
    <row r="10952" hidden="1"/>
    <row r="10953" hidden="1"/>
    <row r="10954" hidden="1"/>
    <row r="10955" hidden="1"/>
    <row r="10956" hidden="1"/>
    <row r="10957" hidden="1"/>
    <row r="10958" hidden="1"/>
    <row r="10959" hidden="1"/>
    <row r="10960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hidden="1"/>
    <row r="10978" hidden="1"/>
    <row r="10979" hidden="1"/>
    <row r="10980" hidden="1"/>
    <row r="10981" hidden="1"/>
    <row r="10982" hidden="1"/>
    <row r="10983" hidden="1"/>
    <row r="10984" hidden="1"/>
    <row r="10985" hidden="1"/>
    <row r="10986" hidden="1"/>
    <row r="10987" hidden="1"/>
    <row r="10988" hidden="1"/>
    <row r="10989" hidden="1"/>
    <row r="10990" hidden="1"/>
    <row r="10991" hidden="1"/>
    <row r="1099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hidden="1"/>
    <row r="11010" hidden="1"/>
    <row r="11011" hidden="1"/>
    <row r="11012" hidden="1"/>
    <row r="11013" hidden="1"/>
    <row r="11014" hidden="1"/>
    <row r="11015" hidden="1"/>
    <row r="11016" hidden="1"/>
    <row r="11017" hidden="1"/>
    <row r="11018" hidden="1"/>
    <row r="11019" hidden="1"/>
    <row r="11020" hidden="1"/>
    <row r="11021" hidden="1"/>
    <row r="11022" hidden="1"/>
    <row r="11023" hidden="1"/>
    <row r="11024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hidden="1"/>
    <row r="11042" hidden="1"/>
    <row r="11043" hidden="1"/>
    <row r="11044" hidden="1"/>
    <row r="11045" hidden="1"/>
    <row r="11046" hidden="1"/>
    <row r="11047" hidden="1"/>
    <row r="11048" hidden="1"/>
    <row r="11049" hidden="1"/>
    <row r="11050" hidden="1"/>
    <row r="11051" hidden="1"/>
    <row r="11052" hidden="1"/>
    <row r="11053" hidden="1"/>
    <row r="11054" hidden="1"/>
    <row r="11055" hidden="1"/>
    <row r="11056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hidden="1"/>
    <row r="11074" hidden="1"/>
    <row r="11075" hidden="1"/>
    <row r="11076" hidden="1"/>
    <row r="11077" hidden="1"/>
    <row r="11078" hidden="1"/>
    <row r="11079" hidden="1"/>
    <row r="11080" hidden="1"/>
    <row r="11081" hidden="1"/>
    <row r="11082" hidden="1"/>
    <row r="11083" hidden="1"/>
    <row r="11084" hidden="1"/>
    <row r="11085" hidden="1"/>
    <row r="11086" hidden="1"/>
    <row r="11087" hidden="1"/>
    <row r="11088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hidden="1"/>
    <row r="11106" hidden="1"/>
    <row r="11107" hidden="1"/>
    <row r="11108" hidden="1"/>
    <row r="11109" hidden="1"/>
    <row r="11110" hidden="1"/>
    <row r="11111" hidden="1"/>
    <row r="11112" hidden="1"/>
    <row r="11113" hidden="1"/>
    <row r="11114" hidden="1"/>
    <row r="11115" hidden="1"/>
    <row r="11116" hidden="1"/>
    <row r="11117" hidden="1"/>
    <row r="11118" hidden="1"/>
    <row r="11119" hidden="1"/>
    <row r="11120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hidden="1"/>
    <row r="11138" hidden="1"/>
    <row r="11139" hidden="1"/>
    <row r="11140" hidden="1"/>
    <row r="11141" hidden="1"/>
    <row r="11142" hidden="1"/>
    <row r="11143" hidden="1"/>
    <row r="11144" hidden="1"/>
    <row r="11145" hidden="1"/>
    <row r="11146" hidden="1"/>
    <row r="11147" hidden="1"/>
    <row r="11148" hidden="1"/>
    <row r="11149" hidden="1"/>
    <row r="11150" hidden="1"/>
    <row r="11151" hidden="1"/>
    <row r="1115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hidden="1"/>
    <row r="11170" hidden="1"/>
    <row r="11171" hidden="1"/>
    <row r="11172" hidden="1"/>
    <row r="11173" hidden="1"/>
    <row r="11174" hidden="1"/>
    <row r="11175" hidden="1"/>
    <row r="11176" hidden="1"/>
    <row r="11177" hidden="1"/>
    <row r="11178" hidden="1"/>
    <row r="11179" hidden="1"/>
    <row r="11180" hidden="1"/>
    <row r="11181" hidden="1"/>
    <row r="11182" hidden="1"/>
    <row r="11183" hidden="1"/>
    <row r="11184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hidden="1"/>
    <row r="11202" hidden="1"/>
    <row r="11203" hidden="1"/>
    <row r="11204" hidden="1"/>
    <row r="11205" hidden="1"/>
    <row r="11206" hidden="1"/>
    <row r="11207" hidden="1"/>
    <row r="11208" hidden="1"/>
    <row r="11209" hidden="1"/>
    <row r="11210" hidden="1"/>
    <row r="11211" hidden="1"/>
    <row r="11212" hidden="1"/>
    <row r="11213" hidden="1"/>
    <row r="11214" hidden="1"/>
    <row r="11215" hidden="1"/>
    <row r="11216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hidden="1"/>
    <row r="11234" hidden="1"/>
    <row r="11235" hidden="1"/>
    <row r="11236" hidden="1"/>
    <row r="11237" hidden="1"/>
    <row r="11238" hidden="1"/>
    <row r="11239" hidden="1"/>
    <row r="11240" hidden="1"/>
    <row r="11241" hidden="1"/>
    <row r="11242" hidden="1"/>
    <row r="11243" hidden="1"/>
    <row r="11244" hidden="1"/>
    <row r="11245" hidden="1"/>
    <row r="11246" hidden="1"/>
    <row r="11247" hidden="1"/>
    <row r="11248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hidden="1"/>
    <row r="11266" hidden="1"/>
    <row r="11267" hidden="1"/>
    <row r="11268" hidden="1"/>
    <row r="11269" hidden="1"/>
    <row r="11270" hidden="1"/>
    <row r="11271" hidden="1"/>
    <row r="11272" hidden="1"/>
    <row r="11273" hidden="1"/>
    <row r="11274" hidden="1"/>
    <row r="11275" hidden="1"/>
    <row r="11276" hidden="1"/>
    <row r="11277" hidden="1"/>
    <row r="11278" hidden="1"/>
    <row r="11279" hidden="1"/>
    <row r="11280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hidden="1"/>
    <row r="11298" hidden="1"/>
    <row r="11299" hidden="1"/>
    <row r="11300" hidden="1"/>
    <row r="11301" hidden="1"/>
    <row r="11302" hidden="1"/>
    <row r="11303" hidden="1"/>
    <row r="11304" hidden="1"/>
    <row r="11305" hidden="1"/>
    <row r="11306" hidden="1"/>
    <row r="11307" hidden="1"/>
    <row r="11308" hidden="1"/>
    <row r="11309" hidden="1"/>
    <row r="11310" hidden="1"/>
    <row r="11311" hidden="1"/>
    <row r="1131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hidden="1"/>
    <row r="11330" hidden="1"/>
    <row r="11331" hidden="1"/>
    <row r="11332" hidden="1"/>
    <row r="11333" hidden="1"/>
    <row r="11334" hidden="1"/>
    <row r="11335" hidden="1"/>
    <row r="11336" hidden="1"/>
    <row r="11337" hidden="1"/>
    <row r="11338" hidden="1"/>
    <row r="11339" hidden="1"/>
    <row r="11340" hidden="1"/>
    <row r="11341" hidden="1"/>
    <row r="11342" hidden="1"/>
    <row r="11343" hidden="1"/>
    <row r="11344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hidden="1"/>
    <row r="11362" hidden="1"/>
    <row r="11363" hidden="1"/>
    <row r="11364" hidden="1"/>
    <row r="11365" hidden="1"/>
    <row r="11366" hidden="1"/>
    <row r="11367" hidden="1"/>
    <row r="11368" hidden="1"/>
    <row r="11369" hidden="1"/>
    <row r="11370" hidden="1"/>
    <row r="11371" hidden="1"/>
    <row r="11372" hidden="1"/>
    <row r="11373" hidden="1"/>
    <row r="11374" hidden="1"/>
    <row r="11375" hidden="1"/>
    <row r="11376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hidden="1"/>
    <row r="11682" hidden="1"/>
    <row r="11683" hidden="1"/>
    <row r="11684" hidden="1"/>
    <row r="11685" hidden="1"/>
    <row r="11686" hidden="1"/>
    <row r="11687" hidden="1"/>
    <row r="11688" hidden="1"/>
    <row r="11689" hidden="1"/>
    <row r="11690" hidden="1"/>
    <row r="11691" hidden="1"/>
    <row r="11692" hidden="1"/>
    <row r="11693" hidden="1"/>
    <row r="11694" hidden="1"/>
    <row r="11695" hidden="1"/>
    <row r="11696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hidden="1"/>
    <row r="11714" hidden="1"/>
    <row r="11715" hidden="1"/>
    <row r="11716" hidden="1"/>
    <row r="11717" hidden="1"/>
    <row r="11718" hidden="1"/>
    <row r="11719" hidden="1"/>
    <row r="11720" hidden="1"/>
    <row r="11721" hidden="1"/>
    <row r="11722" hidden="1"/>
    <row r="11723" hidden="1"/>
    <row r="11724" hidden="1"/>
    <row r="11725" hidden="1"/>
    <row r="11726" hidden="1"/>
    <row r="11727" hidden="1"/>
    <row r="11728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hidden="1"/>
    <row r="11746" hidden="1"/>
    <row r="11747" hidden="1"/>
    <row r="11748" hidden="1"/>
    <row r="11749" hidden="1"/>
    <row r="11750" hidden="1"/>
    <row r="11751" hidden="1"/>
    <row r="11752" hidden="1"/>
    <row r="11753" hidden="1"/>
    <row r="11754" hidden="1"/>
    <row r="11755" hidden="1"/>
    <row r="11756" hidden="1"/>
    <row r="11757" hidden="1"/>
    <row r="11758" hidden="1"/>
    <row r="11759" hidden="1"/>
    <row r="11760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hidden="1"/>
    <row r="11778" hidden="1"/>
    <row r="11779" hidden="1"/>
    <row r="11780" hidden="1"/>
    <row r="11781" hidden="1"/>
    <row r="11782" hidden="1"/>
    <row r="11783" hidden="1"/>
    <row r="11784" hidden="1"/>
    <row r="11785" hidden="1"/>
    <row r="11786" hidden="1"/>
    <row r="11787" hidden="1"/>
    <row r="11788" hidden="1"/>
    <row r="11789" hidden="1"/>
    <row r="11790" hidden="1"/>
    <row r="11791" hidden="1"/>
    <row r="1179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hidden="1"/>
    <row r="11810" hidden="1"/>
    <row r="11811" hidden="1"/>
    <row r="11812" hidden="1"/>
    <row r="11813" hidden="1"/>
    <row r="11814" hidden="1"/>
    <row r="11815" hidden="1"/>
    <row r="11816" hidden="1"/>
    <row r="11817" hidden="1"/>
    <row r="11818" hidden="1"/>
    <row r="11819" hidden="1"/>
    <row r="11820" hidden="1"/>
    <row r="11821" hidden="1"/>
    <row r="11822" hidden="1"/>
    <row r="11823" hidden="1"/>
    <row r="11824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hidden="1"/>
    <row r="11842" hidden="1"/>
    <row r="11843" hidden="1"/>
    <row r="11844" hidden="1"/>
    <row r="11845" hidden="1"/>
    <row r="11846" hidden="1"/>
    <row r="11847" hidden="1"/>
    <row r="11848" hidden="1"/>
    <row r="11849" hidden="1"/>
    <row r="11850" hidden="1"/>
    <row r="11851" hidden="1"/>
    <row r="11852" hidden="1"/>
    <row r="11853" hidden="1"/>
    <row r="11854" hidden="1"/>
    <row r="11855" hidden="1"/>
    <row r="11856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hidden="1"/>
    <row r="11874" hidden="1"/>
    <row r="11875" hidden="1"/>
    <row r="11876" hidden="1"/>
    <row r="11877" hidden="1"/>
    <row r="11878" hidden="1"/>
    <row r="11879" hidden="1"/>
    <row r="11880" hidden="1"/>
    <row r="11881" hidden="1"/>
    <row r="11882" hidden="1"/>
    <row r="11883" hidden="1"/>
    <row r="11884" hidden="1"/>
    <row r="11885" hidden="1"/>
    <row r="11886" hidden="1"/>
    <row r="11887" hidden="1"/>
    <row r="11888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hidden="1"/>
    <row r="11906" hidden="1"/>
    <row r="11907" hidden="1"/>
    <row r="11908" hidden="1"/>
    <row r="11909" hidden="1"/>
    <row r="11910" hidden="1"/>
    <row r="11911" hidden="1"/>
    <row r="11912" hidden="1"/>
    <row r="11913" hidden="1"/>
    <row r="11914" hidden="1"/>
    <row r="11915" hidden="1"/>
    <row r="11916" hidden="1"/>
    <row r="11917" hidden="1"/>
    <row r="11918" hidden="1"/>
    <row r="11919" hidden="1"/>
    <row r="11920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hidden="1"/>
    <row r="11938" hidden="1"/>
    <row r="11939" hidden="1"/>
    <row r="11940" hidden="1"/>
    <row r="11941" hidden="1"/>
    <row r="11942" hidden="1"/>
    <row r="11943" hidden="1"/>
    <row r="11944" hidden="1"/>
    <row r="11945" hidden="1"/>
    <row r="11946" hidden="1"/>
    <row r="11947" hidden="1"/>
    <row r="11948" hidden="1"/>
    <row r="11949" hidden="1"/>
    <row r="11950" hidden="1"/>
    <row r="11951" hidden="1"/>
    <row r="1195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hidden="1"/>
    <row r="11970" hidden="1"/>
    <row r="11971" hidden="1"/>
    <row r="11972" hidden="1"/>
    <row r="11973" hidden="1"/>
    <row r="11974" hidden="1"/>
    <row r="11975" hidden="1"/>
    <row r="11976" hidden="1"/>
    <row r="11977" hidden="1"/>
    <row r="11978" hidden="1"/>
    <row r="11979" hidden="1"/>
    <row r="11980" hidden="1"/>
    <row r="11981" hidden="1"/>
    <row r="11982" hidden="1"/>
    <row r="11983" hidden="1"/>
    <row r="11984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hidden="1"/>
    <row r="12002" hidden="1"/>
    <row r="12003" hidden="1"/>
    <row r="12004" hidden="1"/>
    <row r="12005" hidden="1"/>
    <row r="12006" hidden="1"/>
    <row r="12007" hidden="1"/>
    <row r="12008" hidden="1"/>
    <row r="12009" hidden="1"/>
    <row r="12010" hidden="1"/>
    <row r="12011" hidden="1"/>
    <row r="12012" hidden="1"/>
    <row r="12013" hidden="1"/>
    <row r="12014" hidden="1"/>
    <row r="12015" hidden="1"/>
    <row r="12016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hidden="1"/>
    <row r="12034" hidden="1"/>
    <row r="12035" hidden="1"/>
    <row r="12036" hidden="1"/>
    <row r="12037" hidden="1"/>
    <row r="12038" hidden="1"/>
    <row r="12039" hidden="1"/>
    <row r="12040" hidden="1"/>
    <row r="12041" hidden="1"/>
    <row r="12042" hidden="1"/>
    <row r="12043" hidden="1"/>
    <row r="12044" hidden="1"/>
    <row r="12045" hidden="1"/>
    <row r="12046" hidden="1"/>
    <row r="12047" hidden="1"/>
    <row r="12048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hidden="1"/>
    <row r="12066" hidden="1"/>
    <row r="12067" hidden="1"/>
    <row r="12068" hidden="1"/>
    <row r="12069" hidden="1"/>
    <row r="12070" hidden="1"/>
    <row r="12071" hidden="1"/>
    <row r="12072" hidden="1"/>
    <row r="12073" hidden="1"/>
    <row r="12074" hidden="1"/>
    <row r="12075" hidden="1"/>
    <row r="12076" hidden="1"/>
    <row r="12077" hidden="1"/>
    <row r="12078" hidden="1"/>
    <row r="12079" hidden="1"/>
    <row r="12080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hidden="1"/>
    <row r="12098" hidden="1"/>
    <row r="12099" hidden="1"/>
    <row r="12100" hidden="1"/>
    <row r="12101" hidden="1"/>
    <row r="12102" hidden="1"/>
    <row r="12103" hidden="1"/>
    <row r="12104" hidden="1"/>
    <row r="12105" hidden="1"/>
    <row r="12106" hidden="1"/>
    <row r="12107" hidden="1"/>
    <row r="12108" hidden="1"/>
    <row r="12109" hidden="1"/>
    <row r="12110" hidden="1"/>
    <row r="12111" hidden="1"/>
    <row r="1211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hidden="1"/>
    <row r="12130" hidden="1"/>
    <row r="12131" hidden="1"/>
    <row r="12132" hidden="1"/>
    <row r="12133" hidden="1"/>
    <row r="12134" hidden="1"/>
    <row r="12135" hidden="1"/>
    <row r="12136" hidden="1"/>
    <row r="12137" hidden="1"/>
    <row r="12138" hidden="1"/>
    <row r="12139" hidden="1"/>
    <row r="12140" hidden="1"/>
    <row r="12141" hidden="1"/>
    <row r="12142" hidden="1"/>
    <row r="12143" hidden="1"/>
    <row r="12144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hidden="1"/>
    <row r="12162" hidden="1"/>
    <row r="12163" hidden="1"/>
    <row r="12164" hidden="1"/>
    <row r="12165" hidden="1"/>
    <row r="12166" hidden="1"/>
    <row r="12167" hidden="1"/>
    <row r="12168" hidden="1"/>
    <row r="12169" hidden="1"/>
    <row r="12170" hidden="1"/>
    <row r="12171" hidden="1"/>
    <row r="12172" hidden="1"/>
    <row r="12173" hidden="1"/>
    <row r="12174" hidden="1"/>
    <row r="12175" hidden="1"/>
    <row r="12176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hidden="1"/>
    <row r="12194" hidden="1"/>
    <row r="12195" hidden="1"/>
    <row r="12196" hidden="1"/>
    <row r="12197" hidden="1"/>
    <row r="12198" hidden="1"/>
    <row r="12199" hidden="1"/>
    <row r="12200" hidden="1"/>
    <row r="12201" hidden="1"/>
    <row r="12202" hidden="1"/>
    <row r="12203" hidden="1"/>
    <row r="12204" hidden="1"/>
    <row r="12205" hidden="1"/>
    <row r="12206" hidden="1"/>
    <row r="12207" hidden="1"/>
    <row r="12208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hidden="1"/>
    <row r="12226" hidden="1"/>
    <row r="12227" hidden="1"/>
    <row r="12228" hidden="1"/>
    <row r="12229" hidden="1"/>
    <row r="12230" hidden="1"/>
    <row r="12231" hidden="1"/>
    <row r="12232" hidden="1"/>
    <row r="12233" hidden="1"/>
    <row r="12234" hidden="1"/>
    <row r="12235" hidden="1"/>
    <row r="12236" hidden="1"/>
    <row r="12237" hidden="1"/>
    <row r="12238" hidden="1"/>
    <row r="12239" hidden="1"/>
    <row r="12240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hidden="1"/>
    <row r="12258" hidden="1"/>
    <row r="12259" hidden="1"/>
    <row r="12260" hidden="1"/>
    <row r="12261" hidden="1"/>
    <row r="12262" hidden="1"/>
    <row r="12263" hidden="1"/>
    <row r="12264" hidden="1"/>
    <row r="12265" hidden="1"/>
    <row r="12266" hidden="1"/>
    <row r="12267" hidden="1"/>
    <row r="12268" hidden="1"/>
    <row r="12269" hidden="1"/>
    <row r="12270" hidden="1"/>
    <row r="12271" hidden="1"/>
    <row r="1227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hidden="1"/>
    <row r="12290" hidden="1"/>
    <row r="12291" hidden="1"/>
    <row r="12292" hidden="1"/>
    <row r="12293" hidden="1"/>
    <row r="12294" hidden="1"/>
    <row r="12295" hidden="1"/>
    <row r="12296" hidden="1"/>
    <row r="12297" hidden="1"/>
    <row r="12298" hidden="1"/>
    <row r="12299" hidden="1"/>
    <row r="12300" hidden="1"/>
    <row r="12301" hidden="1"/>
    <row r="12302" hidden="1"/>
    <row r="12303" hidden="1"/>
    <row r="12304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hidden="1"/>
    <row r="12322" hidden="1"/>
    <row r="12323" hidden="1"/>
    <row r="12324" hidden="1"/>
    <row r="12325" hidden="1"/>
    <row r="12326" hidden="1"/>
    <row r="12327" hidden="1"/>
    <row r="12328" hidden="1"/>
    <row r="12329" hidden="1"/>
    <row r="12330" hidden="1"/>
    <row r="12331" hidden="1"/>
    <row r="12332" hidden="1"/>
    <row r="12333" hidden="1"/>
    <row r="12334" hidden="1"/>
    <row r="12335" hidden="1"/>
    <row r="12336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hidden="1"/>
    <row r="12354" hidden="1"/>
    <row r="12355" hidden="1"/>
    <row r="12356" hidden="1"/>
    <row r="12357" hidden="1"/>
    <row r="12358" hidden="1"/>
    <row r="12359" hidden="1"/>
    <row r="12360" hidden="1"/>
    <row r="12361" hidden="1"/>
    <row r="12362" hidden="1"/>
    <row r="12363" hidden="1"/>
    <row r="12364" hidden="1"/>
    <row r="12365" hidden="1"/>
    <row r="12366" hidden="1"/>
    <row r="12367" hidden="1"/>
    <row r="12368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hidden="1"/>
    <row r="12386" hidden="1"/>
    <row r="12387" hidden="1"/>
    <row r="12388" hidden="1"/>
    <row r="12389" hidden="1"/>
    <row r="12390" hidden="1"/>
    <row r="12391" hidden="1"/>
    <row r="12392" hidden="1"/>
    <row r="12393" hidden="1"/>
    <row r="12394" hidden="1"/>
    <row r="12395" hidden="1"/>
    <row r="12396" hidden="1"/>
    <row r="12397" hidden="1"/>
    <row r="12398" hidden="1"/>
    <row r="12399" hidden="1"/>
    <row r="12400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hidden="1"/>
    <row r="12418" hidden="1"/>
    <row r="12419" hidden="1"/>
    <row r="12420" hidden="1"/>
    <row r="12421" hidden="1"/>
    <row r="12422" hidden="1"/>
    <row r="12423" hidden="1"/>
    <row r="12424" hidden="1"/>
    <row r="12425" hidden="1"/>
    <row r="12426" hidden="1"/>
    <row r="12427" hidden="1"/>
    <row r="12428" hidden="1"/>
    <row r="12429" hidden="1"/>
    <row r="12430" hidden="1"/>
    <row r="12431" hidden="1"/>
    <row r="1243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hidden="1"/>
    <row r="12450" hidden="1"/>
    <row r="12451" hidden="1"/>
    <row r="12452" hidden="1"/>
    <row r="12453" hidden="1"/>
    <row r="12454" hidden="1"/>
    <row r="12455" hidden="1"/>
    <row r="12456" hidden="1"/>
    <row r="12457" hidden="1"/>
    <row r="12458" hidden="1"/>
    <row r="12459" hidden="1"/>
    <row r="12460" hidden="1"/>
    <row r="12461" hidden="1"/>
    <row r="12462" hidden="1"/>
    <row r="12463" hidden="1"/>
    <row r="12464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hidden="1"/>
    <row r="12482" hidden="1"/>
    <row r="12483" hidden="1"/>
    <row r="12484" hidden="1"/>
    <row r="12485" hidden="1"/>
    <row r="12486" hidden="1"/>
    <row r="12487" hidden="1"/>
    <row r="12488" hidden="1"/>
    <row r="12489" hidden="1"/>
    <row r="12490" hidden="1"/>
    <row r="12491" hidden="1"/>
    <row r="12492" hidden="1"/>
    <row r="12493" hidden="1"/>
    <row r="12494" hidden="1"/>
    <row r="12495" hidden="1"/>
    <row r="12496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hidden="1"/>
    <row r="12514" hidden="1"/>
    <row r="12515" hidden="1"/>
    <row r="12516" hidden="1"/>
    <row r="12517" hidden="1"/>
    <row r="12518" hidden="1"/>
    <row r="12519" hidden="1"/>
    <row r="12520" hidden="1"/>
    <row r="12521" hidden="1"/>
    <row r="12522" hidden="1"/>
    <row r="12523" hidden="1"/>
    <row r="12524" hidden="1"/>
    <row r="12525" hidden="1"/>
    <row r="12526" hidden="1"/>
    <row r="12527" hidden="1"/>
    <row r="12528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hidden="1"/>
    <row r="12546" hidden="1"/>
    <row r="12547" hidden="1"/>
    <row r="12548" hidden="1"/>
    <row r="12549" hidden="1"/>
    <row r="12550" hidden="1"/>
    <row r="12551" hidden="1"/>
    <row r="12552" hidden="1"/>
    <row r="12553" hidden="1"/>
    <row r="12554" hidden="1"/>
    <row r="12555" hidden="1"/>
    <row r="12556" hidden="1"/>
    <row r="12557" hidden="1"/>
    <row r="12558" hidden="1"/>
    <row r="12559" hidden="1"/>
    <row r="12560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hidden="1"/>
    <row r="12578" hidden="1"/>
    <row r="12579" hidden="1"/>
    <row r="12580" hidden="1"/>
    <row r="12581" hidden="1"/>
    <row r="12582" hidden="1"/>
    <row r="12583" hidden="1"/>
    <row r="12584" hidden="1"/>
    <row r="12585" hidden="1"/>
    <row r="12586" hidden="1"/>
    <row r="12587" hidden="1"/>
    <row r="12588" hidden="1"/>
    <row r="12589" hidden="1"/>
    <row r="12590" hidden="1"/>
    <row r="12591" hidden="1"/>
    <row r="1259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hidden="1"/>
    <row r="12610" hidden="1"/>
    <row r="12611" hidden="1"/>
    <row r="12612" hidden="1"/>
    <row r="12613" hidden="1"/>
    <row r="12614" hidden="1"/>
    <row r="12615" hidden="1"/>
    <row r="12616" hidden="1"/>
    <row r="12617" hidden="1"/>
    <row r="12618" hidden="1"/>
    <row r="12619" hidden="1"/>
    <row r="12620" hidden="1"/>
    <row r="12621" hidden="1"/>
    <row r="12622" hidden="1"/>
    <row r="12623" hidden="1"/>
    <row r="12624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hidden="1"/>
    <row r="12642" hidden="1"/>
    <row r="12643" hidden="1"/>
    <row r="12644" hidden="1"/>
    <row r="12645" hidden="1"/>
    <row r="12646" hidden="1"/>
    <row r="12647" hidden="1"/>
    <row r="12648" hidden="1"/>
    <row r="12649" hidden="1"/>
    <row r="12650" hidden="1"/>
    <row r="12651" hidden="1"/>
    <row r="12652" hidden="1"/>
    <row r="12653" hidden="1"/>
    <row r="12654" hidden="1"/>
    <row r="12655" hidden="1"/>
    <row r="12656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hidden="1"/>
    <row r="12674" hidden="1"/>
    <row r="12675" hidden="1"/>
    <row r="12676" hidden="1"/>
    <row r="12677" hidden="1"/>
    <row r="12678" hidden="1"/>
    <row r="12679" hidden="1"/>
    <row r="12680" hidden="1"/>
    <row r="12681" hidden="1"/>
    <row r="12682" hidden="1"/>
    <row r="12683" hidden="1"/>
    <row r="12684" hidden="1"/>
    <row r="12685" hidden="1"/>
    <row r="12686" hidden="1"/>
    <row r="12687" hidden="1"/>
    <row r="12688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hidden="1"/>
    <row r="12706" hidden="1"/>
    <row r="12707" hidden="1"/>
    <row r="12708" hidden="1"/>
    <row r="12709" hidden="1"/>
    <row r="12710" hidden="1"/>
    <row r="12711" hidden="1"/>
    <row r="12712" hidden="1"/>
    <row r="12713" hidden="1"/>
    <row r="12714" hidden="1"/>
    <row r="12715" hidden="1"/>
    <row r="12716" hidden="1"/>
    <row r="12717" hidden="1"/>
    <row r="12718" hidden="1"/>
    <row r="12719" hidden="1"/>
    <row r="12720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hidden="1"/>
    <row r="12738" hidden="1"/>
    <row r="12739" hidden="1"/>
    <row r="12740" hidden="1"/>
    <row r="12741" hidden="1"/>
    <row r="12742" hidden="1"/>
    <row r="12743" hidden="1"/>
    <row r="12744" hidden="1"/>
    <row r="12745" hidden="1"/>
    <row r="12746" hidden="1"/>
    <row r="12747" hidden="1"/>
    <row r="12748" hidden="1"/>
    <row r="12749" hidden="1"/>
    <row r="12750" hidden="1"/>
    <row r="12751" hidden="1"/>
    <row r="1275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hidden="1"/>
    <row r="12770" hidden="1"/>
    <row r="12771" hidden="1"/>
    <row r="12772" hidden="1"/>
    <row r="12773" hidden="1"/>
    <row r="12774" hidden="1"/>
    <row r="12775" hidden="1"/>
    <row r="12776" hidden="1"/>
    <row r="12777" hidden="1"/>
    <row r="12778" hidden="1"/>
    <row r="12779" hidden="1"/>
    <row r="12780" hidden="1"/>
    <row r="12781" hidden="1"/>
    <row r="12782" hidden="1"/>
    <row r="12783" hidden="1"/>
    <row r="12784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hidden="1"/>
    <row r="12802" hidden="1"/>
    <row r="12803" hidden="1"/>
    <row r="12804" hidden="1"/>
    <row r="12805" hidden="1"/>
    <row r="12806" hidden="1"/>
    <row r="12807" hidden="1"/>
    <row r="12808" hidden="1"/>
    <row r="12809" hidden="1"/>
    <row r="12810" hidden="1"/>
    <row r="12811" hidden="1"/>
    <row r="12812" hidden="1"/>
    <row r="12813" hidden="1"/>
    <row r="12814" hidden="1"/>
    <row r="12815" hidden="1"/>
    <row r="12816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hidden="1"/>
    <row r="12834" hidden="1"/>
    <row r="12835" hidden="1"/>
    <row r="12836" hidden="1"/>
    <row r="12837" hidden="1"/>
    <row r="12838" hidden="1"/>
    <row r="12839" hidden="1"/>
    <row r="12840" hidden="1"/>
    <row r="12841" hidden="1"/>
    <row r="12842" hidden="1"/>
    <row r="12843" hidden="1"/>
    <row r="12844" hidden="1"/>
    <row r="12845" hidden="1"/>
    <row r="12846" hidden="1"/>
    <row r="12847" hidden="1"/>
    <row r="12848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hidden="1"/>
    <row r="12866" hidden="1"/>
    <row r="12867" hidden="1"/>
    <row r="12868" hidden="1"/>
    <row r="12869" hidden="1"/>
    <row r="12870" hidden="1"/>
    <row r="12871" hidden="1"/>
    <row r="12872" hidden="1"/>
    <row r="12873" hidden="1"/>
    <row r="12874" hidden="1"/>
    <row r="12875" hidden="1"/>
    <row r="12876" hidden="1"/>
    <row r="12877" hidden="1"/>
    <row r="12878" hidden="1"/>
    <row r="12879" hidden="1"/>
    <row r="12880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hidden="1"/>
    <row r="12898" hidden="1"/>
    <row r="12899" hidden="1"/>
    <row r="12900" hidden="1"/>
    <row r="12901" hidden="1"/>
    <row r="12902" hidden="1"/>
    <row r="12903" hidden="1"/>
    <row r="12904" hidden="1"/>
    <row r="12905" hidden="1"/>
    <row r="12906" hidden="1"/>
    <row r="12907" hidden="1"/>
    <row r="12908" hidden="1"/>
    <row r="12909" hidden="1"/>
    <row r="12910" hidden="1"/>
    <row r="12911" hidden="1"/>
    <row r="1291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hidden="1"/>
    <row r="12930" hidden="1"/>
    <row r="12931" hidden="1"/>
    <row r="12932" hidden="1"/>
    <row r="12933" hidden="1"/>
    <row r="12934" hidden="1"/>
    <row r="12935" hidden="1"/>
    <row r="12936" hidden="1"/>
    <row r="12937" hidden="1"/>
    <row r="12938" hidden="1"/>
    <row r="12939" hidden="1"/>
    <row r="12940" hidden="1"/>
    <row r="12941" hidden="1"/>
    <row r="12942" hidden="1"/>
    <row r="12943" hidden="1"/>
    <row r="12944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hidden="1"/>
    <row r="12962" hidden="1"/>
    <row r="12963" hidden="1"/>
    <row r="12964" hidden="1"/>
    <row r="12965" hidden="1"/>
    <row r="12966" hidden="1"/>
    <row r="12967" hidden="1"/>
    <row r="12968" hidden="1"/>
    <row r="12969" hidden="1"/>
    <row r="12970" hidden="1"/>
    <row r="12971" hidden="1"/>
    <row r="12972" hidden="1"/>
    <row r="12973" hidden="1"/>
    <row r="12974" hidden="1"/>
    <row r="12975" hidden="1"/>
    <row r="12976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hidden="1"/>
    <row r="12994" hidden="1"/>
    <row r="12995" hidden="1"/>
    <row r="12996" hidden="1"/>
    <row r="12997" hidden="1"/>
    <row r="12998" hidden="1"/>
    <row r="12999" hidden="1"/>
    <row r="13000" hidden="1"/>
    <row r="13001" hidden="1"/>
    <row r="13002" hidden="1"/>
    <row r="13003" hidden="1"/>
    <row r="13004" hidden="1"/>
    <row r="13005" hidden="1"/>
    <row r="13006" hidden="1"/>
    <row r="13007" hidden="1"/>
    <row r="13008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hidden="1"/>
    <row r="13026" hidden="1"/>
    <row r="13027" hidden="1"/>
    <row r="13028" hidden="1"/>
    <row r="13029" hidden="1"/>
    <row r="13030" hidden="1"/>
    <row r="13031" hidden="1"/>
    <row r="13032" hidden="1"/>
    <row r="13033" hidden="1"/>
    <row r="13034" hidden="1"/>
    <row r="13035" hidden="1"/>
    <row r="13036" hidden="1"/>
    <row r="13037" hidden="1"/>
    <row r="13038" hidden="1"/>
    <row r="13039" hidden="1"/>
    <row r="13040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hidden="1"/>
    <row r="13058" hidden="1"/>
    <row r="13059" hidden="1"/>
    <row r="13060" hidden="1"/>
    <row r="13061" hidden="1"/>
    <row r="13062" hidden="1"/>
    <row r="13063" hidden="1"/>
    <row r="13064" hidden="1"/>
    <row r="13065" hidden="1"/>
    <row r="13066" hidden="1"/>
    <row r="13067" hidden="1"/>
    <row r="13068" hidden="1"/>
    <row r="13069" hidden="1"/>
    <row r="13070" hidden="1"/>
    <row r="13071" hidden="1"/>
    <row r="1307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hidden="1"/>
    <row r="13090" hidden="1"/>
    <row r="13091" hidden="1"/>
    <row r="13092" hidden="1"/>
    <row r="13093" hidden="1"/>
    <row r="13094" hidden="1"/>
    <row r="13095" hidden="1"/>
    <row r="13096" hidden="1"/>
    <row r="13097" hidden="1"/>
    <row r="13098" hidden="1"/>
    <row r="13099" hidden="1"/>
    <row r="13100" hidden="1"/>
    <row r="13101" hidden="1"/>
    <row r="13102" hidden="1"/>
    <row r="13103" hidden="1"/>
    <row r="13104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hidden="1"/>
    <row r="13122" hidden="1"/>
    <row r="13123" hidden="1"/>
    <row r="13124" hidden="1"/>
    <row r="13125" hidden="1"/>
    <row r="13126" hidden="1"/>
    <row r="13127" hidden="1"/>
    <row r="13128" hidden="1"/>
    <row r="13129" hidden="1"/>
    <row r="13130" hidden="1"/>
    <row r="13131" hidden="1"/>
    <row r="13132" hidden="1"/>
    <row r="13133" hidden="1"/>
    <row r="13134" hidden="1"/>
    <row r="13135" hidden="1"/>
    <row r="13136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hidden="1"/>
    <row r="13154" hidden="1"/>
    <row r="13155" hidden="1"/>
    <row r="13156" hidden="1"/>
    <row r="13157" hidden="1"/>
    <row r="13158" hidden="1"/>
    <row r="13159" hidden="1"/>
    <row r="13160" hidden="1"/>
    <row r="13161" hidden="1"/>
    <row r="13162" hidden="1"/>
    <row r="13163" hidden="1"/>
    <row r="13164" hidden="1"/>
    <row r="13165" hidden="1"/>
    <row r="13166" hidden="1"/>
    <row r="13167" hidden="1"/>
    <row r="13168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hidden="1"/>
    <row r="13186" hidden="1"/>
    <row r="13187" hidden="1"/>
    <row r="13188" hidden="1"/>
    <row r="13189" hidden="1"/>
    <row r="13190" hidden="1"/>
    <row r="13191" hidden="1"/>
    <row r="13192" hidden="1"/>
    <row r="13193" hidden="1"/>
    <row r="13194" hidden="1"/>
    <row r="13195" hidden="1"/>
    <row r="13196" hidden="1"/>
    <row r="13197" hidden="1"/>
    <row r="13198" hidden="1"/>
    <row r="13199" hidden="1"/>
    <row r="13200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hidden="1"/>
    <row r="13218" hidden="1"/>
    <row r="13219" hidden="1"/>
    <row r="13220" hidden="1"/>
    <row r="13221" hidden="1"/>
    <row r="13222" hidden="1"/>
    <row r="13223" hidden="1"/>
    <row r="13224" hidden="1"/>
    <row r="13225" hidden="1"/>
    <row r="13226" hidden="1"/>
    <row r="13227" hidden="1"/>
    <row r="13228" hidden="1"/>
    <row r="13229" hidden="1"/>
    <row r="13230" hidden="1"/>
    <row r="13231" hidden="1"/>
    <row r="1323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hidden="1"/>
    <row r="13250" hidden="1"/>
    <row r="13251" hidden="1"/>
    <row r="13252" hidden="1"/>
    <row r="13253" hidden="1"/>
    <row r="13254" hidden="1"/>
    <row r="13255" hidden="1"/>
    <row r="13256" hidden="1"/>
    <row r="13257" hidden="1"/>
    <row r="13258" hidden="1"/>
    <row r="13259" hidden="1"/>
    <row r="13260" hidden="1"/>
    <row r="13261" hidden="1"/>
    <row r="13262" hidden="1"/>
    <row r="13263" hidden="1"/>
    <row r="13264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hidden="1"/>
    <row r="13282" hidden="1"/>
    <row r="13283" hidden="1"/>
    <row r="13284" hidden="1"/>
    <row r="13285" hidden="1"/>
    <row r="13286" hidden="1"/>
    <row r="13287" hidden="1"/>
    <row r="13288" hidden="1"/>
    <row r="13289" hidden="1"/>
    <row r="13290" hidden="1"/>
    <row r="13291" hidden="1"/>
    <row r="13292" hidden="1"/>
    <row r="13293" hidden="1"/>
    <row r="13294" hidden="1"/>
    <row r="13295" hidden="1"/>
    <row r="13296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hidden="1"/>
    <row r="13314" hidden="1"/>
    <row r="13315" hidden="1"/>
    <row r="13316" hidden="1"/>
    <row r="13317" hidden="1"/>
    <row r="13318" hidden="1"/>
    <row r="13319" hidden="1"/>
    <row r="13320" hidden="1"/>
    <row r="13321" hidden="1"/>
    <row r="13322" hidden="1"/>
    <row r="13323" hidden="1"/>
    <row r="13324" hidden="1"/>
    <row r="13325" hidden="1"/>
    <row r="13326" hidden="1"/>
    <row r="13327" hidden="1"/>
    <row r="13328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hidden="1"/>
    <row r="13346" hidden="1"/>
    <row r="13347" hidden="1"/>
    <row r="13348" hidden="1"/>
    <row r="13349" hidden="1"/>
    <row r="13350" hidden="1"/>
    <row r="13351" hidden="1"/>
    <row r="13352" hidden="1"/>
    <row r="13353" hidden="1"/>
    <row r="13354" hidden="1"/>
    <row r="13355" hidden="1"/>
    <row r="13356" hidden="1"/>
    <row r="13357" hidden="1"/>
    <row r="13358" hidden="1"/>
    <row r="13359" hidden="1"/>
    <row r="13360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hidden="1"/>
    <row r="13378" hidden="1"/>
    <row r="13379" hidden="1"/>
    <row r="13380" hidden="1"/>
    <row r="13381" hidden="1"/>
    <row r="13382" hidden="1"/>
    <row r="13383" hidden="1"/>
    <row r="13384" hidden="1"/>
    <row r="13385" hidden="1"/>
    <row r="13386" hidden="1"/>
    <row r="13387" hidden="1"/>
    <row r="13388" hidden="1"/>
    <row r="13389" hidden="1"/>
    <row r="13390" hidden="1"/>
    <row r="13391" hidden="1"/>
    <row r="1339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hidden="1"/>
    <row r="13410" hidden="1"/>
    <row r="13411" hidden="1"/>
    <row r="13412" hidden="1"/>
    <row r="13413" hidden="1"/>
    <row r="13414" hidden="1"/>
    <row r="13415" hidden="1"/>
    <row r="13416" hidden="1"/>
    <row r="13417" hidden="1"/>
    <row r="13418" hidden="1"/>
    <row r="13419" hidden="1"/>
    <row r="13420" hidden="1"/>
    <row r="13421" hidden="1"/>
    <row r="13422" hidden="1"/>
    <row r="13423" hidden="1"/>
    <row r="13424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hidden="1"/>
    <row r="13442" hidden="1"/>
    <row r="13443" hidden="1"/>
    <row r="13444" hidden="1"/>
    <row r="13445" hidden="1"/>
    <row r="13446" hidden="1"/>
    <row r="13447" hidden="1"/>
    <row r="13448" hidden="1"/>
    <row r="13449" hidden="1"/>
    <row r="13450" hidden="1"/>
    <row r="13451" hidden="1"/>
    <row r="13452" hidden="1"/>
    <row r="13453" hidden="1"/>
    <row r="13454" hidden="1"/>
    <row r="13455" hidden="1"/>
    <row r="13456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hidden="1"/>
    <row r="13474" hidden="1"/>
    <row r="13475" hidden="1"/>
    <row r="13476" hidden="1"/>
    <row r="13477" hidden="1"/>
    <row r="13478" hidden="1"/>
    <row r="13479" hidden="1"/>
    <row r="13480" hidden="1"/>
    <row r="13481" hidden="1"/>
    <row r="13482" hidden="1"/>
    <row r="13483" hidden="1"/>
    <row r="13484" hidden="1"/>
    <row r="13485" hidden="1"/>
    <row r="13486" hidden="1"/>
    <row r="13487" hidden="1"/>
    <row r="13488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hidden="1"/>
    <row r="13506" hidden="1"/>
    <row r="13507" hidden="1"/>
    <row r="13508" hidden="1"/>
    <row r="13509" hidden="1"/>
    <row r="13510" hidden="1"/>
    <row r="13511" hidden="1"/>
    <row r="13512" hidden="1"/>
    <row r="13513" hidden="1"/>
    <row r="13514" hidden="1"/>
    <row r="13515" hidden="1"/>
    <row r="13516" hidden="1"/>
    <row r="13517" hidden="1"/>
    <row r="13518" hidden="1"/>
    <row r="13519" hidden="1"/>
    <row r="13520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hidden="1"/>
    <row r="13538" hidden="1"/>
    <row r="13539" hidden="1"/>
    <row r="13540" hidden="1"/>
    <row r="13541" hidden="1"/>
    <row r="13542" hidden="1"/>
    <row r="13543" hidden="1"/>
    <row r="13544" hidden="1"/>
    <row r="13545" hidden="1"/>
    <row r="13546" hidden="1"/>
    <row r="13547" hidden="1"/>
    <row r="13548" hidden="1"/>
    <row r="13549" hidden="1"/>
    <row r="13550" hidden="1"/>
    <row r="13551" hidden="1"/>
    <row r="1355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hidden="1"/>
    <row r="13570" hidden="1"/>
    <row r="13571" hidden="1"/>
    <row r="13572" hidden="1"/>
    <row r="13573" hidden="1"/>
    <row r="13574" hidden="1"/>
    <row r="13575" hidden="1"/>
    <row r="13576" hidden="1"/>
    <row r="13577" hidden="1"/>
    <row r="13578" hidden="1"/>
    <row r="13579" hidden="1"/>
    <row r="13580" hidden="1"/>
    <row r="13581" hidden="1"/>
    <row r="13582" hidden="1"/>
    <row r="13583" hidden="1"/>
    <row r="13584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hidden="1"/>
    <row r="13602" hidden="1"/>
    <row r="13603" hidden="1"/>
    <row r="13604" hidden="1"/>
    <row r="13605" hidden="1"/>
    <row r="13606" hidden="1"/>
    <row r="13607" hidden="1"/>
    <row r="13608" hidden="1"/>
    <row r="13609" hidden="1"/>
    <row r="13610" hidden="1"/>
    <row r="13611" hidden="1"/>
    <row r="13612" hidden="1"/>
    <row r="13613" hidden="1"/>
    <row r="13614" hidden="1"/>
    <row r="13615" hidden="1"/>
    <row r="13616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hidden="1"/>
    <row r="13634" hidden="1"/>
    <row r="13635" hidden="1"/>
    <row r="13636" hidden="1"/>
    <row r="13637" hidden="1"/>
    <row r="13638" hidden="1"/>
    <row r="13639" hidden="1"/>
    <row r="13640" hidden="1"/>
    <row r="13641" hidden="1"/>
    <row r="13642" hidden="1"/>
    <row r="13643" hidden="1"/>
    <row r="13644" hidden="1"/>
    <row r="13645" hidden="1"/>
    <row r="13646" hidden="1"/>
    <row r="13647" hidden="1"/>
    <row r="13648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hidden="1"/>
    <row r="13666" hidden="1"/>
    <row r="13667" hidden="1"/>
    <row r="13668" hidden="1"/>
    <row r="13669" hidden="1"/>
    <row r="13670" hidden="1"/>
    <row r="13671" hidden="1"/>
    <row r="13672" hidden="1"/>
    <row r="13673" hidden="1"/>
    <row r="13674" hidden="1"/>
    <row r="13675" hidden="1"/>
    <row r="13676" hidden="1"/>
    <row r="13677" hidden="1"/>
    <row r="13678" hidden="1"/>
    <row r="13679" hidden="1"/>
    <row r="13680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hidden="1"/>
    <row r="13698" hidden="1"/>
    <row r="13699" hidden="1"/>
    <row r="13700" hidden="1"/>
    <row r="13701" hidden="1"/>
    <row r="13702" hidden="1"/>
    <row r="13703" hidden="1"/>
    <row r="13704" hidden="1"/>
    <row r="13705" hidden="1"/>
    <row r="13706" hidden="1"/>
    <row r="13707" hidden="1"/>
    <row r="13708" hidden="1"/>
    <row r="13709" hidden="1"/>
    <row r="13710" hidden="1"/>
    <row r="13711" hidden="1"/>
    <row r="1371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hidden="1"/>
    <row r="13730" hidden="1"/>
    <row r="13731" hidden="1"/>
    <row r="13732" hidden="1"/>
    <row r="13733" hidden="1"/>
    <row r="13734" hidden="1"/>
    <row r="13735" hidden="1"/>
    <row r="13736" hidden="1"/>
    <row r="13737" hidden="1"/>
    <row r="13738" hidden="1"/>
    <row r="13739" hidden="1"/>
    <row r="13740" hidden="1"/>
    <row r="13741" hidden="1"/>
    <row r="13742" hidden="1"/>
    <row r="13743" hidden="1"/>
    <row r="13744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hidden="1"/>
    <row r="13762" hidden="1"/>
    <row r="13763" hidden="1"/>
    <row r="13764" hidden="1"/>
    <row r="13765" hidden="1"/>
    <row r="13766" hidden="1"/>
    <row r="13767" hidden="1"/>
    <row r="13768" hidden="1"/>
    <row r="13769" hidden="1"/>
    <row r="13770" hidden="1"/>
    <row r="13771" hidden="1"/>
    <row r="13772" hidden="1"/>
    <row r="13773" hidden="1"/>
    <row r="13774" hidden="1"/>
    <row r="13775" hidden="1"/>
    <row r="13776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hidden="1"/>
    <row r="13794" hidden="1"/>
    <row r="13795" hidden="1"/>
    <row r="13796" hidden="1"/>
    <row r="13797" hidden="1"/>
    <row r="13798" hidden="1"/>
    <row r="13799" hidden="1"/>
    <row r="13800" hidden="1"/>
    <row r="13801" hidden="1"/>
    <row r="13802" hidden="1"/>
    <row r="13803" hidden="1"/>
    <row r="13804" hidden="1"/>
    <row r="13805" hidden="1"/>
    <row r="13806" hidden="1"/>
    <row r="13807" hidden="1"/>
    <row r="13808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hidden="1"/>
    <row r="13826" hidden="1"/>
    <row r="13827" hidden="1"/>
    <row r="13828" hidden="1"/>
    <row r="13829" hidden="1"/>
    <row r="13830" hidden="1"/>
    <row r="13831" hidden="1"/>
    <row r="13832" hidden="1"/>
    <row r="13833" hidden="1"/>
    <row r="13834" hidden="1"/>
    <row r="13835" hidden="1"/>
    <row r="13836" hidden="1"/>
    <row r="13837" hidden="1"/>
    <row r="13838" hidden="1"/>
    <row r="13839" hidden="1"/>
    <row r="13840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hidden="1"/>
    <row r="13858" hidden="1"/>
    <row r="13859" hidden="1"/>
    <row r="13860" hidden="1"/>
    <row r="13861" hidden="1"/>
    <row r="13862" hidden="1"/>
    <row r="13863" hidden="1"/>
    <row r="13864" hidden="1"/>
    <row r="13865" hidden="1"/>
    <row r="13866" hidden="1"/>
    <row r="13867" hidden="1"/>
    <row r="13868" hidden="1"/>
    <row r="13869" hidden="1"/>
    <row r="13870" hidden="1"/>
    <row r="13871" hidden="1"/>
    <row r="1387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hidden="1"/>
    <row r="13890" hidden="1"/>
    <row r="13891" hidden="1"/>
    <row r="13892" hidden="1"/>
    <row r="13893" hidden="1"/>
    <row r="13894" hidden="1"/>
    <row r="13895" hidden="1"/>
    <row r="13896" hidden="1"/>
    <row r="13897" hidden="1"/>
    <row r="13898" hidden="1"/>
    <row r="13899" hidden="1"/>
    <row r="13900" hidden="1"/>
    <row r="13901" hidden="1"/>
    <row r="13902" hidden="1"/>
    <row r="13903" hidden="1"/>
    <row r="13904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hidden="1"/>
    <row r="13922" hidden="1"/>
    <row r="13923" hidden="1"/>
    <row r="13924" hidden="1"/>
    <row r="13925" hidden="1"/>
    <row r="13926" hidden="1"/>
    <row r="13927" hidden="1"/>
    <row r="13928" hidden="1"/>
    <row r="13929" hidden="1"/>
    <row r="13930" hidden="1"/>
    <row r="13931" hidden="1"/>
    <row r="13932" hidden="1"/>
    <row r="13933" hidden="1"/>
    <row r="13934" hidden="1"/>
    <row r="13935" hidden="1"/>
    <row r="13936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hidden="1"/>
    <row r="13954" hidden="1"/>
    <row r="13955" hidden="1"/>
    <row r="13956" hidden="1"/>
    <row r="13957" hidden="1"/>
    <row r="13958" hidden="1"/>
    <row r="13959" hidden="1"/>
    <row r="13960" hidden="1"/>
    <row r="13961" hidden="1"/>
    <row r="13962" hidden="1"/>
    <row r="13963" hidden="1"/>
    <row r="13964" hidden="1"/>
    <row r="13965" hidden="1"/>
    <row r="13966" hidden="1"/>
    <row r="13967" hidden="1"/>
    <row r="13968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hidden="1"/>
    <row r="13986" hidden="1"/>
    <row r="13987" hidden="1"/>
    <row r="13988" hidden="1"/>
    <row r="13989" hidden="1"/>
    <row r="13990" hidden="1"/>
    <row r="13991" hidden="1"/>
    <row r="13992" hidden="1"/>
    <row r="13993" hidden="1"/>
    <row r="13994" hidden="1"/>
    <row r="13995" hidden="1"/>
    <row r="13996" hidden="1"/>
    <row r="13997" hidden="1"/>
    <row r="13998" hidden="1"/>
    <row r="13999" hidden="1"/>
    <row r="14000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hidden="1"/>
    <row r="14018" hidden="1"/>
    <row r="14019" hidden="1"/>
    <row r="14020" hidden="1"/>
    <row r="14021" hidden="1"/>
    <row r="14022" hidden="1"/>
    <row r="14023" hidden="1"/>
    <row r="14024" hidden="1"/>
    <row r="14025" hidden="1"/>
    <row r="14026" hidden="1"/>
    <row r="14027" hidden="1"/>
    <row r="14028" hidden="1"/>
    <row r="14029" hidden="1"/>
    <row r="14030" hidden="1"/>
    <row r="14031" hidden="1"/>
    <row r="1403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hidden="1"/>
    <row r="14050" hidden="1"/>
    <row r="14051" hidden="1"/>
    <row r="14052" hidden="1"/>
    <row r="14053" hidden="1"/>
    <row r="14054" hidden="1"/>
    <row r="14055" hidden="1"/>
    <row r="14056" hidden="1"/>
    <row r="14057" hidden="1"/>
    <row r="14058" hidden="1"/>
    <row r="14059" hidden="1"/>
    <row r="14060" hidden="1"/>
    <row r="14061" hidden="1"/>
    <row r="14062" hidden="1"/>
    <row r="14063" hidden="1"/>
    <row r="14064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hidden="1"/>
    <row r="14082" hidden="1"/>
    <row r="14083" hidden="1"/>
    <row r="14084" hidden="1"/>
    <row r="14085" hidden="1"/>
    <row r="14086" hidden="1"/>
    <row r="14087" hidden="1"/>
    <row r="14088" hidden="1"/>
    <row r="14089" hidden="1"/>
    <row r="14090" hidden="1"/>
    <row r="14091" hidden="1"/>
    <row r="14092" hidden="1"/>
    <row r="14093" hidden="1"/>
    <row r="14094" hidden="1"/>
    <row r="14095" hidden="1"/>
    <row r="14096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hidden="1"/>
    <row r="14114" hidden="1"/>
    <row r="14115" hidden="1"/>
    <row r="14116" hidden="1"/>
    <row r="14117" hidden="1"/>
    <row r="14118" hidden="1"/>
    <row r="14119" hidden="1"/>
    <row r="14120" hidden="1"/>
    <row r="14121" hidden="1"/>
    <row r="14122" hidden="1"/>
    <row r="14123" hidden="1"/>
    <row r="14124" hidden="1"/>
    <row r="14125" hidden="1"/>
    <row r="14126" hidden="1"/>
    <row r="14127" hidden="1"/>
    <row r="14128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hidden="1"/>
    <row r="14146" hidden="1"/>
    <row r="14147" hidden="1"/>
    <row r="14148" hidden="1"/>
    <row r="14149" hidden="1"/>
    <row r="14150" hidden="1"/>
    <row r="14151" hidden="1"/>
    <row r="14152" hidden="1"/>
    <row r="14153" hidden="1"/>
    <row r="14154" hidden="1"/>
    <row r="14155" hidden="1"/>
    <row r="14156" hidden="1"/>
    <row r="14157" hidden="1"/>
    <row r="14158" hidden="1"/>
    <row r="14159" hidden="1"/>
    <row r="14160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hidden="1"/>
    <row r="14178" hidden="1"/>
    <row r="14179" hidden="1"/>
    <row r="14180" hidden="1"/>
    <row r="14181" hidden="1"/>
    <row r="14182" hidden="1"/>
    <row r="14183" hidden="1"/>
    <row r="14184" hidden="1"/>
    <row r="14185" hidden="1"/>
    <row r="14186" hidden="1"/>
    <row r="14187" hidden="1"/>
    <row r="14188" hidden="1"/>
    <row r="14189" hidden="1"/>
    <row r="14190" hidden="1"/>
    <row r="14191" hidden="1"/>
    <row r="1419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hidden="1"/>
    <row r="14210" hidden="1"/>
    <row r="14211" hidden="1"/>
    <row r="14212" hidden="1"/>
    <row r="14213" hidden="1"/>
    <row r="14214" hidden="1"/>
    <row r="14215" hidden="1"/>
    <row r="14216" hidden="1"/>
    <row r="14217" hidden="1"/>
    <row r="14218" hidden="1"/>
    <row r="14219" hidden="1"/>
    <row r="14220" hidden="1"/>
    <row r="14221" hidden="1"/>
    <row r="14222" hidden="1"/>
    <row r="14223" hidden="1"/>
    <row r="14224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hidden="1"/>
    <row r="14242" hidden="1"/>
    <row r="14243" hidden="1"/>
    <row r="14244" hidden="1"/>
    <row r="14245" hidden="1"/>
    <row r="14246" hidden="1"/>
    <row r="14247" hidden="1"/>
    <row r="14248" hidden="1"/>
    <row r="14249" hidden="1"/>
    <row r="14250" hidden="1"/>
    <row r="14251" hidden="1"/>
    <row r="14252" hidden="1"/>
    <row r="14253" hidden="1"/>
    <row r="14254" hidden="1"/>
    <row r="14255" hidden="1"/>
    <row r="14256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hidden="1"/>
    <row r="14274" hidden="1"/>
    <row r="14275" hidden="1"/>
    <row r="14276" hidden="1"/>
    <row r="14277" hidden="1"/>
    <row r="14278" hidden="1"/>
    <row r="14279" hidden="1"/>
    <row r="14280" hidden="1"/>
    <row r="14281" hidden="1"/>
    <row r="14282" hidden="1"/>
    <row r="14283" hidden="1"/>
    <row r="14284" hidden="1"/>
    <row r="14285" hidden="1"/>
    <row r="14286" hidden="1"/>
    <row r="14287" hidden="1"/>
    <row r="14288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hidden="1"/>
    <row r="14306" hidden="1"/>
    <row r="14307" hidden="1"/>
    <row r="14308" hidden="1"/>
    <row r="14309" hidden="1"/>
    <row r="14310" hidden="1"/>
    <row r="14311" hidden="1"/>
    <row r="14312" hidden="1"/>
    <row r="14313" hidden="1"/>
    <row r="14314" hidden="1"/>
    <row r="14315" hidden="1"/>
    <row r="14316" hidden="1"/>
    <row r="14317" hidden="1"/>
    <row r="14318" hidden="1"/>
    <row r="14319" hidden="1"/>
    <row r="14320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hidden="1"/>
    <row r="14338" hidden="1"/>
    <row r="14339" hidden="1"/>
    <row r="14340" hidden="1"/>
    <row r="14341" hidden="1"/>
    <row r="14342" hidden="1"/>
    <row r="14343" hidden="1"/>
    <row r="14344" hidden="1"/>
    <row r="14345" hidden="1"/>
    <row r="14346" hidden="1"/>
    <row r="14347" hidden="1"/>
    <row r="14348" hidden="1"/>
    <row r="14349" hidden="1"/>
    <row r="14350" hidden="1"/>
    <row r="14351" hidden="1"/>
    <row r="1435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hidden="1"/>
    <row r="14370" hidden="1"/>
    <row r="14371" hidden="1"/>
    <row r="14372" hidden="1"/>
    <row r="14373" hidden="1"/>
    <row r="14374" hidden="1"/>
    <row r="14375" hidden="1"/>
    <row r="14376" hidden="1"/>
    <row r="14377" hidden="1"/>
    <row r="14378" hidden="1"/>
    <row r="14379" hidden="1"/>
    <row r="14380" hidden="1"/>
    <row r="14381" hidden="1"/>
    <row r="14382" hidden="1"/>
    <row r="14383" hidden="1"/>
    <row r="14384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hidden="1"/>
    <row r="14402" hidden="1"/>
    <row r="14403" hidden="1"/>
    <row r="14404" hidden="1"/>
    <row r="14405" hidden="1"/>
    <row r="14406" hidden="1"/>
    <row r="14407" hidden="1"/>
    <row r="14408" hidden="1"/>
    <row r="14409" hidden="1"/>
    <row r="14410" hidden="1"/>
    <row r="14411" hidden="1"/>
    <row r="14412" hidden="1"/>
    <row r="14413" hidden="1"/>
    <row r="14414" hidden="1"/>
    <row r="14415" hidden="1"/>
    <row r="14416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hidden="1"/>
    <row r="14434" hidden="1"/>
    <row r="14435" hidden="1"/>
    <row r="14436" hidden="1"/>
    <row r="14437" hidden="1"/>
    <row r="14438" hidden="1"/>
    <row r="14439" hidden="1"/>
    <row r="14440" hidden="1"/>
    <row r="14441" hidden="1"/>
    <row r="14442" hidden="1"/>
    <row r="14443" hidden="1"/>
    <row r="14444" hidden="1"/>
    <row r="14445" hidden="1"/>
    <row r="14446" hidden="1"/>
    <row r="14447" hidden="1"/>
    <row r="14448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hidden="1"/>
    <row r="14466" hidden="1"/>
    <row r="14467" hidden="1"/>
    <row r="14468" hidden="1"/>
    <row r="14469" hidden="1"/>
    <row r="14470" hidden="1"/>
    <row r="14471" hidden="1"/>
    <row r="14472" hidden="1"/>
    <row r="14473" hidden="1"/>
    <row r="14474" hidden="1"/>
    <row r="14475" hidden="1"/>
    <row r="14476" hidden="1"/>
    <row r="14477" hidden="1"/>
    <row r="14478" hidden="1"/>
    <row r="14479" hidden="1"/>
    <row r="14480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hidden="1"/>
    <row r="14498" hidden="1"/>
    <row r="14499" hidden="1"/>
    <row r="14500" hidden="1"/>
    <row r="14501" hidden="1"/>
    <row r="14502" hidden="1"/>
    <row r="14503" hidden="1"/>
    <row r="14504" hidden="1"/>
    <row r="14505" hidden="1"/>
    <row r="14506" hidden="1"/>
    <row r="14507" hidden="1"/>
    <row r="14508" hidden="1"/>
    <row r="14509" hidden="1"/>
    <row r="14510" hidden="1"/>
    <row r="14511" hidden="1"/>
    <row r="1451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hidden="1"/>
    <row r="14530" hidden="1"/>
    <row r="14531" hidden="1"/>
    <row r="14532" hidden="1"/>
    <row r="14533" hidden="1"/>
    <row r="14534" hidden="1"/>
    <row r="14535" hidden="1"/>
    <row r="14536" hidden="1"/>
    <row r="14537" hidden="1"/>
    <row r="14538" hidden="1"/>
    <row r="14539" hidden="1"/>
    <row r="14540" hidden="1"/>
    <row r="14541" hidden="1"/>
    <row r="14542" hidden="1"/>
    <row r="14543" hidden="1"/>
    <row r="14544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hidden="1"/>
    <row r="14562" hidden="1"/>
    <row r="14563" hidden="1"/>
    <row r="14564" hidden="1"/>
    <row r="14565" hidden="1"/>
    <row r="14566" hidden="1"/>
    <row r="14567" hidden="1"/>
    <row r="14568" hidden="1"/>
    <row r="14569" hidden="1"/>
    <row r="14570" hidden="1"/>
    <row r="14571" hidden="1"/>
    <row r="14572" hidden="1"/>
    <row r="14573" hidden="1"/>
    <row r="14574" hidden="1"/>
    <row r="14575" hidden="1"/>
    <row r="14576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hidden="1"/>
    <row r="14594" hidden="1"/>
    <row r="14595" hidden="1"/>
    <row r="14596" hidden="1"/>
    <row r="14597" hidden="1"/>
    <row r="14598" hidden="1"/>
    <row r="14599" hidden="1"/>
    <row r="14600" hidden="1"/>
    <row r="14601" hidden="1"/>
    <row r="14602" hidden="1"/>
    <row r="14603" hidden="1"/>
    <row r="14604" hidden="1"/>
    <row r="14605" hidden="1"/>
    <row r="14606" hidden="1"/>
    <row r="14607" hidden="1"/>
    <row r="14608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hidden="1"/>
    <row r="14626" hidden="1"/>
    <row r="14627" hidden="1"/>
    <row r="14628" hidden="1"/>
    <row r="14629" hidden="1"/>
    <row r="14630" hidden="1"/>
    <row r="14631" hidden="1"/>
    <row r="14632" hidden="1"/>
    <row r="14633" hidden="1"/>
    <row r="14634" hidden="1"/>
    <row r="14635" hidden="1"/>
    <row r="14636" hidden="1"/>
    <row r="14637" hidden="1"/>
    <row r="14638" hidden="1"/>
    <row r="14639" hidden="1"/>
    <row r="14640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hidden="1"/>
    <row r="14658" hidden="1"/>
    <row r="14659" hidden="1"/>
    <row r="14660" hidden="1"/>
    <row r="14661" hidden="1"/>
    <row r="14662" hidden="1"/>
    <row r="14663" hidden="1"/>
    <row r="14664" hidden="1"/>
    <row r="14665" hidden="1"/>
    <row r="14666" hidden="1"/>
    <row r="14667" hidden="1"/>
    <row r="14668" hidden="1"/>
    <row r="14669" hidden="1"/>
    <row r="14670" hidden="1"/>
    <row r="14671" hidden="1"/>
    <row r="1467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hidden="1"/>
    <row r="14690" hidden="1"/>
    <row r="14691" hidden="1"/>
    <row r="14692" hidden="1"/>
    <row r="14693" hidden="1"/>
    <row r="14694" hidden="1"/>
    <row r="14695" hidden="1"/>
    <row r="14696" hidden="1"/>
    <row r="14697" hidden="1"/>
    <row r="14698" hidden="1"/>
    <row r="14699" hidden="1"/>
    <row r="14700" hidden="1"/>
    <row r="14701" hidden="1"/>
    <row r="14702" hidden="1"/>
    <row r="14703" hidden="1"/>
    <row r="14704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hidden="1"/>
    <row r="14722" hidden="1"/>
    <row r="14723" hidden="1"/>
    <row r="14724" hidden="1"/>
    <row r="14725" hidden="1"/>
    <row r="14726" hidden="1"/>
    <row r="14727" hidden="1"/>
    <row r="14728" hidden="1"/>
    <row r="14729" hidden="1"/>
    <row r="14730" hidden="1"/>
    <row r="14731" hidden="1"/>
    <row r="14732" hidden="1"/>
    <row r="14733" hidden="1"/>
    <row r="14734" hidden="1"/>
    <row r="14735" hidden="1"/>
    <row r="14736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hidden="1"/>
    <row r="14754" hidden="1"/>
    <row r="14755" hidden="1"/>
    <row r="14756" hidden="1"/>
    <row r="14757" hidden="1"/>
    <row r="14758" hidden="1"/>
    <row r="14759" hidden="1"/>
    <row r="14760" hidden="1"/>
    <row r="14761" hidden="1"/>
    <row r="14762" hidden="1"/>
    <row r="14763" hidden="1"/>
    <row r="14764" hidden="1"/>
    <row r="14765" hidden="1"/>
    <row r="14766" hidden="1"/>
    <row r="14767" hidden="1"/>
    <row r="14768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hidden="1"/>
    <row r="14786" hidden="1"/>
    <row r="14787" hidden="1"/>
    <row r="14788" hidden="1"/>
    <row r="14789" hidden="1"/>
    <row r="14790" hidden="1"/>
    <row r="14791" hidden="1"/>
    <row r="14792" hidden="1"/>
    <row r="14793" hidden="1"/>
    <row r="14794" hidden="1"/>
    <row r="14795" hidden="1"/>
    <row r="14796" hidden="1"/>
    <row r="14797" hidden="1"/>
    <row r="14798" hidden="1"/>
    <row r="14799" hidden="1"/>
    <row r="14800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hidden="1"/>
    <row r="14818" hidden="1"/>
    <row r="14819" hidden="1"/>
    <row r="14820" hidden="1"/>
    <row r="14821" hidden="1"/>
    <row r="14822" hidden="1"/>
    <row r="14823" hidden="1"/>
    <row r="14824" hidden="1"/>
    <row r="14825" hidden="1"/>
    <row r="14826" hidden="1"/>
    <row r="14827" hidden="1"/>
    <row r="14828" hidden="1"/>
    <row r="14829" hidden="1"/>
    <row r="14830" hidden="1"/>
    <row r="14831" hidden="1"/>
    <row r="1483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hidden="1"/>
    <row r="14850" hidden="1"/>
    <row r="14851" hidden="1"/>
    <row r="14852" hidden="1"/>
    <row r="14853" hidden="1"/>
    <row r="14854" hidden="1"/>
    <row r="14855" hidden="1"/>
    <row r="14856" hidden="1"/>
    <row r="14857" hidden="1"/>
    <row r="14858" hidden="1"/>
    <row r="14859" hidden="1"/>
    <row r="14860" hidden="1"/>
    <row r="14861" hidden="1"/>
    <row r="14862" hidden="1"/>
    <row r="14863" hidden="1"/>
    <row r="14864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hidden="1"/>
    <row r="14882" hidden="1"/>
    <row r="14883" hidden="1"/>
    <row r="14884" hidden="1"/>
    <row r="14885" hidden="1"/>
    <row r="14886" hidden="1"/>
    <row r="14887" hidden="1"/>
    <row r="14888" hidden="1"/>
    <row r="14889" hidden="1"/>
    <row r="14890" hidden="1"/>
    <row r="14891" hidden="1"/>
    <row r="14892" hidden="1"/>
    <row r="14893" hidden="1"/>
    <row r="14894" hidden="1"/>
    <row r="14895" hidden="1"/>
    <row r="14896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hidden="1"/>
    <row r="14914" hidden="1"/>
    <row r="14915" hidden="1"/>
    <row r="14916" hidden="1"/>
    <row r="14917" hidden="1"/>
    <row r="14918" hidden="1"/>
    <row r="14919" hidden="1"/>
    <row r="14920" hidden="1"/>
    <row r="14921" hidden="1"/>
    <row r="14922" hidden="1"/>
    <row r="14923" hidden="1"/>
    <row r="14924" hidden="1"/>
    <row r="14925" hidden="1"/>
    <row r="14926" hidden="1"/>
    <row r="14927" hidden="1"/>
    <row r="14928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hidden="1"/>
    <row r="14946" hidden="1"/>
    <row r="14947" hidden="1"/>
    <row r="14948" hidden="1"/>
    <row r="14949" hidden="1"/>
    <row r="14950" hidden="1"/>
    <row r="14951" hidden="1"/>
    <row r="14952" hidden="1"/>
    <row r="14953" hidden="1"/>
    <row r="14954" hidden="1"/>
    <row r="14955" hidden="1"/>
    <row r="14956" hidden="1"/>
    <row r="14957" hidden="1"/>
    <row r="14958" hidden="1"/>
    <row r="14959" hidden="1"/>
    <row r="14960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hidden="1"/>
    <row r="14978" hidden="1"/>
    <row r="14979" hidden="1"/>
    <row r="14980" hidden="1"/>
    <row r="14981" hidden="1"/>
    <row r="14982" hidden="1"/>
    <row r="14983" hidden="1"/>
    <row r="14984" hidden="1"/>
    <row r="14985" hidden="1"/>
    <row r="14986" hidden="1"/>
    <row r="14987" hidden="1"/>
    <row r="14988" hidden="1"/>
    <row r="14989" hidden="1"/>
    <row r="14990" hidden="1"/>
    <row r="14991" hidden="1"/>
    <row r="1499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hidden="1"/>
    <row r="15010" hidden="1"/>
    <row r="15011" hidden="1"/>
    <row r="15012" hidden="1"/>
    <row r="15013" hidden="1"/>
    <row r="15014" hidden="1"/>
    <row r="15015" hidden="1"/>
    <row r="15016" hidden="1"/>
    <row r="15017" hidden="1"/>
    <row r="15018" hidden="1"/>
    <row r="15019" hidden="1"/>
    <row r="15020" hidden="1"/>
    <row r="15021" hidden="1"/>
    <row r="15022" hidden="1"/>
    <row r="15023" hidden="1"/>
    <row r="15024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hidden="1"/>
    <row r="15042" hidden="1"/>
    <row r="15043" hidden="1"/>
    <row r="15044" hidden="1"/>
    <row r="15045" hidden="1"/>
    <row r="15046" hidden="1"/>
    <row r="15047" hidden="1"/>
    <row r="15048" hidden="1"/>
    <row r="15049" hidden="1"/>
    <row r="15050" hidden="1"/>
    <row r="15051" hidden="1"/>
    <row r="15052" hidden="1"/>
    <row r="15053" hidden="1"/>
    <row r="15054" hidden="1"/>
    <row r="15055" hidden="1"/>
    <row r="15056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hidden="1"/>
    <row r="15074" hidden="1"/>
    <row r="15075" hidden="1"/>
    <row r="15076" hidden="1"/>
    <row r="15077" hidden="1"/>
    <row r="15078" hidden="1"/>
    <row r="15079" hidden="1"/>
    <row r="15080" hidden="1"/>
    <row r="15081" hidden="1"/>
    <row r="15082" hidden="1"/>
    <row r="15083" hidden="1"/>
    <row r="15084" hidden="1"/>
    <row r="15085" hidden="1"/>
    <row r="15086" hidden="1"/>
    <row r="15087" hidden="1"/>
    <row r="15088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hidden="1"/>
    <row r="15106" hidden="1"/>
    <row r="15107" hidden="1"/>
    <row r="15108" hidden="1"/>
    <row r="15109" hidden="1"/>
    <row r="15110" hidden="1"/>
    <row r="15111" hidden="1"/>
    <row r="15112" hidden="1"/>
    <row r="15113" hidden="1"/>
    <row r="15114" hidden="1"/>
    <row r="15115" hidden="1"/>
    <row r="15116" hidden="1"/>
    <row r="15117" hidden="1"/>
    <row r="15118" hidden="1"/>
    <row r="15119" hidden="1"/>
    <row r="15120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hidden="1"/>
    <row r="15138" hidden="1"/>
    <row r="15139" hidden="1"/>
    <row r="15140" hidden="1"/>
    <row r="15141" hidden="1"/>
    <row r="15142" hidden="1"/>
    <row r="15143" hidden="1"/>
    <row r="15144" hidden="1"/>
    <row r="15145" hidden="1"/>
    <row r="15146" hidden="1"/>
    <row r="15147" hidden="1"/>
    <row r="15148" hidden="1"/>
    <row r="15149" hidden="1"/>
    <row r="15150" hidden="1"/>
    <row r="15151" hidden="1"/>
    <row r="1515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hidden="1"/>
    <row r="15170" hidden="1"/>
    <row r="15171" hidden="1"/>
    <row r="15172" hidden="1"/>
    <row r="15173" hidden="1"/>
    <row r="15174" hidden="1"/>
    <row r="15175" hidden="1"/>
    <row r="15176" hidden="1"/>
    <row r="15177" hidden="1"/>
    <row r="15178" hidden="1"/>
    <row r="15179" hidden="1"/>
    <row r="15180" hidden="1"/>
    <row r="15181" hidden="1"/>
    <row r="15182" hidden="1"/>
    <row r="15183" hidden="1"/>
    <row r="15184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hidden="1"/>
    <row r="15202" hidden="1"/>
    <row r="15203" hidden="1"/>
    <row r="15204" hidden="1"/>
    <row r="15205" hidden="1"/>
    <row r="15206" hidden="1"/>
    <row r="15207" hidden="1"/>
    <row r="15208" hidden="1"/>
    <row r="15209" hidden="1"/>
    <row r="15210" hidden="1"/>
    <row r="15211" hidden="1"/>
    <row r="15212" hidden="1"/>
    <row r="15213" hidden="1"/>
    <row r="15214" hidden="1"/>
    <row r="15215" hidden="1"/>
    <row r="15216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hidden="1"/>
    <row r="15234" hidden="1"/>
    <row r="15235" hidden="1"/>
    <row r="15236" hidden="1"/>
    <row r="15237" hidden="1"/>
    <row r="15238" hidden="1"/>
    <row r="15239" hidden="1"/>
    <row r="15240" hidden="1"/>
    <row r="15241" hidden="1"/>
    <row r="15242" hidden="1"/>
    <row r="15243" hidden="1"/>
    <row r="15244" hidden="1"/>
    <row r="15245" hidden="1"/>
    <row r="15246" hidden="1"/>
    <row r="15247" hidden="1"/>
    <row r="15248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hidden="1"/>
    <row r="15266" hidden="1"/>
    <row r="15267" hidden="1"/>
    <row r="15268" hidden="1"/>
    <row r="15269" hidden="1"/>
    <row r="15270" hidden="1"/>
    <row r="15271" hidden="1"/>
    <row r="15272" hidden="1"/>
    <row r="15273" hidden="1"/>
    <row r="15274" hidden="1"/>
    <row r="15275" hidden="1"/>
    <row r="15276" hidden="1"/>
    <row r="15277" hidden="1"/>
    <row r="15278" hidden="1"/>
    <row r="15279" hidden="1"/>
    <row r="15280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hidden="1"/>
    <row r="15298" hidden="1"/>
    <row r="15299" hidden="1"/>
    <row r="15300" hidden="1"/>
    <row r="15301" hidden="1"/>
    <row r="15302" hidden="1"/>
    <row r="15303" hidden="1"/>
    <row r="15304" hidden="1"/>
    <row r="15305" hidden="1"/>
    <row r="15306" hidden="1"/>
    <row r="15307" hidden="1"/>
    <row r="15308" hidden="1"/>
    <row r="15309" hidden="1"/>
    <row r="15310" hidden="1"/>
    <row r="15311" hidden="1"/>
    <row r="1531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hidden="1"/>
    <row r="15330" hidden="1"/>
    <row r="15331" hidden="1"/>
    <row r="15332" hidden="1"/>
    <row r="15333" hidden="1"/>
    <row r="15334" hidden="1"/>
    <row r="15335" hidden="1"/>
    <row r="15336" hidden="1"/>
    <row r="15337" hidden="1"/>
    <row r="15338" hidden="1"/>
    <row r="15339" hidden="1"/>
    <row r="15340" hidden="1"/>
    <row r="15341" hidden="1"/>
    <row r="15342" hidden="1"/>
    <row r="15343" hidden="1"/>
    <row r="15344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hidden="1"/>
    <row r="15362" hidden="1"/>
    <row r="15363" hidden="1"/>
    <row r="15364" hidden="1"/>
    <row r="15365" hidden="1"/>
    <row r="15366" hidden="1"/>
    <row r="15367" hidden="1"/>
    <row r="15368" hidden="1"/>
    <row r="15369" hidden="1"/>
    <row r="15370" hidden="1"/>
    <row r="15371" hidden="1"/>
    <row r="15372" hidden="1"/>
    <row r="15373" hidden="1"/>
    <row r="15374" hidden="1"/>
    <row r="15375" hidden="1"/>
    <row r="15376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hidden="1"/>
    <row r="15394" hidden="1"/>
    <row r="15395" hidden="1"/>
    <row r="15396" hidden="1"/>
    <row r="15397" hidden="1"/>
    <row r="15398" hidden="1"/>
    <row r="15399" hidden="1"/>
    <row r="15400" hidden="1"/>
    <row r="15401" hidden="1"/>
    <row r="15402" hidden="1"/>
    <row r="15403" hidden="1"/>
    <row r="15404" hidden="1"/>
    <row r="15405" hidden="1"/>
    <row r="15406" hidden="1"/>
    <row r="15407" hidden="1"/>
    <row r="15408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hidden="1"/>
    <row r="15426" hidden="1"/>
    <row r="15427" hidden="1"/>
    <row r="15428" hidden="1"/>
    <row r="15429" hidden="1"/>
    <row r="15430" hidden="1"/>
    <row r="15431" hidden="1"/>
    <row r="15432" hidden="1"/>
    <row r="15433" hidden="1"/>
    <row r="15434" hidden="1"/>
    <row r="15435" hidden="1"/>
    <row r="15436" hidden="1"/>
    <row r="15437" hidden="1"/>
    <row r="15438" hidden="1"/>
    <row r="15439" hidden="1"/>
    <row r="15440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hidden="1"/>
    <row r="15458" hidden="1"/>
    <row r="15459" hidden="1"/>
    <row r="15460" hidden="1"/>
    <row r="15461" hidden="1"/>
    <row r="15462" hidden="1"/>
    <row r="15463" hidden="1"/>
    <row r="15464" hidden="1"/>
    <row r="15465" hidden="1"/>
    <row r="15466" hidden="1"/>
    <row r="15467" hidden="1"/>
    <row r="15468" hidden="1"/>
    <row r="15469" hidden="1"/>
    <row r="15470" hidden="1"/>
    <row r="15471" hidden="1"/>
    <row r="1547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hidden="1"/>
    <row r="15490" hidden="1"/>
    <row r="15491" hidden="1"/>
    <row r="15492" hidden="1"/>
    <row r="15493" hidden="1"/>
    <row r="15494" hidden="1"/>
    <row r="15495" hidden="1"/>
    <row r="15496" hidden="1"/>
    <row r="15497" hidden="1"/>
    <row r="15498" hidden="1"/>
    <row r="15499" hidden="1"/>
    <row r="15500" hidden="1"/>
    <row r="15501" hidden="1"/>
    <row r="15502" hidden="1"/>
    <row r="15503" hidden="1"/>
    <row r="15504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hidden="1"/>
    <row r="15522" hidden="1"/>
    <row r="15523" hidden="1"/>
    <row r="15524" hidden="1"/>
    <row r="15525" hidden="1"/>
    <row r="15526" hidden="1"/>
    <row r="15527" hidden="1"/>
    <row r="15528" hidden="1"/>
    <row r="15529" hidden="1"/>
    <row r="15530" hidden="1"/>
    <row r="15531" hidden="1"/>
    <row r="15532" hidden="1"/>
    <row r="15533" hidden="1"/>
    <row r="15534" hidden="1"/>
    <row r="15535" hidden="1"/>
    <row r="15536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hidden="1"/>
    <row r="15554" hidden="1"/>
    <row r="15555" hidden="1"/>
    <row r="15556" hidden="1"/>
    <row r="15557" hidden="1"/>
    <row r="15558" hidden="1"/>
    <row r="15559" hidden="1"/>
    <row r="15560" hidden="1"/>
    <row r="15561" hidden="1"/>
    <row r="15562" hidden="1"/>
    <row r="15563" hidden="1"/>
    <row r="15564" hidden="1"/>
    <row r="15565" hidden="1"/>
    <row r="15566" hidden="1"/>
    <row r="15567" hidden="1"/>
    <row r="15568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hidden="1"/>
    <row r="15586" hidden="1"/>
    <row r="15587" hidden="1"/>
    <row r="15588" hidden="1"/>
    <row r="15589" hidden="1"/>
    <row r="15590" hidden="1"/>
    <row r="15591" hidden="1"/>
    <row r="15592" hidden="1"/>
    <row r="15593" hidden="1"/>
    <row r="15594" hidden="1"/>
    <row r="15595" hidden="1"/>
    <row r="15596" hidden="1"/>
    <row r="15597" hidden="1"/>
    <row r="15598" hidden="1"/>
    <row r="15599" hidden="1"/>
    <row r="15600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hidden="1"/>
    <row r="15618" hidden="1"/>
    <row r="15619" hidden="1"/>
    <row r="15620" hidden="1"/>
    <row r="15621" hidden="1"/>
    <row r="15622" hidden="1"/>
    <row r="15623" hidden="1"/>
    <row r="15624" hidden="1"/>
    <row r="15625" hidden="1"/>
    <row r="15626" hidden="1"/>
    <row r="15627" hidden="1"/>
    <row r="15628" hidden="1"/>
    <row r="15629" hidden="1"/>
    <row r="15630" hidden="1"/>
    <row r="15631" hidden="1"/>
    <row r="1563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hidden="1"/>
    <row r="15650" hidden="1"/>
    <row r="15651" hidden="1"/>
    <row r="15652" hidden="1"/>
    <row r="15653" hidden="1"/>
    <row r="15654" hidden="1"/>
    <row r="15655" hidden="1"/>
    <row r="15656" hidden="1"/>
    <row r="15657" hidden="1"/>
    <row r="15658" hidden="1"/>
    <row r="15659" hidden="1"/>
    <row r="15660" hidden="1"/>
    <row r="15661" hidden="1"/>
    <row r="15662" hidden="1"/>
    <row r="15663" hidden="1"/>
    <row r="15664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hidden="1"/>
    <row r="15682" hidden="1"/>
    <row r="15683" hidden="1"/>
    <row r="15684" hidden="1"/>
    <row r="15685" hidden="1"/>
    <row r="15686" hidden="1"/>
    <row r="15687" hidden="1"/>
    <row r="15688" hidden="1"/>
    <row r="15689" hidden="1"/>
    <row r="15690" hidden="1"/>
    <row r="15691" hidden="1"/>
    <row r="15692" hidden="1"/>
    <row r="15693" hidden="1"/>
    <row r="15694" hidden="1"/>
    <row r="15695" hidden="1"/>
    <row r="15696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hidden="1"/>
    <row r="15714" hidden="1"/>
    <row r="15715" hidden="1"/>
    <row r="15716" hidden="1"/>
    <row r="15717" hidden="1"/>
    <row r="15718" hidden="1"/>
    <row r="15719" hidden="1"/>
    <row r="15720" hidden="1"/>
    <row r="15721" hidden="1"/>
    <row r="15722" hidden="1"/>
    <row r="15723" hidden="1"/>
    <row r="15724" hidden="1"/>
    <row r="15725" hidden="1"/>
    <row r="15726" hidden="1"/>
    <row r="15727" hidden="1"/>
    <row r="15728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hidden="1"/>
    <row r="15746" hidden="1"/>
    <row r="15747" hidden="1"/>
    <row r="15748" hidden="1"/>
    <row r="15749" hidden="1"/>
    <row r="15750" hidden="1"/>
    <row r="15751" hidden="1"/>
    <row r="15752" hidden="1"/>
    <row r="15753" hidden="1"/>
    <row r="15754" hidden="1"/>
    <row r="15755" hidden="1"/>
    <row r="15756" hidden="1"/>
    <row r="15757" hidden="1"/>
    <row r="15758" hidden="1"/>
    <row r="15759" hidden="1"/>
    <row r="15760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hidden="1"/>
    <row r="15778" hidden="1"/>
    <row r="15779" hidden="1"/>
    <row r="15780" hidden="1"/>
    <row r="15781" hidden="1"/>
    <row r="15782" hidden="1"/>
    <row r="15783" hidden="1"/>
    <row r="15784" hidden="1"/>
    <row r="15785" hidden="1"/>
    <row r="15786" hidden="1"/>
    <row r="15787" hidden="1"/>
    <row r="15788" hidden="1"/>
    <row r="15789" hidden="1"/>
    <row r="15790" hidden="1"/>
    <row r="15791" hidden="1"/>
    <row r="1579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hidden="1"/>
    <row r="15810" hidden="1"/>
    <row r="15811" hidden="1"/>
    <row r="15812" hidden="1"/>
    <row r="15813" hidden="1"/>
    <row r="15814" hidden="1"/>
    <row r="15815" hidden="1"/>
    <row r="15816" hidden="1"/>
    <row r="15817" hidden="1"/>
    <row r="15818" hidden="1"/>
    <row r="15819" hidden="1"/>
    <row r="15820" hidden="1"/>
    <row r="15821" hidden="1"/>
    <row r="15822" hidden="1"/>
    <row r="15823" hidden="1"/>
    <row r="15824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hidden="1"/>
    <row r="15842" hidden="1"/>
    <row r="15843" hidden="1"/>
    <row r="15844" hidden="1"/>
    <row r="15845" hidden="1"/>
    <row r="15846" hidden="1"/>
    <row r="15847" hidden="1"/>
    <row r="15848" hidden="1"/>
    <row r="15849" hidden="1"/>
    <row r="15850" hidden="1"/>
    <row r="15851" hidden="1"/>
    <row r="15852" hidden="1"/>
    <row r="15853" hidden="1"/>
    <row r="15854" hidden="1"/>
    <row r="15855" hidden="1"/>
    <row r="15856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hidden="1"/>
    <row r="15874" hidden="1"/>
    <row r="15875" hidden="1"/>
    <row r="15876" hidden="1"/>
    <row r="15877" hidden="1"/>
    <row r="15878" hidden="1"/>
    <row r="15879" hidden="1"/>
    <row r="15880" hidden="1"/>
    <row r="15881" hidden="1"/>
    <row r="15882" hidden="1"/>
    <row r="15883" hidden="1"/>
    <row r="15884" hidden="1"/>
    <row r="15885" hidden="1"/>
    <row r="15886" hidden="1"/>
    <row r="15887" hidden="1"/>
    <row r="15888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hidden="1"/>
    <row r="15906" hidden="1"/>
    <row r="15907" hidden="1"/>
    <row r="15908" hidden="1"/>
    <row r="15909" hidden="1"/>
    <row r="15910" hidden="1"/>
    <row r="15911" hidden="1"/>
    <row r="15912" hidden="1"/>
    <row r="15913" hidden="1"/>
    <row r="15914" hidden="1"/>
    <row r="15915" hidden="1"/>
    <row r="15916" hidden="1"/>
    <row r="15917" hidden="1"/>
    <row r="15918" hidden="1"/>
    <row r="15919" hidden="1"/>
    <row r="15920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hidden="1"/>
    <row r="15938" hidden="1"/>
    <row r="15939" hidden="1"/>
    <row r="15940" hidden="1"/>
    <row r="15941" hidden="1"/>
    <row r="15942" hidden="1"/>
    <row r="15943" hidden="1"/>
    <row r="15944" hidden="1"/>
    <row r="15945" hidden="1"/>
    <row r="15946" hidden="1"/>
    <row r="15947" hidden="1"/>
    <row r="15948" hidden="1"/>
    <row r="15949" hidden="1"/>
    <row r="15950" hidden="1"/>
    <row r="15951" hidden="1"/>
    <row r="1595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hidden="1"/>
    <row r="15970" hidden="1"/>
    <row r="15971" hidden="1"/>
    <row r="15972" hidden="1"/>
    <row r="15973" hidden="1"/>
    <row r="15974" hidden="1"/>
    <row r="15975" hidden="1"/>
    <row r="15976" hidden="1"/>
    <row r="15977" hidden="1"/>
    <row r="15978" hidden="1"/>
    <row r="15979" hidden="1"/>
    <row r="15980" hidden="1"/>
    <row r="15981" hidden="1"/>
    <row r="15982" hidden="1"/>
    <row r="15983" hidden="1"/>
    <row r="15984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hidden="1"/>
    <row r="16002" hidden="1"/>
    <row r="16003" hidden="1"/>
    <row r="16004" hidden="1"/>
    <row r="16005" hidden="1"/>
    <row r="16006" hidden="1"/>
    <row r="16007" hidden="1"/>
    <row r="16008" hidden="1"/>
    <row r="16009" hidden="1"/>
    <row r="16010" hidden="1"/>
    <row r="16011" hidden="1"/>
    <row r="16012" hidden="1"/>
    <row r="16013" hidden="1"/>
    <row r="16014" hidden="1"/>
    <row r="16015" hidden="1"/>
    <row r="16016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hidden="1"/>
    <row r="16034" hidden="1"/>
    <row r="16035" hidden="1"/>
    <row r="16036" hidden="1"/>
    <row r="16037" hidden="1"/>
    <row r="16038" hidden="1"/>
    <row r="16039" hidden="1"/>
    <row r="16040" hidden="1"/>
    <row r="16041" hidden="1"/>
    <row r="16042" hidden="1"/>
    <row r="16043" hidden="1"/>
    <row r="16044" hidden="1"/>
    <row r="16045" hidden="1"/>
    <row r="16046" hidden="1"/>
    <row r="16047" hidden="1"/>
    <row r="16048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hidden="1"/>
    <row r="16066" hidden="1"/>
    <row r="16067" hidden="1"/>
    <row r="16068" hidden="1"/>
    <row r="16069" hidden="1"/>
    <row r="16070" hidden="1"/>
    <row r="16071" hidden="1"/>
    <row r="16072" hidden="1"/>
    <row r="16073" hidden="1"/>
    <row r="16074" hidden="1"/>
    <row r="16075" hidden="1"/>
    <row r="16076" hidden="1"/>
    <row r="16077" hidden="1"/>
    <row r="16078" hidden="1"/>
    <row r="16079" hidden="1"/>
    <row r="16080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hidden="1"/>
    <row r="16098" hidden="1"/>
    <row r="16099" hidden="1"/>
    <row r="16100" hidden="1"/>
    <row r="16101" hidden="1"/>
    <row r="16102" hidden="1"/>
    <row r="16103" hidden="1"/>
    <row r="16104" hidden="1"/>
    <row r="16105" hidden="1"/>
    <row r="16106" hidden="1"/>
    <row r="16107" hidden="1"/>
    <row r="16108" hidden="1"/>
    <row r="16109" hidden="1"/>
    <row r="16110" hidden="1"/>
    <row r="16111" hidden="1"/>
    <row r="1611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hidden="1"/>
    <row r="16130" hidden="1"/>
    <row r="16131" hidden="1"/>
    <row r="16132" hidden="1"/>
    <row r="16133" hidden="1"/>
    <row r="16134" hidden="1"/>
    <row r="16135" hidden="1"/>
    <row r="16136" hidden="1"/>
    <row r="16137" hidden="1"/>
    <row r="16138" hidden="1"/>
    <row r="16139" hidden="1"/>
    <row r="16140" hidden="1"/>
    <row r="16141" hidden="1"/>
    <row r="16142" hidden="1"/>
    <row r="16143" hidden="1"/>
    <row r="16144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hidden="1"/>
    <row r="16162" hidden="1"/>
    <row r="16163" hidden="1"/>
    <row r="16164" hidden="1"/>
    <row r="16165" hidden="1"/>
    <row r="16166" hidden="1"/>
    <row r="16167" hidden="1"/>
    <row r="16168" hidden="1"/>
    <row r="16169" hidden="1"/>
    <row r="16170" hidden="1"/>
    <row r="16171" hidden="1"/>
    <row r="16172" hidden="1"/>
    <row r="16173" hidden="1"/>
    <row r="16174" hidden="1"/>
    <row r="16175" hidden="1"/>
    <row r="16176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hidden="1"/>
    <row r="16194" hidden="1"/>
    <row r="16195" hidden="1"/>
    <row r="16196" hidden="1"/>
    <row r="16197" hidden="1"/>
    <row r="16198" hidden="1"/>
    <row r="16199" hidden="1"/>
    <row r="16200" hidden="1"/>
    <row r="16201" hidden="1"/>
    <row r="16202" hidden="1"/>
    <row r="16203" hidden="1"/>
    <row r="16204" hidden="1"/>
    <row r="16205" hidden="1"/>
    <row r="16206" hidden="1"/>
    <row r="16207" hidden="1"/>
    <row r="16208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hidden="1"/>
    <row r="16226" hidden="1"/>
    <row r="16227" hidden="1"/>
    <row r="16228" hidden="1"/>
    <row r="16229" hidden="1"/>
    <row r="16230" hidden="1"/>
    <row r="16231" hidden="1"/>
    <row r="16232" hidden="1"/>
    <row r="16233" hidden="1"/>
    <row r="16234" hidden="1"/>
    <row r="16235" hidden="1"/>
    <row r="16236" hidden="1"/>
    <row r="16237" hidden="1"/>
    <row r="16238" hidden="1"/>
    <row r="16239" hidden="1"/>
    <row r="16240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hidden="1"/>
    <row r="16258" hidden="1"/>
    <row r="16259" hidden="1"/>
    <row r="16260" hidden="1"/>
    <row r="16261" hidden="1"/>
    <row r="16262" hidden="1"/>
    <row r="16263" hidden="1"/>
    <row r="16264" hidden="1"/>
    <row r="16265" hidden="1"/>
    <row r="16266" hidden="1"/>
    <row r="16267" hidden="1"/>
    <row r="16268" hidden="1"/>
    <row r="16269" hidden="1"/>
    <row r="16270" hidden="1"/>
    <row r="16271" hidden="1"/>
    <row r="1627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hidden="1"/>
    <row r="16290" hidden="1"/>
    <row r="16291" hidden="1"/>
    <row r="16292" hidden="1"/>
    <row r="16293" hidden="1"/>
    <row r="16294" hidden="1"/>
    <row r="16295" hidden="1"/>
    <row r="16296" hidden="1"/>
    <row r="16297" hidden="1"/>
    <row r="16298" hidden="1"/>
    <row r="16299" hidden="1"/>
    <row r="16300" hidden="1"/>
    <row r="16301" hidden="1"/>
    <row r="16302" hidden="1"/>
    <row r="16303" hidden="1"/>
    <row r="16304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hidden="1"/>
    <row r="16322" hidden="1"/>
    <row r="16323" hidden="1"/>
    <row r="16324" hidden="1"/>
    <row r="16325" hidden="1"/>
    <row r="16326" hidden="1"/>
    <row r="16327" hidden="1"/>
    <row r="16328" hidden="1"/>
    <row r="16329" hidden="1"/>
    <row r="16330" hidden="1"/>
    <row r="16331" hidden="1"/>
    <row r="16332" hidden="1"/>
    <row r="16333" hidden="1"/>
    <row r="16334" hidden="1"/>
    <row r="16335" hidden="1"/>
    <row r="16336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hidden="1"/>
    <row r="16354" hidden="1"/>
    <row r="16355" hidden="1"/>
    <row r="16356" hidden="1"/>
    <row r="16357" hidden="1"/>
    <row r="16358" hidden="1"/>
    <row r="16359" hidden="1"/>
    <row r="16360" hidden="1"/>
    <row r="16361" hidden="1"/>
    <row r="16362" hidden="1"/>
    <row r="16363" hidden="1"/>
    <row r="16364" hidden="1"/>
    <row r="16365" hidden="1"/>
    <row r="16366" hidden="1"/>
    <row r="16367" hidden="1"/>
    <row r="16368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hidden="1"/>
    <row r="16386" hidden="1"/>
    <row r="16387" hidden="1"/>
    <row r="16388" hidden="1"/>
    <row r="16389" hidden="1"/>
    <row r="16390" hidden="1"/>
    <row r="16391" hidden="1"/>
    <row r="16392" hidden="1"/>
    <row r="16393" hidden="1"/>
    <row r="16394" hidden="1"/>
    <row r="16395" hidden="1"/>
    <row r="16396" hidden="1"/>
    <row r="16397" hidden="1"/>
    <row r="16398" hidden="1"/>
    <row r="16399" hidden="1"/>
    <row r="16400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hidden="1"/>
    <row r="16418" hidden="1"/>
    <row r="16419" hidden="1"/>
    <row r="16420" hidden="1"/>
    <row r="16421" hidden="1"/>
    <row r="16422" hidden="1"/>
    <row r="16423" hidden="1"/>
    <row r="16424" hidden="1"/>
    <row r="16425" hidden="1"/>
    <row r="16426" hidden="1"/>
    <row r="16427" hidden="1"/>
    <row r="16428" hidden="1"/>
    <row r="16429" hidden="1"/>
    <row r="16430" hidden="1"/>
    <row r="16431" hidden="1"/>
    <row r="1643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hidden="1"/>
    <row r="16450" hidden="1"/>
    <row r="16451" hidden="1"/>
    <row r="16452" hidden="1"/>
    <row r="16453" hidden="1"/>
    <row r="16454" hidden="1"/>
    <row r="16455" hidden="1"/>
    <row r="16456" hidden="1"/>
    <row r="16457" hidden="1"/>
    <row r="16458" hidden="1"/>
    <row r="16459" hidden="1"/>
    <row r="16460" hidden="1"/>
    <row r="16461" hidden="1"/>
    <row r="16462" hidden="1"/>
    <row r="16463" hidden="1"/>
    <row r="16464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hidden="1"/>
    <row r="16482" hidden="1"/>
    <row r="16483" hidden="1"/>
    <row r="16484" hidden="1"/>
    <row r="16485" hidden="1"/>
    <row r="16486" hidden="1"/>
    <row r="16487" hidden="1"/>
    <row r="16488" hidden="1"/>
    <row r="16489" hidden="1"/>
    <row r="16490" hidden="1"/>
    <row r="16491" hidden="1"/>
    <row r="16492" hidden="1"/>
    <row r="16493" hidden="1"/>
    <row r="16494" hidden="1"/>
    <row r="16495" hidden="1"/>
    <row r="16496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hidden="1"/>
    <row r="16514" hidden="1"/>
    <row r="16515" hidden="1"/>
    <row r="16516" hidden="1"/>
    <row r="16517" hidden="1"/>
    <row r="16518" hidden="1"/>
    <row r="16519" hidden="1"/>
    <row r="16520" hidden="1"/>
    <row r="16521" hidden="1"/>
    <row r="16522" hidden="1"/>
    <row r="16523" hidden="1"/>
    <row r="16524" hidden="1"/>
    <row r="16525" hidden="1"/>
    <row r="16526" hidden="1"/>
    <row r="16527" hidden="1"/>
    <row r="16528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hidden="1"/>
    <row r="16546" hidden="1"/>
    <row r="16547" hidden="1"/>
    <row r="16548" hidden="1"/>
    <row r="16549" hidden="1"/>
    <row r="16550" hidden="1"/>
    <row r="16551" hidden="1"/>
    <row r="16552" hidden="1"/>
    <row r="16553" hidden="1"/>
    <row r="16554" hidden="1"/>
    <row r="16555" hidden="1"/>
    <row r="16556" hidden="1"/>
    <row r="16557" hidden="1"/>
    <row r="16558" hidden="1"/>
    <row r="16559" hidden="1"/>
    <row r="16560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hidden="1"/>
    <row r="16578" hidden="1"/>
    <row r="16579" hidden="1"/>
    <row r="16580" hidden="1"/>
    <row r="16581" hidden="1"/>
    <row r="16582" hidden="1"/>
    <row r="16583" hidden="1"/>
    <row r="16584" hidden="1"/>
    <row r="16585" hidden="1"/>
    <row r="16586" hidden="1"/>
    <row r="16587" hidden="1"/>
    <row r="16588" hidden="1"/>
    <row r="16589" hidden="1"/>
    <row r="16590" hidden="1"/>
    <row r="16591" hidden="1"/>
    <row r="1659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hidden="1"/>
    <row r="16610" hidden="1"/>
    <row r="16611" hidden="1"/>
    <row r="16612" hidden="1"/>
    <row r="16613" hidden="1"/>
    <row r="16614" hidden="1"/>
    <row r="16615" hidden="1"/>
    <row r="16616" hidden="1"/>
    <row r="16617" hidden="1"/>
    <row r="16618" hidden="1"/>
    <row r="16619" hidden="1"/>
    <row r="16620" hidden="1"/>
    <row r="16621" hidden="1"/>
    <row r="16622" hidden="1"/>
    <row r="16623" hidden="1"/>
    <row r="16624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hidden="1"/>
    <row r="16642" hidden="1"/>
    <row r="16643" hidden="1"/>
    <row r="16644" hidden="1"/>
    <row r="16645" hidden="1"/>
    <row r="16646" hidden="1"/>
    <row r="16647" hidden="1"/>
    <row r="16648" hidden="1"/>
    <row r="16649" hidden="1"/>
    <row r="16650" hidden="1"/>
    <row r="16651" hidden="1"/>
    <row r="16652" hidden="1"/>
    <row r="16653" hidden="1"/>
    <row r="16654" hidden="1"/>
    <row r="16655" hidden="1"/>
    <row r="16656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hidden="1"/>
    <row r="16674" hidden="1"/>
    <row r="16675" hidden="1"/>
    <row r="16676" hidden="1"/>
    <row r="16677" hidden="1"/>
    <row r="16678" hidden="1"/>
    <row r="16679" hidden="1"/>
    <row r="16680" hidden="1"/>
    <row r="16681" hidden="1"/>
    <row r="16682" hidden="1"/>
    <row r="16683" hidden="1"/>
    <row r="16684" hidden="1"/>
    <row r="16685" hidden="1"/>
    <row r="16686" hidden="1"/>
    <row r="16687" hidden="1"/>
    <row r="16688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hidden="1"/>
    <row r="16706" hidden="1"/>
    <row r="16707" hidden="1"/>
    <row r="16708" hidden="1"/>
    <row r="16709" hidden="1"/>
    <row r="16710" hidden="1"/>
    <row r="16711" hidden="1"/>
    <row r="16712" hidden="1"/>
    <row r="16713" hidden="1"/>
    <row r="16714" hidden="1"/>
    <row r="16715" hidden="1"/>
    <row r="16716" hidden="1"/>
    <row r="16717" hidden="1"/>
    <row r="16718" hidden="1"/>
    <row r="16719" hidden="1"/>
    <row r="16720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hidden="1"/>
    <row r="16738" hidden="1"/>
    <row r="16739" hidden="1"/>
    <row r="16740" hidden="1"/>
    <row r="16741" hidden="1"/>
    <row r="16742" hidden="1"/>
    <row r="16743" hidden="1"/>
    <row r="16744" hidden="1"/>
    <row r="16745" hidden="1"/>
    <row r="16746" hidden="1"/>
    <row r="16747" hidden="1"/>
    <row r="16748" hidden="1"/>
    <row r="16749" hidden="1"/>
    <row r="16750" hidden="1"/>
    <row r="16751" hidden="1"/>
    <row r="1675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hidden="1"/>
    <row r="16770" hidden="1"/>
    <row r="16771" hidden="1"/>
    <row r="16772" hidden="1"/>
    <row r="16773" hidden="1"/>
    <row r="16774" hidden="1"/>
    <row r="16775" hidden="1"/>
    <row r="16776" hidden="1"/>
    <row r="16777" hidden="1"/>
    <row r="16778" hidden="1"/>
    <row r="16779" hidden="1"/>
    <row r="16780" hidden="1"/>
    <row r="16781" hidden="1"/>
    <row r="16782" hidden="1"/>
    <row r="16783" hidden="1"/>
    <row r="16784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hidden="1"/>
    <row r="16802" hidden="1"/>
    <row r="16803" hidden="1"/>
    <row r="16804" hidden="1"/>
    <row r="16805" hidden="1"/>
    <row r="16806" hidden="1"/>
    <row r="16807" hidden="1"/>
    <row r="16808" hidden="1"/>
    <row r="16809" hidden="1"/>
    <row r="16810" hidden="1"/>
    <row r="16811" hidden="1"/>
    <row r="16812" hidden="1"/>
    <row r="16813" hidden="1"/>
    <row r="16814" hidden="1"/>
    <row r="16815" hidden="1"/>
    <row r="16816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hidden="1"/>
    <row r="16834" hidden="1"/>
    <row r="16835" hidden="1"/>
    <row r="16836" hidden="1"/>
    <row r="16837" hidden="1"/>
    <row r="16838" hidden="1"/>
    <row r="16839" hidden="1"/>
    <row r="16840" hidden="1"/>
    <row r="16841" hidden="1"/>
    <row r="16842" hidden="1"/>
    <row r="16843" hidden="1"/>
    <row r="16844" hidden="1"/>
    <row r="16845" hidden="1"/>
    <row r="16846" hidden="1"/>
    <row r="16847" hidden="1"/>
    <row r="16848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hidden="1"/>
    <row r="16866" hidden="1"/>
    <row r="16867" hidden="1"/>
    <row r="16868" hidden="1"/>
    <row r="16869" hidden="1"/>
    <row r="16870" hidden="1"/>
    <row r="16871" hidden="1"/>
    <row r="16872" hidden="1"/>
    <row r="16873" hidden="1"/>
    <row r="16874" hidden="1"/>
    <row r="16875" hidden="1"/>
    <row r="16876" hidden="1"/>
    <row r="16877" hidden="1"/>
    <row r="16878" hidden="1"/>
    <row r="16879" hidden="1"/>
    <row r="16880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hidden="1"/>
    <row r="16898" hidden="1"/>
    <row r="16899" hidden="1"/>
    <row r="16900" hidden="1"/>
    <row r="16901" hidden="1"/>
    <row r="16902" hidden="1"/>
    <row r="16903" hidden="1"/>
    <row r="16904" hidden="1"/>
    <row r="16905" hidden="1"/>
    <row r="16906" hidden="1"/>
    <row r="16907" hidden="1"/>
    <row r="16908" hidden="1"/>
    <row r="16909" hidden="1"/>
    <row r="16910" hidden="1"/>
    <row r="16911" hidden="1"/>
    <row r="1691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hidden="1"/>
    <row r="16930" hidden="1"/>
    <row r="16931" hidden="1"/>
    <row r="16932" hidden="1"/>
    <row r="16933" hidden="1"/>
    <row r="16934" hidden="1"/>
    <row r="16935" hidden="1"/>
    <row r="16936" hidden="1"/>
    <row r="16937" hidden="1"/>
    <row r="16938" hidden="1"/>
    <row r="16939" hidden="1"/>
    <row r="16940" hidden="1"/>
    <row r="16941" hidden="1"/>
    <row r="16942" hidden="1"/>
    <row r="16943" hidden="1"/>
    <row r="16944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hidden="1"/>
    <row r="16962" hidden="1"/>
    <row r="16963" hidden="1"/>
    <row r="16964" hidden="1"/>
    <row r="16965" hidden="1"/>
    <row r="16966" hidden="1"/>
    <row r="16967" hidden="1"/>
    <row r="16968" hidden="1"/>
    <row r="16969" hidden="1"/>
    <row r="16970" hidden="1"/>
    <row r="16971" hidden="1"/>
    <row r="16972" hidden="1"/>
    <row r="16973" hidden="1"/>
    <row r="16974" hidden="1"/>
    <row r="16975" hidden="1"/>
    <row r="16976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hidden="1"/>
    <row r="16994" hidden="1"/>
    <row r="16995" hidden="1"/>
    <row r="16996" hidden="1"/>
    <row r="16997" hidden="1"/>
    <row r="16998" hidden="1"/>
    <row r="16999" hidden="1"/>
    <row r="17000" hidden="1"/>
    <row r="17001" hidden="1"/>
    <row r="17002" hidden="1"/>
    <row r="17003" hidden="1"/>
    <row r="17004" hidden="1"/>
    <row r="17005" hidden="1"/>
    <row r="17006" hidden="1"/>
    <row r="17007" hidden="1"/>
    <row r="17008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hidden="1"/>
    <row r="17026" hidden="1"/>
    <row r="17027" hidden="1"/>
    <row r="17028" hidden="1"/>
    <row r="17029" hidden="1"/>
    <row r="17030" hidden="1"/>
    <row r="17031" hidden="1"/>
    <row r="17032" hidden="1"/>
    <row r="17033" hidden="1"/>
    <row r="17034" hidden="1"/>
    <row r="17035" hidden="1"/>
    <row r="17036" hidden="1"/>
    <row r="17037" hidden="1"/>
    <row r="17038" hidden="1"/>
    <row r="17039" hidden="1"/>
    <row r="17040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hidden="1"/>
    <row r="17058" hidden="1"/>
    <row r="17059" hidden="1"/>
    <row r="17060" hidden="1"/>
    <row r="17061" hidden="1"/>
    <row r="17062" hidden="1"/>
    <row r="17063" hidden="1"/>
    <row r="17064" hidden="1"/>
    <row r="17065" hidden="1"/>
    <row r="17066" hidden="1"/>
    <row r="17067" hidden="1"/>
    <row r="17068" hidden="1"/>
    <row r="17069" hidden="1"/>
    <row r="17070" hidden="1"/>
    <row r="17071" hidden="1"/>
    <row r="1707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hidden="1"/>
    <row r="17090" hidden="1"/>
    <row r="17091" hidden="1"/>
    <row r="17092" hidden="1"/>
    <row r="17093" hidden="1"/>
    <row r="17094" hidden="1"/>
    <row r="17095" hidden="1"/>
    <row r="17096" hidden="1"/>
    <row r="17097" hidden="1"/>
    <row r="17098" hidden="1"/>
    <row r="17099" hidden="1"/>
    <row r="17100" hidden="1"/>
    <row r="17101" hidden="1"/>
    <row r="17102" hidden="1"/>
    <row r="17103" hidden="1"/>
    <row r="17104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hidden="1"/>
    <row r="17122" hidden="1"/>
    <row r="17123" hidden="1"/>
    <row r="17124" hidden="1"/>
    <row r="17125" hidden="1"/>
    <row r="17126" hidden="1"/>
    <row r="17127" hidden="1"/>
    <row r="17128" hidden="1"/>
    <row r="17129" hidden="1"/>
    <row r="17130" hidden="1"/>
    <row r="17131" hidden="1"/>
    <row r="17132" hidden="1"/>
    <row r="17133" hidden="1"/>
    <row r="17134" hidden="1"/>
    <row r="17135" hidden="1"/>
    <row r="17136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hidden="1"/>
    <row r="17154" hidden="1"/>
    <row r="17155" hidden="1"/>
    <row r="17156" hidden="1"/>
    <row r="17157" hidden="1"/>
    <row r="17158" hidden="1"/>
    <row r="17159" hidden="1"/>
    <row r="17160" hidden="1"/>
    <row r="17161" hidden="1"/>
    <row r="17162" hidden="1"/>
    <row r="17163" hidden="1"/>
    <row r="17164" hidden="1"/>
    <row r="17165" hidden="1"/>
    <row r="17166" hidden="1"/>
    <row r="17167" hidden="1"/>
    <row r="17168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hidden="1"/>
    <row r="17186" hidden="1"/>
    <row r="17187" hidden="1"/>
    <row r="17188" hidden="1"/>
    <row r="17189" hidden="1"/>
    <row r="17190" hidden="1"/>
    <row r="17191" hidden="1"/>
    <row r="17192" hidden="1"/>
    <row r="17193" hidden="1"/>
    <row r="17194" hidden="1"/>
    <row r="17195" hidden="1"/>
    <row r="17196" hidden="1"/>
    <row r="17197" hidden="1"/>
    <row r="17198" hidden="1"/>
    <row r="17199" hidden="1"/>
    <row r="17200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hidden="1"/>
    <row r="17218" hidden="1"/>
    <row r="17219" hidden="1"/>
    <row r="17220" hidden="1"/>
    <row r="17221" hidden="1"/>
    <row r="17222" hidden="1"/>
    <row r="17223" hidden="1"/>
    <row r="17224" hidden="1"/>
    <row r="17225" hidden="1"/>
    <row r="17226" hidden="1"/>
    <row r="17227" hidden="1"/>
    <row r="17228" hidden="1"/>
    <row r="17229" hidden="1"/>
    <row r="17230" hidden="1"/>
    <row r="17231" hidden="1"/>
    <row r="1723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hidden="1"/>
    <row r="17250" hidden="1"/>
    <row r="17251" hidden="1"/>
    <row r="17252" hidden="1"/>
    <row r="17253" hidden="1"/>
    <row r="17254" hidden="1"/>
    <row r="17255" hidden="1"/>
    <row r="17256" hidden="1"/>
    <row r="17257" hidden="1"/>
    <row r="17258" hidden="1"/>
    <row r="17259" hidden="1"/>
    <row r="17260" hidden="1"/>
    <row r="17261" hidden="1"/>
    <row r="17262" hidden="1"/>
    <row r="17263" hidden="1"/>
    <row r="17264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hidden="1"/>
    <row r="17282" hidden="1"/>
    <row r="17283" hidden="1"/>
    <row r="17284" hidden="1"/>
    <row r="17285" hidden="1"/>
    <row r="17286" hidden="1"/>
    <row r="17287" hidden="1"/>
    <row r="17288" hidden="1"/>
    <row r="17289" hidden="1"/>
    <row r="17290" hidden="1"/>
    <row r="17291" hidden="1"/>
    <row r="17292" hidden="1"/>
    <row r="17293" hidden="1"/>
    <row r="17294" hidden="1"/>
    <row r="17295" hidden="1"/>
    <row r="17296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hidden="1"/>
    <row r="17314" hidden="1"/>
    <row r="17315" hidden="1"/>
    <row r="17316" hidden="1"/>
    <row r="17317" hidden="1"/>
    <row r="17318" hidden="1"/>
    <row r="17319" hidden="1"/>
    <row r="17320" hidden="1"/>
    <row r="17321" hidden="1"/>
    <row r="17322" hidden="1"/>
    <row r="17323" hidden="1"/>
    <row r="17324" hidden="1"/>
    <row r="17325" hidden="1"/>
    <row r="17326" hidden="1"/>
    <row r="17327" hidden="1"/>
    <row r="17328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hidden="1"/>
    <row r="17346" hidden="1"/>
    <row r="17347" hidden="1"/>
    <row r="17348" hidden="1"/>
    <row r="17349" hidden="1"/>
    <row r="17350" hidden="1"/>
    <row r="17351" hidden="1"/>
    <row r="17352" hidden="1"/>
    <row r="17353" hidden="1"/>
    <row r="17354" hidden="1"/>
    <row r="17355" hidden="1"/>
    <row r="17356" hidden="1"/>
    <row r="17357" hidden="1"/>
    <row r="17358" hidden="1"/>
    <row r="17359" hidden="1"/>
    <row r="17360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hidden="1"/>
    <row r="17378" hidden="1"/>
    <row r="17379" hidden="1"/>
    <row r="17380" hidden="1"/>
    <row r="17381" hidden="1"/>
    <row r="17382" hidden="1"/>
    <row r="17383" hidden="1"/>
    <row r="17384" hidden="1"/>
    <row r="17385" hidden="1"/>
    <row r="17386" hidden="1"/>
    <row r="17387" hidden="1"/>
    <row r="17388" hidden="1"/>
    <row r="17389" hidden="1"/>
    <row r="17390" hidden="1"/>
    <row r="17391" hidden="1"/>
    <row r="1739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hidden="1"/>
    <row r="17410" hidden="1"/>
    <row r="17411" hidden="1"/>
    <row r="17412" hidden="1"/>
    <row r="17413" hidden="1"/>
    <row r="17414" hidden="1"/>
    <row r="17415" hidden="1"/>
    <row r="17416" hidden="1"/>
    <row r="17417" hidden="1"/>
    <row r="17418" hidden="1"/>
    <row r="17419" hidden="1"/>
    <row r="17420" hidden="1"/>
    <row r="17421" hidden="1"/>
    <row r="17422" hidden="1"/>
    <row r="17423" hidden="1"/>
    <row r="17424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hidden="1"/>
    <row r="17442" hidden="1"/>
    <row r="17443" hidden="1"/>
    <row r="17444" hidden="1"/>
    <row r="17445" hidden="1"/>
    <row r="17446" hidden="1"/>
    <row r="17447" hidden="1"/>
    <row r="17448" hidden="1"/>
    <row r="17449" hidden="1"/>
    <row r="17450" hidden="1"/>
    <row r="17451" hidden="1"/>
    <row r="17452" hidden="1"/>
    <row r="17453" hidden="1"/>
    <row r="17454" hidden="1"/>
    <row r="17455" hidden="1"/>
    <row r="17456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hidden="1"/>
    <row r="17474" hidden="1"/>
    <row r="17475" hidden="1"/>
    <row r="17476" hidden="1"/>
    <row r="17477" hidden="1"/>
    <row r="17478" hidden="1"/>
    <row r="17479" hidden="1"/>
    <row r="17480" hidden="1"/>
    <row r="17481" hidden="1"/>
    <row r="17482" hidden="1"/>
    <row r="17483" hidden="1"/>
    <row r="17484" hidden="1"/>
    <row r="17485" hidden="1"/>
    <row r="17486" hidden="1"/>
    <row r="17487" hidden="1"/>
    <row r="17488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hidden="1"/>
    <row r="17506" hidden="1"/>
    <row r="17507" hidden="1"/>
    <row r="17508" hidden="1"/>
    <row r="17509" hidden="1"/>
    <row r="17510" hidden="1"/>
    <row r="17511" hidden="1"/>
    <row r="17512" hidden="1"/>
    <row r="17513" hidden="1"/>
    <row r="17514" hidden="1"/>
    <row r="17515" hidden="1"/>
    <row r="17516" hidden="1"/>
    <row r="17517" hidden="1"/>
    <row r="17518" hidden="1"/>
    <row r="17519" hidden="1"/>
    <row r="17520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hidden="1"/>
    <row r="17538" hidden="1"/>
    <row r="17539" hidden="1"/>
    <row r="17540" hidden="1"/>
    <row r="17541" hidden="1"/>
    <row r="17542" hidden="1"/>
    <row r="17543" hidden="1"/>
    <row r="17544" hidden="1"/>
    <row r="17545" hidden="1"/>
    <row r="17546" hidden="1"/>
    <row r="17547" hidden="1"/>
    <row r="17548" hidden="1"/>
    <row r="17549" hidden="1"/>
    <row r="17550" hidden="1"/>
    <row r="17551" hidden="1"/>
    <row r="1755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hidden="1"/>
    <row r="17570" hidden="1"/>
    <row r="17571" hidden="1"/>
    <row r="17572" hidden="1"/>
    <row r="17573" hidden="1"/>
    <row r="17574" hidden="1"/>
    <row r="17575" hidden="1"/>
    <row r="17576" hidden="1"/>
    <row r="17577" hidden="1"/>
    <row r="17578" hidden="1"/>
    <row r="17579" hidden="1"/>
    <row r="17580" hidden="1"/>
    <row r="17581" hidden="1"/>
    <row r="17582" hidden="1"/>
    <row r="17583" hidden="1"/>
    <row r="17584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hidden="1"/>
    <row r="17602" hidden="1"/>
    <row r="17603" hidden="1"/>
    <row r="17604" hidden="1"/>
    <row r="17605" hidden="1"/>
    <row r="17606" hidden="1"/>
    <row r="17607" hidden="1"/>
    <row r="17608" hidden="1"/>
    <row r="17609" hidden="1"/>
    <row r="17610" hidden="1"/>
    <row r="17611" hidden="1"/>
    <row r="17612" hidden="1"/>
    <row r="17613" hidden="1"/>
    <row r="17614" hidden="1"/>
    <row r="17615" hidden="1"/>
    <row r="17616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hidden="1"/>
    <row r="17634" hidden="1"/>
    <row r="17635" hidden="1"/>
    <row r="17636" hidden="1"/>
    <row r="17637" hidden="1"/>
    <row r="17638" hidden="1"/>
    <row r="17639" hidden="1"/>
    <row r="17640" hidden="1"/>
    <row r="17641" hidden="1"/>
    <row r="17642" hidden="1"/>
    <row r="17643" hidden="1"/>
    <row r="17644" hidden="1"/>
    <row r="17645" hidden="1"/>
    <row r="17646" hidden="1"/>
    <row r="17647" hidden="1"/>
    <row r="17648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hidden="1"/>
    <row r="17666" hidden="1"/>
    <row r="17667" hidden="1"/>
    <row r="17668" hidden="1"/>
    <row r="17669" hidden="1"/>
    <row r="17670" hidden="1"/>
    <row r="17671" hidden="1"/>
    <row r="17672" hidden="1"/>
    <row r="17673" hidden="1"/>
    <row r="17674" hidden="1"/>
    <row r="17675" hidden="1"/>
    <row r="17676" hidden="1"/>
    <row r="17677" hidden="1"/>
    <row r="17678" hidden="1"/>
    <row r="17679" hidden="1"/>
    <row r="17680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hidden="1"/>
    <row r="17698" hidden="1"/>
    <row r="17699" hidden="1"/>
    <row r="17700" hidden="1"/>
    <row r="17701" hidden="1"/>
    <row r="17702" hidden="1"/>
    <row r="17703" hidden="1"/>
    <row r="17704" hidden="1"/>
    <row r="17705" hidden="1"/>
    <row r="17706" hidden="1"/>
    <row r="17707" hidden="1"/>
    <row r="17708" hidden="1"/>
    <row r="17709" hidden="1"/>
    <row r="17710" hidden="1"/>
    <row r="17711" hidden="1"/>
    <row r="1771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hidden="1"/>
    <row r="17730" hidden="1"/>
    <row r="17731" hidden="1"/>
    <row r="17732" hidden="1"/>
    <row r="17733" hidden="1"/>
    <row r="17734" hidden="1"/>
    <row r="17735" hidden="1"/>
    <row r="17736" hidden="1"/>
    <row r="17737" hidden="1"/>
    <row r="17738" hidden="1"/>
    <row r="17739" hidden="1"/>
    <row r="17740" hidden="1"/>
    <row r="17741" hidden="1"/>
    <row r="17742" hidden="1"/>
    <row r="17743" hidden="1"/>
    <row r="17744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hidden="1"/>
    <row r="17762" hidden="1"/>
    <row r="17763" hidden="1"/>
    <row r="17764" hidden="1"/>
    <row r="17765" hidden="1"/>
    <row r="17766" hidden="1"/>
    <row r="17767" hidden="1"/>
    <row r="17768" hidden="1"/>
    <row r="17769" hidden="1"/>
    <row r="17770" hidden="1"/>
    <row r="17771" hidden="1"/>
    <row r="17772" hidden="1"/>
    <row r="17773" hidden="1"/>
    <row r="17774" hidden="1"/>
    <row r="17775" hidden="1"/>
    <row r="17776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hidden="1"/>
    <row r="17794" hidden="1"/>
    <row r="17795" hidden="1"/>
    <row r="17796" hidden="1"/>
    <row r="17797" hidden="1"/>
    <row r="17798" hidden="1"/>
    <row r="17799" hidden="1"/>
    <row r="17800" hidden="1"/>
    <row r="17801" hidden="1"/>
    <row r="17802" hidden="1"/>
    <row r="17803" hidden="1"/>
    <row r="17804" hidden="1"/>
    <row r="17805" hidden="1"/>
    <row r="17806" hidden="1"/>
    <row r="17807" hidden="1"/>
    <row r="17808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hidden="1"/>
    <row r="17826" hidden="1"/>
    <row r="17827" hidden="1"/>
    <row r="17828" hidden="1"/>
    <row r="17829" hidden="1"/>
    <row r="17830" hidden="1"/>
    <row r="17831" hidden="1"/>
    <row r="17832" hidden="1"/>
    <row r="17833" hidden="1"/>
    <row r="17834" hidden="1"/>
    <row r="17835" hidden="1"/>
    <row r="17836" hidden="1"/>
    <row r="17837" hidden="1"/>
    <row r="17838" hidden="1"/>
    <row r="17839" hidden="1"/>
    <row r="17840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hidden="1"/>
    <row r="17858" hidden="1"/>
    <row r="17859" hidden="1"/>
    <row r="17860" hidden="1"/>
    <row r="17861" hidden="1"/>
    <row r="17862" hidden="1"/>
    <row r="17863" hidden="1"/>
    <row r="17864" hidden="1"/>
    <row r="17865" hidden="1"/>
    <row r="17866" hidden="1"/>
    <row r="17867" hidden="1"/>
    <row r="17868" hidden="1"/>
    <row r="17869" hidden="1"/>
    <row r="17870" hidden="1"/>
    <row r="17871" hidden="1"/>
    <row r="1787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hidden="1"/>
    <row r="17890" hidden="1"/>
    <row r="17891" hidden="1"/>
    <row r="17892" hidden="1"/>
    <row r="17893" hidden="1"/>
    <row r="17894" hidden="1"/>
    <row r="17895" hidden="1"/>
    <row r="17896" hidden="1"/>
    <row r="17897" hidden="1"/>
    <row r="17898" hidden="1"/>
    <row r="17899" hidden="1"/>
    <row r="17900" hidden="1"/>
    <row r="17901" hidden="1"/>
    <row r="17902" hidden="1"/>
    <row r="17903" hidden="1"/>
    <row r="17904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hidden="1"/>
    <row r="17922" hidden="1"/>
    <row r="17923" hidden="1"/>
    <row r="17924" hidden="1"/>
    <row r="17925" hidden="1"/>
    <row r="17926" hidden="1"/>
    <row r="17927" hidden="1"/>
    <row r="17928" hidden="1"/>
    <row r="17929" hidden="1"/>
    <row r="17930" hidden="1"/>
    <row r="17931" hidden="1"/>
    <row r="17932" hidden="1"/>
    <row r="17933" hidden="1"/>
    <row r="17934" hidden="1"/>
    <row r="17935" hidden="1"/>
    <row r="17936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hidden="1"/>
    <row r="17954" hidden="1"/>
    <row r="17955" hidden="1"/>
    <row r="17956" hidden="1"/>
    <row r="17957" hidden="1"/>
    <row r="17958" hidden="1"/>
    <row r="17959" hidden="1"/>
    <row r="17960" hidden="1"/>
    <row r="17961" hidden="1"/>
    <row r="17962" hidden="1"/>
    <row r="17963" hidden="1"/>
    <row r="17964" hidden="1"/>
    <row r="17965" hidden="1"/>
    <row r="17966" hidden="1"/>
    <row r="17967" hidden="1"/>
    <row r="17968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hidden="1"/>
    <row r="17986" hidden="1"/>
    <row r="17987" hidden="1"/>
    <row r="17988" hidden="1"/>
    <row r="17989" hidden="1"/>
    <row r="17990" hidden="1"/>
    <row r="17991" hidden="1"/>
    <row r="17992" hidden="1"/>
    <row r="17993" hidden="1"/>
    <row r="17994" hidden="1"/>
    <row r="17995" hidden="1"/>
    <row r="17996" hidden="1"/>
    <row r="17997" hidden="1"/>
    <row r="17998" hidden="1"/>
    <row r="17999" hidden="1"/>
    <row r="18000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hidden="1"/>
    <row r="18018" hidden="1"/>
    <row r="18019" hidden="1"/>
    <row r="18020" hidden="1"/>
    <row r="18021" hidden="1"/>
    <row r="18022" hidden="1"/>
    <row r="18023" hidden="1"/>
    <row r="18024" hidden="1"/>
    <row r="18025" hidden="1"/>
    <row r="18026" hidden="1"/>
    <row r="18027" hidden="1"/>
    <row r="18028" hidden="1"/>
    <row r="18029" hidden="1"/>
    <row r="18030" hidden="1"/>
    <row r="18031" hidden="1"/>
    <row r="1803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hidden="1"/>
    <row r="18050" hidden="1"/>
    <row r="18051" hidden="1"/>
    <row r="18052" hidden="1"/>
    <row r="18053" hidden="1"/>
    <row r="18054" hidden="1"/>
    <row r="18055" hidden="1"/>
    <row r="18056" hidden="1"/>
    <row r="18057" hidden="1"/>
    <row r="18058" hidden="1"/>
    <row r="18059" hidden="1"/>
    <row r="18060" hidden="1"/>
    <row r="18061" hidden="1"/>
    <row r="18062" hidden="1"/>
    <row r="18063" hidden="1"/>
    <row r="18064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hidden="1"/>
    <row r="18082" hidden="1"/>
    <row r="18083" hidden="1"/>
    <row r="18084" hidden="1"/>
    <row r="18085" hidden="1"/>
    <row r="18086" hidden="1"/>
    <row r="18087" hidden="1"/>
    <row r="18088" hidden="1"/>
    <row r="18089" hidden="1"/>
    <row r="18090" hidden="1"/>
    <row r="18091" hidden="1"/>
    <row r="18092" hidden="1"/>
    <row r="18093" hidden="1"/>
    <row r="18094" hidden="1"/>
    <row r="18095" hidden="1"/>
    <row r="18096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hidden="1"/>
    <row r="18114" hidden="1"/>
    <row r="18115" hidden="1"/>
    <row r="18116" hidden="1"/>
    <row r="18117" hidden="1"/>
    <row r="18118" hidden="1"/>
    <row r="18119" hidden="1"/>
    <row r="18120" hidden="1"/>
    <row r="18121" hidden="1"/>
    <row r="18122" hidden="1"/>
    <row r="18123" hidden="1"/>
    <row r="18124" hidden="1"/>
    <row r="18125" hidden="1"/>
    <row r="18126" hidden="1"/>
    <row r="18127" hidden="1"/>
    <row r="18128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hidden="1"/>
    <row r="18146" hidden="1"/>
    <row r="18147" hidden="1"/>
    <row r="18148" hidden="1"/>
    <row r="18149" hidden="1"/>
    <row r="18150" hidden="1"/>
    <row r="18151" hidden="1"/>
    <row r="18152" hidden="1"/>
    <row r="18153" hidden="1"/>
    <row r="18154" hidden="1"/>
    <row r="18155" hidden="1"/>
    <row r="18156" hidden="1"/>
    <row r="18157" hidden="1"/>
    <row r="18158" hidden="1"/>
    <row r="18159" hidden="1"/>
    <row r="18160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hidden="1"/>
    <row r="18178" hidden="1"/>
    <row r="18179" hidden="1"/>
    <row r="18180" hidden="1"/>
    <row r="18181" hidden="1"/>
    <row r="18182" hidden="1"/>
    <row r="18183" hidden="1"/>
    <row r="18184" hidden="1"/>
    <row r="18185" hidden="1"/>
    <row r="18186" hidden="1"/>
    <row r="18187" hidden="1"/>
    <row r="18188" hidden="1"/>
    <row r="18189" hidden="1"/>
    <row r="18190" hidden="1"/>
    <row r="18191" hidden="1"/>
    <row r="1819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hidden="1"/>
    <row r="18210" hidden="1"/>
    <row r="18211" hidden="1"/>
    <row r="18212" hidden="1"/>
    <row r="18213" hidden="1"/>
    <row r="18214" hidden="1"/>
    <row r="18215" hidden="1"/>
    <row r="18216" hidden="1"/>
    <row r="18217" hidden="1"/>
    <row r="18218" hidden="1"/>
    <row r="18219" hidden="1"/>
    <row r="18220" hidden="1"/>
    <row r="18221" hidden="1"/>
    <row r="18222" hidden="1"/>
    <row r="18223" hidden="1"/>
    <row r="18224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hidden="1"/>
    <row r="18242" hidden="1"/>
    <row r="18243" hidden="1"/>
    <row r="18244" hidden="1"/>
    <row r="18245" hidden="1"/>
    <row r="18246" hidden="1"/>
    <row r="18247" hidden="1"/>
    <row r="18248" hidden="1"/>
    <row r="18249" hidden="1"/>
    <row r="18250" hidden="1"/>
    <row r="18251" hidden="1"/>
    <row r="18252" hidden="1"/>
    <row r="18253" hidden="1"/>
    <row r="18254" hidden="1"/>
    <row r="18255" hidden="1"/>
    <row r="18256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hidden="1"/>
    <row r="18274" hidden="1"/>
    <row r="18275" hidden="1"/>
    <row r="18276" hidden="1"/>
    <row r="18277" hidden="1"/>
    <row r="18278" hidden="1"/>
    <row r="18279" hidden="1"/>
    <row r="18280" hidden="1"/>
    <row r="18281" hidden="1"/>
    <row r="18282" hidden="1"/>
    <row r="18283" hidden="1"/>
    <row r="18284" hidden="1"/>
    <row r="18285" hidden="1"/>
    <row r="18286" hidden="1"/>
    <row r="18287" hidden="1"/>
    <row r="18288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hidden="1"/>
    <row r="18306" hidden="1"/>
    <row r="18307" hidden="1"/>
    <row r="18308" hidden="1"/>
    <row r="18309" hidden="1"/>
    <row r="18310" hidden="1"/>
    <row r="18311" hidden="1"/>
    <row r="18312" hidden="1"/>
    <row r="18313" hidden="1"/>
    <row r="18314" hidden="1"/>
    <row r="18315" hidden="1"/>
    <row r="18316" hidden="1"/>
    <row r="18317" hidden="1"/>
    <row r="18318" hidden="1"/>
    <row r="18319" hidden="1"/>
    <row r="18320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hidden="1"/>
    <row r="18338" hidden="1"/>
    <row r="18339" hidden="1"/>
    <row r="18340" hidden="1"/>
    <row r="18341" hidden="1"/>
    <row r="18342" hidden="1"/>
    <row r="18343" hidden="1"/>
    <row r="18344" hidden="1"/>
    <row r="18345" hidden="1"/>
    <row r="18346" hidden="1"/>
    <row r="18347" hidden="1"/>
    <row r="18348" hidden="1"/>
    <row r="18349" hidden="1"/>
    <row r="18350" hidden="1"/>
    <row r="18351" hidden="1"/>
    <row r="1835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hidden="1"/>
    <row r="18370" hidden="1"/>
    <row r="18371" hidden="1"/>
    <row r="18372" hidden="1"/>
    <row r="18373" hidden="1"/>
    <row r="18374" hidden="1"/>
    <row r="18375" hidden="1"/>
    <row r="18376" hidden="1"/>
    <row r="18377" hidden="1"/>
    <row r="18378" hidden="1"/>
    <row r="18379" hidden="1"/>
    <row r="18380" hidden="1"/>
    <row r="18381" hidden="1"/>
    <row r="18382" hidden="1"/>
    <row r="18383" hidden="1"/>
    <row r="18384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hidden="1"/>
    <row r="18402" hidden="1"/>
    <row r="18403" hidden="1"/>
    <row r="18404" hidden="1"/>
    <row r="18405" hidden="1"/>
    <row r="18406" hidden="1"/>
    <row r="18407" hidden="1"/>
    <row r="18408" hidden="1"/>
    <row r="18409" hidden="1"/>
    <row r="18410" hidden="1"/>
    <row r="18411" hidden="1"/>
    <row r="18412" hidden="1"/>
    <row r="18413" hidden="1"/>
    <row r="18414" hidden="1"/>
    <row r="18415" hidden="1"/>
    <row r="18416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hidden="1"/>
    <row r="18434" hidden="1"/>
    <row r="18435" hidden="1"/>
    <row r="18436" hidden="1"/>
    <row r="18437" hidden="1"/>
    <row r="18438" hidden="1"/>
    <row r="18439" hidden="1"/>
    <row r="18440" hidden="1"/>
    <row r="18441" hidden="1"/>
    <row r="18442" hidden="1"/>
    <row r="18443" hidden="1"/>
    <row r="18444" hidden="1"/>
    <row r="18445" hidden="1"/>
    <row r="18446" hidden="1"/>
    <row r="18447" hidden="1"/>
    <row r="18448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hidden="1"/>
    <row r="18466" hidden="1"/>
    <row r="18467" hidden="1"/>
    <row r="18468" hidden="1"/>
    <row r="18469" hidden="1"/>
    <row r="18470" hidden="1"/>
    <row r="18471" hidden="1"/>
    <row r="18472" hidden="1"/>
    <row r="18473" hidden="1"/>
    <row r="18474" hidden="1"/>
    <row r="18475" hidden="1"/>
    <row r="18476" hidden="1"/>
    <row r="18477" hidden="1"/>
    <row r="18478" hidden="1"/>
    <row r="18479" hidden="1"/>
    <row r="18480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hidden="1"/>
    <row r="18498" hidden="1"/>
    <row r="18499" hidden="1"/>
    <row r="18500" hidden="1"/>
    <row r="18501" hidden="1"/>
    <row r="18502" hidden="1"/>
    <row r="18503" hidden="1"/>
    <row r="18504" hidden="1"/>
    <row r="18505" hidden="1"/>
    <row r="18506" hidden="1"/>
    <row r="18507" hidden="1"/>
    <row r="18508" hidden="1"/>
    <row r="18509" hidden="1"/>
    <row r="18510" hidden="1"/>
    <row r="18511" hidden="1"/>
    <row r="1851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hidden="1"/>
    <row r="18530" hidden="1"/>
    <row r="18531" hidden="1"/>
    <row r="18532" hidden="1"/>
    <row r="18533" hidden="1"/>
    <row r="18534" hidden="1"/>
    <row r="18535" hidden="1"/>
    <row r="18536" hidden="1"/>
    <row r="18537" hidden="1"/>
    <row r="18538" hidden="1"/>
    <row r="18539" hidden="1"/>
    <row r="18540" hidden="1"/>
    <row r="18541" hidden="1"/>
    <row r="18542" hidden="1"/>
    <row r="18543" hidden="1"/>
    <row r="18544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hidden="1"/>
    <row r="18562" hidden="1"/>
    <row r="18563" hidden="1"/>
    <row r="18564" hidden="1"/>
    <row r="18565" hidden="1"/>
    <row r="18566" hidden="1"/>
    <row r="18567" hidden="1"/>
    <row r="18568" hidden="1"/>
    <row r="18569" hidden="1"/>
    <row r="18570" hidden="1"/>
    <row r="18571" hidden="1"/>
    <row r="18572" hidden="1"/>
    <row r="18573" hidden="1"/>
    <row r="18574" hidden="1"/>
    <row r="18575" hidden="1"/>
    <row r="18576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hidden="1"/>
    <row r="18594" hidden="1"/>
    <row r="18595" hidden="1"/>
    <row r="18596" hidden="1"/>
    <row r="18597" hidden="1"/>
    <row r="18598" hidden="1"/>
    <row r="18599" hidden="1"/>
    <row r="18600" hidden="1"/>
    <row r="18601" hidden="1"/>
    <row r="18602" hidden="1"/>
    <row r="18603" hidden="1"/>
    <row r="18604" hidden="1"/>
    <row r="18605" hidden="1"/>
    <row r="18606" hidden="1"/>
    <row r="18607" hidden="1"/>
    <row r="18608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hidden="1"/>
    <row r="18626" hidden="1"/>
    <row r="18627" hidden="1"/>
    <row r="18628" hidden="1"/>
    <row r="18629" hidden="1"/>
    <row r="18630" hidden="1"/>
    <row r="18631" hidden="1"/>
    <row r="18632" hidden="1"/>
    <row r="18633" hidden="1"/>
    <row r="18634" hidden="1"/>
    <row r="18635" hidden="1"/>
    <row r="18636" hidden="1"/>
    <row r="18637" hidden="1"/>
    <row r="18638" hidden="1"/>
    <row r="18639" hidden="1"/>
    <row r="18640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hidden="1"/>
    <row r="18658" hidden="1"/>
    <row r="18659" hidden="1"/>
    <row r="18660" hidden="1"/>
    <row r="18661" hidden="1"/>
    <row r="18662" hidden="1"/>
    <row r="18663" hidden="1"/>
    <row r="18664" hidden="1"/>
    <row r="18665" hidden="1"/>
    <row r="18666" hidden="1"/>
    <row r="18667" hidden="1"/>
    <row r="18668" hidden="1"/>
    <row r="18669" hidden="1"/>
    <row r="18670" hidden="1"/>
    <row r="18671" hidden="1"/>
    <row r="1867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hidden="1"/>
    <row r="18690" hidden="1"/>
    <row r="18691" hidden="1"/>
    <row r="18692" hidden="1"/>
    <row r="18693" hidden="1"/>
    <row r="18694" hidden="1"/>
    <row r="18695" hidden="1"/>
    <row r="18696" hidden="1"/>
    <row r="18697" hidden="1"/>
    <row r="18698" hidden="1"/>
    <row r="18699" hidden="1"/>
    <row r="18700" hidden="1"/>
    <row r="18701" hidden="1"/>
    <row r="18702" hidden="1"/>
    <row r="18703" hidden="1"/>
    <row r="18704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hidden="1"/>
    <row r="18722" hidden="1"/>
    <row r="18723" hidden="1"/>
    <row r="18724" hidden="1"/>
    <row r="18725" hidden="1"/>
    <row r="18726" hidden="1"/>
    <row r="18727" hidden="1"/>
    <row r="18728" hidden="1"/>
    <row r="18729" hidden="1"/>
    <row r="18730" hidden="1"/>
    <row r="18731" hidden="1"/>
    <row r="18732" hidden="1"/>
    <row r="18733" hidden="1"/>
    <row r="18734" hidden="1"/>
    <row r="18735" hidden="1"/>
    <row r="18736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hidden="1"/>
    <row r="18754" hidden="1"/>
    <row r="18755" hidden="1"/>
    <row r="18756" hidden="1"/>
    <row r="18757" hidden="1"/>
    <row r="18758" hidden="1"/>
    <row r="18759" hidden="1"/>
    <row r="18760" hidden="1"/>
    <row r="18761" hidden="1"/>
    <row r="18762" hidden="1"/>
    <row r="18763" hidden="1"/>
    <row r="18764" hidden="1"/>
    <row r="18765" hidden="1"/>
    <row r="18766" hidden="1"/>
    <row r="18767" hidden="1"/>
    <row r="18768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hidden="1"/>
    <row r="18786" hidden="1"/>
    <row r="18787" hidden="1"/>
    <row r="18788" hidden="1"/>
    <row r="18789" hidden="1"/>
    <row r="18790" hidden="1"/>
    <row r="18791" hidden="1"/>
    <row r="18792" hidden="1"/>
    <row r="18793" hidden="1"/>
    <row r="18794" hidden="1"/>
    <row r="18795" hidden="1"/>
    <row r="18796" hidden="1"/>
    <row r="18797" hidden="1"/>
    <row r="18798" hidden="1"/>
    <row r="18799" hidden="1"/>
    <row r="18800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hidden="1"/>
    <row r="18818" hidden="1"/>
    <row r="18819" hidden="1"/>
    <row r="18820" hidden="1"/>
    <row r="18821" hidden="1"/>
    <row r="18822" hidden="1"/>
    <row r="18823" hidden="1"/>
    <row r="18824" hidden="1"/>
    <row r="18825" hidden="1"/>
    <row r="18826" hidden="1"/>
    <row r="18827" hidden="1"/>
    <row r="18828" hidden="1"/>
    <row r="18829" hidden="1"/>
    <row r="18830" hidden="1"/>
    <row r="18831" hidden="1"/>
    <row r="1883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hidden="1"/>
    <row r="18850" hidden="1"/>
    <row r="18851" hidden="1"/>
    <row r="18852" hidden="1"/>
    <row r="18853" hidden="1"/>
    <row r="18854" hidden="1"/>
    <row r="18855" hidden="1"/>
    <row r="18856" hidden="1"/>
    <row r="18857" hidden="1"/>
    <row r="18858" hidden="1"/>
    <row r="18859" hidden="1"/>
    <row r="18860" hidden="1"/>
    <row r="18861" hidden="1"/>
    <row r="18862" hidden="1"/>
    <row r="18863" hidden="1"/>
    <row r="18864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hidden="1"/>
    <row r="18882" hidden="1"/>
    <row r="18883" hidden="1"/>
    <row r="18884" hidden="1"/>
    <row r="18885" hidden="1"/>
    <row r="18886" hidden="1"/>
    <row r="18887" hidden="1"/>
    <row r="18888" hidden="1"/>
    <row r="18889" hidden="1"/>
    <row r="18890" hidden="1"/>
    <row r="18891" hidden="1"/>
    <row r="18892" hidden="1"/>
    <row r="18893" hidden="1"/>
    <row r="18894" hidden="1"/>
    <row r="18895" hidden="1"/>
    <row r="18896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  <row r="20462" hidden="1"/>
    <row r="20463" hidden="1"/>
    <row r="20464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hidden="1"/>
    <row r="20482" hidden="1"/>
    <row r="20483" hidden="1"/>
    <row r="20484" hidden="1"/>
    <row r="20485" hidden="1"/>
    <row r="20486" hidden="1"/>
    <row r="20487" hidden="1"/>
    <row r="20488" hidden="1"/>
    <row r="20489" hidden="1"/>
    <row r="20490" hidden="1"/>
    <row r="20491" hidden="1"/>
    <row r="20492" hidden="1"/>
    <row r="20493" hidden="1"/>
    <row r="20494" hidden="1"/>
    <row r="20495" hidden="1"/>
    <row r="20496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hidden="1"/>
    <row r="20514" hidden="1"/>
    <row r="20515" hidden="1"/>
    <row r="20516" hidden="1"/>
    <row r="20517" hidden="1"/>
    <row r="20518" hidden="1"/>
    <row r="20519" hidden="1"/>
    <row r="20520" hidden="1"/>
    <row r="20521" hidden="1"/>
    <row r="20522" hidden="1"/>
    <row r="20523" hidden="1"/>
    <row r="20524" hidden="1"/>
    <row r="20525" hidden="1"/>
    <row r="20526" hidden="1"/>
    <row r="20527" hidden="1"/>
    <row r="20528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hidden="1"/>
    <row r="20546" hidden="1"/>
    <row r="20547" hidden="1"/>
    <row r="20548" hidden="1"/>
    <row r="20549" hidden="1"/>
    <row r="20550" hidden="1"/>
    <row r="20551" hidden="1"/>
    <row r="20552" hidden="1"/>
    <row r="20553" hidden="1"/>
    <row r="20554" hidden="1"/>
    <row r="20555" hidden="1"/>
    <row r="20556" hidden="1"/>
    <row r="20557" hidden="1"/>
    <row r="20558" hidden="1"/>
    <row r="20559" hidden="1"/>
    <row r="20560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hidden="1"/>
    <row r="20578" hidden="1"/>
    <row r="20579" hidden="1"/>
    <row r="20580" hidden="1"/>
    <row r="20581" hidden="1"/>
    <row r="20582" hidden="1"/>
    <row r="20583" hidden="1"/>
    <row r="20584" hidden="1"/>
    <row r="20585" hidden="1"/>
    <row r="20586" hidden="1"/>
    <row r="20587" hidden="1"/>
    <row r="20588" hidden="1"/>
    <row r="20589" hidden="1"/>
    <row r="20590" hidden="1"/>
    <row r="20591" hidden="1"/>
    <row r="2059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hidden="1"/>
    <row r="20610" hidden="1"/>
    <row r="20611" hidden="1"/>
    <row r="20612" hidden="1"/>
    <row r="20613" hidden="1"/>
    <row r="20614" hidden="1"/>
    <row r="20615" hidden="1"/>
    <row r="20616" hidden="1"/>
    <row r="20617" hidden="1"/>
    <row r="20618" hidden="1"/>
    <row r="20619" hidden="1"/>
    <row r="20620" hidden="1"/>
    <row r="20621" hidden="1"/>
    <row r="20622" hidden="1"/>
    <row r="20623" hidden="1"/>
    <row r="20624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hidden="1"/>
    <row r="20642" hidden="1"/>
    <row r="20643" hidden="1"/>
    <row r="20644" hidden="1"/>
    <row r="20645" hidden="1"/>
    <row r="20646" hidden="1"/>
    <row r="20647" hidden="1"/>
    <row r="20648" hidden="1"/>
    <row r="20649" hidden="1"/>
    <row r="20650" hidden="1"/>
    <row r="20651" hidden="1"/>
    <row r="20652" hidden="1"/>
    <row r="20653" hidden="1"/>
    <row r="20654" hidden="1"/>
    <row r="20655" hidden="1"/>
    <row r="20656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hidden="1"/>
    <row r="20674" hidden="1"/>
    <row r="20675" hidden="1"/>
    <row r="20676" hidden="1"/>
    <row r="20677" hidden="1"/>
    <row r="20678" hidden="1"/>
    <row r="20679" hidden="1"/>
    <row r="20680" hidden="1"/>
    <row r="20681" hidden="1"/>
    <row r="20682" hidden="1"/>
    <row r="20683" hidden="1"/>
    <row r="20684" hidden="1"/>
    <row r="20685" hidden="1"/>
    <row r="20686" hidden="1"/>
    <row r="20687" hidden="1"/>
    <row r="20688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hidden="1"/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hidden="1"/>
    <row r="25506" hidden="1"/>
    <row r="25507" hidden="1"/>
    <row r="25508" hidden="1"/>
    <row r="25509" hidden="1"/>
    <row r="25510" hidden="1"/>
    <row r="25511" hidden="1"/>
    <row r="25512" hidden="1"/>
    <row r="25513" hidden="1"/>
    <row r="25514" hidden="1"/>
    <row r="25515" hidden="1"/>
    <row r="25516" hidden="1"/>
    <row r="25517" hidden="1"/>
    <row r="25518" hidden="1"/>
    <row r="25519" hidden="1"/>
    <row r="25520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hidden="1"/>
    <row r="25538" hidden="1"/>
    <row r="25539" hidden="1"/>
    <row r="25540" hidden="1"/>
    <row r="25541" hidden="1"/>
    <row r="25542" hidden="1"/>
    <row r="25543" hidden="1"/>
    <row r="25544" hidden="1"/>
    <row r="25545" hidden="1"/>
    <row r="25546" hidden="1"/>
    <row r="25547" hidden="1"/>
    <row r="25548" hidden="1"/>
    <row r="25549" hidden="1"/>
    <row r="25550" hidden="1"/>
    <row r="25551" hidden="1"/>
    <row r="2555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hidden="1"/>
    <row r="25698" hidden="1"/>
    <row r="25699" hidden="1"/>
    <row r="25700" hidden="1"/>
    <row r="25701" hidden="1"/>
    <row r="25702" hidden="1"/>
    <row r="25703" hidden="1"/>
    <row r="25704" hidden="1"/>
    <row r="25705" hidden="1"/>
    <row r="25706" hidden="1"/>
    <row r="25707" hidden="1"/>
    <row r="25708" hidden="1"/>
    <row r="25709" hidden="1"/>
    <row r="25710" hidden="1"/>
    <row r="25711" hidden="1"/>
    <row r="2571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hidden="1"/>
    <row r="25730" hidden="1"/>
    <row r="25731" hidden="1"/>
    <row r="25732" hidden="1"/>
    <row r="25733" hidden="1"/>
    <row r="25734" hidden="1"/>
    <row r="25735" hidden="1"/>
    <row r="25736" hidden="1"/>
    <row r="25737" hidden="1"/>
    <row r="25738" hidden="1"/>
    <row r="25739" hidden="1"/>
    <row r="25740" hidden="1"/>
    <row r="25741" hidden="1"/>
    <row r="25742" hidden="1"/>
    <row r="25743" hidden="1"/>
    <row r="25744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hidden="1"/>
    <row r="25762" hidden="1"/>
    <row r="25763" hidden="1"/>
    <row r="25764" hidden="1"/>
    <row r="25765" hidden="1"/>
    <row r="25766" hidden="1"/>
    <row r="25767" hidden="1"/>
    <row r="25768" hidden="1"/>
    <row r="25769" hidden="1"/>
    <row r="25770" hidden="1"/>
    <row r="25771" hidden="1"/>
    <row r="25772" hidden="1"/>
    <row r="25773" hidden="1"/>
    <row r="25774" hidden="1"/>
    <row r="25775" hidden="1"/>
    <row r="25776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hidden="1"/>
    <row r="25794" hidden="1"/>
    <row r="25795" hidden="1"/>
    <row r="25796" hidden="1"/>
    <row r="25797" hidden="1"/>
    <row r="25798" hidden="1"/>
    <row r="25799" hidden="1"/>
    <row r="25800" hidden="1"/>
    <row r="25801" hidden="1"/>
    <row r="25802" hidden="1"/>
    <row r="25803" hidden="1"/>
    <row r="25804" hidden="1"/>
    <row r="25805" hidden="1"/>
    <row r="25806" hidden="1"/>
    <row r="25807" hidden="1"/>
    <row r="25808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hidden="1"/>
    <row r="25826" hidden="1"/>
    <row r="25827" hidden="1"/>
    <row r="25828" hidden="1"/>
    <row r="25829" hidden="1"/>
    <row r="25830" hidden="1"/>
    <row r="25831" hidden="1"/>
    <row r="25832" hidden="1"/>
    <row r="25833" hidden="1"/>
    <row r="25834" hidden="1"/>
    <row r="25835" hidden="1"/>
    <row r="25836" hidden="1"/>
    <row r="25837" hidden="1"/>
    <row r="25838" hidden="1"/>
    <row r="25839" hidden="1"/>
    <row r="25840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hidden="1"/>
    <row r="25858" hidden="1"/>
    <row r="25859" hidden="1"/>
    <row r="25860" hidden="1"/>
    <row r="25861" hidden="1"/>
    <row r="25862" hidden="1"/>
    <row r="25863" hidden="1"/>
    <row r="25864" hidden="1"/>
    <row r="25865" hidden="1"/>
    <row r="25866" hidden="1"/>
    <row r="25867" hidden="1"/>
    <row r="25868" hidden="1"/>
    <row r="25869" hidden="1"/>
    <row r="25870" hidden="1"/>
    <row r="25871" hidden="1"/>
    <row r="2587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hidden="1"/>
    <row r="25890" hidden="1"/>
    <row r="25891" hidden="1"/>
    <row r="25892" hidden="1"/>
    <row r="25893" hidden="1"/>
    <row r="25894" hidden="1"/>
    <row r="25895" hidden="1"/>
    <row r="25896" hidden="1"/>
    <row r="25897" hidden="1"/>
    <row r="25898" hidden="1"/>
    <row r="25899" hidden="1"/>
    <row r="25900" hidden="1"/>
    <row r="25901" hidden="1"/>
    <row r="25902" hidden="1"/>
    <row r="25903" hidden="1"/>
    <row r="25904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hidden="1"/>
    <row r="25922" hidden="1"/>
    <row r="25923" hidden="1"/>
    <row r="25924" hidden="1"/>
    <row r="25925" hidden="1"/>
    <row r="25926" hidden="1"/>
    <row r="25927" hidden="1"/>
    <row r="25928" hidden="1"/>
    <row r="25929" hidden="1"/>
    <row r="25930" hidden="1"/>
    <row r="25931" hidden="1"/>
    <row r="25932" hidden="1"/>
    <row r="25933" hidden="1"/>
    <row r="25934" hidden="1"/>
    <row r="25935" hidden="1"/>
    <row r="25936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hidden="1"/>
    <row r="25954" hidden="1"/>
    <row r="25955" hidden="1"/>
    <row r="25956" hidden="1"/>
    <row r="25957" hidden="1"/>
    <row r="25958" hidden="1"/>
    <row r="25959" hidden="1"/>
    <row r="25960" hidden="1"/>
    <row r="25961" hidden="1"/>
    <row r="25962" hidden="1"/>
    <row r="25963" hidden="1"/>
    <row r="25964" hidden="1"/>
    <row r="25965" hidden="1"/>
    <row r="25966" hidden="1"/>
    <row r="25967" hidden="1"/>
    <row r="25968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hidden="1"/>
    <row r="25986" hidden="1"/>
    <row r="25987" hidden="1"/>
    <row r="25988" hidden="1"/>
    <row r="25989" hidden="1"/>
    <row r="25990" hidden="1"/>
    <row r="25991" hidden="1"/>
    <row r="25992" hidden="1"/>
    <row r="25993" hidden="1"/>
    <row r="25994" hidden="1"/>
    <row r="25995" hidden="1"/>
    <row r="25996" hidden="1"/>
    <row r="25997" hidden="1"/>
    <row r="25998" hidden="1"/>
    <row r="25999" hidden="1"/>
    <row r="26000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hidden="1"/>
    <row r="26018" hidden="1"/>
    <row r="26019" hidden="1"/>
    <row r="26020" hidden="1"/>
    <row r="26021" hidden="1"/>
    <row r="26022" hidden="1"/>
    <row r="26023" hidden="1"/>
    <row r="26024" hidden="1"/>
    <row r="26025" hidden="1"/>
    <row r="26026" hidden="1"/>
    <row r="26027" hidden="1"/>
    <row r="26028" hidden="1"/>
    <row r="26029" hidden="1"/>
    <row r="26030" hidden="1"/>
    <row r="26031" hidden="1"/>
    <row r="2603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hidden="1"/>
    <row r="26050" hidden="1"/>
    <row r="26051" hidden="1"/>
    <row r="26052" hidden="1"/>
    <row r="26053" hidden="1"/>
    <row r="26054" hidden="1"/>
    <row r="26055" hidden="1"/>
    <row r="26056" hidden="1"/>
    <row r="26057" hidden="1"/>
    <row r="26058" hidden="1"/>
    <row r="26059" hidden="1"/>
    <row r="26060" hidden="1"/>
    <row r="26061" hidden="1"/>
    <row r="26062" hidden="1"/>
    <row r="26063" hidden="1"/>
    <row r="26064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hidden="1"/>
    <row r="26082" hidden="1"/>
    <row r="26083" hidden="1"/>
    <row r="26084" hidden="1"/>
    <row r="26085" hidden="1"/>
    <row r="26086" hidden="1"/>
    <row r="26087" hidden="1"/>
    <row r="26088" hidden="1"/>
    <row r="26089" hidden="1"/>
    <row r="26090" hidden="1"/>
    <row r="26091" hidden="1"/>
    <row r="26092" hidden="1"/>
    <row r="26093" hidden="1"/>
    <row r="26094" hidden="1"/>
    <row r="26095" hidden="1"/>
    <row r="26096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hidden="1"/>
    <row r="26114" hidden="1"/>
    <row r="26115" hidden="1"/>
    <row r="26116" hidden="1"/>
    <row r="26117" hidden="1"/>
    <row r="26118" hidden="1"/>
    <row r="26119" hidden="1"/>
    <row r="26120" hidden="1"/>
    <row r="26121" hidden="1"/>
    <row r="26122" hidden="1"/>
    <row r="26123" hidden="1"/>
    <row r="26124" hidden="1"/>
    <row r="26125" hidden="1"/>
    <row r="26126" hidden="1"/>
    <row r="26127" hidden="1"/>
    <row r="26128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hidden="1"/>
    <row r="26146" hidden="1"/>
    <row r="26147" hidden="1"/>
    <row r="26148" hidden="1"/>
    <row r="26149" hidden="1"/>
    <row r="26150" hidden="1"/>
    <row r="26151" hidden="1"/>
    <row r="26152" hidden="1"/>
    <row r="26153" hidden="1"/>
    <row r="26154" hidden="1"/>
    <row r="26155" hidden="1"/>
    <row r="26156" hidden="1"/>
    <row r="26157" hidden="1"/>
    <row r="26158" hidden="1"/>
    <row r="26159" hidden="1"/>
    <row r="26160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hidden="1"/>
    <row r="26178" hidden="1"/>
    <row r="26179" hidden="1"/>
    <row r="26180" hidden="1"/>
    <row r="26181" hidden="1"/>
    <row r="26182" hidden="1"/>
    <row r="26183" hidden="1"/>
    <row r="26184" hidden="1"/>
    <row r="26185" hidden="1"/>
    <row r="26186" hidden="1"/>
    <row r="26187" hidden="1"/>
    <row r="26188" hidden="1"/>
    <row r="26189" hidden="1"/>
    <row r="26190" hidden="1"/>
    <row r="26191" hidden="1"/>
    <row r="2619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hidden="1"/>
    <row r="26210" hidden="1"/>
    <row r="26211" hidden="1"/>
    <row r="26212" hidden="1"/>
    <row r="26213" hidden="1"/>
    <row r="26214" hidden="1"/>
    <row r="26215" hidden="1"/>
    <row r="26216" hidden="1"/>
    <row r="26217" hidden="1"/>
    <row r="26218" hidden="1"/>
    <row r="26219" hidden="1"/>
    <row r="26220" hidden="1"/>
    <row r="26221" hidden="1"/>
    <row r="26222" hidden="1"/>
    <row r="26223" hidden="1"/>
    <row r="26224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hidden="1"/>
    <row r="26242" hidden="1"/>
    <row r="26243" hidden="1"/>
    <row r="26244" hidden="1"/>
    <row r="26245" hidden="1"/>
    <row r="26246" hidden="1"/>
    <row r="26247" hidden="1"/>
    <row r="26248" hidden="1"/>
    <row r="26249" hidden="1"/>
    <row r="26250" hidden="1"/>
    <row r="26251" hidden="1"/>
    <row r="26252" hidden="1"/>
    <row r="26253" hidden="1"/>
    <row r="26254" hidden="1"/>
    <row r="26255" hidden="1"/>
    <row r="26256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hidden="1"/>
    <row r="26274" hidden="1"/>
    <row r="26275" hidden="1"/>
    <row r="26276" hidden="1"/>
    <row r="26277" hidden="1"/>
    <row r="26278" hidden="1"/>
    <row r="26279" hidden="1"/>
    <row r="26280" hidden="1"/>
    <row r="26281" hidden="1"/>
    <row r="26282" hidden="1"/>
    <row r="26283" hidden="1"/>
    <row r="26284" hidden="1"/>
    <row r="26285" hidden="1"/>
    <row r="26286" hidden="1"/>
    <row r="26287" hidden="1"/>
    <row r="26288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hidden="1"/>
    <row r="26306" hidden="1"/>
    <row r="26307" hidden="1"/>
    <row r="26308" hidden="1"/>
    <row r="26309" hidden="1"/>
    <row r="26310" hidden="1"/>
    <row r="26311" hidden="1"/>
    <row r="26312" hidden="1"/>
    <row r="26313" hidden="1"/>
    <row r="26314" hidden="1"/>
    <row r="26315" hidden="1"/>
    <row r="26316" hidden="1"/>
    <row r="26317" hidden="1"/>
    <row r="26318" hidden="1"/>
    <row r="26319" hidden="1"/>
    <row r="26320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hidden="1"/>
    <row r="26338" hidden="1"/>
    <row r="26339" hidden="1"/>
    <row r="26340" hidden="1"/>
    <row r="26341" hidden="1"/>
    <row r="26342" hidden="1"/>
    <row r="26343" hidden="1"/>
    <row r="26344" hidden="1"/>
    <row r="26345" hidden="1"/>
    <row r="26346" hidden="1"/>
    <row r="26347" hidden="1"/>
    <row r="26348" hidden="1"/>
    <row r="26349" hidden="1"/>
    <row r="26350" hidden="1"/>
    <row r="26351" hidden="1"/>
    <row r="2635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hidden="1"/>
    <row r="26370" hidden="1"/>
    <row r="26371" hidden="1"/>
    <row r="26372" hidden="1"/>
    <row r="26373" hidden="1"/>
    <row r="26374" hidden="1"/>
    <row r="26375" hidden="1"/>
    <row r="26376" hidden="1"/>
    <row r="26377" hidden="1"/>
    <row r="26378" hidden="1"/>
    <row r="26379" hidden="1"/>
    <row r="26380" hidden="1"/>
    <row r="26381" hidden="1"/>
    <row r="26382" hidden="1"/>
    <row r="26383" hidden="1"/>
    <row r="26384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hidden="1"/>
    <row r="26402" hidden="1"/>
    <row r="26403" hidden="1"/>
    <row r="26404" hidden="1"/>
    <row r="26405" hidden="1"/>
    <row r="26406" hidden="1"/>
    <row r="26407" hidden="1"/>
    <row r="26408" hidden="1"/>
    <row r="26409" hidden="1"/>
    <row r="26410" hidden="1"/>
    <row r="26411" hidden="1"/>
    <row r="26412" hidden="1"/>
    <row r="26413" hidden="1"/>
    <row r="26414" hidden="1"/>
    <row r="26415" hidden="1"/>
    <row r="26416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hidden="1"/>
    <row r="26434" hidden="1"/>
    <row r="26435" hidden="1"/>
    <row r="26436" hidden="1"/>
    <row r="26437" hidden="1"/>
    <row r="26438" hidden="1"/>
    <row r="26439" hidden="1"/>
    <row r="26440" hidden="1"/>
    <row r="26441" hidden="1"/>
    <row r="26442" hidden="1"/>
    <row r="26443" hidden="1"/>
    <row r="26444" hidden="1"/>
    <row r="26445" hidden="1"/>
    <row r="26446" hidden="1"/>
    <row r="26447" hidden="1"/>
    <row r="26448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hidden="1"/>
    <row r="26466" hidden="1"/>
    <row r="26467" hidden="1"/>
    <row r="26468" hidden="1"/>
    <row r="26469" hidden="1"/>
    <row r="26470" hidden="1"/>
    <row r="26471" hidden="1"/>
    <row r="26472" hidden="1"/>
    <row r="26473" hidden="1"/>
    <row r="26474" hidden="1"/>
    <row r="26475" hidden="1"/>
    <row r="26476" hidden="1"/>
    <row r="26477" hidden="1"/>
    <row r="26478" hidden="1"/>
    <row r="26479" hidden="1"/>
    <row r="26480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hidden="1"/>
    <row r="26498" hidden="1"/>
    <row r="26499" hidden="1"/>
    <row r="26500" hidden="1"/>
    <row r="26501" hidden="1"/>
    <row r="26502" hidden="1"/>
    <row r="26503" hidden="1"/>
    <row r="26504" hidden="1"/>
    <row r="26505" hidden="1"/>
    <row r="26506" hidden="1"/>
    <row r="26507" hidden="1"/>
    <row r="26508" hidden="1"/>
    <row r="26509" hidden="1"/>
    <row r="26510" hidden="1"/>
    <row r="26511" hidden="1"/>
    <row r="2651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hidden="1"/>
    <row r="26530" hidden="1"/>
    <row r="26531" hidden="1"/>
    <row r="26532" hidden="1"/>
    <row r="26533" hidden="1"/>
    <row r="26534" hidden="1"/>
    <row r="26535" hidden="1"/>
    <row r="26536" hidden="1"/>
    <row r="26537" hidden="1"/>
    <row r="26538" hidden="1"/>
    <row r="26539" hidden="1"/>
    <row r="26540" hidden="1"/>
    <row r="26541" hidden="1"/>
    <row r="26542" hidden="1"/>
    <row r="26543" hidden="1"/>
    <row r="26544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hidden="1"/>
    <row r="26562" hidden="1"/>
    <row r="26563" hidden="1"/>
    <row r="26564" hidden="1"/>
    <row r="26565" hidden="1"/>
    <row r="26566" hidden="1"/>
    <row r="26567" hidden="1"/>
    <row r="26568" hidden="1"/>
    <row r="26569" hidden="1"/>
    <row r="26570" hidden="1"/>
    <row r="26571" hidden="1"/>
    <row r="26572" hidden="1"/>
    <row r="26573" hidden="1"/>
    <row r="26574" hidden="1"/>
    <row r="26575" hidden="1"/>
    <row r="26576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hidden="1"/>
    <row r="26594" hidden="1"/>
    <row r="26595" hidden="1"/>
    <row r="26596" hidden="1"/>
    <row r="26597" hidden="1"/>
    <row r="26598" hidden="1"/>
    <row r="26599" hidden="1"/>
    <row r="26600" hidden="1"/>
    <row r="26601" hidden="1"/>
    <row r="26602" hidden="1"/>
    <row r="26603" hidden="1"/>
    <row r="26604" hidden="1"/>
    <row r="26605" hidden="1"/>
    <row r="26606" hidden="1"/>
    <row r="26607" hidden="1"/>
    <row r="26608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hidden="1"/>
    <row r="26626" hidden="1"/>
    <row r="26627" hidden="1"/>
    <row r="26628" hidden="1"/>
    <row r="26629" hidden="1"/>
    <row r="26630" hidden="1"/>
    <row r="26631" hidden="1"/>
    <row r="26632" hidden="1"/>
    <row r="26633" hidden="1"/>
    <row r="26634" hidden="1"/>
    <row r="26635" hidden="1"/>
    <row r="26636" hidden="1"/>
    <row r="26637" hidden="1"/>
    <row r="26638" hidden="1"/>
    <row r="26639" hidden="1"/>
    <row r="26640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hidden="1"/>
    <row r="26658" hidden="1"/>
    <row r="26659" hidden="1"/>
    <row r="26660" hidden="1"/>
    <row r="26661" hidden="1"/>
    <row r="26662" hidden="1"/>
    <row r="26663" hidden="1"/>
    <row r="26664" hidden="1"/>
    <row r="26665" hidden="1"/>
    <row r="26666" hidden="1"/>
    <row r="26667" hidden="1"/>
    <row r="26668" hidden="1"/>
    <row r="26669" hidden="1"/>
    <row r="26670" hidden="1"/>
    <row r="26671" hidden="1"/>
    <row r="2667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hidden="1"/>
    <row r="26690" hidden="1"/>
    <row r="26691" hidden="1"/>
    <row r="26692" hidden="1"/>
    <row r="26693" hidden="1"/>
    <row r="26694" hidden="1"/>
    <row r="26695" hidden="1"/>
    <row r="26696" hidden="1"/>
    <row r="26697" hidden="1"/>
    <row r="26698" hidden="1"/>
    <row r="26699" hidden="1"/>
    <row r="26700" hidden="1"/>
    <row r="26701" hidden="1"/>
    <row r="26702" hidden="1"/>
    <row r="26703" hidden="1"/>
    <row r="26704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hidden="1"/>
    <row r="26722" hidden="1"/>
    <row r="26723" hidden="1"/>
    <row r="26724" hidden="1"/>
    <row r="26725" hidden="1"/>
    <row r="26726" hidden="1"/>
    <row r="26727" hidden="1"/>
    <row r="26728" hidden="1"/>
    <row r="26729" hidden="1"/>
    <row r="26730" hidden="1"/>
    <row r="26731" hidden="1"/>
    <row r="26732" hidden="1"/>
    <row r="26733" hidden="1"/>
    <row r="26734" hidden="1"/>
    <row r="26735" hidden="1"/>
    <row r="26736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hidden="1"/>
    <row r="26754" hidden="1"/>
    <row r="26755" hidden="1"/>
    <row r="26756" hidden="1"/>
    <row r="26757" hidden="1"/>
    <row r="26758" hidden="1"/>
    <row r="26759" hidden="1"/>
    <row r="26760" hidden="1"/>
    <row r="26761" hidden="1"/>
    <row r="26762" hidden="1"/>
    <row r="26763" hidden="1"/>
    <row r="26764" hidden="1"/>
    <row r="26765" hidden="1"/>
    <row r="26766" hidden="1"/>
    <row r="26767" hidden="1"/>
    <row r="26768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hidden="1"/>
    <row r="26786" hidden="1"/>
    <row r="26787" hidden="1"/>
    <row r="26788" hidden="1"/>
    <row r="26789" hidden="1"/>
    <row r="26790" hidden="1"/>
    <row r="26791" hidden="1"/>
    <row r="26792" hidden="1"/>
    <row r="26793" hidden="1"/>
    <row r="26794" hidden="1"/>
    <row r="26795" hidden="1"/>
    <row r="26796" hidden="1"/>
    <row r="26797" hidden="1"/>
    <row r="26798" hidden="1"/>
    <row r="26799" hidden="1"/>
    <row r="26800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hidden="1"/>
    <row r="26818" hidden="1"/>
    <row r="26819" hidden="1"/>
    <row r="26820" hidden="1"/>
    <row r="26821" hidden="1"/>
    <row r="26822" hidden="1"/>
    <row r="26823" hidden="1"/>
    <row r="26824" hidden="1"/>
    <row r="26825" hidden="1"/>
    <row r="26826" hidden="1"/>
    <row r="26827" hidden="1"/>
    <row r="26828" hidden="1"/>
    <row r="26829" hidden="1"/>
    <row r="26830" hidden="1"/>
    <row r="26831" hidden="1"/>
    <row r="2683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hidden="1"/>
    <row r="26850" hidden="1"/>
    <row r="26851" hidden="1"/>
    <row r="26852" hidden="1"/>
    <row r="26853" hidden="1"/>
    <row r="26854" hidden="1"/>
    <row r="26855" hidden="1"/>
    <row r="26856" hidden="1"/>
    <row r="26857" hidden="1"/>
    <row r="26858" hidden="1"/>
    <row r="26859" hidden="1"/>
    <row r="26860" hidden="1"/>
    <row r="26861" hidden="1"/>
    <row r="26862" hidden="1"/>
    <row r="26863" hidden="1"/>
    <row r="26864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hidden="1"/>
    <row r="26882" hidden="1"/>
    <row r="26883" hidden="1"/>
    <row r="26884" hidden="1"/>
    <row r="26885" hidden="1"/>
    <row r="26886" hidden="1"/>
    <row r="26887" hidden="1"/>
    <row r="26888" hidden="1"/>
    <row r="26889" hidden="1"/>
    <row r="26890" hidden="1"/>
    <row r="26891" hidden="1"/>
    <row r="26892" hidden="1"/>
    <row r="26893" hidden="1"/>
    <row r="26894" hidden="1"/>
    <row r="26895" hidden="1"/>
    <row r="26896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hidden="1"/>
    <row r="26914" hidden="1"/>
    <row r="26915" hidden="1"/>
    <row r="26916" hidden="1"/>
    <row r="26917" hidden="1"/>
    <row r="26918" hidden="1"/>
    <row r="26919" hidden="1"/>
    <row r="26920" hidden="1"/>
    <row r="26921" hidden="1"/>
    <row r="26922" hidden="1"/>
    <row r="26923" hidden="1"/>
    <row r="26924" hidden="1"/>
    <row r="26925" hidden="1"/>
    <row r="26926" hidden="1"/>
    <row r="26927" hidden="1"/>
    <row r="26928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hidden="1"/>
    <row r="26946" hidden="1"/>
    <row r="26947" hidden="1"/>
    <row r="26948" hidden="1"/>
    <row r="26949" hidden="1"/>
    <row r="26950" hidden="1"/>
    <row r="26951" hidden="1"/>
    <row r="26952" hidden="1"/>
    <row r="26953" hidden="1"/>
    <row r="26954" hidden="1"/>
    <row r="26955" hidden="1"/>
    <row r="26956" hidden="1"/>
    <row r="26957" hidden="1"/>
    <row r="26958" hidden="1"/>
    <row r="26959" hidden="1"/>
    <row r="26960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hidden="1"/>
    <row r="26978" hidden="1"/>
    <row r="26979" hidden="1"/>
    <row r="26980" hidden="1"/>
    <row r="26981" hidden="1"/>
    <row r="26982" hidden="1"/>
    <row r="26983" hidden="1"/>
    <row r="26984" hidden="1"/>
    <row r="26985" hidden="1"/>
    <row r="26986" hidden="1"/>
    <row r="26987" hidden="1"/>
    <row r="26988" hidden="1"/>
    <row r="26989" hidden="1"/>
    <row r="26990" hidden="1"/>
    <row r="26991" hidden="1"/>
    <row r="2699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hidden="1"/>
    <row r="27010" hidden="1"/>
    <row r="27011" hidden="1"/>
    <row r="27012" hidden="1"/>
    <row r="27013" hidden="1"/>
    <row r="27014" hidden="1"/>
    <row r="27015" hidden="1"/>
    <row r="27016" hidden="1"/>
    <row r="27017" hidden="1"/>
    <row r="27018" hidden="1"/>
    <row r="27019" hidden="1"/>
    <row r="27020" hidden="1"/>
    <row r="27021" hidden="1"/>
    <row r="27022" hidden="1"/>
    <row r="27023" hidden="1"/>
    <row r="27024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hidden="1"/>
    <row r="27042" hidden="1"/>
    <row r="27043" hidden="1"/>
    <row r="27044" hidden="1"/>
    <row r="27045" hidden="1"/>
    <row r="27046" hidden="1"/>
    <row r="27047" hidden="1"/>
    <row r="27048" hidden="1"/>
    <row r="27049" hidden="1"/>
    <row r="27050" hidden="1"/>
    <row r="27051" hidden="1"/>
    <row r="27052" hidden="1"/>
    <row r="27053" hidden="1"/>
    <row r="27054" hidden="1"/>
    <row r="27055" hidden="1"/>
    <row r="27056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hidden="1"/>
    <row r="27074" hidden="1"/>
    <row r="27075" hidden="1"/>
    <row r="27076" hidden="1"/>
    <row r="27077" hidden="1"/>
    <row r="27078" hidden="1"/>
    <row r="27079" hidden="1"/>
    <row r="27080" hidden="1"/>
    <row r="27081" hidden="1"/>
    <row r="27082" hidden="1"/>
    <row r="27083" hidden="1"/>
    <row r="27084" hidden="1"/>
    <row r="27085" hidden="1"/>
    <row r="27086" hidden="1"/>
    <row r="27087" hidden="1"/>
    <row r="27088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hidden="1"/>
    <row r="27106" hidden="1"/>
    <row r="27107" hidden="1"/>
    <row r="27108" hidden="1"/>
    <row r="27109" hidden="1"/>
    <row r="27110" hidden="1"/>
    <row r="27111" hidden="1"/>
    <row r="27112" hidden="1"/>
    <row r="27113" hidden="1"/>
    <row r="27114" hidden="1"/>
    <row r="27115" hidden="1"/>
    <row r="27116" hidden="1"/>
    <row r="27117" hidden="1"/>
    <row r="27118" hidden="1"/>
    <row r="27119" hidden="1"/>
    <row r="27120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hidden="1"/>
    <row r="27138" hidden="1"/>
    <row r="27139" hidden="1"/>
    <row r="27140" hidden="1"/>
    <row r="27141" hidden="1"/>
    <row r="27142" hidden="1"/>
    <row r="27143" hidden="1"/>
    <row r="27144" hidden="1"/>
    <row r="27145" hidden="1"/>
    <row r="27146" hidden="1"/>
    <row r="27147" hidden="1"/>
    <row r="27148" hidden="1"/>
    <row r="27149" hidden="1"/>
    <row r="27150" hidden="1"/>
    <row r="27151" hidden="1"/>
    <row r="2715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hidden="1"/>
    <row r="27170" hidden="1"/>
    <row r="27171" hidden="1"/>
    <row r="27172" hidden="1"/>
    <row r="27173" hidden="1"/>
    <row r="27174" hidden="1"/>
    <row r="27175" hidden="1"/>
    <row r="27176" hidden="1"/>
    <row r="27177" hidden="1"/>
    <row r="27178" hidden="1"/>
    <row r="27179" hidden="1"/>
    <row r="27180" hidden="1"/>
    <row r="27181" hidden="1"/>
    <row r="27182" hidden="1"/>
    <row r="27183" hidden="1"/>
    <row r="27184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hidden="1"/>
    <row r="27202" hidden="1"/>
    <row r="27203" hidden="1"/>
    <row r="27204" hidden="1"/>
    <row r="27205" hidden="1"/>
    <row r="27206" hidden="1"/>
    <row r="27207" hidden="1"/>
    <row r="27208" hidden="1"/>
    <row r="27209" hidden="1"/>
    <row r="27210" hidden="1"/>
    <row r="27211" hidden="1"/>
    <row r="27212" hidden="1"/>
    <row r="27213" hidden="1"/>
    <row r="27214" hidden="1"/>
    <row r="27215" hidden="1"/>
    <row r="27216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hidden="1"/>
    <row r="27234" hidden="1"/>
    <row r="27235" hidden="1"/>
    <row r="27236" hidden="1"/>
    <row r="27237" hidden="1"/>
    <row r="27238" hidden="1"/>
    <row r="27239" hidden="1"/>
    <row r="27240" hidden="1"/>
    <row r="27241" hidden="1"/>
    <row r="27242" hidden="1"/>
    <row r="27243" hidden="1"/>
    <row r="27244" hidden="1"/>
    <row r="27245" hidden="1"/>
    <row r="27246" hidden="1"/>
    <row r="27247" hidden="1"/>
    <row r="27248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hidden="1"/>
    <row r="27266" hidden="1"/>
    <row r="27267" hidden="1"/>
    <row r="27268" hidden="1"/>
    <row r="27269" hidden="1"/>
    <row r="27270" hidden="1"/>
    <row r="27271" hidden="1"/>
    <row r="27272" hidden="1"/>
    <row r="27273" hidden="1"/>
    <row r="27274" hidden="1"/>
    <row r="27275" hidden="1"/>
    <row r="27276" hidden="1"/>
    <row r="27277" hidden="1"/>
    <row r="27278" hidden="1"/>
    <row r="27279" hidden="1"/>
    <row r="27280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hidden="1"/>
    <row r="27298" hidden="1"/>
    <row r="27299" hidden="1"/>
    <row r="27300" hidden="1"/>
    <row r="27301" hidden="1"/>
    <row r="27302" hidden="1"/>
    <row r="27303" hidden="1"/>
    <row r="27304" hidden="1"/>
    <row r="27305" hidden="1"/>
    <row r="27306" hidden="1"/>
    <row r="27307" hidden="1"/>
    <row r="27308" hidden="1"/>
    <row r="27309" hidden="1"/>
    <row r="27310" hidden="1"/>
    <row r="27311" hidden="1"/>
    <row r="27312" hidden="1"/>
    <row r="27313" hidden="1"/>
    <row r="27314" hidden="1"/>
    <row r="27315" hidden="1"/>
    <row r="27316" hidden="1"/>
    <row r="27317" hidden="1"/>
    <row r="27318" hidden="1"/>
    <row r="27319" hidden="1"/>
    <row r="27320" hidden="1"/>
    <row r="27321" hidden="1"/>
    <row r="27322" hidden="1"/>
    <row r="27323" hidden="1"/>
    <row r="27324" hidden="1"/>
    <row r="27325" hidden="1"/>
    <row r="27326" hidden="1"/>
    <row r="27327" hidden="1"/>
    <row r="27328" hidden="1"/>
    <row r="27329" hidden="1"/>
    <row r="27330" hidden="1"/>
    <row r="27331" hidden="1"/>
    <row r="27332" hidden="1"/>
    <row r="27333" hidden="1"/>
    <row r="27334" hidden="1"/>
    <row r="27335" hidden="1"/>
    <row r="27336" hidden="1"/>
    <row r="27337" hidden="1"/>
    <row r="27338" hidden="1"/>
    <row r="27339" hidden="1"/>
    <row r="27340" hidden="1"/>
    <row r="27341" hidden="1"/>
    <row r="27342" hidden="1"/>
    <row r="27343" hidden="1"/>
    <row r="27344" hidden="1"/>
    <row r="27345" hidden="1"/>
    <row r="27346" hidden="1"/>
    <row r="27347" hidden="1"/>
    <row r="27348" hidden="1"/>
    <row r="27349" hidden="1"/>
    <row r="27350" hidden="1"/>
    <row r="27351" hidden="1"/>
    <row r="27352" hidden="1"/>
    <row r="27353" hidden="1"/>
    <row r="27354" hidden="1"/>
    <row r="27355" hidden="1"/>
    <row r="27356" hidden="1"/>
    <row r="27357" hidden="1"/>
    <row r="27358" hidden="1"/>
    <row r="27359" hidden="1"/>
    <row r="27360" hidden="1"/>
    <row r="27361" hidden="1"/>
    <row r="27362" hidden="1"/>
    <row r="27363" hidden="1"/>
    <row r="27364" hidden="1"/>
    <row r="27365" hidden="1"/>
    <row r="27366" hidden="1"/>
    <row r="27367" hidden="1"/>
    <row r="27368" hidden="1"/>
    <row r="27369" hidden="1"/>
    <row r="27370" hidden="1"/>
    <row r="27371" hidden="1"/>
    <row r="27372" hidden="1"/>
    <row r="27373" hidden="1"/>
    <row r="27374" hidden="1"/>
    <row r="27375" hidden="1"/>
    <row r="27376" hidden="1"/>
    <row r="27377" hidden="1"/>
    <row r="27378" hidden="1"/>
    <row r="27379" hidden="1"/>
    <row r="27380" hidden="1"/>
    <row r="27381" hidden="1"/>
    <row r="27382" hidden="1"/>
    <row r="27383" hidden="1"/>
    <row r="27384" hidden="1"/>
    <row r="27385" hidden="1"/>
    <row r="27386" hidden="1"/>
    <row r="27387" hidden="1"/>
    <row r="27388" hidden="1"/>
    <row r="27389" hidden="1"/>
    <row r="27390" hidden="1"/>
    <row r="27391" hidden="1"/>
    <row r="27392" hidden="1"/>
    <row r="27393" hidden="1"/>
    <row r="27394" hidden="1"/>
    <row r="27395" hidden="1"/>
    <row r="27396" hidden="1"/>
    <row r="27397" hidden="1"/>
    <row r="27398" hidden="1"/>
    <row r="27399" hidden="1"/>
    <row r="27400" hidden="1"/>
    <row r="27401" hidden="1"/>
    <row r="27402" hidden="1"/>
    <row r="27403" hidden="1"/>
    <row r="27404" hidden="1"/>
    <row r="27405" hidden="1"/>
    <row r="27406" hidden="1"/>
    <row r="27407" hidden="1"/>
    <row r="27408" hidden="1"/>
    <row r="27409" hidden="1"/>
    <row r="27410" hidden="1"/>
    <row r="27411" hidden="1"/>
    <row r="27412" hidden="1"/>
    <row r="27413" hidden="1"/>
    <row r="27414" hidden="1"/>
    <row r="27415" hidden="1"/>
    <row r="27416" hidden="1"/>
    <row r="27417" hidden="1"/>
    <row r="27418" hidden="1"/>
    <row r="27419" hidden="1"/>
    <row r="27420" hidden="1"/>
    <row r="27421" hidden="1"/>
    <row r="27422" hidden="1"/>
    <row r="27423" hidden="1"/>
    <row r="27424" hidden="1"/>
    <row r="27425" hidden="1"/>
    <row r="27426" hidden="1"/>
    <row r="27427" hidden="1"/>
    <row r="27428" hidden="1"/>
    <row r="27429" hidden="1"/>
    <row r="27430" hidden="1"/>
    <row r="27431" hidden="1"/>
    <row r="27432" hidden="1"/>
    <row r="27433" hidden="1"/>
    <row r="27434" hidden="1"/>
    <row r="27435" hidden="1"/>
    <row r="27436" hidden="1"/>
    <row r="27437" hidden="1"/>
    <row r="27438" hidden="1"/>
    <row r="27439" hidden="1"/>
    <row r="27440" hidden="1"/>
    <row r="27441" hidden="1"/>
    <row r="27442" hidden="1"/>
    <row r="27443" hidden="1"/>
    <row r="27444" hidden="1"/>
    <row r="27445" hidden="1"/>
    <row r="27446" hidden="1"/>
    <row r="27447" hidden="1"/>
    <row r="27448" hidden="1"/>
    <row r="27449" hidden="1"/>
    <row r="27450" hidden="1"/>
    <row r="27451" hidden="1"/>
    <row r="27452" hidden="1"/>
    <row r="27453" hidden="1"/>
    <row r="27454" hidden="1"/>
    <row r="27455" hidden="1"/>
    <row r="27456" hidden="1"/>
    <row r="27457" hidden="1"/>
    <row r="27458" hidden="1"/>
    <row r="27459" hidden="1"/>
    <row r="27460" hidden="1"/>
    <row r="27461" hidden="1"/>
    <row r="27462" hidden="1"/>
    <row r="27463" hidden="1"/>
    <row r="27464" hidden="1"/>
    <row r="27465" hidden="1"/>
    <row r="27466" hidden="1"/>
    <row r="27467" hidden="1"/>
    <row r="27468" hidden="1"/>
    <row r="27469" hidden="1"/>
    <row r="27470" hidden="1"/>
    <row r="27471" hidden="1"/>
    <row r="27472" hidden="1"/>
    <row r="27473" hidden="1"/>
    <row r="27474" hidden="1"/>
    <row r="27475" hidden="1"/>
    <row r="27476" hidden="1"/>
    <row r="27477" hidden="1"/>
    <row r="27478" hidden="1"/>
    <row r="27479" hidden="1"/>
    <row r="27480" hidden="1"/>
    <row r="27481" hidden="1"/>
    <row r="27482" hidden="1"/>
    <row r="27483" hidden="1"/>
    <row r="27484" hidden="1"/>
    <row r="27485" hidden="1"/>
    <row r="27486" hidden="1"/>
    <row r="27487" hidden="1"/>
    <row r="27488" hidden="1"/>
    <row r="27489" hidden="1"/>
    <row r="27490" hidden="1"/>
    <row r="27491" hidden="1"/>
    <row r="27492" hidden="1"/>
    <row r="27493" hidden="1"/>
    <row r="27494" hidden="1"/>
    <row r="27495" hidden="1"/>
    <row r="27496" hidden="1"/>
    <row r="27497" hidden="1"/>
    <row r="27498" hidden="1"/>
    <row r="27499" hidden="1"/>
    <row r="27500" hidden="1"/>
    <row r="27501" hidden="1"/>
    <row r="27502" hidden="1"/>
    <row r="27503" hidden="1"/>
    <row r="27504" hidden="1"/>
    <row r="27505" hidden="1"/>
    <row r="27506" hidden="1"/>
    <row r="27507" hidden="1"/>
    <row r="27508" hidden="1"/>
    <row r="27509" hidden="1"/>
    <row r="27510" hidden="1"/>
    <row r="27511" hidden="1"/>
    <row r="27512" hidden="1"/>
    <row r="27513" hidden="1"/>
    <row r="27514" hidden="1"/>
    <row r="27515" hidden="1"/>
    <row r="27516" hidden="1"/>
    <row r="27517" hidden="1"/>
    <row r="27518" hidden="1"/>
    <row r="27519" hidden="1"/>
    <row r="27520" hidden="1"/>
    <row r="27521" hidden="1"/>
    <row r="27522" hidden="1"/>
    <row r="27523" hidden="1"/>
    <row r="27524" hidden="1"/>
    <row r="27525" hidden="1"/>
    <row r="27526" hidden="1"/>
    <row r="27527" hidden="1"/>
    <row r="27528" hidden="1"/>
    <row r="27529" hidden="1"/>
    <row r="27530" hidden="1"/>
    <row r="27531" hidden="1"/>
    <row r="27532" hidden="1"/>
    <row r="27533" hidden="1"/>
    <row r="27534" hidden="1"/>
    <row r="27535" hidden="1"/>
    <row r="27536" hidden="1"/>
    <row r="27537" hidden="1"/>
    <row r="27538" hidden="1"/>
    <row r="27539" hidden="1"/>
    <row r="27540" hidden="1"/>
    <row r="27541" hidden="1"/>
    <row r="27542" hidden="1"/>
    <row r="27543" hidden="1"/>
    <row r="27544" hidden="1"/>
    <row r="27545" hidden="1"/>
    <row r="27546" hidden="1"/>
    <row r="27547" hidden="1"/>
    <row r="27548" hidden="1"/>
    <row r="27549" hidden="1"/>
    <row r="27550" hidden="1"/>
    <row r="27551" hidden="1"/>
    <row r="27552" hidden="1"/>
    <row r="27553" hidden="1"/>
    <row r="27554" hidden="1"/>
    <row r="27555" hidden="1"/>
    <row r="27556" hidden="1"/>
    <row r="27557" hidden="1"/>
    <row r="27558" hidden="1"/>
    <row r="27559" hidden="1"/>
    <row r="27560" hidden="1"/>
    <row r="27561" hidden="1"/>
    <row r="27562" hidden="1"/>
    <row r="27563" hidden="1"/>
    <row r="27564" hidden="1"/>
    <row r="27565" hidden="1"/>
    <row r="27566" hidden="1"/>
    <row r="27567" hidden="1"/>
    <row r="27568" hidden="1"/>
    <row r="27569" hidden="1"/>
    <row r="27570" hidden="1"/>
    <row r="27571" hidden="1"/>
    <row r="27572" hidden="1"/>
    <row r="27573" hidden="1"/>
    <row r="27574" hidden="1"/>
    <row r="27575" hidden="1"/>
    <row r="27576" hidden="1"/>
    <row r="27577" hidden="1"/>
    <row r="27578" hidden="1"/>
    <row r="27579" hidden="1"/>
    <row r="27580" hidden="1"/>
    <row r="27581" hidden="1"/>
    <row r="27582" hidden="1"/>
    <row r="27583" hidden="1"/>
    <row r="27584" hidden="1"/>
    <row r="27585" hidden="1"/>
    <row r="27586" hidden="1"/>
    <row r="27587" hidden="1"/>
    <row r="27588" hidden="1"/>
    <row r="27589" hidden="1"/>
    <row r="27590" hidden="1"/>
    <row r="27591" hidden="1"/>
    <row r="27592" hidden="1"/>
    <row r="27593" hidden="1"/>
    <row r="27594" hidden="1"/>
    <row r="27595" hidden="1"/>
    <row r="27596" hidden="1"/>
    <row r="27597" hidden="1"/>
    <row r="27598" hidden="1"/>
    <row r="27599" hidden="1"/>
    <row r="27600" hidden="1"/>
    <row r="27601" hidden="1"/>
    <row r="27602" hidden="1"/>
    <row r="27603" hidden="1"/>
    <row r="27604" hidden="1"/>
    <row r="27605" hidden="1"/>
    <row r="27606" hidden="1"/>
    <row r="27607" hidden="1"/>
    <row r="27608" hidden="1"/>
    <row r="27609" hidden="1"/>
    <row r="27610" hidden="1"/>
    <row r="27611" hidden="1"/>
    <row r="27612" hidden="1"/>
    <row r="27613" hidden="1"/>
    <row r="27614" hidden="1"/>
    <row r="27615" hidden="1"/>
    <row r="27616" hidden="1"/>
    <row r="27617" hidden="1"/>
    <row r="27618" hidden="1"/>
    <row r="27619" hidden="1"/>
    <row r="27620" hidden="1"/>
    <row r="27621" hidden="1"/>
    <row r="27622" hidden="1"/>
    <row r="27623" hidden="1"/>
    <row r="27624" hidden="1"/>
    <row r="27625" hidden="1"/>
    <row r="27626" hidden="1"/>
    <row r="27627" hidden="1"/>
    <row r="27628" hidden="1"/>
    <row r="27629" hidden="1"/>
    <row r="27630" hidden="1"/>
    <row r="27631" hidden="1"/>
    <row r="27632" hidden="1"/>
    <row r="27633" hidden="1"/>
    <row r="27634" hidden="1"/>
    <row r="27635" hidden="1"/>
    <row r="27636" hidden="1"/>
    <row r="27637" hidden="1"/>
    <row r="27638" hidden="1"/>
    <row r="27639" hidden="1"/>
    <row r="27640" hidden="1"/>
    <row r="27641" hidden="1"/>
    <row r="27642" hidden="1"/>
    <row r="27643" hidden="1"/>
    <row r="27644" hidden="1"/>
    <row r="27645" hidden="1"/>
    <row r="27646" hidden="1"/>
    <row r="27647" hidden="1"/>
    <row r="27648" hidden="1"/>
    <row r="27649" hidden="1"/>
    <row r="27650" hidden="1"/>
    <row r="27651" hidden="1"/>
    <row r="27652" hidden="1"/>
    <row r="27653" hidden="1"/>
    <row r="27654" hidden="1"/>
    <row r="27655" hidden="1"/>
    <row r="27656" hidden="1"/>
    <row r="27657" hidden="1"/>
    <row r="27658" hidden="1"/>
    <row r="27659" hidden="1"/>
    <row r="27660" hidden="1"/>
    <row r="27661" hidden="1"/>
    <row r="27662" hidden="1"/>
    <row r="27663" hidden="1"/>
    <row r="27664" hidden="1"/>
    <row r="27665" hidden="1"/>
    <row r="27666" hidden="1"/>
    <row r="27667" hidden="1"/>
    <row r="27668" hidden="1"/>
    <row r="27669" hidden="1"/>
    <row r="27670" hidden="1"/>
    <row r="27671" hidden="1"/>
    <row r="27672" hidden="1"/>
    <row r="27673" hidden="1"/>
    <row r="27674" hidden="1"/>
    <row r="27675" hidden="1"/>
    <row r="27676" hidden="1"/>
    <row r="27677" hidden="1"/>
    <row r="27678" hidden="1"/>
    <row r="27679" hidden="1"/>
    <row r="27680" hidden="1"/>
    <row r="27681" hidden="1"/>
    <row r="27682" hidden="1"/>
    <row r="27683" hidden="1"/>
    <row r="27684" hidden="1"/>
    <row r="27685" hidden="1"/>
    <row r="27686" hidden="1"/>
    <row r="27687" hidden="1"/>
    <row r="27688" hidden="1"/>
    <row r="27689" hidden="1"/>
    <row r="27690" hidden="1"/>
    <row r="27691" hidden="1"/>
    <row r="27692" hidden="1"/>
    <row r="27693" hidden="1"/>
    <row r="27694" hidden="1"/>
    <row r="27695" hidden="1"/>
    <row r="27696" hidden="1"/>
    <row r="27697" hidden="1"/>
    <row r="27698" hidden="1"/>
    <row r="27699" hidden="1"/>
    <row r="27700" hidden="1"/>
    <row r="27701" hidden="1"/>
    <row r="27702" hidden="1"/>
    <row r="27703" hidden="1"/>
    <row r="27704" hidden="1"/>
    <row r="27705" hidden="1"/>
    <row r="27706" hidden="1"/>
    <row r="27707" hidden="1"/>
    <row r="27708" hidden="1"/>
    <row r="27709" hidden="1"/>
    <row r="27710" hidden="1"/>
    <row r="27711" hidden="1"/>
    <row r="27712" hidden="1"/>
    <row r="27713" hidden="1"/>
    <row r="27714" hidden="1"/>
    <row r="27715" hidden="1"/>
    <row r="27716" hidden="1"/>
    <row r="27717" hidden="1"/>
    <row r="27718" hidden="1"/>
    <row r="27719" hidden="1"/>
    <row r="27720" hidden="1"/>
    <row r="27721" hidden="1"/>
    <row r="27722" hidden="1"/>
    <row r="27723" hidden="1"/>
    <row r="27724" hidden="1"/>
    <row r="27725" hidden="1"/>
    <row r="27726" hidden="1"/>
    <row r="27727" hidden="1"/>
    <row r="27728" hidden="1"/>
    <row r="27729" hidden="1"/>
    <row r="27730" hidden="1"/>
    <row r="27731" hidden="1"/>
    <row r="27732" hidden="1"/>
    <row r="27733" hidden="1"/>
    <row r="27734" hidden="1"/>
    <row r="27735" hidden="1"/>
    <row r="27736" hidden="1"/>
    <row r="27737" hidden="1"/>
    <row r="27738" hidden="1"/>
    <row r="27739" hidden="1"/>
    <row r="27740" hidden="1"/>
    <row r="27741" hidden="1"/>
    <row r="27742" hidden="1"/>
    <row r="27743" hidden="1"/>
    <row r="27744" hidden="1"/>
    <row r="27745" hidden="1"/>
    <row r="27746" hidden="1"/>
    <row r="27747" hidden="1"/>
    <row r="27748" hidden="1"/>
    <row r="27749" hidden="1"/>
    <row r="27750" hidden="1"/>
    <row r="27751" hidden="1"/>
    <row r="27752" hidden="1"/>
    <row r="27753" hidden="1"/>
    <row r="27754" hidden="1"/>
    <row r="27755" hidden="1"/>
    <row r="27756" hidden="1"/>
    <row r="27757" hidden="1"/>
    <row r="27758" hidden="1"/>
    <row r="27759" hidden="1"/>
    <row r="27760" hidden="1"/>
    <row r="27761" hidden="1"/>
    <row r="27762" hidden="1"/>
    <row r="27763" hidden="1"/>
    <row r="27764" hidden="1"/>
    <row r="27765" hidden="1"/>
    <row r="27766" hidden="1"/>
    <row r="27767" hidden="1"/>
    <row r="27768" hidden="1"/>
    <row r="27769" hidden="1"/>
    <row r="27770" hidden="1"/>
    <row r="27771" hidden="1"/>
    <row r="27772" hidden="1"/>
    <row r="27773" hidden="1"/>
    <row r="27774" hidden="1"/>
    <row r="27775" hidden="1"/>
    <row r="27776" hidden="1"/>
    <row r="27777" hidden="1"/>
    <row r="27778" hidden="1"/>
    <row r="27779" hidden="1"/>
    <row r="27780" hidden="1"/>
    <row r="27781" hidden="1"/>
    <row r="27782" hidden="1"/>
    <row r="27783" hidden="1"/>
    <row r="27784" hidden="1"/>
    <row r="27785" hidden="1"/>
    <row r="27786" hidden="1"/>
    <row r="27787" hidden="1"/>
    <row r="27788" hidden="1"/>
    <row r="27789" hidden="1"/>
    <row r="27790" hidden="1"/>
    <row r="27791" hidden="1"/>
    <row r="27792" hidden="1"/>
    <row r="27793" hidden="1"/>
    <row r="27794" hidden="1"/>
    <row r="27795" hidden="1"/>
    <row r="27796" hidden="1"/>
    <row r="27797" hidden="1"/>
    <row r="27798" hidden="1"/>
    <row r="27799" hidden="1"/>
    <row r="27800" hidden="1"/>
    <row r="27801" hidden="1"/>
    <row r="27802" hidden="1"/>
    <row r="27803" hidden="1"/>
    <row r="27804" hidden="1"/>
    <row r="27805" hidden="1"/>
    <row r="27806" hidden="1"/>
    <row r="27807" hidden="1"/>
    <row r="27808" hidden="1"/>
    <row r="27809" hidden="1"/>
    <row r="27810" hidden="1"/>
    <row r="27811" hidden="1"/>
    <row r="27812" hidden="1"/>
    <row r="27813" hidden="1"/>
    <row r="27814" hidden="1"/>
    <row r="27815" hidden="1"/>
    <row r="27816" hidden="1"/>
    <row r="27817" hidden="1"/>
    <row r="27818" hidden="1"/>
    <row r="27819" hidden="1"/>
    <row r="27820" hidden="1"/>
    <row r="27821" hidden="1"/>
    <row r="27822" hidden="1"/>
    <row r="27823" hidden="1"/>
    <row r="27824" hidden="1"/>
    <row r="27825" hidden="1"/>
    <row r="27826" hidden="1"/>
    <row r="27827" hidden="1"/>
    <row r="27828" hidden="1"/>
    <row r="27829" hidden="1"/>
    <row r="27830" hidden="1"/>
    <row r="27831" hidden="1"/>
    <row r="27832" hidden="1"/>
    <row r="27833" hidden="1"/>
    <row r="27834" hidden="1"/>
    <row r="27835" hidden="1"/>
    <row r="27836" hidden="1"/>
    <row r="27837" hidden="1"/>
    <row r="27838" hidden="1"/>
    <row r="27839" hidden="1"/>
    <row r="27840" hidden="1"/>
    <row r="27841" hidden="1"/>
    <row r="27842" hidden="1"/>
    <row r="27843" hidden="1"/>
    <row r="27844" hidden="1"/>
    <row r="27845" hidden="1"/>
    <row r="27846" hidden="1"/>
    <row r="27847" hidden="1"/>
    <row r="27848" hidden="1"/>
    <row r="27849" hidden="1"/>
    <row r="27850" hidden="1"/>
    <row r="27851" hidden="1"/>
    <row r="27852" hidden="1"/>
    <row r="27853" hidden="1"/>
    <row r="27854" hidden="1"/>
    <row r="27855" hidden="1"/>
    <row r="27856" hidden="1"/>
    <row r="27857" hidden="1"/>
    <row r="27858" hidden="1"/>
    <row r="27859" hidden="1"/>
    <row r="27860" hidden="1"/>
    <row r="27861" hidden="1"/>
    <row r="27862" hidden="1"/>
    <row r="27863" hidden="1"/>
    <row r="27864" hidden="1"/>
    <row r="27865" hidden="1"/>
    <row r="27866" hidden="1"/>
    <row r="27867" hidden="1"/>
    <row r="27868" hidden="1"/>
    <row r="27869" hidden="1"/>
    <row r="27870" hidden="1"/>
    <row r="27871" hidden="1"/>
    <row r="27872" hidden="1"/>
    <row r="27873" hidden="1"/>
    <row r="27874" hidden="1"/>
    <row r="27875" hidden="1"/>
    <row r="27876" hidden="1"/>
    <row r="27877" hidden="1"/>
    <row r="27878" hidden="1"/>
    <row r="27879" hidden="1"/>
    <row r="27880" hidden="1"/>
    <row r="27881" hidden="1"/>
    <row r="27882" hidden="1"/>
    <row r="27883" hidden="1"/>
    <row r="27884" hidden="1"/>
    <row r="27885" hidden="1"/>
    <row r="27886" hidden="1"/>
    <row r="27887" hidden="1"/>
    <row r="27888" hidden="1"/>
    <row r="27889" hidden="1"/>
    <row r="27890" hidden="1"/>
    <row r="27891" hidden="1"/>
    <row r="27892" hidden="1"/>
    <row r="27893" hidden="1"/>
    <row r="27894" hidden="1"/>
    <row r="27895" hidden="1"/>
    <row r="27896" hidden="1"/>
    <row r="27897" hidden="1"/>
    <row r="27898" hidden="1"/>
    <row r="27899" hidden="1"/>
    <row r="27900" hidden="1"/>
    <row r="27901" hidden="1"/>
    <row r="27902" hidden="1"/>
    <row r="27903" hidden="1"/>
    <row r="27904" hidden="1"/>
    <row r="27905" hidden="1"/>
    <row r="27906" hidden="1"/>
    <row r="27907" hidden="1"/>
    <row r="27908" hidden="1"/>
    <row r="27909" hidden="1"/>
    <row r="27910" hidden="1"/>
    <row r="27911" hidden="1"/>
    <row r="27912" hidden="1"/>
    <row r="27913" hidden="1"/>
    <row r="27914" hidden="1"/>
    <row r="27915" hidden="1"/>
    <row r="27916" hidden="1"/>
    <row r="27917" hidden="1"/>
    <row r="27918" hidden="1"/>
    <row r="27919" hidden="1"/>
    <row r="27920" hidden="1"/>
    <row r="27921" hidden="1"/>
    <row r="27922" hidden="1"/>
    <row r="27923" hidden="1"/>
    <row r="27924" hidden="1"/>
    <row r="27925" hidden="1"/>
    <row r="27926" hidden="1"/>
    <row r="27927" hidden="1"/>
    <row r="27928" hidden="1"/>
    <row r="27929" hidden="1"/>
    <row r="27930" hidden="1"/>
    <row r="27931" hidden="1"/>
    <row r="27932" hidden="1"/>
    <row r="27933" hidden="1"/>
    <row r="27934" hidden="1"/>
    <row r="27935" hidden="1"/>
    <row r="27936" hidden="1"/>
    <row r="27937" hidden="1"/>
    <row r="27938" hidden="1"/>
    <row r="27939" hidden="1"/>
    <row r="27940" hidden="1"/>
    <row r="27941" hidden="1"/>
    <row r="27942" hidden="1"/>
    <row r="27943" hidden="1"/>
    <row r="27944" hidden="1"/>
    <row r="27945" hidden="1"/>
    <row r="27946" hidden="1"/>
    <row r="27947" hidden="1"/>
    <row r="27948" hidden="1"/>
    <row r="27949" hidden="1"/>
    <row r="27950" hidden="1"/>
    <row r="27951" hidden="1"/>
    <row r="27952" hidden="1"/>
    <row r="27953" hidden="1"/>
    <row r="27954" hidden="1"/>
    <row r="27955" hidden="1"/>
    <row r="27956" hidden="1"/>
    <row r="27957" hidden="1"/>
    <row r="27958" hidden="1"/>
    <row r="27959" hidden="1"/>
    <row r="27960" hidden="1"/>
    <row r="27961" hidden="1"/>
    <row r="27962" hidden="1"/>
    <row r="27963" hidden="1"/>
    <row r="27964" hidden="1"/>
    <row r="27965" hidden="1"/>
    <row r="27966" hidden="1"/>
    <row r="27967" hidden="1"/>
    <row r="27968" hidden="1"/>
    <row r="27969" hidden="1"/>
    <row r="27970" hidden="1"/>
    <row r="27971" hidden="1"/>
    <row r="27972" hidden="1"/>
    <row r="27973" hidden="1"/>
    <row r="27974" hidden="1"/>
    <row r="27975" hidden="1"/>
    <row r="27976" hidden="1"/>
    <row r="27977" hidden="1"/>
    <row r="27978" hidden="1"/>
    <row r="27979" hidden="1"/>
    <row r="27980" hidden="1"/>
    <row r="27981" hidden="1"/>
    <row r="27982" hidden="1"/>
    <row r="27983" hidden="1"/>
    <row r="27984" hidden="1"/>
    <row r="27985" hidden="1"/>
    <row r="27986" hidden="1"/>
    <row r="27987" hidden="1"/>
    <row r="27988" hidden="1"/>
    <row r="27989" hidden="1"/>
    <row r="27990" hidden="1"/>
    <row r="27991" hidden="1"/>
    <row r="27992" hidden="1"/>
    <row r="27993" hidden="1"/>
    <row r="27994" hidden="1"/>
    <row r="27995" hidden="1"/>
    <row r="27996" hidden="1"/>
    <row r="27997" hidden="1"/>
    <row r="27998" hidden="1"/>
    <row r="27999" hidden="1"/>
    <row r="28000" hidden="1"/>
    <row r="28001" hidden="1"/>
    <row r="28002" hidden="1"/>
    <row r="28003" hidden="1"/>
    <row r="28004" hidden="1"/>
    <row r="28005" hidden="1"/>
    <row r="28006" hidden="1"/>
    <row r="28007" hidden="1"/>
    <row r="28008" hidden="1"/>
    <row r="28009" hidden="1"/>
    <row r="28010" hidden="1"/>
    <row r="28011" hidden="1"/>
    <row r="28012" hidden="1"/>
    <row r="28013" hidden="1"/>
    <row r="28014" hidden="1"/>
    <row r="28015" hidden="1"/>
    <row r="28016" hidden="1"/>
    <row r="28017" hidden="1"/>
    <row r="28018" hidden="1"/>
    <row r="28019" hidden="1"/>
    <row r="28020" hidden="1"/>
    <row r="28021" hidden="1"/>
    <row r="28022" hidden="1"/>
    <row r="28023" hidden="1"/>
    <row r="28024" hidden="1"/>
    <row r="28025" hidden="1"/>
    <row r="28026" hidden="1"/>
    <row r="28027" hidden="1"/>
    <row r="28028" hidden="1"/>
    <row r="28029" hidden="1"/>
    <row r="28030" hidden="1"/>
    <row r="28031" hidden="1"/>
    <row r="28032" hidden="1"/>
    <row r="28033" hidden="1"/>
    <row r="28034" hidden="1"/>
    <row r="28035" hidden="1"/>
    <row r="28036" hidden="1"/>
    <row r="28037" hidden="1"/>
    <row r="28038" hidden="1"/>
    <row r="28039" hidden="1"/>
    <row r="28040" hidden="1"/>
    <row r="28041" hidden="1"/>
    <row r="28042" hidden="1"/>
    <row r="28043" hidden="1"/>
    <row r="28044" hidden="1"/>
    <row r="28045" hidden="1"/>
    <row r="28046" hidden="1"/>
    <row r="28047" hidden="1"/>
    <row r="28048" hidden="1"/>
    <row r="28049" hidden="1"/>
    <row r="28050" hidden="1"/>
    <row r="28051" hidden="1"/>
    <row r="28052" hidden="1"/>
    <row r="28053" hidden="1"/>
    <row r="28054" hidden="1"/>
    <row r="28055" hidden="1"/>
    <row r="28056" hidden="1"/>
    <row r="28057" hidden="1"/>
    <row r="28058" hidden="1"/>
    <row r="28059" hidden="1"/>
    <row r="28060" hidden="1"/>
    <row r="28061" hidden="1"/>
    <row r="28062" hidden="1"/>
    <row r="28063" hidden="1"/>
    <row r="28064" hidden="1"/>
    <row r="28065" hidden="1"/>
    <row r="28066" hidden="1"/>
    <row r="28067" hidden="1"/>
    <row r="28068" hidden="1"/>
    <row r="28069" hidden="1"/>
    <row r="28070" hidden="1"/>
    <row r="28071" hidden="1"/>
    <row r="28072" hidden="1"/>
    <row r="28073" hidden="1"/>
    <row r="28074" hidden="1"/>
    <row r="28075" hidden="1"/>
    <row r="28076" hidden="1"/>
    <row r="28077" hidden="1"/>
    <row r="28078" hidden="1"/>
    <row r="28079" hidden="1"/>
    <row r="28080" hidden="1"/>
    <row r="28081" hidden="1"/>
    <row r="28082" hidden="1"/>
    <row r="28083" hidden="1"/>
    <row r="28084" hidden="1"/>
    <row r="28085" hidden="1"/>
    <row r="28086" hidden="1"/>
    <row r="28087" hidden="1"/>
    <row r="28088" hidden="1"/>
    <row r="28089" hidden="1"/>
    <row r="28090" hidden="1"/>
    <row r="28091" hidden="1"/>
    <row r="28092" hidden="1"/>
    <row r="28093" hidden="1"/>
    <row r="28094" hidden="1"/>
    <row r="28095" hidden="1"/>
    <row r="28096" hidden="1"/>
    <row r="28097" hidden="1"/>
    <row r="28098" hidden="1"/>
    <row r="28099" hidden="1"/>
    <row r="28100" hidden="1"/>
    <row r="28101" hidden="1"/>
    <row r="28102" hidden="1"/>
    <row r="28103" hidden="1"/>
    <row r="28104" hidden="1"/>
    <row r="28105" hidden="1"/>
    <row r="28106" hidden="1"/>
    <row r="28107" hidden="1"/>
    <row r="28108" hidden="1"/>
    <row r="28109" hidden="1"/>
    <row r="28110" hidden="1"/>
    <row r="28111" hidden="1"/>
    <row r="28112" hidden="1"/>
    <row r="28113" hidden="1"/>
    <row r="28114" hidden="1"/>
    <row r="28115" hidden="1"/>
    <row r="28116" hidden="1"/>
    <row r="28117" hidden="1"/>
    <row r="28118" hidden="1"/>
    <row r="28119" hidden="1"/>
    <row r="28120" hidden="1"/>
    <row r="28121" hidden="1"/>
    <row r="28122" hidden="1"/>
    <row r="28123" hidden="1"/>
    <row r="28124" hidden="1"/>
    <row r="28125" hidden="1"/>
    <row r="28126" hidden="1"/>
    <row r="28127" hidden="1"/>
    <row r="28128" hidden="1"/>
    <row r="28129" hidden="1"/>
    <row r="28130" hidden="1"/>
    <row r="28131" hidden="1"/>
    <row r="28132" hidden="1"/>
    <row r="28133" hidden="1"/>
    <row r="28134" hidden="1"/>
    <row r="28135" hidden="1"/>
    <row r="28136" hidden="1"/>
    <row r="28137" hidden="1"/>
    <row r="28138" hidden="1"/>
    <row r="28139" hidden="1"/>
    <row r="28140" hidden="1"/>
    <row r="28141" hidden="1"/>
    <row r="28142" hidden="1"/>
    <row r="28143" hidden="1"/>
    <row r="28144" hidden="1"/>
    <row r="28145" hidden="1"/>
    <row r="28146" hidden="1"/>
    <row r="28147" hidden="1"/>
    <row r="28148" hidden="1"/>
    <row r="28149" hidden="1"/>
    <row r="28150" hidden="1"/>
    <row r="28151" hidden="1"/>
    <row r="28152" hidden="1"/>
    <row r="28153" hidden="1"/>
    <row r="28154" hidden="1"/>
    <row r="28155" hidden="1"/>
    <row r="28156" hidden="1"/>
    <row r="28157" hidden="1"/>
    <row r="28158" hidden="1"/>
    <row r="28159" hidden="1"/>
    <row r="28160" hidden="1"/>
    <row r="28161" hidden="1"/>
    <row r="28162" hidden="1"/>
    <row r="28163" hidden="1"/>
    <row r="28164" hidden="1"/>
    <row r="28165" hidden="1"/>
    <row r="28166" hidden="1"/>
    <row r="28167" hidden="1"/>
    <row r="28168" hidden="1"/>
    <row r="28169" hidden="1"/>
    <row r="28170" hidden="1"/>
    <row r="28171" hidden="1"/>
    <row r="28172" hidden="1"/>
    <row r="28173" hidden="1"/>
    <row r="28174" hidden="1"/>
    <row r="28175" hidden="1"/>
    <row r="28176" hidden="1"/>
    <row r="28177" hidden="1"/>
    <row r="28178" hidden="1"/>
    <row r="28179" hidden="1"/>
    <row r="28180" hidden="1"/>
    <row r="28181" hidden="1"/>
    <row r="28182" hidden="1"/>
    <row r="28183" hidden="1"/>
    <row r="28184" hidden="1"/>
    <row r="28185" hidden="1"/>
    <row r="28186" hidden="1"/>
    <row r="28187" hidden="1"/>
    <row r="28188" hidden="1"/>
    <row r="28189" hidden="1"/>
    <row r="28190" hidden="1"/>
    <row r="28191" hidden="1"/>
    <row r="28192" hidden="1"/>
    <row r="28193" hidden="1"/>
    <row r="28194" hidden="1"/>
    <row r="28195" hidden="1"/>
    <row r="28196" hidden="1"/>
    <row r="28197" hidden="1"/>
    <row r="28198" hidden="1"/>
    <row r="28199" hidden="1"/>
    <row r="28200" hidden="1"/>
    <row r="28201" hidden="1"/>
    <row r="28202" hidden="1"/>
    <row r="28203" hidden="1"/>
    <row r="28204" hidden="1"/>
    <row r="28205" hidden="1"/>
    <row r="28206" hidden="1"/>
    <row r="28207" hidden="1"/>
    <row r="28208" hidden="1"/>
    <row r="28209" hidden="1"/>
    <row r="28210" hidden="1"/>
    <row r="28211" hidden="1"/>
    <row r="28212" hidden="1"/>
    <row r="28213" hidden="1"/>
    <row r="28214" hidden="1"/>
    <row r="28215" hidden="1"/>
    <row r="28216" hidden="1"/>
    <row r="28217" hidden="1"/>
    <row r="28218" hidden="1"/>
    <row r="28219" hidden="1"/>
    <row r="28220" hidden="1"/>
    <row r="28221" hidden="1"/>
    <row r="28222" hidden="1"/>
    <row r="28223" hidden="1"/>
    <row r="28224" hidden="1"/>
    <row r="28225" hidden="1"/>
    <row r="28226" hidden="1"/>
    <row r="28227" hidden="1"/>
    <row r="28228" hidden="1"/>
    <row r="28229" hidden="1"/>
    <row r="28230" hidden="1"/>
    <row r="28231" hidden="1"/>
    <row r="28232" hidden="1"/>
    <row r="28233" hidden="1"/>
    <row r="28234" hidden="1"/>
    <row r="28235" hidden="1"/>
    <row r="28236" hidden="1"/>
    <row r="28237" hidden="1"/>
    <row r="28238" hidden="1"/>
    <row r="28239" hidden="1"/>
    <row r="28240" hidden="1"/>
    <row r="28241" hidden="1"/>
    <row r="28242" hidden="1"/>
    <row r="28243" hidden="1"/>
    <row r="28244" hidden="1"/>
    <row r="28245" hidden="1"/>
    <row r="28246" hidden="1"/>
    <row r="28247" hidden="1"/>
    <row r="28248" hidden="1"/>
    <row r="28249" hidden="1"/>
    <row r="28250" hidden="1"/>
    <row r="28251" hidden="1"/>
    <row r="28252" hidden="1"/>
    <row r="28253" hidden="1"/>
    <row r="28254" hidden="1"/>
    <row r="28255" hidden="1"/>
    <row r="28256" hidden="1"/>
    <row r="28257" hidden="1"/>
    <row r="28258" hidden="1"/>
    <row r="28259" hidden="1"/>
    <row r="28260" hidden="1"/>
    <row r="28261" hidden="1"/>
    <row r="28262" hidden="1"/>
    <row r="28263" hidden="1"/>
    <row r="28264" hidden="1"/>
    <row r="28265" hidden="1"/>
    <row r="28266" hidden="1"/>
    <row r="28267" hidden="1"/>
    <row r="28268" hidden="1"/>
    <row r="28269" hidden="1"/>
    <row r="28270" hidden="1"/>
    <row r="28271" hidden="1"/>
    <row r="28272" hidden="1"/>
    <row r="28273" hidden="1"/>
    <row r="28274" hidden="1"/>
    <row r="28275" hidden="1"/>
    <row r="28276" hidden="1"/>
    <row r="28277" hidden="1"/>
    <row r="28278" hidden="1"/>
    <row r="28279" hidden="1"/>
    <row r="28280" hidden="1"/>
    <row r="28281" hidden="1"/>
    <row r="28282" hidden="1"/>
    <row r="28283" hidden="1"/>
    <row r="28284" hidden="1"/>
    <row r="28285" hidden="1"/>
    <row r="28286" hidden="1"/>
    <row r="28287" hidden="1"/>
    <row r="28288" hidden="1"/>
    <row r="28289" hidden="1"/>
    <row r="28290" hidden="1"/>
    <row r="28291" hidden="1"/>
    <row r="28292" hidden="1"/>
    <row r="28293" hidden="1"/>
    <row r="28294" hidden="1"/>
    <row r="28295" hidden="1"/>
    <row r="28296" hidden="1"/>
    <row r="28297" hidden="1"/>
    <row r="28298" hidden="1"/>
    <row r="28299" hidden="1"/>
    <row r="28300" hidden="1"/>
    <row r="28301" hidden="1"/>
    <row r="28302" hidden="1"/>
    <row r="28303" hidden="1"/>
    <row r="28304" hidden="1"/>
    <row r="28305" hidden="1"/>
    <row r="28306" hidden="1"/>
    <row r="28307" hidden="1"/>
    <row r="28308" hidden="1"/>
    <row r="28309" hidden="1"/>
    <row r="28310" hidden="1"/>
    <row r="28311" hidden="1"/>
    <row r="28312" hidden="1"/>
    <row r="28313" hidden="1"/>
    <row r="28314" hidden="1"/>
    <row r="28315" hidden="1"/>
    <row r="28316" hidden="1"/>
    <row r="28317" hidden="1"/>
    <row r="28318" hidden="1"/>
    <row r="28319" hidden="1"/>
    <row r="28320" hidden="1"/>
    <row r="28321" hidden="1"/>
    <row r="28322" hidden="1"/>
    <row r="28323" hidden="1"/>
    <row r="28324" hidden="1"/>
    <row r="28325" hidden="1"/>
    <row r="28326" hidden="1"/>
    <row r="28327" hidden="1"/>
    <row r="28328" hidden="1"/>
    <row r="28329" hidden="1"/>
    <row r="28330" hidden="1"/>
    <row r="28331" hidden="1"/>
    <row r="28332" hidden="1"/>
    <row r="28333" hidden="1"/>
    <row r="28334" hidden="1"/>
    <row r="28335" hidden="1"/>
    <row r="28336" hidden="1"/>
    <row r="28337" hidden="1"/>
    <row r="28338" hidden="1"/>
    <row r="28339" hidden="1"/>
    <row r="28340" hidden="1"/>
    <row r="28341" hidden="1"/>
    <row r="28342" hidden="1"/>
    <row r="28343" hidden="1"/>
    <row r="28344" hidden="1"/>
    <row r="28345" hidden="1"/>
    <row r="28346" hidden="1"/>
    <row r="28347" hidden="1"/>
    <row r="28348" hidden="1"/>
    <row r="28349" hidden="1"/>
    <row r="28350" hidden="1"/>
    <row r="28351" hidden="1"/>
    <row r="28352" hidden="1"/>
    <row r="28353" hidden="1"/>
    <row r="28354" hidden="1"/>
    <row r="28355" hidden="1"/>
    <row r="28356" hidden="1"/>
    <row r="28357" hidden="1"/>
    <row r="28358" hidden="1"/>
    <row r="28359" hidden="1"/>
    <row r="28360" hidden="1"/>
    <row r="28361" hidden="1"/>
    <row r="28362" hidden="1"/>
    <row r="28363" hidden="1"/>
    <row r="28364" hidden="1"/>
    <row r="28365" hidden="1"/>
    <row r="28366" hidden="1"/>
    <row r="28367" hidden="1"/>
    <row r="28368" hidden="1"/>
    <row r="28369" hidden="1"/>
    <row r="28370" hidden="1"/>
    <row r="28371" hidden="1"/>
    <row r="28372" hidden="1"/>
    <row r="28373" hidden="1"/>
    <row r="28374" hidden="1"/>
    <row r="28375" hidden="1"/>
    <row r="28376" hidden="1"/>
    <row r="28377" hidden="1"/>
    <row r="28378" hidden="1"/>
    <row r="28379" hidden="1"/>
    <row r="28380" hidden="1"/>
    <row r="28381" hidden="1"/>
    <row r="28382" hidden="1"/>
    <row r="28383" hidden="1"/>
    <row r="28384" hidden="1"/>
    <row r="28385" hidden="1"/>
    <row r="28386" hidden="1"/>
    <row r="28387" hidden="1"/>
    <row r="28388" hidden="1"/>
    <row r="28389" hidden="1"/>
    <row r="28390" hidden="1"/>
    <row r="28391" hidden="1"/>
    <row r="28392" hidden="1"/>
    <row r="28393" hidden="1"/>
    <row r="28394" hidden="1"/>
    <row r="28395" hidden="1"/>
    <row r="28396" hidden="1"/>
    <row r="28397" hidden="1"/>
    <row r="28398" hidden="1"/>
    <row r="28399" hidden="1"/>
    <row r="28400" hidden="1"/>
    <row r="28401" hidden="1"/>
    <row r="28402" hidden="1"/>
    <row r="28403" hidden="1"/>
    <row r="28404" hidden="1"/>
    <row r="28405" hidden="1"/>
    <row r="28406" hidden="1"/>
    <row r="28407" hidden="1"/>
    <row r="28408" hidden="1"/>
    <row r="28409" hidden="1"/>
    <row r="28410" hidden="1"/>
    <row r="28411" hidden="1"/>
    <row r="28412" hidden="1"/>
    <row r="28413" hidden="1"/>
    <row r="28414" hidden="1"/>
    <row r="28415" hidden="1"/>
    <row r="28416" hidden="1"/>
    <row r="28417" hidden="1"/>
    <row r="28418" hidden="1"/>
    <row r="28419" hidden="1"/>
    <row r="28420" hidden="1"/>
    <row r="28421" hidden="1"/>
    <row r="28422" hidden="1"/>
    <row r="28423" hidden="1"/>
    <row r="28424" hidden="1"/>
    <row r="28425" hidden="1"/>
    <row r="28426" hidden="1"/>
    <row r="28427" hidden="1"/>
    <row r="28428" hidden="1"/>
    <row r="28429" hidden="1"/>
    <row r="28430" hidden="1"/>
    <row r="28431" hidden="1"/>
    <row r="28432" hidden="1"/>
    <row r="28433" hidden="1"/>
    <row r="28434" hidden="1"/>
    <row r="28435" hidden="1"/>
    <row r="28436" hidden="1"/>
    <row r="28437" hidden="1"/>
    <row r="28438" hidden="1"/>
    <row r="28439" hidden="1"/>
    <row r="28440" hidden="1"/>
    <row r="28441" hidden="1"/>
    <row r="28442" hidden="1"/>
    <row r="28443" hidden="1"/>
    <row r="28444" hidden="1"/>
    <row r="28445" hidden="1"/>
    <row r="28446" hidden="1"/>
    <row r="28447" hidden="1"/>
    <row r="28448" hidden="1"/>
    <row r="28449" hidden="1"/>
    <row r="28450" hidden="1"/>
    <row r="28451" hidden="1"/>
    <row r="28452" hidden="1"/>
    <row r="28453" hidden="1"/>
    <row r="28454" hidden="1"/>
    <row r="28455" hidden="1"/>
    <row r="28456" hidden="1"/>
    <row r="28457" hidden="1"/>
    <row r="28458" hidden="1"/>
    <row r="28459" hidden="1"/>
    <row r="28460" hidden="1"/>
    <row r="28461" hidden="1"/>
    <row r="28462" hidden="1"/>
    <row r="28463" hidden="1"/>
    <row r="28464" hidden="1"/>
    <row r="28465" hidden="1"/>
    <row r="28466" hidden="1"/>
    <row r="28467" hidden="1"/>
    <row r="28468" hidden="1"/>
    <row r="28469" hidden="1"/>
    <row r="28470" hidden="1"/>
    <row r="28471" hidden="1"/>
    <row r="28472" hidden="1"/>
    <row r="28473" hidden="1"/>
    <row r="28474" hidden="1"/>
    <row r="28475" hidden="1"/>
    <row r="28476" hidden="1"/>
    <row r="28477" hidden="1"/>
    <row r="28478" hidden="1"/>
    <row r="28479" hidden="1"/>
    <row r="28480" hidden="1"/>
    <row r="28481" hidden="1"/>
    <row r="28482" hidden="1"/>
    <row r="28483" hidden="1"/>
    <row r="28484" hidden="1"/>
    <row r="28485" hidden="1"/>
    <row r="28486" hidden="1"/>
    <row r="28487" hidden="1"/>
    <row r="28488" hidden="1"/>
    <row r="28489" hidden="1"/>
    <row r="28490" hidden="1"/>
    <row r="28491" hidden="1"/>
    <row r="28492" hidden="1"/>
    <row r="28493" hidden="1"/>
    <row r="28494" hidden="1"/>
    <row r="28495" hidden="1"/>
    <row r="28496" hidden="1"/>
    <row r="28497" hidden="1"/>
    <row r="28498" hidden="1"/>
    <row r="28499" hidden="1"/>
    <row r="28500" hidden="1"/>
    <row r="28501" hidden="1"/>
    <row r="28502" hidden="1"/>
    <row r="28503" hidden="1"/>
    <row r="28504" hidden="1"/>
    <row r="28505" hidden="1"/>
    <row r="28506" hidden="1"/>
    <row r="28507" hidden="1"/>
    <row r="28508" hidden="1"/>
    <row r="28509" hidden="1"/>
    <row r="28510" hidden="1"/>
    <row r="28511" hidden="1"/>
    <row r="28512" hidden="1"/>
    <row r="28513" hidden="1"/>
    <row r="28514" hidden="1"/>
    <row r="28515" hidden="1"/>
    <row r="28516" hidden="1"/>
    <row r="28517" hidden="1"/>
    <row r="28518" hidden="1"/>
    <row r="28519" hidden="1"/>
    <row r="28520" hidden="1"/>
    <row r="28521" hidden="1"/>
    <row r="28522" hidden="1"/>
    <row r="28523" hidden="1"/>
    <row r="28524" hidden="1"/>
    <row r="28525" hidden="1"/>
    <row r="28526" hidden="1"/>
    <row r="28527" hidden="1"/>
    <row r="28528" hidden="1"/>
    <row r="28529" hidden="1"/>
    <row r="28530" hidden="1"/>
    <row r="28531" hidden="1"/>
    <row r="28532" hidden="1"/>
    <row r="28533" hidden="1"/>
    <row r="28534" hidden="1"/>
    <row r="28535" hidden="1"/>
    <row r="28536" hidden="1"/>
    <row r="28537" hidden="1"/>
    <row r="28538" hidden="1"/>
    <row r="28539" hidden="1"/>
    <row r="28540" hidden="1"/>
    <row r="28541" hidden="1"/>
    <row r="28542" hidden="1"/>
    <row r="28543" hidden="1"/>
    <row r="28544" hidden="1"/>
    <row r="28545" hidden="1"/>
    <row r="28546" hidden="1"/>
    <row r="28547" hidden="1"/>
    <row r="28548" hidden="1"/>
    <row r="28549" hidden="1"/>
    <row r="28550" hidden="1"/>
    <row r="28551" hidden="1"/>
    <row r="28552" hidden="1"/>
    <row r="28553" hidden="1"/>
    <row r="28554" hidden="1"/>
    <row r="28555" hidden="1"/>
    <row r="28556" hidden="1"/>
    <row r="28557" hidden="1"/>
    <row r="28558" hidden="1"/>
    <row r="28559" hidden="1"/>
    <row r="28560" hidden="1"/>
    <row r="28561" hidden="1"/>
    <row r="28562" hidden="1"/>
    <row r="28563" hidden="1"/>
    <row r="28564" hidden="1"/>
    <row r="28565" hidden="1"/>
    <row r="28566" hidden="1"/>
    <row r="28567" hidden="1"/>
    <row r="28568" hidden="1"/>
    <row r="28569" hidden="1"/>
    <row r="28570" hidden="1"/>
    <row r="28571" hidden="1"/>
    <row r="28572" hidden="1"/>
    <row r="28573" hidden="1"/>
    <row r="28574" hidden="1"/>
    <row r="28575" hidden="1"/>
    <row r="28576" hidden="1"/>
    <row r="28577" hidden="1"/>
    <row r="28578" hidden="1"/>
    <row r="28579" hidden="1"/>
    <row r="28580" hidden="1"/>
    <row r="28581" hidden="1"/>
    <row r="28582" hidden="1"/>
    <row r="28583" hidden="1"/>
    <row r="28584" hidden="1"/>
    <row r="28585" hidden="1"/>
    <row r="28586" hidden="1"/>
    <row r="28587" hidden="1"/>
    <row r="28588" hidden="1"/>
    <row r="28589" hidden="1"/>
    <row r="28590" hidden="1"/>
    <row r="28591" hidden="1"/>
    <row r="28592" hidden="1"/>
    <row r="28593" hidden="1"/>
    <row r="28594" hidden="1"/>
    <row r="28595" hidden="1"/>
    <row r="28596" hidden="1"/>
    <row r="28597" hidden="1"/>
    <row r="28598" hidden="1"/>
    <row r="28599" hidden="1"/>
    <row r="28600" hidden="1"/>
    <row r="28601" hidden="1"/>
    <row r="28602" hidden="1"/>
    <row r="28603" hidden="1"/>
    <row r="28604" hidden="1"/>
    <row r="28605" hidden="1"/>
    <row r="28606" hidden="1"/>
    <row r="28607" hidden="1"/>
    <row r="28608" hidden="1"/>
    <row r="28609" hidden="1"/>
    <row r="28610" hidden="1"/>
    <row r="28611" hidden="1"/>
    <row r="28612" hidden="1"/>
    <row r="28613" hidden="1"/>
    <row r="28614" hidden="1"/>
    <row r="28615" hidden="1"/>
    <row r="28616" hidden="1"/>
    <row r="28617" hidden="1"/>
    <row r="28618" hidden="1"/>
    <row r="28619" hidden="1"/>
    <row r="28620" hidden="1"/>
    <row r="28621" hidden="1"/>
    <row r="28622" hidden="1"/>
    <row r="28623" hidden="1"/>
    <row r="28624" hidden="1"/>
    <row r="28625" hidden="1"/>
    <row r="28626" hidden="1"/>
    <row r="28627" hidden="1"/>
    <row r="28628" hidden="1"/>
    <row r="28629" hidden="1"/>
    <row r="28630" hidden="1"/>
    <row r="28631" hidden="1"/>
    <row r="28632" hidden="1"/>
    <row r="28633" hidden="1"/>
    <row r="28634" hidden="1"/>
    <row r="28635" hidden="1"/>
    <row r="28636" hidden="1"/>
    <row r="28637" hidden="1"/>
    <row r="28638" hidden="1"/>
    <row r="28639" hidden="1"/>
    <row r="28640" hidden="1"/>
    <row r="28641" hidden="1"/>
    <row r="28642" hidden="1"/>
    <row r="28643" hidden="1"/>
    <row r="28644" hidden="1"/>
    <row r="28645" hidden="1"/>
    <row r="28646" hidden="1"/>
    <row r="28647" hidden="1"/>
    <row r="28648" hidden="1"/>
    <row r="28649" hidden="1"/>
    <row r="28650" hidden="1"/>
    <row r="28651" hidden="1"/>
    <row r="28652" hidden="1"/>
    <row r="28653" hidden="1"/>
    <row r="28654" hidden="1"/>
    <row r="28655" hidden="1"/>
    <row r="28656" hidden="1"/>
    <row r="28657" hidden="1"/>
    <row r="28658" hidden="1"/>
    <row r="28659" hidden="1"/>
    <row r="28660" hidden="1"/>
    <row r="28661" hidden="1"/>
    <row r="28662" hidden="1"/>
    <row r="28663" hidden="1"/>
    <row r="28664" hidden="1"/>
    <row r="28665" hidden="1"/>
    <row r="28666" hidden="1"/>
    <row r="28667" hidden="1"/>
    <row r="28668" hidden="1"/>
    <row r="28669" hidden="1"/>
    <row r="28670" hidden="1"/>
    <row r="28671" hidden="1"/>
    <row r="28672" hidden="1"/>
    <row r="28673" hidden="1"/>
    <row r="28674" hidden="1"/>
    <row r="28675" hidden="1"/>
    <row r="28676" hidden="1"/>
    <row r="28677" hidden="1"/>
    <row r="28678" hidden="1"/>
    <row r="28679" hidden="1"/>
    <row r="28680" hidden="1"/>
    <row r="28681" hidden="1"/>
    <row r="28682" hidden="1"/>
    <row r="28683" hidden="1"/>
    <row r="28684" hidden="1"/>
    <row r="28685" hidden="1"/>
    <row r="28686" hidden="1"/>
    <row r="28687" hidden="1"/>
    <row r="28688" hidden="1"/>
    <row r="28689" hidden="1"/>
    <row r="28690" hidden="1"/>
    <row r="28691" hidden="1"/>
    <row r="28692" hidden="1"/>
    <row r="28693" hidden="1"/>
    <row r="28694" hidden="1"/>
    <row r="28695" hidden="1"/>
    <row r="28696" hidden="1"/>
    <row r="28697" hidden="1"/>
    <row r="28698" hidden="1"/>
    <row r="28699" hidden="1"/>
    <row r="28700" hidden="1"/>
    <row r="28701" hidden="1"/>
    <row r="28702" hidden="1"/>
    <row r="28703" hidden="1"/>
    <row r="28704" hidden="1"/>
    <row r="28705" hidden="1"/>
    <row r="28706" hidden="1"/>
    <row r="28707" hidden="1"/>
    <row r="28708" hidden="1"/>
    <row r="28709" hidden="1"/>
    <row r="28710" hidden="1"/>
    <row r="28711" hidden="1"/>
    <row r="28712" hidden="1"/>
    <row r="28713" hidden="1"/>
    <row r="28714" hidden="1"/>
    <row r="28715" hidden="1"/>
    <row r="28716" hidden="1"/>
    <row r="28717" hidden="1"/>
    <row r="28718" hidden="1"/>
    <row r="28719" hidden="1"/>
    <row r="28720" hidden="1"/>
    <row r="28721" hidden="1"/>
    <row r="28722" hidden="1"/>
    <row r="28723" hidden="1"/>
    <row r="28724" hidden="1"/>
    <row r="28725" hidden="1"/>
    <row r="28726" hidden="1"/>
    <row r="28727" hidden="1"/>
    <row r="28728" hidden="1"/>
    <row r="28729" hidden="1"/>
    <row r="28730" hidden="1"/>
    <row r="28731" hidden="1"/>
    <row r="28732" hidden="1"/>
    <row r="28733" hidden="1"/>
    <row r="28734" hidden="1"/>
    <row r="28735" hidden="1"/>
    <row r="28736" hidden="1"/>
    <row r="28737" hidden="1"/>
    <row r="28738" hidden="1"/>
    <row r="28739" hidden="1"/>
    <row r="28740" hidden="1"/>
    <row r="28741" hidden="1"/>
    <row r="28742" hidden="1"/>
    <row r="28743" hidden="1"/>
    <row r="28744" hidden="1"/>
    <row r="28745" hidden="1"/>
    <row r="28746" hidden="1"/>
    <row r="28747" hidden="1"/>
    <row r="28748" hidden="1"/>
    <row r="28749" hidden="1"/>
    <row r="28750" hidden="1"/>
    <row r="28751" hidden="1"/>
    <row r="28752" hidden="1"/>
    <row r="28753" hidden="1"/>
    <row r="28754" hidden="1"/>
    <row r="28755" hidden="1"/>
    <row r="28756" hidden="1"/>
    <row r="28757" hidden="1"/>
    <row r="28758" hidden="1"/>
    <row r="28759" hidden="1"/>
    <row r="28760" hidden="1"/>
    <row r="28761" hidden="1"/>
    <row r="28762" hidden="1"/>
    <row r="28763" hidden="1"/>
    <row r="28764" hidden="1"/>
    <row r="28765" hidden="1"/>
    <row r="28766" hidden="1"/>
    <row r="28767" hidden="1"/>
    <row r="28768" hidden="1"/>
    <row r="28769" hidden="1"/>
    <row r="28770" hidden="1"/>
    <row r="28771" hidden="1"/>
    <row r="28772" hidden="1"/>
    <row r="28773" hidden="1"/>
    <row r="28774" hidden="1"/>
    <row r="28775" hidden="1"/>
    <row r="28776" hidden="1"/>
    <row r="28777" hidden="1"/>
    <row r="28778" hidden="1"/>
    <row r="28779" hidden="1"/>
    <row r="28780" hidden="1"/>
    <row r="28781" hidden="1"/>
    <row r="28782" hidden="1"/>
    <row r="28783" hidden="1"/>
    <row r="28784" hidden="1"/>
    <row r="28785" hidden="1"/>
    <row r="28786" hidden="1"/>
    <row r="28787" hidden="1"/>
    <row r="28788" hidden="1"/>
    <row r="28789" hidden="1"/>
    <row r="28790" hidden="1"/>
    <row r="28791" hidden="1"/>
    <row r="28792" hidden="1"/>
    <row r="28793" hidden="1"/>
    <row r="28794" hidden="1"/>
    <row r="28795" hidden="1"/>
    <row r="28796" hidden="1"/>
    <row r="28797" hidden="1"/>
    <row r="28798" hidden="1"/>
    <row r="28799" hidden="1"/>
    <row r="28800" hidden="1"/>
    <row r="28801" hidden="1"/>
    <row r="28802" hidden="1"/>
    <row r="28803" hidden="1"/>
    <row r="28804" hidden="1"/>
    <row r="28805" hidden="1"/>
    <row r="28806" hidden="1"/>
    <row r="28807" hidden="1"/>
    <row r="28808" hidden="1"/>
    <row r="28809" hidden="1"/>
    <row r="28810" hidden="1"/>
    <row r="28811" hidden="1"/>
    <row r="28812" hidden="1"/>
    <row r="28813" hidden="1"/>
    <row r="28814" hidden="1"/>
    <row r="28815" hidden="1"/>
    <row r="28816" hidden="1"/>
    <row r="28817" hidden="1"/>
    <row r="28818" hidden="1"/>
    <row r="28819" hidden="1"/>
    <row r="28820" hidden="1"/>
    <row r="28821" hidden="1"/>
    <row r="28822" hidden="1"/>
    <row r="28823" hidden="1"/>
    <row r="28824" hidden="1"/>
    <row r="28825" hidden="1"/>
    <row r="28826" hidden="1"/>
    <row r="28827" hidden="1"/>
    <row r="28828" hidden="1"/>
    <row r="28829" hidden="1"/>
    <row r="28830" hidden="1"/>
    <row r="28831" hidden="1"/>
    <row r="28832" hidden="1"/>
    <row r="28833" hidden="1"/>
    <row r="28834" hidden="1"/>
    <row r="28835" hidden="1"/>
    <row r="28836" hidden="1"/>
    <row r="28837" hidden="1"/>
    <row r="28838" hidden="1"/>
    <row r="28839" hidden="1"/>
    <row r="28840" hidden="1"/>
    <row r="28841" hidden="1"/>
    <row r="28842" hidden="1"/>
    <row r="28843" hidden="1"/>
    <row r="28844" hidden="1"/>
    <row r="28845" hidden="1"/>
    <row r="28846" hidden="1"/>
    <row r="28847" hidden="1"/>
    <row r="28848" hidden="1"/>
    <row r="28849" hidden="1"/>
    <row r="28850" hidden="1"/>
    <row r="28851" hidden="1"/>
    <row r="28852" hidden="1"/>
    <row r="28853" hidden="1"/>
    <row r="28854" hidden="1"/>
    <row r="28855" hidden="1"/>
    <row r="28856" hidden="1"/>
    <row r="28857" hidden="1"/>
    <row r="28858" hidden="1"/>
    <row r="28859" hidden="1"/>
    <row r="28860" hidden="1"/>
    <row r="28861" hidden="1"/>
    <row r="28862" hidden="1"/>
    <row r="28863" hidden="1"/>
    <row r="28864" hidden="1"/>
    <row r="28865" hidden="1"/>
    <row r="28866" hidden="1"/>
    <row r="28867" hidden="1"/>
    <row r="28868" hidden="1"/>
    <row r="28869" hidden="1"/>
    <row r="28870" hidden="1"/>
    <row r="28871" hidden="1"/>
    <row r="28872" hidden="1"/>
    <row r="28873" hidden="1"/>
    <row r="28874" hidden="1"/>
    <row r="28875" hidden="1"/>
    <row r="28876" hidden="1"/>
    <row r="28877" hidden="1"/>
    <row r="28878" hidden="1"/>
    <row r="28879" hidden="1"/>
    <row r="28880" hidden="1"/>
    <row r="28881" hidden="1"/>
    <row r="28882" hidden="1"/>
    <row r="28883" hidden="1"/>
    <row r="28884" hidden="1"/>
    <row r="28885" hidden="1"/>
    <row r="28886" hidden="1"/>
    <row r="28887" hidden="1"/>
    <row r="28888" hidden="1"/>
    <row r="28889" hidden="1"/>
    <row r="28890" hidden="1"/>
    <row r="28891" hidden="1"/>
    <row r="28892" hidden="1"/>
    <row r="28893" hidden="1"/>
    <row r="28894" hidden="1"/>
    <row r="28895" hidden="1"/>
    <row r="28896" hidden="1"/>
    <row r="28897" hidden="1"/>
    <row r="28898" hidden="1"/>
    <row r="28899" hidden="1"/>
    <row r="28900" hidden="1"/>
    <row r="28901" hidden="1"/>
    <row r="28902" hidden="1"/>
    <row r="28903" hidden="1"/>
    <row r="28904" hidden="1"/>
    <row r="28905" hidden="1"/>
    <row r="28906" hidden="1"/>
    <row r="28907" hidden="1"/>
    <row r="28908" hidden="1"/>
    <row r="28909" hidden="1"/>
    <row r="28910" hidden="1"/>
    <row r="28911" hidden="1"/>
    <row r="28912" hidden="1"/>
    <row r="28913" hidden="1"/>
    <row r="28914" hidden="1"/>
    <row r="28915" hidden="1"/>
    <row r="28916" hidden="1"/>
    <row r="28917" hidden="1"/>
    <row r="28918" hidden="1"/>
    <row r="28919" hidden="1"/>
    <row r="28920" hidden="1"/>
    <row r="28921" hidden="1"/>
    <row r="28922" hidden="1"/>
    <row r="28923" hidden="1"/>
    <row r="28924" hidden="1"/>
    <row r="28925" hidden="1"/>
    <row r="28926" hidden="1"/>
    <row r="28927" hidden="1"/>
    <row r="28928" hidden="1"/>
    <row r="28929" hidden="1"/>
    <row r="28930" hidden="1"/>
    <row r="28931" hidden="1"/>
    <row r="28932" hidden="1"/>
    <row r="28933" hidden="1"/>
    <row r="28934" hidden="1"/>
    <row r="28935" hidden="1"/>
    <row r="28936" hidden="1"/>
    <row r="28937" hidden="1"/>
    <row r="28938" hidden="1"/>
    <row r="28939" hidden="1"/>
    <row r="28940" hidden="1"/>
    <row r="28941" hidden="1"/>
    <row r="28942" hidden="1"/>
    <row r="28943" hidden="1"/>
    <row r="28944" hidden="1"/>
    <row r="28945" hidden="1"/>
    <row r="28946" hidden="1"/>
    <row r="28947" hidden="1"/>
    <row r="28948" hidden="1"/>
    <row r="28949" hidden="1"/>
    <row r="28950" hidden="1"/>
    <row r="28951" hidden="1"/>
    <row r="28952" hidden="1"/>
    <row r="28953" hidden="1"/>
    <row r="28954" hidden="1"/>
    <row r="28955" hidden="1"/>
    <row r="28956" hidden="1"/>
    <row r="28957" hidden="1"/>
    <row r="28958" hidden="1"/>
    <row r="28959" hidden="1"/>
    <row r="28960" hidden="1"/>
    <row r="28961" hidden="1"/>
    <row r="28962" hidden="1"/>
    <row r="28963" hidden="1"/>
    <row r="28964" hidden="1"/>
    <row r="28965" hidden="1"/>
    <row r="28966" hidden="1"/>
    <row r="28967" hidden="1"/>
    <row r="28968" hidden="1"/>
    <row r="28969" hidden="1"/>
    <row r="28970" hidden="1"/>
    <row r="28971" hidden="1"/>
    <row r="28972" hidden="1"/>
    <row r="28973" hidden="1"/>
    <row r="28974" hidden="1"/>
    <row r="28975" hidden="1"/>
    <row r="28976" hidden="1"/>
    <row r="28977" hidden="1"/>
    <row r="28978" hidden="1"/>
    <row r="28979" hidden="1"/>
    <row r="28980" hidden="1"/>
    <row r="28981" hidden="1"/>
    <row r="28982" hidden="1"/>
    <row r="28983" hidden="1"/>
    <row r="28984" hidden="1"/>
    <row r="28985" hidden="1"/>
    <row r="28986" hidden="1"/>
    <row r="28987" hidden="1"/>
    <row r="28988" hidden="1"/>
    <row r="28989" hidden="1"/>
    <row r="28990" hidden="1"/>
    <row r="28991" hidden="1"/>
    <row r="28992" hidden="1"/>
    <row r="28993" hidden="1"/>
    <row r="28994" hidden="1"/>
    <row r="28995" hidden="1"/>
    <row r="28996" hidden="1"/>
    <row r="28997" hidden="1"/>
    <row r="28998" hidden="1"/>
    <row r="28999" hidden="1"/>
    <row r="29000" hidden="1"/>
    <row r="29001" hidden="1"/>
    <row r="29002" hidden="1"/>
    <row r="29003" hidden="1"/>
    <row r="29004" hidden="1"/>
    <row r="29005" hidden="1"/>
    <row r="29006" hidden="1"/>
    <row r="29007" hidden="1"/>
    <row r="29008" hidden="1"/>
    <row r="29009" hidden="1"/>
    <row r="29010" hidden="1"/>
    <row r="29011" hidden="1"/>
    <row r="29012" hidden="1"/>
    <row r="29013" hidden="1"/>
    <row r="29014" hidden="1"/>
    <row r="29015" hidden="1"/>
    <row r="29016" hidden="1"/>
    <row r="29017" hidden="1"/>
    <row r="29018" hidden="1"/>
    <row r="29019" hidden="1"/>
    <row r="29020" hidden="1"/>
    <row r="29021" hidden="1"/>
    <row r="29022" hidden="1"/>
    <row r="29023" hidden="1"/>
    <row r="29024" hidden="1"/>
    <row r="29025" hidden="1"/>
    <row r="29026" hidden="1"/>
    <row r="29027" hidden="1"/>
    <row r="29028" hidden="1"/>
    <row r="29029" hidden="1"/>
    <row r="29030" hidden="1"/>
    <row r="29031" hidden="1"/>
    <row r="29032" hidden="1"/>
    <row r="29033" hidden="1"/>
    <row r="29034" hidden="1"/>
    <row r="29035" hidden="1"/>
    <row r="29036" hidden="1"/>
    <row r="29037" hidden="1"/>
    <row r="29038" hidden="1"/>
    <row r="29039" hidden="1"/>
    <row r="29040" hidden="1"/>
    <row r="29041" hidden="1"/>
    <row r="29042" hidden="1"/>
    <row r="29043" hidden="1"/>
    <row r="29044" hidden="1"/>
    <row r="29045" hidden="1"/>
    <row r="29046" hidden="1"/>
    <row r="29047" hidden="1"/>
    <row r="29048" hidden="1"/>
    <row r="29049" hidden="1"/>
    <row r="29050" hidden="1"/>
    <row r="29051" hidden="1"/>
    <row r="29052" hidden="1"/>
    <row r="29053" hidden="1"/>
    <row r="29054" hidden="1"/>
    <row r="29055" hidden="1"/>
    <row r="29056" hidden="1"/>
    <row r="29057" hidden="1"/>
    <row r="29058" hidden="1"/>
    <row r="29059" hidden="1"/>
    <row r="29060" hidden="1"/>
    <row r="29061" hidden="1"/>
    <row r="29062" hidden="1"/>
    <row r="29063" hidden="1"/>
    <row r="29064" hidden="1"/>
    <row r="29065" hidden="1"/>
    <row r="29066" hidden="1"/>
    <row r="29067" hidden="1"/>
    <row r="29068" hidden="1"/>
    <row r="29069" hidden="1"/>
    <row r="29070" hidden="1"/>
    <row r="29071" hidden="1"/>
    <row r="29072" hidden="1"/>
    <row r="29073" hidden="1"/>
    <row r="29074" hidden="1"/>
    <row r="29075" hidden="1"/>
    <row r="29076" hidden="1"/>
    <row r="29077" hidden="1"/>
    <row r="29078" hidden="1"/>
    <row r="29079" hidden="1"/>
    <row r="29080" hidden="1"/>
    <row r="29081" hidden="1"/>
    <row r="29082" hidden="1"/>
    <row r="29083" hidden="1"/>
    <row r="29084" hidden="1"/>
    <row r="29085" hidden="1"/>
    <row r="29086" hidden="1"/>
    <row r="29087" hidden="1"/>
    <row r="29088" hidden="1"/>
    <row r="29089" hidden="1"/>
    <row r="29090" hidden="1"/>
    <row r="29091" hidden="1"/>
    <row r="29092" hidden="1"/>
    <row r="29093" hidden="1"/>
    <row r="29094" hidden="1"/>
    <row r="29095" hidden="1"/>
    <row r="29096" hidden="1"/>
    <row r="29097" hidden="1"/>
    <row r="29098" hidden="1"/>
    <row r="29099" hidden="1"/>
    <row r="29100" hidden="1"/>
    <row r="29101" hidden="1"/>
    <row r="29102" hidden="1"/>
    <row r="29103" hidden="1"/>
    <row r="29104" hidden="1"/>
    <row r="29105" hidden="1"/>
    <row r="29106" hidden="1"/>
    <row r="29107" hidden="1"/>
    <row r="29108" hidden="1"/>
    <row r="29109" hidden="1"/>
    <row r="29110" hidden="1"/>
    <row r="29111" hidden="1"/>
    <row r="29112" hidden="1"/>
    <row r="29113" hidden="1"/>
    <row r="29114" hidden="1"/>
    <row r="29115" hidden="1"/>
    <row r="29116" hidden="1"/>
    <row r="29117" hidden="1"/>
    <row r="29118" hidden="1"/>
    <row r="29119" hidden="1"/>
    <row r="29120" hidden="1"/>
    <row r="29121" hidden="1"/>
    <row r="29122" hidden="1"/>
    <row r="29123" hidden="1"/>
    <row r="29124" hidden="1"/>
    <row r="29125" hidden="1"/>
    <row r="29126" hidden="1"/>
    <row r="29127" hidden="1"/>
    <row r="29128" hidden="1"/>
    <row r="29129" hidden="1"/>
    <row r="29130" hidden="1"/>
    <row r="29131" hidden="1"/>
    <row r="29132" hidden="1"/>
    <row r="29133" hidden="1"/>
    <row r="29134" hidden="1"/>
    <row r="29135" hidden="1"/>
    <row r="29136" hidden="1"/>
    <row r="29137" hidden="1"/>
    <row r="29138" hidden="1"/>
    <row r="29139" hidden="1"/>
    <row r="29140" hidden="1"/>
    <row r="29141" hidden="1"/>
    <row r="29142" hidden="1"/>
    <row r="29143" hidden="1"/>
    <row r="29144" hidden="1"/>
    <row r="29145" hidden="1"/>
    <row r="29146" hidden="1"/>
    <row r="29147" hidden="1"/>
    <row r="29148" hidden="1"/>
    <row r="29149" hidden="1"/>
    <row r="29150" hidden="1"/>
    <row r="29151" hidden="1"/>
    <row r="29152" hidden="1"/>
    <row r="29153" hidden="1"/>
    <row r="29154" hidden="1"/>
    <row r="29155" hidden="1"/>
    <row r="29156" hidden="1"/>
    <row r="29157" hidden="1"/>
    <row r="29158" hidden="1"/>
    <row r="29159" hidden="1"/>
    <row r="29160" hidden="1"/>
    <row r="29161" hidden="1"/>
    <row r="29162" hidden="1"/>
    <row r="29163" hidden="1"/>
    <row r="29164" hidden="1"/>
    <row r="29165" hidden="1"/>
    <row r="29166" hidden="1"/>
    <row r="29167" hidden="1"/>
    <row r="29168" hidden="1"/>
    <row r="29169" hidden="1"/>
    <row r="29170" hidden="1"/>
    <row r="29171" hidden="1"/>
    <row r="29172" hidden="1"/>
    <row r="29173" hidden="1"/>
    <row r="29174" hidden="1"/>
    <row r="29175" hidden="1"/>
    <row r="29176" hidden="1"/>
    <row r="29177" hidden="1"/>
    <row r="29178" hidden="1"/>
    <row r="29179" hidden="1"/>
    <row r="29180" hidden="1"/>
    <row r="29181" hidden="1"/>
    <row r="29182" hidden="1"/>
    <row r="29183" hidden="1"/>
    <row r="29184" hidden="1"/>
    <row r="29185" hidden="1"/>
    <row r="29186" hidden="1"/>
    <row r="29187" hidden="1"/>
    <row r="29188" hidden="1"/>
    <row r="29189" hidden="1"/>
    <row r="29190" hidden="1"/>
    <row r="29191" hidden="1"/>
    <row r="29192" hidden="1"/>
    <row r="29193" hidden="1"/>
    <row r="29194" hidden="1"/>
    <row r="29195" hidden="1"/>
    <row r="29196" hidden="1"/>
    <row r="29197" hidden="1"/>
    <row r="29198" hidden="1"/>
    <row r="29199" hidden="1"/>
    <row r="29200" hidden="1"/>
    <row r="29201" hidden="1"/>
    <row r="29202" hidden="1"/>
    <row r="29203" hidden="1"/>
    <row r="29204" hidden="1"/>
    <row r="29205" hidden="1"/>
    <row r="29206" hidden="1"/>
    <row r="29207" hidden="1"/>
    <row r="29208" hidden="1"/>
    <row r="29209" hidden="1"/>
    <row r="29210" hidden="1"/>
    <row r="29211" hidden="1"/>
    <row r="29212" hidden="1"/>
    <row r="29213" hidden="1"/>
    <row r="29214" hidden="1"/>
    <row r="29215" hidden="1"/>
    <row r="29216" hidden="1"/>
    <row r="29217" hidden="1"/>
    <row r="29218" hidden="1"/>
    <row r="29219" hidden="1"/>
    <row r="29220" hidden="1"/>
    <row r="29221" hidden="1"/>
    <row r="29222" hidden="1"/>
    <row r="29223" hidden="1"/>
    <row r="29224" hidden="1"/>
    <row r="29225" hidden="1"/>
    <row r="29226" hidden="1"/>
    <row r="29227" hidden="1"/>
    <row r="29228" hidden="1"/>
    <row r="29229" hidden="1"/>
    <row r="29230" hidden="1"/>
    <row r="29231" hidden="1"/>
    <row r="29232" hidden="1"/>
    <row r="29233" hidden="1"/>
    <row r="29234" hidden="1"/>
    <row r="29235" hidden="1"/>
    <row r="29236" hidden="1"/>
    <row r="29237" hidden="1"/>
    <row r="29238" hidden="1"/>
    <row r="29239" hidden="1"/>
    <row r="29240" hidden="1"/>
    <row r="29241" hidden="1"/>
    <row r="29242" hidden="1"/>
    <row r="29243" hidden="1"/>
    <row r="29244" hidden="1"/>
    <row r="29245" hidden="1"/>
    <row r="29246" hidden="1"/>
    <row r="29247" hidden="1"/>
    <row r="29248" hidden="1"/>
    <row r="29249" hidden="1"/>
    <row r="29250" hidden="1"/>
    <row r="29251" hidden="1"/>
    <row r="29252" hidden="1"/>
    <row r="29253" hidden="1"/>
    <row r="29254" hidden="1"/>
    <row r="29255" hidden="1"/>
    <row r="29256" hidden="1"/>
    <row r="29257" hidden="1"/>
    <row r="29258" hidden="1"/>
    <row r="29259" hidden="1"/>
    <row r="29260" hidden="1"/>
    <row r="29261" hidden="1"/>
    <row r="29262" hidden="1"/>
    <row r="29263" hidden="1"/>
    <row r="29264" hidden="1"/>
    <row r="29265" hidden="1"/>
    <row r="29266" hidden="1"/>
    <row r="29267" hidden="1"/>
    <row r="29268" hidden="1"/>
    <row r="29269" hidden="1"/>
    <row r="29270" hidden="1"/>
    <row r="29271" hidden="1"/>
    <row r="29272" hidden="1"/>
    <row r="29273" hidden="1"/>
    <row r="29274" hidden="1"/>
    <row r="29275" hidden="1"/>
    <row r="29276" hidden="1"/>
    <row r="29277" hidden="1"/>
    <row r="29278" hidden="1"/>
    <row r="29279" hidden="1"/>
    <row r="29280" hidden="1"/>
    <row r="29281" hidden="1"/>
    <row r="29282" hidden="1"/>
    <row r="29283" hidden="1"/>
    <row r="29284" hidden="1"/>
    <row r="29285" hidden="1"/>
    <row r="29286" hidden="1"/>
    <row r="29287" hidden="1"/>
    <row r="29288" hidden="1"/>
    <row r="29289" hidden="1"/>
    <row r="29290" hidden="1"/>
    <row r="29291" hidden="1"/>
    <row r="29292" hidden="1"/>
    <row r="29293" hidden="1"/>
    <row r="29294" hidden="1"/>
    <row r="29295" hidden="1"/>
    <row r="29296" hidden="1"/>
    <row r="29297" hidden="1"/>
    <row r="29298" hidden="1"/>
    <row r="29299" hidden="1"/>
    <row r="29300" hidden="1"/>
    <row r="29301" hidden="1"/>
    <row r="29302" hidden="1"/>
    <row r="29303" hidden="1"/>
    <row r="29304" hidden="1"/>
    <row r="29305" hidden="1"/>
    <row r="29306" hidden="1"/>
    <row r="29307" hidden="1"/>
    <row r="29308" hidden="1"/>
    <row r="29309" hidden="1"/>
    <row r="29310" hidden="1"/>
    <row r="29311" hidden="1"/>
    <row r="29312" hidden="1"/>
    <row r="29313" hidden="1"/>
    <row r="29314" hidden="1"/>
    <row r="29315" hidden="1"/>
    <row r="29316" hidden="1"/>
    <row r="29317" hidden="1"/>
    <row r="29318" hidden="1"/>
    <row r="29319" hidden="1"/>
    <row r="29320" hidden="1"/>
    <row r="29321" hidden="1"/>
    <row r="29322" hidden="1"/>
    <row r="29323" hidden="1"/>
    <row r="29324" hidden="1"/>
    <row r="29325" hidden="1"/>
    <row r="29326" hidden="1"/>
    <row r="29327" hidden="1"/>
    <row r="29328" hidden="1"/>
    <row r="29329" hidden="1"/>
    <row r="29330" hidden="1"/>
    <row r="29331" hidden="1"/>
    <row r="29332" hidden="1"/>
    <row r="29333" hidden="1"/>
    <row r="29334" hidden="1"/>
    <row r="29335" hidden="1"/>
    <row r="29336" hidden="1"/>
    <row r="29337" hidden="1"/>
    <row r="29338" hidden="1"/>
    <row r="29339" hidden="1"/>
    <row r="29340" hidden="1"/>
    <row r="29341" hidden="1"/>
    <row r="29342" hidden="1"/>
    <row r="29343" hidden="1"/>
    <row r="29344" hidden="1"/>
    <row r="29345" hidden="1"/>
    <row r="29346" hidden="1"/>
    <row r="29347" hidden="1"/>
    <row r="29348" hidden="1"/>
    <row r="29349" hidden="1"/>
    <row r="29350" hidden="1"/>
    <row r="29351" hidden="1"/>
    <row r="29352" hidden="1"/>
    <row r="29353" hidden="1"/>
    <row r="29354" hidden="1"/>
    <row r="29355" hidden="1"/>
    <row r="29356" hidden="1"/>
    <row r="29357" hidden="1"/>
    <row r="29358" hidden="1"/>
    <row r="29359" hidden="1"/>
    <row r="29360" hidden="1"/>
    <row r="29361" hidden="1"/>
    <row r="29362" hidden="1"/>
    <row r="29363" hidden="1"/>
    <row r="29364" hidden="1"/>
    <row r="29365" hidden="1"/>
    <row r="29366" hidden="1"/>
    <row r="29367" hidden="1"/>
    <row r="29368" hidden="1"/>
    <row r="29369" hidden="1"/>
    <row r="29370" hidden="1"/>
    <row r="29371" hidden="1"/>
    <row r="29372" hidden="1"/>
    <row r="29373" hidden="1"/>
    <row r="29374" hidden="1"/>
    <row r="29375" hidden="1"/>
    <row r="29376" hidden="1"/>
    <row r="29377" hidden="1"/>
    <row r="29378" hidden="1"/>
    <row r="29379" hidden="1"/>
    <row r="29380" hidden="1"/>
    <row r="29381" hidden="1"/>
    <row r="29382" hidden="1"/>
    <row r="29383" hidden="1"/>
    <row r="29384" hidden="1"/>
    <row r="29385" hidden="1"/>
    <row r="29386" hidden="1"/>
    <row r="29387" hidden="1"/>
    <row r="29388" hidden="1"/>
    <row r="29389" hidden="1"/>
    <row r="29390" hidden="1"/>
    <row r="29391" hidden="1"/>
    <row r="29392" hidden="1"/>
    <row r="29393" hidden="1"/>
    <row r="29394" hidden="1"/>
    <row r="29395" hidden="1"/>
    <row r="29396" hidden="1"/>
    <row r="29397" hidden="1"/>
    <row r="29398" hidden="1"/>
    <row r="29399" hidden="1"/>
    <row r="29400" hidden="1"/>
    <row r="29401" hidden="1"/>
    <row r="29402" hidden="1"/>
    <row r="29403" hidden="1"/>
    <row r="29404" hidden="1"/>
    <row r="29405" hidden="1"/>
    <row r="29406" hidden="1"/>
    <row r="29407" hidden="1"/>
    <row r="29408" hidden="1"/>
    <row r="29409" hidden="1"/>
    <row r="29410" hidden="1"/>
    <row r="29411" hidden="1"/>
    <row r="29412" hidden="1"/>
    <row r="29413" hidden="1"/>
    <row r="29414" hidden="1"/>
    <row r="29415" hidden="1"/>
    <row r="29416" hidden="1"/>
    <row r="29417" hidden="1"/>
    <row r="29418" hidden="1"/>
    <row r="29419" hidden="1"/>
    <row r="29420" hidden="1"/>
    <row r="29421" hidden="1"/>
    <row r="29422" hidden="1"/>
    <row r="29423" hidden="1"/>
    <row r="29424" hidden="1"/>
    <row r="29425" hidden="1"/>
    <row r="29426" hidden="1"/>
    <row r="29427" hidden="1"/>
    <row r="29428" hidden="1"/>
    <row r="29429" hidden="1"/>
    <row r="29430" hidden="1"/>
    <row r="29431" hidden="1"/>
    <row r="29432" hidden="1"/>
    <row r="29433" hidden="1"/>
    <row r="29434" hidden="1"/>
    <row r="29435" hidden="1"/>
    <row r="29436" hidden="1"/>
    <row r="29437" hidden="1"/>
    <row r="29438" hidden="1"/>
    <row r="29439" hidden="1"/>
    <row r="29440" hidden="1"/>
    <row r="29441" hidden="1"/>
    <row r="29442" hidden="1"/>
    <row r="29443" hidden="1"/>
    <row r="29444" hidden="1"/>
    <row r="29445" hidden="1"/>
    <row r="29446" hidden="1"/>
    <row r="29447" hidden="1"/>
    <row r="29448" hidden="1"/>
    <row r="29449" hidden="1"/>
    <row r="29450" hidden="1"/>
    <row r="29451" hidden="1"/>
    <row r="29452" hidden="1"/>
    <row r="29453" hidden="1"/>
    <row r="29454" hidden="1"/>
    <row r="29455" hidden="1"/>
    <row r="29456" hidden="1"/>
    <row r="29457" hidden="1"/>
    <row r="29458" hidden="1"/>
    <row r="29459" hidden="1"/>
    <row r="29460" hidden="1"/>
    <row r="29461" hidden="1"/>
    <row r="29462" hidden="1"/>
    <row r="29463" hidden="1"/>
    <row r="29464" hidden="1"/>
    <row r="29465" hidden="1"/>
    <row r="29466" hidden="1"/>
    <row r="29467" hidden="1"/>
    <row r="29468" hidden="1"/>
    <row r="29469" hidden="1"/>
    <row r="29470" hidden="1"/>
    <row r="29471" hidden="1"/>
    <row r="29472" hidden="1"/>
    <row r="29473" hidden="1"/>
    <row r="29474" hidden="1"/>
    <row r="29475" hidden="1"/>
    <row r="29476" hidden="1"/>
    <row r="29477" hidden="1"/>
    <row r="29478" hidden="1"/>
    <row r="29479" hidden="1"/>
    <row r="29480" hidden="1"/>
    <row r="29481" hidden="1"/>
    <row r="29482" hidden="1"/>
    <row r="29483" hidden="1"/>
    <row r="29484" hidden="1"/>
    <row r="29485" hidden="1"/>
    <row r="29486" hidden="1"/>
    <row r="29487" hidden="1"/>
    <row r="29488" hidden="1"/>
    <row r="29489" hidden="1"/>
    <row r="29490" hidden="1"/>
    <row r="29491" hidden="1"/>
    <row r="29492" hidden="1"/>
    <row r="29493" hidden="1"/>
    <row r="29494" hidden="1"/>
    <row r="29495" hidden="1"/>
    <row r="29496" hidden="1"/>
    <row r="29497" hidden="1"/>
    <row r="29498" hidden="1"/>
    <row r="29499" hidden="1"/>
    <row r="29500" hidden="1"/>
    <row r="29501" hidden="1"/>
    <row r="29502" hidden="1"/>
    <row r="29503" hidden="1"/>
    <row r="29504" hidden="1"/>
    <row r="29505" hidden="1"/>
    <row r="29506" hidden="1"/>
    <row r="29507" hidden="1"/>
    <row r="29508" hidden="1"/>
    <row r="29509" hidden="1"/>
    <row r="29510" hidden="1"/>
    <row r="29511" hidden="1"/>
    <row r="29512" hidden="1"/>
    <row r="29513" hidden="1"/>
    <row r="29514" hidden="1"/>
    <row r="29515" hidden="1"/>
    <row r="29516" hidden="1"/>
    <row r="29517" hidden="1"/>
    <row r="29518" hidden="1"/>
    <row r="29519" hidden="1"/>
    <row r="29520" hidden="1"/>
    <row r="29521" hidden="1"/>
    <row r="29522" hidden="1"/>
    <row r="29523" hidden="1"/>
    <row r="29524" hidden="1"/>
    <row r="29525" hidden="1"/>
    <row r="29526" hidden="1"/>
    <row r="29527" hidden="1"/>
    <row r="29528" hidden="1"/>
    <row r="29529" hidden="1"/>
    <row r="29530" hidden="1"/>
    <row r="29531" hidden="1"/>
    <row r="29532" hidden="1"/>
    <row r="29533" hidden="1"/>
    <row r="29534" hidden="1"/>
    <row r="29535" hidden="1"/>
    <row r="29536" hidden="1"/>
    <row r="29537" hidden="1"/>
    <row r="29538" hidden="1"/>
    <row r="29539" hidden="1"/>
    <row r="29540" hidden="1"/>
    <row r="29541" hidden="1"/>
    <row r="29542" hidden="1"/>
    <row r="29543" hidden="1"/>
    <row r="29544" hidden="1"/>
    <row r="29545" hidden="1"/>
    <row r="29546" hidden="1"/>
    <row r="29547" hidden="1"/>
    <row r="29548" hidden="1"/>
    <row r="29549" hidden="1"/>
    <row r="29550" hidden="1"/>
    <row r="29551" hidden="1"/>
    <row r="29552" hidden="1"/>
    <row r="29553" hidden="1"/>
    <row r="29554" hidden="1"/>
    <row r="29555" hidden="1"/>
    <row r="29556" hidden="1"/>
    <row r="29557" hidden="1"/>
    <row r="29558" hidden="1"/>
    <row r="29559" hidden="1"/>
    <row r="29560" hidden="1"/>
    <row r="29561" hidden="1"/>
    <row r="29562" hidden="1"/>
    <row r="29563" hidden="1"/>
    <row r="29564" hidden="1"/>
    <row r="29565" hidden="1"/>
    <row r="29566" hidden="1"/>
    <row r="29567" hidden="1"/>
    <row r="29568" hidden="1"/>
    <row r="29569" hidden="1"/>
    <row r="29570" hidden="1"/>
    <row r="29571" hidden="1"/>
    <row r="29572" hidden="1"/>
    <row r="29573" hidden="1"/>
    <row r="29574" hidden="1"/>
    <row r="29575" hidden="1"/>
    <row r="29576" hidden="1"/>
    <row r="29577" hidden="1"/>
    <row r="29578" hidden="1"/>
    <row r="29579" hidden="1"/>
    <row r="29580" hidden="1"/>
    <row r="29581" hidden="1"/>
    <row r="29582" hidden="1"/>
    <row r="29583" hidden="1"/>
    <row r="29584" hidden="1"/>
    <row r="29585" hidden="1"/>
    <row r="29586" hidden="1"/>
    <row r="29587" hidden="1"/>
    <row r="29588" hidden="1"/>
    <row r="29589" hidden="1"/>
    <row r="29590" hidden="1"/>
    <row r="29591" hidden="1"/>
    <row r="29592" hidden="1"/>
    <row r="29593" hidden="1"/>
    <row r="29594" hidden="1"/>
    <row r="29595" hidden="1"/>
    <row r="29596" hidden="1"/>
    <row r="29597" hidden="1"/>
    <row r="29598" hidden="1"/>
    <row r="29599" hidden="1"/>
    <row r="29600" hidden="1"/>
    <row r="29601" hidden="1"/>
    <row r="29602" hidden="1"/>
    <row r="29603" hidden="1"/>
    <row r="29604" hidden="1"/>
    <row r="29605" hidden="1"/>
    <row r="29606" hidden="1"/>
    <row r="29607" hidden="1"/>
    <row r="29608" hidden="1"/>
    <row r="29609" hidden="1"/>
    <row r="29610" hidden="1"/>
    <row r="29611" hidden="1"/>
    <row r="29612" hidden="1"/>
    <row r="29613" hidden="1"/>
    <row r="29614" hidden="1"/>
    <row r="29615" hidden="1"/>
    <row r="29616" hidden="1"/>
    <row r="29617" hidden="1"/>
    <row r="29618" hidden="1"/>
    <row r="29619" hidden="1"/>
    <row r="29620" hidden="1"/>
    <row r="29621" hidden="1"/>
    <row r="29622" hidden="1"/>
    <row r="29623" hidden="1"/>
    <row r="29624" hidden="1"/>
    <row r="29625" hidden="1"/>
    <row r="29626" hidden="1"/>
    <row r="29627" hidden="1"/>
    <row r="29628" hidden="1"/>
    <row r="29629" hidden="1"/>
    <row r="29630" hidden="1"/>
    <row r="29631" hidden="1"/>
    <row r="29632" hidden="1"/>
    <row r="29633" hidden="1"/>
    <row r="29634" hidden="1"/>
    <row r="29635" hidden="1"/>
    <row r="29636" hidden="1"/>
    <row r="29637" hidden="1"/>
    <row r="29638" hidden="1"/>
    <row r="29639" hidden="1"/>
    <row r="29640" hidden="1"/>
    <row r="29641" hidden="1"/>
    <row r="29642" hidden="1"/>
    <row r="29643" hidden="1"/>
    <row r="29644" hidden="1"/>
    <row r="29645" hidden="1"/>
    <row r="29646" hidden="1"/>
    <row r="29647" hidden="1"/>
    <row r="29648" hidden="1"/>
    <row r="29649" hidden="1"/>
    <row r="29650" hidden="1"/>
    <row r="29651" hidden="1"/>
    <row r="29652" hidden="1"/>
    <row r="29653" hidden="1"/>
    <row r="29654" hidden="1"/>
    <row r="29655" hidden="1"/>
    <row r="29656" hidden="1"/>
    <row r="29657" hidden="1"/>
    <row r="29658" hidden="1"/>
    <row r="29659" hidden="1"/>
    <row r="29660" hidden="1"/>
    <row r="29661" hidden="1"/>
    <row r="29662" hidden="1"/>
    <row r="29663" hidden="1"/>
    <row r="29664" hidden="1"/>
    <row r="29665" hidden="1"/>
    <row r="29666" hidden="1"/>
    <row r="29667" hidden="1"/>
    <row r="29668" hidden="1"/>
    <row r="29669" hidden="1"/>
    <row r="29670" hidden="1"/>
    <row r="29671" hidden="1"/>
    <row r="29672" hidden="1"/>
    <row r="29673" hidden="1"/>
    <row r="29674" hidden="1"/>
    <row r="29675" hidden="1"/>
    <row r="29676" hidden="1"/>
    <row r="29677" hidden="1"/>
    <row r="29678" hidden="1"/>
    <row r="29679" hidden="1"/>
    <row r="29680" hidden="1"/>
    <row r="29681" hidden="1"/>
    <row r="29682" hidden="1"/>
    <row r="29683" hidden="1"/>
    <row r="29684" hidden="1"/>
    <row r="29685" hidden="1"/>
    <row r="29686" hidden="1"/>
    <row r="29687" hidden="1"/>
    <row r="29688" hidden="1"/>
    <row r="29689" hidden="1"/>
    <row r="29690" hidden="1"/>
    <row r="29691" hidden="1"/>
    <row r="29692" hidden="1"/>
    <row r="29693" hidden="1"/>
    <row r="29694" hidden="1"/>
    <row r="29695" hidden="1"/>
    <row r="29696" hidden="1"/>
    <row r="29697" hidden="1"/>
    <row r="29698" hidden="1"/>
    <row r="29699" hidden="1"/>
    <row r="29700" hidden="1"/>
    <row r="29701" hidden="1"/>
    <row r="29702" hidden="1"/>
    <row r="29703" hidden="1"/>
    <row r="29704" hidden="1"/>
    <row r="29705" hidden="1"/>
    <row r="29706" hidden="1"/>
    <row r="29707" hidden="1"/>
    <row r="29708" hidden="1"/>
    <row r="29709" hidden="1"/>
    <row r="29710" hidden="1"/>
    <row r="29711" hidden="1"/>
    <row r="29712" hidden="1"/>
    <row r="29713" hidden="1"/>
    <row r="29714" hidden="1"/>
    <row r="29715" hidden="1"/>
    <row r="29716" hidden="1"/>
    <row r="29717" hidden="1"/>
    <row r="29718" hidden="1"/>
    <row r="29719" hidden="1"/>
    <row r="29720" hidden="1"/>
    <row r="29721" hidden="1"/>
    <row r="29722" hidden="1"/>
    <row r="29723" hidden="1"/>
    <row r="29724" hidden="1"/>
    <row r="29725" hidden="1"/>
    <row r="29726" hidden="1"/>
    <row r="29727" hidden="1"/>
    <row r="29728" hidden="1"/>
    <row r="29729" hidden="1"/>
    <row r="29730" hidden="1"/>
    <row r="29731" hidden="1"/>
    <row r="29732" hidden="1"/>
    <row r="29733" hidden="1"/>
    <row r="29734" hidden="1"/>
    <row r="29735" hidden="1"/>
    <row r="29736" hidden="1"/>
    <row r="29737" hidden="1"/>
    <row r="29738" hidden="1"/>
    <row r="29739" hidden="1"/>
    <row r="29740" hidden="1"/>
    <row r="29741" hidden="1"/>
    <row r="29742" hidden="1"/>
    <row r="29743" hidden="1"/>
    <row r="29744" hidden="1"/>
    <row r="29745" hidden="1"/>
    <row r="29746" hidden="1"/>
    <row r="29747" hidden="1"/>
    <row r="29748" hidden="1"/>
    <row r="29749" hidden="1"/>
    <row r="29750" hidden="1"/>
    <row r="29751" hidden="1"/>
    <row r="29752" hidden="1"/>
    <row r="29753" hidden="1"/>
    <row r="29754" hidden="1"/>
    <row r="29755" hidden="1"/>
    <row r="29756" hidden="1"/>
    <row r="29757" hidden="1"/>
    <row r="29758" hidden="1"/>
    <row r="29759" hidden="1"/>
    <row r="29760" hidden="1"/>
    <row r="29761" hidden="1"/>
    <row r="29762" hidden="1"/>
    <row r="29763" hidden="1"/>
    <row r="29764" hidden="1"/>
    <row r="29765" hidden="1"/>
    <row r="29766" hidden="1"/>
    <row r="29767" hidden="1"/>
    <row r="29768" hidden="1"/>
    <row r="29769" hidden="1"/>
    <row r="29770" hidden="1"/>
    <row r="29771" hidden="1"/>
    <row r="29772" hidden="1"/>
    <row r="29773" hidden="1"/>
    <row r="29774" hidden="1"/>
    <row r="29775" hidden="1"/>
    <row r="29776" hidden="1"/>
    <row r="29777" hidden="1"/>
    <row r="29778" hidden="1"/>
    <row r="29779" hidden="1"/>
    <row r="29780" hidden="1"/>
    <row r="29781" hidden="1"/>
    <row r="29782" hidden="1"/>
    <row r="29783" hidden="1"/>
    <row r="29784" hidden="1"/>
    <row r="29785" hidden="1"/>
    <row r="29786" hidden="1"/>
    <row r="29787" hidden="1"/>
    <row r="29788" hidden="1"/>
    <row r="29789" hidden="1"/>
    <row r="29790" hidden="1"/>
    <row r="29791" hidden="1"/>
    <row r="29792" hidden="1"/>
    <row r="29793" hidden="1"/>
    <row r="29794" hidden="1"/>
    <row r="29795" hidden="1"/>
    <row r="29796" hidden="1"/>
    <row r="29797" hidden="1"/>
    <row r="29798" hidden="1"/>
    <row r="29799" hidden="1"/>
    <row r="29800" hidden="1"/>
    <row r="29801" hidden="1"/>
    <row r="29802" hidden="1"/>
    <row r="29803" hidden="1"/>
    <row r="29804" hidden="1"/>
    <row r="29805" hidden="1"/>
    <row r="29806" hidden="1"/>
    <row r="29807" hidden="1"/>
    <row r="29808" hidden="1"/>
    <row r="29809" hidden="1"/>
    <row r="29810" hidden="1"/>
    <row r="29811" hidden="1"/>
    <row r="29812" hidden="1"/>
    <row r="29813" hidden="1"/>
    <row r="29814" hidden="1"/>
    <row r="29815" hidden="1"/>
    <row r="29816" hidden="1"/>
    <row r="29817" hidden="1"/>
    <row r="29818" hidden="1"/>
    <row r="29819" hidden="1"/>
    <row r="29820" hidden="1"/>
    <row r="29821" hidden="1"/>
    <row r="29822" hidden="1"/>
    <row r="29823" hidden="1"/>
    <row r="29824" hidden="1"/>
    <row r="29825" hidden="1"/>
    <row r="29826" hidden="1"/>
    <row r="29827" hidden="1"/>
    <row r="29828" hidden="1"/>
    <row r="29829" hidden="1"/>
    <row r="29830" hidden="1"/>
    <row r="29831" hidden="1"/>
    <row r="29832" hidden="1"/>
    <row r="29833" hidden="1"/>
    <row r="29834" hidden="1"/>
    <row r="29835" hidden="1"/>
    <row r="29836" hidden="1"/>
    <row r="29837" hidden="1"/>
    <row r="29838" hidden="1"/>
    <row r="29839" hidden="1"/>
    <row r="29840" hidden="1"/>
    <row r="29841" hidden="1"/>
    <row r="29842" hidden="1"/>
    <row r="29843" hidden="1"/>
    <row r="29844" hidden="1"/>
    <row r="29845" hidden="1"/>
    <row r="29846" hidden="1"/>
    <row r="29847" hidden="1"/>
    <row r="29848" hidden="1"/>
    <row r="29849" hidden="1"/>
    <row r="29850" hidden="1"/>
    <row r="29851" hidden="1"/>
    <row r="29852" hidden="1"/>
    <row r="29853" hidden="1"/>
    <row r="29854" hidden="1"/>
    <row r="29855" hidden="1"/>
    <row r="29856" hidden="1"/>
    <row r="29857" hidden="1"/>
    <row r="29858" hidden="1"/>
    <row r="29859" hidden="1"/>
    <row r="29860" hidden="1"/>
    <row r="29861" hidden="1"/>
    <row r="29862" hidden="1"/>
    <row r="29863" hidden="1"/>
    <row r="29864" hidden="1"/>
    <row r="29865" hidden="1"/>
    <row r="29866" hidden="1"/>
    <row r="29867" hidden="1"/>
    <row r="29868" hidden="1"/>
    <row r="29869" hidden="1"/>
    <row r="29870" hidden="1"/>
    <row r="29871" hidden="1"/>
    <row r="29872" hidden="1"/>
    <row r="29873" hidden="1"/>
    <row r="29874" hidden="1"/>
    <row r="29875" hidden="1"/>
    <row r="29876" hidden="1"/>
    <row r="29877" hidden="1"/>
    <row r="29878" hidden="1"/>
    <row r="29879" hidden="1"/>
    <row r="29880" hidden="1"/>
    <row r="29881" hidden="1"/>
    <row r="29882" hidden="1"/>
    <row r="29883" hidden="1"/>
    <row r="29884" hidden="1"/>
    <row r="29885" hidden="1"/>
    <row r="29886" hidden="1"/>
    <row r="29887" hidden="1"/>
    <row r="29888" hidden="1"/>
    <row r="29889" hidden="1"/>
    <row r="29890" hidden="1"/>
    <row r="29891" hidden="1"/>
    <row r="29892" hidden="1"/>
    <row r="29893" hidden="1"/>
    <row r="29894" hidden="1"/>
    <row r="29895" hidden="1"/>
    <row r="29896" hidden="1"/>
    <row r="29897" hidden="1"/>
    <row r="29898" hidden="1"/>
    <row r="29899" hidden="1"/>
    <row r="29900" hidden="1"/>
    <row r="29901" hidden="1"/>
    <row r="29902" hidden="1"/>
    <row r="29903" hidden="1"/>
    <row r="29904" hidden="1"/>
    <row r="29905" hidden="1"/>
    <row r="29906" hidden="1"/>
    <row r="29907" hidden="1"/>
    <row r="29908" hidden="1"/>
    <row r="29909" hidden="1"/>
    <row r="29910" hidden="1"/>
    <row r="29911" hidden="1"/>
    <row r="29912" hidden="1"/>
    <row r="29913" hidden="1"/>
    <row r="29914" hidden="1"/>
    <row r="29915" hidden="1"/>
    <row r="29916" hidden="1"/>
    <row r="29917" hidden="1"/>
    <row r="29918" hidden="1"/>
    <row r="29919" hidden="1"/>
    <row r="29920" hidden="1"/>
    <row r="29921" hidden="1"/>
    <row r="29922" hidden="1"/>
    <row r="29923" hidden="1"/>
    <row r="29924" hidden="1"/>
    <row r="29925" hidden="1"/>
    <row r="29926" hidden="1"/>
    <row r="29927" hidden="1"/>
    <row r="29928" hidden="1"/>
    <row r="29929" hidden="1"/>
    <row r="29930" hidden="1"/>
    <row r="29931" hidden="1"/>
    <row r="29932" hidden="1"/>
    <row r="29933" hidden="1"/>
    <row r="29934" hidden="1"/>
    <row r="29935" hidden="1"/>
    <row r="29936" hidden="1"/>
    <row r="29937" hidden="1"/>
    <row r="29938" hidden="1"/>
    <row r="29939" hidden="1"/>
    <row r="29940" hidden="1"/>
    <row r="29941" hidden="1"/>
    <row r="29942" hidden="1"/>
    <row r="29943" hidden="1"/>
    <row r="29944" hidden="1"/>
    <row r="29945" hidden="1"/>
    <row r="29946" hidden="1"/>
    <row r="29947" hidden="1"/>
    <row r="29948" hidden="1"/>
    <row r="29949" hidden="1"/>
    <row r="29950" hidden="1"/>
    <row r="29951" hidden="1"/>
    <row r="29952" hidden="1"/>
    <row r="29953" hidden="1"/>
    <row r="29954" hidden="1"/>
    <row r="29955" hidden="1"/>
    <row r="29956" hidden="1"/>
    <row r="29957" hidden="1"/>
    <row r="29958" hidden="1"/>
    <row r="29959" hidden="1"/>
    <row r="29960" hidden="1"/>
    <row r="29961" hidden="1"/>
    <row r="29962" hidden="1"/>
    <row r="29963" hidden="1"/>
    <row r="29964" hidden="1"/>
    <row r="29965" hidden="1"/>
    <row r="29966" hidden="1"/>
    <row r="29967" hidden="1"/>
    <row r="29968" hidden="1"/>
    <row r="29969" hidden="1"/>
    <row r="29970" hidden="1"/>
    <row r="29971" hidden="1"/>
    <row r="29972" hidden="1"/>
    <row r="29973" hidden="1"/>
    <row r="29974" hidden="1"/>
    <row r="29975" hidden="1"/>
    <row r="29976" hidden="1"/>
    <row r="29977" hidden="1"/>
    <row r="29978" hidden="1"/>
    <row r="29979" hidden="1"/>
    <row r="29980" hidden="1"/>
    <row r="29981" hidden="1"/>
    <row r="29982" hidden="1"/>
    <row r="29983" hidden="1"/>
    <row r="29984" hidden="1"/>
    <row r="29985" hidden="1"/>
    <row r="29986" hidden="1"/>
    <row r="29987" hidden="1"/>
    <row r="29988" hidden="1"/>
    <row r="29989" hidden="1"/>
    <row r="29990" hidden="1"/>
    <row r="29991" hidden="1"/>
    <row r="29992" hidden="1"/>
    <row r="29993" hidden="1"/>
    <row r="29994" hidden="1"/>
    <row r="29995" hidden="1"/>
    <row r="29996" hidden="1"/>
    <row r="29997" hidden="1"/>
    <row r="29998" hidden="1"/>
    <row r="29999" hidden="1"/>
    <row r="30000" hidden="1"/>
    <row r="30001" hidden="1"/>
    <row r="30002" hidden="1"/>
    <row r="30003" hidden="1"/>
    <row r="30004" hidden="1"/>
    <row r="30005" hidden="1"/>
    <row r="30006" hidden="1"/>
    <row r="30007" hidden="1"/>
    <row r="30008" hidden="1"/>
    <row r="30009" hidden="1"/>
    <row r="30010" hidden="1"/>
    <row r="30011" hidden="1"/>
    <row r="30012" hidden="1"/>
    <row r="30013" hidden="1"/>
    <row r="30014" hidden="1"/>
    <row r="30015" hidden="1"/>
    <row r="30016" hidden="1"/>
    <row r="30017" hidden="1"/>
    <row r="30018" hidden="1"/>
    <row r="30019" hidden="1"/>
    <row r="30020" hidden="1"/>
    <row r="30021" hidden="1"/>
    <row r="30022" hidden="1"/>
    <row r="30023" hidden="1"/>
    <row r="30024" hidden="1"/>
    <row r="30025" hidden="1"/>
    <row r="30026" hidden="1"/>
    <row r="30027" hidden="1"/>
    <row r="30028" hidden="1"/>
    <row r="30029" hidden="1"/>
    <row r="30030" hidden="1"/>
    <row r="30031" hidden="1"/>
    <row r="30032" hidden="1"/>
    <row r="30033" hidden="1"/>
    <row r="30034" hidden="1"/>
    <row r="30035" hidden="1"/>
    <row r="30036" hidden="1"/>
    <row r="30037" hidden="1"/>
    <row r="30038" hidden="1"/>
    <row r="30039" hidden="1"/>
    <row r="30040" hidden="1"/>
    <row r="30041" hidden="1"/>
    <row r="30042" hidden="1"/>
    <row r="30043" hidden="1"/>
    <row r="30044" hidden="1"/>
    <row r="30045" hidden="1"/>
    <row r="30046" hidden="1"/>
    <row r="30047" hidden="1"/>
    <row r="30048" hidden="1"/>
    <row r="30049" hidden="1"/>
    <row r="30050" hidden="1"/>
    <row r="30051" hidden="1"/>
    <row r="30052" hidden="1"/>
    <row r="30053" hidden="1"/>
    <row r="30054" hidden="1"/>
    <row r="30055" hidden="1"/>
    <row r="30056" hidden="1"/>
    <row r="30057" hidden="1"/>
    <row r="30058" hidden="1"/>
    <row r="30059" hidden="1"/>
    <row r="30060" hidden="1"/>
    <row r="30061" hidden="1"/>
    <row r="30062" hidden="1"/>
    <row r="30063" hidden="1"/>
    <row r="30064" hidden="1"/>
    <row r="30065" hidden="1"/>
    <row r="30066" hidden="1"/>
    <row r="30067" hidden="1"/>
    <row r="30068" hidden="1"/>
    <row r="30069" hidden="1"/>
    <row r="30070" hidden="1"/>
    <row r="30071" hidden="1"/>
    <row r="30072" hidden="1"/>
    <row r="30073" hidden="1"/>
    <row r="30074" hidden="1"/>
    <row r="30075" hidden="1"/>
    <row r="30076" hidden="1"/>
    <row r="30077" hidden="1"/>
    <row r="30078" hidden="1"/>
    <row r="30079" hidden="1"/>
    <row r="30080" hidden="1"/>
    <row r="30081" hidden="1"/>
    <row r="30082" hidden="1"/>
    <row r="30083" hidden="1"/>
    <row r="30084" hidden="1"/>
    <row r="30085" hidden="1"/>
    <row r="30086" hidden="1"/>
    <row r="30087" hidden="1"/>
    <row r="30088" hidden="1"/>
    <row r="30089" hidden="1"/>
    <row r="30090" hidden="1"/>
    <row r="30091" hidden="1"/>
    <row r="30092" hidden="1"/>
    <row r="30093" hidden="1"/>
    <row r="30094" hidden="1"/>
    <row r="30095" hidden="1"/>
    <row r="30096" hidden="1"/>
    <row r="30097" hidden="1"/>
    <row r="30098" hidden="1"/>
    <row r="30099" hidden="1"/>
    <row r="30100" hidden="1"/>
    <row r="30101" hidden="1"/>
    <row r="30102" hidden="1"/>
    <row r="30103" hidden="1"/>
    <row r="30104" hidden="1"/>
    <row r="30105" hidden="1"/>
    <row r="30106" hidden="1"/>
    <row r="30107" hidden="1"/>
    <row r="30108" hidden="1"/>
    <row r="30109" hidden="1"/>
    <row r="30110" hidden="1"/>
    <row r="30111" hidden="1"/>
    <row r="30112" hidden="1"/>
    <row r="30113" hidden="1"/>
    <row r="30114" hidden="1"/>
    <row r="30115" hidden="1"/>
    <row r="30116" hidden="1"/>
    <row r="30117" hidden="1"/>
    <row r="30118" hidden="1"/>
    <row r="30119" hidden="1"/>
    <row r="30120" hidden="1"/>
    <row r="30121" hidden="1"/>
    <row r="30122" hidden="1"/>
    <row r="30123" hidden="1"/>
    <row r="30124" hidden="1"/>
    <row r="30125" hidden="1"/>
    <row r="30126" hidden="1"/>
    <row r="30127" hidden="1"/>
    <row r="30128" hidden="1"/>
    <row r="30129" hidden="1"/>
    <row r="30130" hidden="1"/>
    <row r="30131" hidden="1"/>
    <row r="30132" hidden="1"/>
    <row r="30133" hidden="1"/>
    <row r="30134" hidden="1"/>
    <row r="30135" hidden="1"/>
    <row r="30136" hidden="1"/>
    <row r="30137" hidden="1"/>
    <row r="30138" hidden="1"/>
    <row r="30139" hidden="1"/>
    <row r="30140" hidden="1"/>
    <row r="30141" hidden="1"/>
    <row r="30142" hidden="1"/>
    <row r="30143" hidden="1"/>
    <row r="30144" hidden="1"/>
    <row r="30145" hidden="1"/>
    <row r="30146" hidden="1"/>
    <row r="30147" hidden="1"/>
    <row r="30148" hidden="1"/>
    <row r="30149" hidden="1"/>
    <row r="30150" hidden="1"/>
    <row r="30151" hidden="1"/>
    <row r="30152" hidden="1"/>
    <row r="30153" hidden="1"/>
    <row r="30154" hidden="1"/>
    <row r="30155" hidden="1"/>
    <row r="30156" hidden="1"/>
    <row r="30157" hidden="1"/>
    <row r="30158" hidden="1"/>
    <row r="30159" hidden="1"/>
    <row r="30160" hidden="1"/>
    <row r="30161" hidden="1"/>
    <row r="30162" hidden="1"/>
    <row r="30163" hidden="1"/>
    <row r="30164" hidden="1"/>
    <row r="30165" hidden="1"/>
    <row r="30166" hidden="1"/>
    <row r="30167" hidden="1"/>
    <row r="30168" hidden="1"/>
    <row r="30169" hidden="1"/>
    <row r="30170" hidden="1"/>
    <row r="30171" hidden="1"/>
    <row r="30172" hidden="1"/>
    <row r="30173" hidden="1"/>
    <row r="30174" hidden="1"/>
    <row r="30175" hidden="1"/>
    <row r="30176" hidden="1"/>
    <row r="30177" hidden="1"/>
    <row r="30178" hidden="1"/>
    <row r="30179" hidden="1"/>
    <row r="30180" hidden="1"/>
    <row r="30181" hidden="1"/>
    <row r="30182" hidden="1"/>
    <row r="30183" hidden="1"/>
    <row r="30184" hidden="1"/>
    <row r="30185" hidden="1"/>
    <row r="30186" hidden="1"/>
    <row r="30187" hidden="1"/>
    <row r="30188" hidden="1"/>
    <row r="30189" hidden="1"/>
    <row r="30190" hidden="1"/>
    <row r="30191" hidden="1"/>
    <row r="30192" hidden="1"/>
    <row r="30193" hidden="1"/>
    <row r="30194" hidden="1"/>
    <row r="30195" hidden="1"/>
    <row r="30196" hidden="1"/>
    <row r="30197" hidden="1"/>
    <row r="30198" hidden="1"/>
    <row r="30199" hidden="1"/>
    <row r="30200" hidden="1"/>
    <row r="30201" hidden="1"/>
    <row r="30202" hidden="1"/>
    <row r="30203" hidden="1"/>
    <row r="30204" hidden="1"/>
    <row r="30205" hidden="1"/>
    <row r="30206" hidden="1"/>
    <row r="30207" hidden="1"/>
    <row r="30208" hidden="1"/>
    <row r="30209" hidden="1"/>
    <row r="30210" hidden="1"/>
    <row r="30211" hidden="1"/>
    <row r="30212" hidden="1"/>
    <row r="30213" hidden="1"/>
    <row r="30214" hidden="1"/>
    <row r="30215" hidden="1"/>
    <row r="30216" hidden="1"/>
    <row r="30217" hidden="1"/>
    <row r="30218" hidden="1"/>
    <row r="30219" hidden="1"/>
    <row r="30220" hidden="1"/>
    <row r="30221" hidden="1"/>
    <row r="30222" hidden="1"/>
    <row r="30223" hidden="1"/>
    <row r="30224" hidden="1"/>
    <row r="30225" hidden="1"/>
    <row r="30226" hidden="1"/>
    <row r="30227" hidden="1"/>
    <row r="30228" hidden="1"/>
    <row r="30229" hidden="1"/>
    <row r="30230" hidden="1"/>
    <row r="30231" hidden="1"/>
    <row r="30232" hidden="1"/>
    <row r="30233" hidden="1"/>
    <row r="30234" hidden="1"/>
    <row r="30235" hidden="1"/>
    <row r="30236" hidden="1"/>
    <row r="30237" hidden="1"/>
    <row r="30238" hidden="1"/>
    <row r="30239" hidden="1"/>
    <row r="30240" hidden="1"/>
    <row r="30241" hidden="1"/>
    <row r="30242" hidden="1"/>
    <row r="30243" hidden="1"/>
    <row r="30244" hidden="1"/>
    <row r="30245" hidden="1"/>
    <row r="30246" hidden="1"/>
    <row r="30247" hidden="1"/>
    <row r="30248" hidden="1"/>
    <row r="30249" hidden="1"/>
    <row r="30250" hidden="1"/>
    <row r="30251" hidden="1"/>
    <row r="30252" hidden="1"/>
    <row r="30253" hidden="1"/>
    <row r="30254" hidden="1"/>
    <row r="30255" hidden="1"/>
    <row r="30256" hidden="1"/>
    <row r="30257" hidden="1"/>
    <row r="30258" hidden="1"/>
    <row r="30259" hidden="1"/>
    <row r="30260" hidden="1"/>
    <row r="30261" hidden="1"/>
    <row r="30262" hidden="1"/>
    <row r="30263" hidden="1"/>
    <row r="30264" hidden="1"/>
    <row r="30265" hidden="1"/>
    <row r="30266" hidden="1"/>
    <row r="30267" hidden="1"/>
    <row r="30268" hidden="1"/>
    <row r="30269" hidden="1"/>
    <row r="30270" hidden="1"/>
    <row r="30271" hidden="1"/>
    <row r="30272" hidden="1"/>
    <row r="30273" hidden="1"/>
    <row r="30274" hidden="1"/>
    <row r="30275" hidden="1"/>
    <row r="30276" hidden="1"/>
    <row r="30277" hidden="1"/>
    <row r="30278" hidden="1"/>
    <row r="30279" hidden="1"/>
    <row r="30280" hidden="1"/>
    <row r="30281" hidden="1"/>
    <row r="30282" hidden="1"/>
    <row r="30283" hidden="1"/>
    <row r="30284" hidden="1"/>
    <row r="30285" hidden="1"/>
    <row r="30286" hidden="1"/>
    <row r="30287" hidden="1"/>
    <row r="30288" hidden="1"/>
    <row r="30289" hidden="1"/>
    <row r="30290" hidden="1"/>
    <row r="30291" hidden="1"/>
    <row r="30292" hidden="1"/>
    <row r="30293" hidden="1"/>
    <row r="30294" hidden="1"/>
    <row r="30295" hidden="1"/>
    <row r="30296" hidden="1"/>
    <row r="30297" hidden="1"/>
    <row r="30298" hidden="1"/>
    <row r="30299" hidden="1"/>
    <row r="30300" hidden="1"/>
    <row r="30301" hidden="1"/>
    <row r="30302" hidden="1"/>
    <row r="30303" hidden="1"/>
    <row r="30304" hidden="1"/>
    <row r="30305" hidden="1"/>
    <row r="30306" hidden="1"/>
    <row r="30307" hidden="1"/>
    <row r="30308" hidden="1"/>
    <row r="30309" hidden="1"/>
    <row r="30310" hidden="1"/>
    <row r="30311" hidden="1"/>
    <row r="30312" hidden="1"/>
    <row r="30313" hidden="1"/>
    <row r="30314" hidden="1"/>
    <row r="30315" hidden="1"/>
    <row r="30316" hidden="1"/>
    <row r="30317" hidden="1"/>
    <row r="30318" hidden="1"/>
    <row r="30319" hidden="1"/>
    <row r="30320" hidden="1"/>
    <row r="30321" hidden="1"/>
    <row r="30322" hidden="1"/>
    <row r="30323" hidden="1"/>
    <row r="30324" hidden="1"/>
    <row r="30325" hidden="1"/>
    <row r="30326" hidden="1"/>
    <row r="30327" hidden="1"/>
    <row r="30328" hidden="1"/>
    <row r="30329" hidden="1"/>
    <row r="30330" hidden="1"/>
    <row r="30331" hidden="1"/>
    <row r="30332" hidden="1"/>
    <row r="30333" hidden="1"/>
    <row r="30334" hidden="1"/>
    <row r="30335" hidden="1"/>
    <row r="30336" hidden="1"/>
    <row r="30337" hidden="1"/>
    <row r="30338" hidden="1"/>
    <row r="30339" hidden="1"/>
    <row r="30340" hidden="1"/>
    <row r="30341" hidden="1"/>
    <row r="30342" hidden="1"/>
    <row r="30343" hidden="1"/>
    <row r="30344" hidden="1"/>
    <row r="30345" hidden="1"/>
    <row r="30346" hidden="1"/>
    <row r="30347" hidden="1"/>
    <row r="30348" hidden="1"/>
    <row r="30349" hidden="1"/>
    <row r="30350" hidden="1"/>
    <row r="30351" hidden="1"/>
    <row r="30352" hidden="1"/>
    <row r="30353" hidden="1"/>
    <row r="30354" hidden="1"/>
    <row r="30355" hidden="1"/>
    <row r="30356" hidden="1"/>
    <row r="30357" hidden="1"/>
    <row r="30358" hidden="1"/>
    <row r="30359" hidden="1"/>
    <row r="30360" hidden="1"/>
    <row r="30361" hidden="1"/>
    <row r="30362" hidden="1"/>
    <row r="30363" hidden="1"/>
    <row r="30364" hidden="1"/>
    <row r="30365" hidden="1"/>
    <row r="30366" hidden="1"/>
    <row r="30367" hidden="1"/>
    <row r="30368" hidden="1"/>
    <row r="30369" hidden="1"/>
    <row r="30370" hidden="1"/>
    <row r="30371" hidden="1"/>
    <row r="30372" hidden="1"/>
    <row r="30373" hidden="1"/>
    <row r="30374" hidden="1"/>
    <row r="30375" hidden="1"/>
    <row r="30376" hidden="1"/>
    <row r="30377" hidden="1"/>
    <row r="30378" hidden="1"/>
    <row r="30379" hidden="1"/>
    <row r="30380" hidden="1"/>
    <row r="30381" hidden="1"/>
    <row r="30382" hidden="1"/>
    <row r="30383" hidden="1"/>
    <row r="30384" hidden="1"/>
    <row r="30385" hidden="1"/>
    <row r="30386" hidden="1"/>
    <row r="30387" hidden="1"/>
    <row r="30388" hidden="1"/>
    <row r="30389" hidden="1"/>
    <row r="30390" hidden="1"/>
    <row r="30391" hidden="1"/>
    <row r="30392" hidden="1"/>
    <row r="30393" hidden="1"/>
    <row r="30394" hidden="1"/>
    <row r="30395" hidden="1"/>
    <row r="30396" hidden="1"/>
    <row r="30397" hidden="1"/>
    <row r="30398" hidden="1"/>
    <row r="30399" hidden="1"/>
    <row r="30400" hidden="1"/>
    <row r="30401" hidden="1"/>
    <row r="30402" hidden="1"/>
    <row r="30403" hidden="1"/>
    <row r="30404" hidden="1"/>
    <row r="30405" hidden="1"/>
    <row r="30406" hidden="1"/>
    <row r="30407" hidden="1"/>
    <row r="30408" hidden="1"/>
    <row r="30409" hidden="1"/>
    <row r="30410" hidden="1"/>
    <row r="30411" hidden="1"/>
    <row r="30412" hidden="1"/>
    <row r="30413" hidden="1"/>
    <row r="30414" hidden="1"/>
    <row r="30415" hidden="1"/>
    <row r="30416" hidden="1"/>
    <row r="30417" hidden="1"/>
    <row r="30418" hidden="1"/>
    <row r="30419" hidden="1"/>
    <row r="30420" hidden="1"/>
    <row r="30421" hidden="1"/>
    <row r="30422" hidden="1"/>
    <row r="30423" hidden="1"/>
    <row r="30424" hidden="1"/>
    <row r="30425" hidden="1"/>
    <row r="30426" hidden="1"/>
    <row r="30427" hidden="1"/>
    <row r="30428" hidden="1"/>
    <row r="30429" hidden="1"/>
    <row r="30430" hidden="1"/>
    <row r="30431" hidden="1"/>
    <row r="30432" hidden="1"/>
    <row r="30433" hidden="1"/>
    <row r="30434" hidden="1"/>
    <row r="30435" hidden="1"/>
    <row r="30436" hidden="1"/>
    <row r="30437" hidden="1"/>
    <row r="30438" hidden="1"/>
    <row r="30439" hidden="1"/>
    <row r="30440" hidden="1"/>
    <row r="30441" hidden="1"/>
    <row r="30442" hidden="1"/>
    <row r="30443" hidden="1"/>
    <row r="30444" hidden="1"/>
    <row r="30445" hidden="1"/>
    <row r="30446" hidden="1"/>
    <row r="30447" hidden="1"/>
    <row r="30448" hidden="1"/>
    <row r="30449" hidden="1"/>
    <row r="30450" hidden="1"/>
    <row r="30451" hidden="1"/>
    <row r="30452" hidden="1"/>
    <row r="30453" hidden="1"/>
    <row r="30454" hidden="1"/>
    <row r="30455" hidden="1"/>
    <row r="30456" hidden="1"/>
    <row r="30457" hidden="1"/>
    <row r="30458" hidden="1"/>
    <row r="30459" hidden="1"/>
    <row r="30460" hidden="1"/>
    <row r="30461" hidden="1"/>
    <row r="30462" hidden="1"/>
    <row r="30463" hidden="1"/>
    <row r="30464" hidden="1"/>
    <row r="30465" hidden="1"/>
    <row r="30466" hidden="1"/>
    <row r="30467" hidden="1"/>
    <row r="30468" hidden="1"/>
    <row r="30469" hidden="1"/>
    <row r="30470" hidden="1"/>
    <row r="30471" hidden="1"/>
    <row r="30472" hidden="1"/>
    <row r="30473" hidden="1"/>
    <row r="30474" hidden="1"/>
    <row r="30475" hidden="1"/>
    <row r="30476" hidden="1"/>
    <row r="30477" hidden="1"/>
    <row r="30478" hidden="1"/>
    <row r="30479" hidden="1"/>
    <row r="30480" hidden="1"/>
    <row r="30481" hidden="1"/>
    <row r="30482" hidden="1"/>
    <row r="30483" hidden="1"/>
    <row r="30484" hidden="1"/>
    <row r="30485" hidden="1"/>
    <row r="30486" hidden="1"/>
    <row r="30487" hidden="1"/>
    <row r="30488" hidden="1"/>
    <row r="30489" hidden="1"/>
    <row r="30490" hidden="1"/>
    <row r="30491" hidden="1"/>
    <row r="30492" hidden="1"/>
    <row r="30493" hidden="1"/>
    <row r="30494" hidden="1"/>
    <row r="30495" hidden="1"/>
    <row r="30496" hidden="1"/>
    <row r="30497" hidden="1"/>
    <row r="30498" hidden="1"/>
    <row r="30499" hidden="1"/>
    <row r="30500" hidden="1"/>
    <row r="30501" hidden="1"/>
    <row r="30502" hidden="1"/>
    <row r="30503" hidden="1"/>
    <row r="30504" hidden="1"/>
    <row r="30505" hidden="1"/>
    <row r="30506" hidden="1"/>
    <row r="30507" hidden="1"/>
    <row r="30508" hidden="1"/>
    <row r="30509" hidden="1"/>
    <row r="30510" hidden="1"/>
    <row r="30511" hidden="1"/>
    <row r="30512" hidden="1"/>
    <row r="30513" hidden="1"/>
    <row r="30514" hidden="1"/>
    <row r="30515" hidden="1"/>
    <row r="30516" hidden="1"/>
    <row r="30517" hidden="1"/>
    <row r="30518" hidden="1"/>
    <row r="30519" hidden="1"/>
    <row r="30520" hidden="1"/>
    <row r="30521" hidden="1"/>
    <row r="30522" hidden="1"/>
    <row r="30523" hidden="1"/>
    <row r="30524" hidden="1"/>
    <row r="30525" hidden="1"/>
    <row r="30526" hidden="1"/>
    <row r="30527" hidden="1"/>
    <row r="30528" hidden="1"/>
    <row r="30529" hidden="1"/>
    <row r="30530" hidden="1"/>
    <row r="30531" hidden="1"/>
    <row r="30532" hidden="1"/>
    <row r="30533" hidden="1"/>
    <row r="30534" hidden="1"/>
    <row r="30535" hidden="1"/>
    <row r="30536" hidden="1"/>
    <row r="30537" hidden="1"/>
    <row r="30538" hidden="1"/>
    <row r="30539" hidden="1"/>
    <row r="30540" hidden="1"/>
    <row r="30541" hidden="1"/>
    <row r="30542" hidden="1"/>
    <row r="30543" hidden="1"/>
    <row r="30544" hidden="1"/>
    <row r="30545" hidden="1"/>
    <row r="30546" hidden="1"/>
    <row r="30547" hidden="1"/>
    <row r="30548" hidden="1"/>
    <row r="30549" hidden="1"/>
    <row r="30550" hidden="1"/>
    <row r="30551" hidden="1"/>
    <row r="30552" hidden="1"/>
    <row r="30553" hidden="1"/>
    <row r="30554" hidden="1"/>
    <row r="30555" hidden="1"/>
    <row r="30556" hidden="1"/>
    <row r="30557" hidden="1"/>
    <row r="30558" hidden="1"/>
    <row r="30559" hidden="1"/>
    <row r="30560" hidden="1"/>
    <row r="30561" hidden="1"/>
    <row r="30562" hidden="1"/>
    <row r="30563" hidden="1"/>
    <row r="30564" hidden="1"/>
    <row r="30565" hidden="1"/>
    <row r="30566" hidden="1"/>
    <row r="30567" hidden="1"/>
    <row r="30568" hidden="1"/>
    <row r="30569" hidden="1"/>
    <row r="30570" hidden="1"/>
    <row r="30571" hidden="1"/>
    <row r="30572" hidden="1"/>
    <row r="30573" hidden="1"/>
    <row r="30574" hidden="1"/>
    <row r="30575" hidden="1"/>
    <row r="30576" hidden="1"/>
    <row r="30577" hidden="1"/>
    <row r="30578" hidden="1"/>
    <row r="30579" hidden="1"/>
    <row r="30580" hidden="1"/>
    <row r="30581" hidden="1"/>
    <row r="30582" hidden="1"/>
    <row r="30583" hidden="1"/>
    <row r="30584" hidden="1"/>
    <row r="30585" hidden="1"/>
    <row r="30586" hidden="1"/>
    <row r="30587" hidden="1"/>
    <row r="30588" hidden="1"/>
    <row r="30589" hidden="1"/>
    <row r="30590" hidden="1"/>
    <row r="30591" hidden="1"/>
    <row r="30592" hidden="1"/>
    <row r="30593" hidden="1"/>
    <row r="30594" hidden="1"/>
    <row r="30595" hidden="1"/>
    <row r="30596" hidden="1"/>
    <row r="30597" hidden="1"/>
    <row r="30598" hidden="1"/>
    <row r="30599" hidden="1"/>
    <row r="30600" hidden="1"/>
    <row r="30601" hidden="1"/>
    <row r="30602" hidden="1"/>
    <row r="30603" hidden="1"/>
    <row r="30604" hidden="1"/>
    <row r="30605" hidden="1"/>
    <row r="30606" hidden="1"/>
    <row r="30607" hidden="1"/>
    <row r="30608" hidden="1"/>
    <row r="30609" hidden="1"/>
    <row r="30610" hidden="1"/>
    <row r="30611" hidden="1"/>
    <row r="30612" hidden="1"/>
    <row r="30613" hidden="1"/>
    <row r="30614" hidden="1"/>
    <row r="30615" hidden="1"/>
    <row r="30616" hidden="1"/>
    <row r="30617" hidden="1"/>
    <row r="30618" hidden="1"/>
    <row r="30619" hidden="1"/>
    <row r="30620" hidden="1"/>
    <row r="30621" hidden="1"/>
    <row r="30622" hidden="1"/>
    <row r="30623" hidden="1"/>
    <row r="30624" hidden="1"/>
    <row r="30625" hidden="1"/>
    <row r="30626" hidden="1"/>
    <row r="30627" hidden="1"/>
    <row r="30628" hidden="1"/>
    <row r="30629" hidden="1"/>
    <row r="30630" hidden="1"/>
    <row r="30631" hidden="1"/>
    <row r="30632" hidden="1"/>
    <row r="30633" hidden="1"/>
    <row r="30634" hidden="1"/>
    <row r="30635" hidden="1"/>
    <row r="30636" hidden="1"/>
    <row r="30637" hidden="1"/>
    <row r="30638" hidden="1"/>
    <row r="30639" hidden="1"/>
    <row r="30640" hidden="1"/>
    <row r="30641" hidden="1"/>
    <row r="30642" hidden="1"/>
    <row r="30643" hidden="1"/>
    <row r="30644" hidden="1"/>
    <row r="30645" hidden="1"/>
    <row r="30646" hidden="1"/>
    <row r="30647" hidden="1"/>
    <row r="30648" hidden="1"/>
    <row r="30649" hidden="1"/>
    <row r="30650" hidden="1"/>
    <row r="30651" hidden="1"/>
    <row r="30652" hidden="1"/>
    <row r="30653" hidden="1"/>
    <row r="30654" hidden="1"/>
    <row r="30655" hidden="1"/>
    <row r="30656" hidden="1"/>
    <row r="30657" hidden="1"/>
    <row r="30658" hidden="1"/>
    <row r="30659" hidden="1"/>
    <row r="30660" hidden="1"/>
    <row r="30661" hidden="1"/>
    <row r="30662" hidden="1"/>
    <row r="30663" hidden="1"/>
    <row r="30664" hidden="1"/>
    <row r="30665" hidden="1"/>
    <row r="30666" hidden="1"/>
    <row r="30667" hidden="1"/>
    <row r="30668" hidden="1"/>
    <row r="30669" hidden="1"/>
    <row r="30670" hidden="1"/>
    <row r="30671" hidden="1"/>
    <row r="30672" hidden="1"/>
    <row r="30673" hidden="1"/>
    <row r="30674" hidden="1"/>
    <row r="30675" hidden="1"/>
    <row r="30676" hidden="1"/>
    <row r="30677" hidden="1"/>
    <row r="30678" hidden="1"/>
    <row r="30679" hidden="1"/>
    <row r="30680" hidden="1"/>
    <row r="30681" hidden="1"/>
    <row r="30682" hidden="1"/>
    <row r="30683" hidden="1"/>
    <row r="30684" hidden="1"/>
    <row r="30685" hidden="1"/>
    <row r="30686" hidden="1"/>
    <row r="30687" hidden="1"/>
    <row r="30688" hidden="1"/>
    <row r="30689" hidden="1"/>
    <row r="30690" hidden="1"/>
    <row r="30691" hidden="1"/>
    <row r="30692" hidden="1"/>
    <row r="30693" hidden="1"/>
    <row r="30694" hidden="1"/>
    <row r="30695" hidden="1"/>
    <row r="30696" hidden="1"/>
    <row r="30697" hidden="1"/>
    <row r="30698" hidden="1"/>
    <row r="30699" hidden="1"/>
    <row r="30700" hidden="1"/>
    <row r="30701" hidden="1"/>
    <row r="30702" hidden="1"/>
    <row r="30703" hidden="1"/>
    <row r="30704" hidden="1"/>
    <row r="30705" hidden="1"/>
    <row r="30706" hidden="1"/>
    <row r="30707" hidden="1"/>
    <row r="30708" hidden="1"/>
    <row r="30709" hidden="1"/>
    <row r="30710" hidden="1"/>
    <row r="30711" hidden="1"/>
    <row r="30712" hidden="1"/>
    <row r="30713" hidden="1"/>
    <row r="30714" hidden="1"/>
    <row r="30715" hidden="1"/>
    <row r="30716" hidden="1"/>
    <row r="30717" hidden="1"/>
    <row r="30718" hidden="1"/>
    <row r="30719" hidden="1"/>
    <row r="30720" hidden="1"/>
    <row r="30721" hidden="1"/>
    <row r="30722" hidden="1"/>
    <row r="30723" hidden="1"/>
    <row r="30724" hidden="1"/>
    <row r="30725" hidden="1"/>
    <row r="30726" hidden="1"/>
    <row r="30727" hidden="1"/>
    <row r="30728" hidden="1"/>
    <row r="30729" hidden="1"/>
    <row r="30730" hidden="1"/>
    <row r="30731" hidden="1"/>
    <row r="30732" hidden="1"/>
    <row r="30733" hidden="1"/>
    <row r="30734" hidden="1"/>
    <row r="30735" hidden="1"/>
    <row r="30736" hidden="1"/>
    <row r="30737" hidden="1"/>
    <row r="30738" hidden="1"/>
    <row r="30739" hidden="1"/>
    <row r="30740" hidden="1"/>
    <row r="30741" hidden="1"/>
    <row r="30742" hidden="1"/>
    <row r="30743" hidden="1"/>
    <row r="30744" hidden="1"/>
    <row r="30745" hidden="1"/>
    <row r="30746" hidden="1"/>
    <row r="30747" hidden="1"/>
    <row r="30748" hidden="1"/>
    <row r="30749" hidden="1"/>
    <row r="30750" hidden="1"/>
    <row r="30751" hidden="1"/>
    <row r="30752" hidden="1"/>
    <row r="30753" hidden="1"/>
    <row r="30754" hidden="1"/>
    <row r="30755" hidden="1"/>
    <row r="30756" hidden="1"/>
    <row r="30757" hidden="1"/>
    <row r="30758" hidden="1"/>
    <row r="30759" hidden="1"/>
    <row r="30760" hidden="1"/>
    <row r="30761" hidden="1"/>
    <row r="30762" hidden="1"/>
    <row r="30763" hidden="1"/>
    <row r="30764" hidden="1"/>
    <row r="30765" hidden="1"/>
    <row r="30766" hidden="1"/>
    <row r="30767" hidden="1"/>
    <row r="30768" hidden="1"/>
    <row r="30769" hidden="1"/>
    <row r="30770" hidden="1"/>
    <row r="30771" hidden="1"/>
    <row r="30772" hidden="1"/>
    <row r="30773" hidden="1"/>
    <row r="30774" hidden="1"/>
    <row r="30775" hidden="1"/>
    <row r="30776" hidden="1"/>
    <row r="30777" hidden="1"/>
    <row r="30778" hidden="1"/>
    <row r="30779" hidden="1"/>
    <row r="30780" hidden="1"/>
    <row r="30781" hidden="1"/>
    <row r="30782" hidden="1"/>
    <row r="30783" hidden="1"/>
    <row r="30784" hidden="1"/>
    <row r="30785" hidden="1"/>
    <row r="30786" hidden="1"/>
    <row r="30787" hidden="1"/>
    <row r="30788" hidden="1"/>
    <row r="30789" hidden="1"/>
    <row r="30790" hidden="1"/>
    <row r="30791" hidden="1"/>
    <row r="30792" hidden="1"/>
    <row r="30793" hidden="1"/>
    <row r="30794" hidden="1"/>
    <row r="30795" hidden="1"/>
    <row r="30796" hidden="1"/>
    <row r="30797" hidden="1"/>
    <row r="30798" hidden="1"/>
    <row r="30799" hidden="1"/>
    <row r="30800" hidden="1"/>
    <row r="30801" hidden="1"/>
    <row r="30802" hidden="1"/>
    <row r="30803" hidden="1"/>
    <row r="30804" hidden="1"/>
    <row r="30805" hidden="1"/>
    <row r="30806" hidden="1"/>
    <row r="30807" hidden="1"/>
    <row r="30808" hidden="1"/>
    <row r="30809" hidden="1"/>
    <row r="30810" hidden="1"/>
    <row r="30811" hidden="1"/>
    <row r="30812" hidden="1"/>
    <row r="30813" hidden="1"/>
    <row r="30814" hidden="1"/>
    <row r="30815" hidden="1"/>
    <row r="30816" hidden="1"/>
    <row r="30817" hidden="1"/>
    <row r="30818" hidden="1"/>
    <row r="30819" hidden="1"/>
    <row r="30820" hidden="1"/>
    <row r="30821" hidden="1"/>
    <row r="30822" hidden="1"/>
    <row r="30823" hidden="1"/>
    <row r="30824" hidden="1"/>
    <row r="30825" hidden="1"/>
    <row r="30826" hidden="1"/>
    <row r="30827" hidden="1"/>
    <row r="30828" hidden="1"/>
    <row r="30829" hidden="1"/>
    <row r="30830" hidden="1"/>
    <row r="30831" hidden="1"/>
    <row r="30832" hidden="1"/>
    <row r="30833" hidden="1"/>
    <row r="30834" hidden="1"/>
    <row r="30835" hidden="1"/>
    <row r="30836" hidden="1"/>
    <row r="30837" hidden="1"/>
    <row r="30838" hidden="1"/>
    <row r="30839" hidden="1"/>
    <row r="30840" hidden="1"/>
    <row r="30841" hidden="1"/>
    <row r="30842" hidden="1"/>
    <row r="30843" hidden="1"/>
    <row r="30844" hidden="1"/>
    <row r="30845" hidden="1"/>
    <row r="30846" hidden="1"/>
    <row r="30847" hidden="1"/>
    <row r="30848" hidden="1"/>
    <row r="30849" hidden="1"/>
    <row r="30850" hidden="1"/>
    <row r="30851" hidden="1"/>
    <row r="30852" hidden="1"/>
    <row r="30853" hidden="1"/>
    <row r="30854" hidden="1"/>
    <row r="30855" hidden="1"/>
    <row r="30856" hidden="1"/>
    <row r="30857" hidden="1"/>
    <row r="30858" hidden="1"/>
    <row r="30859" hidden="1"/>
    <row r="30860" hidden="1"/>
    <row r="30861" hidden="1"/>
    <row r="30862" hidden="1"/>
    <row r="30863" hidden="1"/>
    <row r="30864" hidden="1"/>
    <row r="30865" hidden="1"/>
    <row r="30866" hidden="1"/>
    <row r="30867" hidden="1"/>
    <row r="30868" hidden="1"/>
    <row r="30869" hidden="1"/>
    <row r="30870" hidden="1"/>
    <row r="30871" hidden="1"/>
    <row r="30872" hidden="1"/>
    <row r="30873" hidden="1"/>
    <row r="30874" hidden="1"/>
    <row r="30875" hidden="1"/>
    <row r="30876" hidden="1"/>
    <row r="30877" hidden="1"/>
    <row r="30878" hidden="1"/>
    <row r="30879" hidden="1"/>
    <row r="30880" hidden="1"/>
    <row r="30881" hidden="1"/>
    <row r="30882" hidden="1"/>
    <row r="30883" hidden="1"/>
    <row r="30884" hidden="1"/>
    <row r="30885" hidden="1"/>
    <row r="30886" hidden="1"/>
    <row r="30887" hidden="1"/>
    <row r="30888" hidden="1"/>
    <row r="30889" hidden="1"/>
    <row r="30890" hidden="1"/>
    <row r="30891" hidden="1"/>
    <row r="30892" hidden="1"/>
    <row r="30893" hidden="1"/>
    <row r="30894" hidden="1"/>
    <row r="30895" hidden="1"/>
    <row r="30896" hidden="1"/>
    <row r="30897" hidden="1"/>
    <row r="30898" hidden="1"/>
    <row r="30899" hidden="1"/>
    <row r="30900" hidden="1"/>
    <row r="30901" hidden="1"/>
    <row r="30902" hidden="1"/>
    <row r="30903" hidden="1"/>
    <row r="30904" hidden="1"/>
    <row r="30905" hidden="1"/>
    <row r="30906" hidden="1"/>
    <row r="30907" hidden="1"/>
    <row r="30908" hidden="1"/>
    <row r="30909" hidden="1"/>
    <row r="30910" hidden="1"/>
    <row r="30911" hidden="1"/>
    <row r="30912" hidden="1"/>
    <row r="30913" hidden="1"/>
    <row r="30914" hidden="1"/>
    <row r="30915" hidden="1"/>
    <row r="30916" hidden="1"/>
    <row r="30917" hidden="1"/>
    <row r="30918" hidden="1"/>
    <row r="30919" hidden="1"/>
    <row r="30920" hidden="1"/>
    <row r="30921" hidden="1"/>
    <row r="30922" hidden="1"/>
    <row r="30923" hidden="1"/>
    <row r="30924" hidden="1"/>
    <row r="30925" hidden="1"/>
    <row r="30926" hidden="1"/>
    <row r="30927" hidden="1"/>
    <row r="30928" hidden="1"/>
    <row r="30929" hidden="1"/>
    <row r="30930" hidden="1"/>
    <row r="30931" hidden="1"/>
    <row r="30932" hidden="1"/>
    <row r="30933" hidden="1"/>
    <row r="30934" hidden="1"/>
    <row r="30935" hidden="1"/>
    <row r="30936" hidden="1"/>
    <row r="30937" hidden="1"/>
    <row r="30938" hidden="1"/>
    <row r="30939" hidden="1"/>
    <row r="30940" hidden="1"/>
    <row r="30941" hidden="1"/>
    <row r="30942" hidden="1"/>
    <row r="30943" hidden="1"/>
    <row r="30944" hidden="1"/>
    <row r="30945" hidden="1"/>
    <row r="30946" hidden="1"/>
    <row r="30947" hidden="1"/>
    <row r="30948" hidden="1"/>
    <row r="30949" hidden="1"/>
    <row r="30950" hidden="1"/>
    <row r="30951" hidden="1"/>
    <row r="30952" hidden="1"/>
    <row r="30953" hidden="1"/>
    <row r="30954" hidden="1"/>
    <row r="30955" hidden="1"/>
    <row r="30956" hidden="1"/>
    <row r="30957" hidden="1"/>
    <row r="30958" hidden="1"/>
    <row r="30959" hidden="1"/>
    <row r="30960" hidden="1"/>
    <row r="30961" hidden="1"/>
    <row r="30962" hidden="1"/>
    <row r="30963" hidden="1"/>
    <row r="30964" hidden="1"/>
    <row r="30965" hidden="1"/>
    <row r="30966" hidden="1"/>
    <row r="30967" hidden="1"/>
    <row r="30968" hidden="1"/>
    <row r="30969" hidden="1"/>
    <row r="30970" hidden="1"/>
    <row r="30971" hidden="1"/>
    <row r="30972" hidden="1"/>
    <row r="30973" hidden="1"/>
    <row r="30974" hidden="1"/>
    <row r="30975" hidden="1"/>
    <row r="30976" hidden="1"/>
    <row r="30977" hidden="1"/>
    <row r="30978" hidden="1"/>
    <row r="30979" hidden="1"/>
    <row r="30980" hidden="1"/>
    <row r="30981" hidden="1"/>
    <row r="30982" hidden="1"/>
    <row r="30983" hidden="1"/>
    <row r="30984" hidden="1"/>
    <row r="30985" hidden="1"/>
    <row r="30986" hidden="1"/>
    <row r="30987" hidden="1"/>
    <row r="30988" hidden="1"/>
    <row r="30989" hidden="1"/>
    <row r="30990" hidden="1"/>
    <row r="30991" hidden="1"/>
    <row r="30992" hidden="1"/>
    <row r="30993" hidden="1"/>
    <row r="30994" hidden="1"/>
    <row r="30995" hidden="1"/>
    <row r="30996" hidden="1"/>
    <row r="30997" hidden="1"/>
    <row r="30998" hidden="1"/>
    <row r="30999" hidden="1"/>
    <row r="31000" hidden="1"/>
    <row r="31001" hidden="1"/>
    <row r="31002" hidden="1"/>
    <row r="31003" hidden="1"/>
    <row r="31004" hidden="1"/>
    <row r="31005" hidden="1"/>
    <row r="31006" hidden="1"/>
    <row r="31007" hidden="1"/>
    <row r="31008" hidden="1"/>
    <row r="31009" hidden="1"/>
    <row r="31010" hidden="1"/>
    <row r="31011" hidden="1"/>
    <row r="31012" hidden="1"/>
    <row r="31013" hidden="1"/>
    <row r="31014" hidden="1"/>
    <row r="31015" hidden="1"/>
    <row r="31016" hidden="1"/>
    <row r="31017" hidden="1"/>
    <row r="31018" hidden="1"/>
    <row r="31019" hidden="1"/>
    <row r="31020" hidden="1"/>
    <row r="31021" hidden="1"/>
    <row r="31022" hidden="1"/>
    <row r="31023" hidden="1"/>
    <row r="31024" hidden="1"/>
    <row r="31025" hidden="1"/>
    <row r="31026" hidden="1"/>
    <row r="31027" hidden="1"/>
    <row r="31028" hidden="1"/>
    <row r="31029" hidden="1"/>
    <row r="31030" hidden="1"/>
    <row r="31031" hidden="1"/>
    <row r="31032" hidden="1"/>
    <row r="31033" hidden="1"/>
    <row r="31034" hidden="1"/>
    <row r="31035" hidden="1"/>
    <row r="31036" hidden="1"/>
    <row r="31037" hidden="1"/>
    <row r="31038" hidden="1"/>
    <row r="31039" hidden="1"/>
    <row r="31040" hidden="1"/>
    <row r="31041" hidden="1"/>
    <row r="31042" hidden="1"/>
    <row r="31043" hidden="1"/>
    <row r="31044" hidden="1"/>
    <row r="31045" hidden="1"/>
    <row r="31046" hidden="1"/>
    <row r="31047" hidden="1"/>
    <row r="31048" hidden="1"/>
    <row r="31049" hidden="1"/>
    <row r="31050" hidden="1"/>
    <row r="31051" hidden="1"/>
    <row r="31052" hidden="1"/>
    <row r="31053" hidden="1"/>
    <row r="31054" hidden="1"/>
    <row r="31055" hidden="1"/>
    <row r="31056" hidden="1"/>
    <row r="31057" hidden="1"/>
    <row r="31058" hidden="1"/>
    <row r="31059" hidden="1"/>
    <row r="31060" hidden="1"/>
    <row r="31061" hidden="1"/>
    <row r="31062" hidden="1"/>
    <row r="31063" hidden="1"/>
    <row r="31064" hidden="1"/>
    <row r="31065" hidden="1"/>
    <row r="31066" hidden="1"/>
    <row r="31067" hidden="1"/>
    <row r="31068" hidden="1"/>
    <row r="31069" hidden="1"/>
    <row r="31070" hidden="1"/>
    <row r="31071" hidden="1"/>
    <row r="31072" hidden="1"/>
    <row r="31073" hidden="1"/>
    <row r="31074" hidden="1"/>
    <row r="31075" hidden="1"/>
    <row r="31076" hidden="1"/>
    <row r="31077" hidden="1"/>
    <row r="31078" hidden="1"/>
    <row r="31079" hidden="1"/>
    <row r="31080" hidden="1"/>
    <row r="31081" hidden="1"/>
    <row r="31082" hidden="1"/>
    <row r="31083" hidden="1"/>
    <row r="31084" hidden="1"/>
    <row r="31085" hidden="1"/>
    <row r="31086" hidden="1"/>
    <row r="31087" hidden="1"/>
    <row r="31088" hidden="1"/>
    <row r="31089" hidden="1"/>
    <row r="31090" hidden="1"/>
    <row r="31091" hidden="1"/>
    <row r="31092" hidden="1"/>
    <row r="31093" hidden="1"/>
    <row r="31094" hidden="1"/>
    <row r="31095" hidden="1"/>
    <row r="31096" hidden="1"/>
    <row r="31097" hidden="1"/>
    <row r="31098" hidden="1"/>
    <row r="31099" hidden="1"/>
    <row r="31100" hidden="1"/>
    <row r="31101" hidden="1"/>
    <row r="31102" hidden="1"/>
    <row r="31103" hidden="1"/>
    <row r="31104" hidden="1"/>
    <row r="31105" hidden="1"/>
    <row r="31106" hidden="1"/>
    <row r="31107" hidden="1"/>
    <row r="31108" hidden="1"/>
    <row r="31109" hidden="1"/>
    <row r="31110" hidden="1"/>
    <row r="31111" hidden="1"/>
    <row r="31112" hidden="1"/>
    <row r="31113" hidden="1"/>
    <row r="31114" hidden="1"/>
    <row r="31115" hidden="1"/>
    <row r="31116" hidden="1"/>
    <row r="31117" hidden="1"/>
    <row r="31118" hidden="1"/>
    <row r="31119" hidden="1"/>
    <row r="31120" hidden="1"/>
    <row r="31121" hidden="1"/>
    <row r="31122" hidden="1"/>
    <row r="31123" hidden="1"/>
    <row r="31124" hidden="1"/>
    <row r="31125" hidden="1"/>
    <row r="31126" hidden="1"/>
    <row r="31127" hidden="1"/>
    <row r="31128" hidden="1"/>
    <row r="31129" hidden="1"/>
    <row r="31130" hidden="1"/>
    <row r="31131" hidden="1"/>
    <row r="31132" hidden="1"/>
    <row r="31133" hidden="1"/>
    <row r="31134" hidden="1"/>
    <row r="31135" hidden="1"/>
    <row r="31136" hidden="1"/>
    <row r="31137" hidden="1"/>
    <row r="31138" hidden="1"/>
    <row r="31139" hidden="1"/>
    <row r="31140" hidden="1"/>
    <row r="31141" hidden="1"/>
    <row r="31142" hidden="1"/>
    <row r="31143" hidden="1"/>
    <row r="31144" hidden="1"/>
    <row r="31145" hidden="1"/>
    <row r="31146" hidden="1"/>
    <row r="31147" hidden="1"/>
    <row r="31148" hidden="1"/>
    <row r="31149" hidden="1"/>
    <row r="31150" hidden="1"/>
    <row r="31151" hidden="1"/>
    <row r="31152" hidden="1"/>
    <row r="31153" hidden="1"/>
    <row r="31154" hidden="1"/>
    <row r="31155" hidden="1"/>
    <row r="31156" hidden="1"/>
    <row r="31157" hidden="1"/>
    <row r="31158" hidden="1"/>
    <row r="31159" hidden="1"/>
    <row r="31160" hidden="1"/>
    <row r="31161" hidden="1"/>
    <row r="31162" hidden="1"/>
    <row r="31163" hidden="1"/>
    <row r="31164" hidden="1"/>
    <row r="31165" hidden="1"/>
    <row r="31166" hidden="1"/>
    <row r="31167" hidden="1"/>
    <row r="31168" hidden="1"/>
    <row r="31169" hidden="1"/>
    <row r="31170" hidden="1"/>
    <row r="31171" hidden="1"/>
    <row r="31172" hidden="1"/>
    <row r="31173" hidden="1"/>
    <row r="31174" hidden="1"/>
    <row r="31175" hidden="1"/>
    <row r="31176" hidden="1"/>
    <row r="31177" hidden="1"/>
    <row r="31178" hidden="1"/>
    <row r="31179" hidden="1"/>
    <row r="31180" hidden="1"/>
    <row r="31181" hidden="1"/>
    <row r="31182" hidden="1"/>
    <row r="31183" hidden="1"/>
    <row r="31184" hidden="1"/>
    <row r="31185" hidden="1"/>
    <row r="31186" hidden="1"/>
    <row r="31187" hidden="1"/>
    <row r="31188" hidden="1"/>
    <row r="31189" hidden="1"/>
    <row r="31190" hidden="1"/>
    <row r="31191" hidden="1"/>
    <row r="31192" hidden="1"/>
    <row r="31193" hidden="1"/>
    <row r="31194" hidden="1"/>
    <row r="31195" hidden="1"/>
    <row r="31196" hidden="1"/>
    <row r="31197" hidden="1"/>
    <row r="31198" hidden="1"/>
    <row r="31199" hidden="1"/>
    <row r="31200" hidden="1"/>
    <row r="31201" hidden="1"/>
    <row r="31202" hidden="1"/>
    <row r="31203" hidden="1"/>
    <row r="31204" hidden="1"/>
    <row r="31205" hidden="1"/>
    <row r="31206" hidden="1"/>
    <row r="31207" hidden="1"/>
    <row r="31208" hidden="1"/>
    <row r="31209" hidden="1"/>
    <row r="31210" hidden="1"/>
    <row r="31211" hidden="1"/>
    <row r="31212" hidden="1"/>
    <row r="31213" hidden="1"/>
    <row r="31214" hidden="1"/>
    <row r="31215" hidden="1"/>
    <row r="31216" hidden="1"/>
    <row r="31217" hidden="1"/>
    <row r="31218" hidden="1"/>
    <row r="31219" hidden="1"/>
    <row r="31220" hidden="1"/>
    <row r="31221" hidden="1"/>
    <row r="31222" hidden="1"/>
    <row r="31223" hidden="1"/>
    <row r="31224" hidden="1"/>
    <row r="31225" hidden="1"/>
    <row r="31226" hidden="1"/>
    <row r="31227" hidden="1"/>
    <row r="31228" hidden="1"/>
    <row r="31229" hidden="1"/>
    <row r="31230" hidden="1"/>
    <row r="31231" hidden="1"/>
    <row r="31232" hidden="1"/>
    <row r="31233" hidden="1"/>
    <row r="31234" hidden="1"/>
    <row r="31235" hidden="1"/>
    <row r="31236" hidden="1"/>
    <row r="31237" hidden="1"/>
    <row r="31238" hidden="1"/>
    <row r="31239" hidden="1"/>
    <row r="31240" hidden="1"/>
    <row r="31241" hidden="1"/>
    <row r="31242" hidden="1"/>
    <row r="31243" hidden="1"/>
    <row r="31244" hidden="1"/>
    <row r="31245" hidden="1"/>
    <row r="31246" hidden="1"/>
    <row r="31247" hidden="1"/>
    <row r="31248" hidden="1"/>
    <row r="31249" hidden="1"/>
    <row r="31250" hidden="1"/>
    <row r="31251" hidden="1"/>
    <row r="31252" hidden="1"/>
    <row r="31253" hidden="1"/>
    <row r="31254" hidden="1"/>
    <row r="31255" hidden="1"/>
    <row r="31256" hidden="1"/>
    <row r="31257" hidden="1"/>
    <row r="31258" hidden="1"/>
    <row r="31259" hidden="1"/>
    <row r="31260" hidden="1"/>
    <row r="31261" hidden="1"/>
    <row r="31262" hidden="1"/>
    <row r="31263" hidden="1"/>
    <row r="31264" hidden="1"/>
    <row r="31265" hidden="1"/>
    <row r="31266" hidden="1"/>
    <row r="31267" hidden="1"/>
    <row r="31268" hidden="1"/>
    <row r="31269" hidden="1"/>
    <row r="31270" hidden="1"/>
    <row r="31271" hidden="1"/>
    <row r="31272" hidden="1"/>
    <row r="31273" hidden="1"/>
    <row r="31274" hidden="1"/>
    <row r="31275" hidden="1"/>
    <row r="31276" hidden="1"/>
    <row r="31277" hidden="1"/>
    <row r="31278" hidden="1"/>
    <row r="31279" hidden="1"/>
    <row r="31280" hidden="1"/>
    <row r="31281" hidden="1"/>
    <row r="31282" hidden="1"/>
    <row r="31283" hidden="1"/>
    <row r="31284" hidden="1"/>
    <row r="31285" hidden="1"/>
    <row r="31286" hidden="1"/>
    <row r="31287" hidden="1"/>
    <row r="31288" hidden="1"/>
    <row r="31289" hidden="1"/>
    <row r="31290" hidden="1"/>
    <row r="31291" hidden="1"/>
    <row r="31292" hidden="1"/>
    <row r="31293" hidden="1"/>
    <row r="31294" hidden="1"/>
    <row r="31295" hidden="1"/>
    <row r="31296" hidden="1"/>
    <row r="31297" hidden="1"/>
    <row r="31298" hidden="1"/>
    <row r="31299" hidden="1"/>
    <row r="31300" hidden="1"/>
    <row r="31301" hidden="1"/>
    <row r="31302" hidden="1"/>
    <row r="31303" hidden="1"/>
    <row r="31304" hidden="1"/>
    <row r="31305" hidden="1"/>
    <row r="31306" hidden="1"/>
    <row r="31307" hidden="1"/>
    <row r="31308" hidden="1"/>
    <row r="31309" hidden="1"/>
    <row r="31310" hidden="1"/>
    <row r="31311" hidden="1"/>
    <row r="31312" hidden="1"/>
    <row r="31313" hidden="1"/>
    <row r="31314" hidden="1"/>
    <row r="31315" hidden="1"/>
    <row r="31316" hidden="1"/>
    <row r="31317" hidden="1"/>
    <row r="31318" hidden="1"/>
    <row r="31319" hidden="1"/>
    <row r="31320" hidden="1"/>
    <row r="31321" hidden="1"/>
    <row r="31322" hidden="1"/>
    <row r="31323" hidden="1"/>
    <row r="31324" hidden="1"/>
    <row r="31325" hidden="1"/>
    <row r="31326" hidden="1"/>
    <row r="31327" hidden="1"/>
    <row r="31328" hidden="1"/>
    <row r="31329" hidden="1"/>
    <row r="31330" hidden="1"/>
    <row r="31331" hidden="1"/>
    <row r="31332" hidden="1"/>
    <row r="31333" hidden="1"/>
    <row r="31334" hidden="1"/>
    <row r="31335" hidden="1"/>
    <row r="31336" hidden="1"/>
    <row r="31337" hidden="1"/>
    <row r="31338" hidden="1"/>
    <row r="31339" hidden="1"/>
    <row r="31340" hidden="1"/>
    <row r="31341" hidden="1"/>
    <row r="31342" hidden="1"/>
    <row r="31343" hidden="1"/>
    <row r="31344" hidden="1"/>
    <row r="31345" hidden="1"/>
    <row r="31346" hidden="1"/>
    <row r="31347" hidden="1"/>
    <row r="31348" hidden="1"/>
    <row r="31349" hidden="1"/>
    <row r="31350" hidden="1"/>
    <row r="31351" hidden="1"/>
    <row r="31352" hidden="1"/>
    <row r="31353" hidden="1"/>
    <row r="31354" hidden="1"/>
    <row r="31355" hidden="1"/>
    <row r="31356" hidden="1"/>
    <row r="31357" hidden="1"/>
    <row r="31358" hidden="1"/>
    <row r="31359" hidden="1"/>
    <row r="31360" hidden="1"/>
    <row r="31361" hidden="1"/>
    <row r="31362" hidden="1"/>
    <row r="31363" hidden="1"/>
    <row r="31364" hidden="1"/>
    <row r="31365" hidden="1"/>
    <row r="31366" hidden="1"/>
    <row r="31367" hidden="1"/>
    <row r="31368" hidden="1"/>
    <row r="31369" hidden="1"/>
    <row r="31370" hidden="1"/>
    <row r="31371" hidden="1"/>
    <row r="31372" hidden="1"/>
    <row r="31373" hidden="1"/>
    <row r="31374" hidden="1"/>
    <row r="31375" hidden="1"/>
    <row r="31376" hidden="1"/>
    <row r="31377" hidden="1"/>
    <row r="31378" hidden="1"/>
    <row r="31379" hidden="1"/>
    <row r="31380" hidden="1"/>
    <row r="31381" hidden="1"/>
    <row r="31382" hidden="1"/>
    <row r="31383" hidden="1"/>
    <row r="31384" hidden="1"/>
    <row r="31385" hidden="1"/>
    <row r="31386" hidden="1"/>
    <row r="31387" hidden="1"/>
    <row r="31388" hidden="1"/>
    <row r="31389" hidden="1"/>
    <row r="31390" hidden="1"/>
    <row r="31391" hidden="1"/>
    <row r="31392" hidden="1"/>
    <row r="31393" hidden="1"/>
    <row r="31394" hidden="1"/>
    <row r="31395" hidden="1"/>
    <row r="31396" hidden="1"/>
    <row r="31397" hidden="1"/>
    <row r="31398" hidden="1"/>
    <row r="31399" hidden="1"/>
    <row r="31400" hidden="1"/>
    <row r="31401" hidden="1"/>
    <row r="31402" hidden="1"/>
    <row r="31403" hidden="1"/>
    <row r="31404" hidden="1"/>
    <row r="31405" hidden="1"/>
    <row r="31406" hidden="1"/>
    <row r="31407" hidden="1"/>
    <row r="31408" hidden="1"/>
    <row r="31409" hidden="1"/>
    <row r="31410" hidden="1"/>
    <row r="31411" hidden="1"/>
    <row r="31412" hidden="1"/>
    <row r="31413" hidden="1"/>
    <row r="31414" hidden="1"/>
    <row r="31415" hidden="1"/>
    <row r="31416" hidden="1"/>
    <row r="31417" hidden="1"/>
    <row r="31418" hidden="1"/>
    <row r="31419" hidden="1"/>
    <row r="31420" hidden="1"/>
    <row r="31421" hidden="1"/>
    <row r="31422" hidden="1"/>
    <row r="31423" hidden="1"/>
    <row r="31424" hidden="1"/>
    <row r="31425" hidden="1"/>
    <row r="31426" hidden="1"/>
    <row r="31427" hidden="1"/>
    <row r="31428" hidden="1"/>
    <row r="31429" hidden="1"/>
    <row r="31430" hidden="1"/>
    <row r="31431" hidden="1"/>
    <row r="31432" hidden="1"/>
    <row r="31433" hidden="1"/>
    <row r="31434" hidden="1"/>
    <row r="31435" hidden="1"/>
    <row r="31436" hidden="1"/>
    <row r="31437" hidden="1"/>
    <row r="31438" hidden="1"/>
    <row r="31439" hidden="1"/>
    <row r="31440" hidden="1"/>
    <row r="31441" hidden="1"/>
    <row r="31442" hidden="1"/>
    <row r="31443" hidden="1"/>
    <row r="31444" hidden="1"/>
    <row r="31445" hidden="1"/>
    <row r="31446" hidden="1"/>
    <row r="31447" hidden="1"/>
    <row r="31448" hidden="1"/>
    <row r="31449" hidden="1"/>
    <row r="31450" hidden="1"/>
    <row r="31451" hidden="1"/>
    <row r="31452" hidden="1"/>
    <row r="31453" hidden="1"/>
    <row r="31454" hidden="1"/>
    <row r="31455" hidden="1"/>
    <row r="31456" hidden="1"/>
    <row r="31457" hidden="1"/>
    <row r="31458" hidden="1"/>
    <row r="31459" hidden="1"/>
    <row r="31460" hidden="1"/>
    <row r="31461" hidden="1"/>
    <row r="31462" hidden="1"/>
    <row r="31463" hidden="1"/>
    <row r="31464" hidden="1"/>
    <row r="31465" hidden="1"/>
    <row r="31466" hidden="1"/>
    <row r="31467" hidden="1"/>
    <row r="31468" hidden="1"/>
    <row r="31469" hidden="1"/>
    <row r="31470" hidden="1"/>
    <row r="31471" hidden="1"/>
    <row r="31472" hidden="1"/>
    <row r="31473" hidden="1"/>
    <row r="31474" hidden="1"/>
    <row r="31475" hidden="1"/>
    <row r="31476" hidden="1"/>
    <row r="31477" hidden="1"/>
    <row r="31478" hidden="1"/>
    <row r="31479" hidden="1"/>
    <row r="31480" hidden="1"/>
    <row r="31481" hidden="1"/>
    <row r="31482" hidden="1"/>
    <row r="31483" hidden="1"/>
    <row r="31484" hidden="1"/>
    <row r="31485" hidden="1"/>
    <row r="31486" hidden="1"/>
    <row r="31487" hidden="1"/>
    <row r="31488" hidden="1"/>
    <row r="31489" hidden="1"/>
    <row r="31490" hidden="1"/>
    <row r="31491" hidden="1"/>
    <row r="31492" hidden="1"/>
    <row r="31493" hidden="1"/>
    <row r="31494" hidden="1"/>
    <row r="31495" hidden="1"/>
    <row r="31496" hidden="1"/>
    <row r="31497" hidden="1"/>
    <row r="31498" hidden="1"/>
    <row r="31499" hidden="1"/>
    <row r="31500" hidden="1"/>
    <row r="31501" hidden="1"/>
    <row r="31502" hidden="1"/>
    <row r="31503" hidden="1"/>
    <row r="31504" hidden="1"/>
    <row r="31505" hidden="1"/>
    <row r="31506" hidden="1"/>
    <row r="31507" hidden="1"/>
    <row r="31508" hidden="1"/>
    <row r="31509" hidden="1"/>
    <row r="31510" hidden="1"/>
    <row r="31511" hidden="1"/>
    <row r="31512" hidden="1"/>
    <row r="31513" hidden="1"/>
    <row r="31514" hidden="1"/>
    <row r="31515" hidden="1"/>
    <row r="31516" hidden="1"/>
    <row r="31517" hidden="1"/>
    <row r="31518" hidden="1"/>
    <row r="31519" hidden="1"/>
    <row r="31520" hidden="1"/>
    <row r="31521" hidden="1"/>
    <row r="31522" hidden="1"/>
    <row r="31523" hidden="1"/>
    <row r="31524" hidden="1"/>
    <row r="31525" hidden="1"/>
    <row r="31526" hidden="1"/>
    <row r="31527" hidden="1"/>
    <row r="31528" hidden="1"/>
    <row r="31529" hidden="1"/>
    <row r="31530" hidden="1"/>
    <row r="31531" hidden="1"/>
    <row r="31532" hidden="1"/>
    <row r="31533" hidden="1"/>
    <row r="31534" hidden="1"/>
    <row r="31535" hidden="1"/>
    <row r="31536" hidden="1"/>
    <row r="31537" hidden="1"/>
    <row r="31538" hidden="1"/>
    <row r="31539" hidden="1"/>
    <row r="31540" hidden="1"/>
    <row r="31541" hidden="1"/>
    <row r="31542" hidden="1"/>
    <row r="31543" hidden="1"/>
    <row r="31544" hidden="1"/>
    <row r="31545" hidden="1"/>
    <row r="31546" hidden="1"/>
    <row r="31547" hidden="1"/>
    <row r="31548" hidden="1"/>
    <row r="31549" hidden="1"/>
    <row r="31550" hidden="1"/>
    <row r="31551" hidden="1"/>
    <row r="31552" hidden="1"/>
    <row r="31553" hidden="1"/>
    <row r="31554" hidden="1"/>
    <row r="31555" hidden="1"/>
    <row r="31556" hidden="1"/>
    <row r="31557" hidden="1"/>
    <row r="31558" hidden="1"/>
    <row r="31559" hidden="1"/>
    <row r="31560" hidden="1"/>
    <row r="31561" hidden="1"/>
    <row r="31562" hidden="1"/>
    <row r="31563" hidden="1"/>
    <row r="31564" hidden="1"/>
    <row r="31565" hidden="1"/>
    <row r="31566" hidden="1"/>
    <row r="31567" hidden="1"/>
    <row r="31568" hidden="1"/>
    <row r="31569" hidden="1"/>
    <row r="31570" hidden="1"/>
    <row r="31571" hidden="1"/>
    <row r="31572" hidden="1"/>
    <row r="31573" hidden="1"/>
    <row r="31574" hidden="1"/>
    <row r="31575" hidden="1"/>
    <row r="31576" hidden="1"/>
    <row r="31577" hidden="1"/>
    <row r="31578" hidden="1"/>
    <row r="31579" hidden="1"/>
    <row r="31580" hidden="1"/>
    <row r="31581" hidden="1"/>
    <row r="31582" hidden="1"/>
    <row r="31583" hidden="1"/>
    <row r="31584" hidden="1"/>
    <row r="31585" hidden="1"/>
    <row r="31586" hidden="1"/>
    <row r="31587" hidden="1"/>
    <row r="31588" hidden="1"/>
    <row r="31589" hidden="1"/>
    <row r="31590" hidden="1"/>
    <row r="31591" hidden="1"/>
    <row r="31592" hidden="1"/>
    <row r="31593" hidden="1"/>
    <row r="31594" hidden="1"/>
    <row r="31595" hidden="1"/>
    <row r="31596" hidden="1"/>
    <row r="31597" hidden="1"/>
    <row r="31598" hidden="1"/>
    <row r="31599" hidden="1"/>
    <row r="31600" hidden="1"/>
    <row r="31601" hidden="1"/>
    <row r="31602" hidden="1"/>
    <row r="31603" hidden="1"/>
    <row r="31604" hidden="1"/>
    <row r="31605" hidden="1"/>
    <row r="31606" hidden="1"/>
    <row r="31607" hidden="1"/>
    <row r="31608" hidden="1"/>
    <row r="31609" hidden="1"/>
    <row r="31610" hidden="1"/>
    <row r="31611" hidden="1"/>
    <row r="31612" hidden="1"/>
    <row r="31613" hidden="1"/>
    <row r="31614" hidden="1"/>
    <row r="31615" hidden="1"/>
    <row r="31616" hidden="1"/>
    <row r="31617" hidden="1"/>
    <row r="31618" hidden="1"/>
    <row r="31619" hidden="1"/>
    <row r="31620" hidden="1"/>
    <row r="31621" hidden="1"/>
    <row r="31622" hidden="1"/>
    <row r="31623" hidden="1"/>
    <row r="31624" hidden="1"/>
    <row r="31625" hidden="1"/>
    <row r="31626" hidden="1"/>
    <row r="31627" hidden="1"/>
    <row r="31628" hidden="1"/>
    <row r="31629" hidden="1"/>
    <row r="31630" hidden="1"/>
    <row r="31631" hidden="1"/>
    <row r="31632" hidden="1"/>
    <row r="31633" hidden="1"/>
    <row r="31634" hidden="1"/>
    <row r="31635" hidden="1"/>
    <row r="31636" hidden="1"/>
    <row r="31637" hidden="1"/>
    <row r="31638" hidden="1"/>
    <row r="31639" hidden="1"/>
    <row r="31640" hidden="1"/>
    <row r="31641" hidden="1"/>
    <row r="31642" hidden="1"/>
    <row r="31643" hidden="1"/>
    <row r="31644" hidden="1"/>
    <row r="31645" hidden="1"/>
    <row r="31646" hidden="1"/>
    <row r="31647" hidden="1"/>
    <row r="31648" hidden="1"/>
    <row r="31649" hidden="1"/>
    <row r="31650" hidden="1"/>
    <row r="31651" hidden="1"/>
    <row r="31652" hidden="1"/>
    <row r="31653" hidden="1"/>
    <row r="31654" hidden="1"/>
    <row r="31655" hidden="1"/>
    <row r="31656" hidden="1"/>
    <row r="31657" hidden="1"/>
    <row r="31658" hidden="1"/>
    <row r="31659" hidden="1"/>
    <row r="31660" hidden="1"/>
    <row r="31661" hidden="1"/>
    <row r="31662" hidden="1"/>
    <row r="31663" hidden="1"/>
    <row r="31664" hidden="1"/>
    <row r="31665" hidden="1"/>
    <row r="31666" hidden="1"/>
    <row r="31667" hidden="1"/>
    <row r="31668" hidden="1"/>
    <row r="31669" hidden="1"/>
    <row r="31670" hidden="1"/>
    <row r="31671" hidden="1"/>
    <row r="31672" hidden="1"/>
    <row r="31673" hidden="1"/>
    <row r="31674" hidden="1"/>
    <row r="31675" hidden="1"/>
    <row r="31676" hidden="1"/>
    <row r="31677" hidden="1"/>
    <row r="31678" hidden="1"/>
    <row r="31679" hidden="1"/>
    <row r="31680" hidden="1"/>
    <row r="31681" hidden="1"/>
    <row r="31682" hidden="1"/>
    <row r="31683" hidden="1"/>
    <row r="31684" hidden="1"/>
    <row r="31685" hidden="1"/>
    <row r="31686" hidden="1"/>
    <row r="31687" hidden="1"/>
    <row r="31688" hidden="1"/>
    <row r="31689" hidden="1"/>
    <row r="31690" hidden="1"/>
    <row r="31691" hidden="1"/>
    <row r="31692" hidden="1"/>
    <row r="31693" hidden="1"/>
    <row r="31694" hidden="1"/>
    <row r="31695" hidden="1"/>
    <row r="31696" hidden="1"/>
    <row r="31697" hidden="1"/>
    <row r="31698" hidden="1"/>
    <row r="31699" hidden="1"/>
    <row r="31700" hidden="1"/>
    <row r="31701" hidden="1"/>
    <row r="31702" hidden="1"/>
    <row r="31703" hidden="1"/>
    <row r="31704" hidden="1"/>
    <row r="31705" hidden="1"/>
    <row r="31706" hidden="1"/>
    <row r="31707" hidden="1"/>
    <row r="31708" hidden="1"/>
    <row r="31709" hidden="1"/>
    <row r="31710" hidden="1"/>
    <row r="31711" hidden="1"/>
    <row r="31712" hidden="1"/>
    <row r="31713" hidden="1"/>
    <row r="31714" hidden="1"/>
    <row r="31715" hidden="1"/>
    <row r="31716" hidden="1"/>
    <row r="31717" hidden="1"/>
    <row r="31718" hidden="1"/>
    <row r="31719" hidden="1"/>
    <row r="31720" hidden="1"/>
    <row r="31721" hidden="1"/>
    <row r="31722" hidden="1"/>
    <row r="31723" hidden="1"/>
    <row r="31724" hidden="1"/>
    <row r="31725" hidden="1"/>
    <row r="31726" hidden="1"/>
    <row r="31727" hidden="1"/>
    <row r="31728" hidden="1"/>
    <row r="31729" hidden="1"/>
    <row r="31730" hidden="1"/>
    <row r="31731" hidden="1"/>
    <row r="31732" hidden="1"/>
    <row r="31733" hidden="1"/>
    <row r="31734" hidden="1"/>
    <row r="31735" hidden="1"/>
    <row r="31736" hidden="1"/>
    <row r="31737" hidden="1"/>
    <row r="31738" hidden="1"/>
    <row r="31739" hidden="1"/>
    <row r="31740" hidden="1"/>
    <row r="31741" hidden="1"/>
    <row r="31742" hidden="1"/>
    <row r="31743" hidden="1"/>
    <row r="31744" hidden="1"/>
    <row r="31745" hidden="1"/>
    <row r="31746" hidden="1"/>
    <row r="31747" hidden="1"/>
    <row r="31748" hidden="1"/>
    <row r="31749" hidden="1"/>
    <row r="31750" hidden="1"/>
    <row r="31751" hidden="1"/>
    <row r="31752" hidden="1"/>
    <row r="31753" hidden="1"/>
    <row r="31754" hidden="1"/>
    <row r="31755" hidden="1"/>
    <row r="31756" hidden="1"/>
    <row r="31757" hidden="1"/>
    <row r="31758" hidden="1"/>
    <row r="31759" hidden="1"/>
    <row r="31760" hidden="1"/>
    <row r="31761" hidden="1"/>
    <row r="31762" hidden="1"/>
    <row r="31763" hidden="1"/>
    <row r="31764" hidden="1"/>
    <row r="31765" hidden="1"/>
    <row r="31766" hidden="1"/>
    <row r="31767" hidden="1"/>
    <row r="31768" hidden="1"/>
    <row r="31769" hidden="1"/>
    <row r="31770" hidden="1"/>
    <row r="31771" hidden="1"/>
    <row r="31772" hidden="1"/>
    <row r="31773" hidden="1"/>
    <row r="31774" hidden="1"/>
    <row r="31775" hidden="1"/>
    <row r="31776" hidden="1"/>
    <row r="31777" hidden="1"/>
    <row r="31778" hidden="1"/>
    <row r="31779" hidden="1"/>
    <row r="31780" hidden="1"/>
    <row r="31781" hidden="1"/>
    <row r="31782" hidden="1"/>
    <row r="31783" hidden="1"/>
    <row r="31784" hidden="1"/>
    <row r="31785" hidden="1"/>
    <row r="31786" hidden="1"/>
    <row r="31787" hidden="1"/>
    <row r="31788" hidden="1"/>
    <row r="31789" hidden="1"/>
    <row r="31790" hidden="1"/>
    <row r="31791" hidden="1"/>
    <row r="31792" hidden="1"/>
    <row r="31793" hidden="1"/>
    <row r="31794" hidden="1"/>
    <row r="31795" hidden="1"/>
    <row r="31796" hidden="1"/>
    <row r="31797" hidden="1"/>
    <row r="31798" hidden="1"/>
    <row r="31799" hidden="1"/>
    <row r="31800" hidden="1"/>
    <row r="31801" hidden="1"/>
    <row r="31802" hidden="1"/>
    <row r="31803" hidden="1"/>
    <row r="31804" hidden="1"/>
    <row r="31805" hidden="1"/>
    <row r="31806" hidden="1"/>
    <row r="31807" hidden="1"/>
    <row r="31808" hidden="1"/>
    <row r="31809" hidden="1"/>
    <row r="31810" hidden="1"/>
    <row r="31811" hidden="1"/>
    <row r="31812" hidden="1"/>
    <row r="31813" hidden="1"/>
    <row r="31814" hidden="1"/>
    <row r="31815" hidden="1"/>
    <row r="31816" hidden="1"/>
    <row r="31817" hidden="1"/>
    <row r="31818" hidden="1"/>
    <row r="31819" hidden="1"/>
    <row r="31820" hidden="1"/>
    <row r="31821" hidden="1"/>
    <row r="31822" hidden="1"/>
    <row r="31823" hidden="1"/>
    <row r="31824" hidden="1"/>
    <row r="31825" hidden="1"/>
    <row r="31826" hidden="1"/>
    <row r="31827" hidden="1"/>
    <row r="31828" hidden="1"/>
    <row r="31829" hidden="1"/>
    <row r="31830" hidden="1"/>
    <row r="31831" hidden="1"/>
    <row r="31832" hidden="1"/>
    <row r="31833" hidden="1"/>
    <row r="31834" hidden="1"/>
    <row r="31835" hidden="1"/>
    <row r="31836" hidden="1"/>
    <row r="31837" hidden="1"/>
    <row r="31838" hidden="1"/>
    <row r="31839" hidden="1"/>
    <row r="31840" hidden="1"/>
    <row r="31841" hidden="1"/>
    <row r="31842" hidden="1"/>
    <row r="31843" hidden="1"/>
    <row r="31844" hidden="1"/>
    <row r="31845" hidden="1"/>
    <row r="31846" hidden="1"/>
    <row r="31847" hidden="1"/>
    <row r="31848" hidden="1"/>
    <row r="31849" hidden="1"/>
    <row r="31850" hidden="1"/>
    <row r="31851" hidden="1"/>
    <row r="31852" hidden="1"/>
    <row r="31853" hidden="1"/>
    <row r="31854" hidden="1"/>
    <row r="31855" hidden="1"/>
    <row r="31856" hidden="1"/>
    <row r="31857" hidden="1"/>
    <row r="31858" hidden="1"/>
    <row r="31859" hidden="1"/>
    <row r="31860" hidden="1"/>
    <row r="31861" hidden="1"/>
    <row r="31862" hidden="1"/>
    <row r="31863" hidden="1"/>
    <row r="31864" hidden="1"/>
    <row r="31865" hidden="1"/>
    <row r="31866" hidden="1"/>
    <row r="31867" hidden="1"/>
    <row r="31868" hidden="1"/>
    <row r="31869" hidden="1"/>
    <row r="31870" hidden="1"/>
    <row r="31871" hidden="1"/>
    <row r="31872" hidden="1"/>
    <row r="31873" hidden="1"/>
    <row r="31874" hidden="1"/>
    <row r="31875" hidden="1"/>
    <row r="31876" hidden="1"/>
    <row r="31877" hidden="1"/>
    <row r="31878" hidden="1"/>
    <row r="31879" hidden="1"/>
    <row r="31880" hidden="1"/>
    <row r="31881" hidden="1"/>
    <row r="31882" hidden="1"/>
    <row r="31883" hidden="1"/>
    <row r="31884" hidden="1"/>
    <row r="31885" hidden="1"/>
    <row r="31886" hidden="1"/>
    <row r="31887" hidden="1"/>
    <row r="31888" hidden="1"/>
    <row r="31889" hidden="1"/>
    <row r="31890" hidden="1"/>
    <row r="31891" hidden="1"/>
    <row r="31892" hidden="1"/>
    <row r="31893" hidden="1"/>
    <row r="31894" hidden="1"/>
    <row r="31895" hidden="1"/>
    <row r="31896" hidden="1"/>
    <row r="31897" hidden="1"/>
    <row r="31898" hidden="1"/>
    <row r="31899" hidden="1"/>
    <row r="31900" hidden="1"/>
    <row r="31901" hidden="1"/>
    <row r="31902" hidden="1"/>
    <row r="31903" hidden="1"/>
    <row r="31904" hidden="1"/>
    <row r="31905" hidden="1"/>
    <row r="31906" hidden="1"/>
    <row r="31907" hidden="1"/>
    <row r="31908" hidden="1"/>
    <row r="31909" hidden="1"/>
    <row r="31910" hidden="1"/>
    <row r="31911" hidden="1"/>
    <row r="31912" hidden="1"/>
    <row r="31913" hidden="1"/>
    <row r="31914" hidden="1"/>
    <row r="31915" hidden="1"/>
    <row r="31916" hidden="1"/>
    <row r="31917" hidden="1"/>
    <row r="31918" hidden="1"/>
    <row r="31919" hidden="1"/>
    <row r="31920" hidden="1"/>
    <row r="31921" hidden="1"/>
    <row r="31922" hidden="1"/>
    <row r="31923" hidden="1"/>
    <row r="31924" hidden="1"/>
    <row r="31925" hidden="1"/>
    <row r="31926" hidden="1"/>
    <row r="31927" hidden="1"/>
    <row r="31928" hidden="1"/>
    <row r="31929" hidden="1"/>
    <row r="31930" hidden="1"/>
    <row r="31931" hidden="1"/>
    <row r="31932" hidden="1"/>
    <row r="31933" hidden="1"/>
    <row r="31934" hidden="1"/>
    <row r="31935" hidden="1"/>
    <row r="31936" hidden="1"/>
    <row r="31937" hidden="1"/>
    <row r="31938" hidden="1"/>
    <row r="31939" hidden="1"/>
    <row r="31940" hidden="1"/>
    <row r="31941" hidden="1"/>
    <row r="31942" hidden="1"/>
    <row r="31943" hidden="1"/>
    <row r="31944" hidden="1"/>
    <row r="31945" hidden="1"/>
    <row r="31946" hidden="1"/>
    <row r="31947" hidden="1"/>
    <row r="31948" hidden="1"/>
    <row r="31949" hidden="1"/>
    <row r="31950" hidden="1"/>
    <row r="31951" hidden="1"/>
    <row r="31952" hidden="1"/>
    <row r="31953" hidden="1"/>
    <row r="31954" hidden="1"/>
    <row r="31955" hidden="1"/>
    <row r="31956" hidden="1"/>
    <row r="31957" hidden="1"/>
    <row r="31958" hidden="1"/>
    <row r="31959" hidden="1"/>
    <row r="31960" hidden="1"/>
    <row r="31961" hidden="1"/>
    <row r="31962" hidden="1"/>
    <row r="31963" hidden="1"/>
    <row r="31964" hidden="1"/>
    <row r="31965" hidden="1"/>
    <row r="31966" hidden="1"/>
    <row r="31967" hidden="1"/>
    <row r="31968" hidden="1"/>
    <row r="31969" hidden="1"/>
    <row r="31970" hidden="1"/>
    <row r="31971" hidden="1"/>
    <row r="31972" hidden="1"/>
    <row r="31973" hidden="1"/>
    <row r="31974" hidden="1"/>
    <row r="31975" hidden="1"/>
    <row r="31976" hidden="1"/>
    <row r="31977" hidden="1"/>
    <row r="31978" hidden="1"/>
    <row r="31979" hidden="1"/>
    <row r="31980" hidden="1"/>
    <row r="31981" hidden="1"/>
    <row r="31982" hidden="1"/>
    <row r="31983" hidden="1"/>
    <row r="31984" hidden="1"/>
    <row r="31985" hidden="1"/>
    <row r="31986" hidden="1"/>
    <row r="31987" hidden="1"/>
    <row r="31988" hidden="1"/>
    <row r="31989" hidden="1"/>
    <row r="31990" hidden="1"/>
    <row r="31991" hidden="1"/>
    <row r="31992" hidden="1"/>
    <row r="31993" hidden="1"/>
    <row r="31994" hidden="1"/>
    <row r="31995" hidden="1"/>
    <row r="31996" hidden="1"/>
    <row r="31997" hidden="1"/>
    <row r="31998" hidden="1"/>
    <row r="31999" hidden="1"/>
    <row r="32000" hidden="1"/>
    <row r="32001" hidden="1"/>
    <row r="32002" hidden="1"/>
    <row r="32003" hidden="1"/>
    <row r="32004" hidden="1"/>
    <row r="32005" hidden="1"/>
    <row r="32006" hidden="1"/>
    <row r="32007" hidden="1"/>
    <row r="32008" hidden="1"/>
    <row r="32009" hidden="1"/>
    <row r="32010" hidden="1"/>
    <row r="32011" hidden="1"/>
    <row r="32012" hidden="1"/>
    <row r="32013" hidden="1"/>
    <row r="32014" hidden="1"/>
    <row r="32015" hidden="1"/>
    <row r="32016" hidden="1"/>
    <row r="32017" hidden="1"/>
    <row r="32018" hidden="1"/>
    <row r="32019" hidden="1"/>
    <row r="32020" hidden="1"/>
    <row r="32021" hidden="1"/>
    <row r="32022" hidden="1"/>
    <row r="32023" hidden="1"/>
    <row r="32024" hidden="1"/>
    <row r="32025" hidden="1"/>
    <row r="32026" hidden="1"/>
    <row r="32027" hidden="1"/>
    <row r="32028" hidden="1"/>
    <row r="32029" hidden="1"/>
    <row r="32030" hidden="1"/>
    <row r="32031" hidden="1"/>
    <row r="32032" hidden="1"/>
    <row r="32033" hidden="1"/>
    <row r="32034" hidden="1"/>
    <row r="32035" hidden="1"/>
    <row r="32036" hidden="1"/>
    <row r="32037" hidden="1"/>
    <row r="32038" hidden="1"/>
    <row r="32039" hidden="1"/>
    <row r="32040" hidden="1"/>
    <row r="32041" hidden="1"/>
    <row r="32042" hidden="1"/>
    <row r="32043" hidden="1"/>
    <row r="32044" hidden="1"/>
    <row r="32045" hidden="1"/>
    <row r="32046" hidden="1"/>
    <row r="32047" hidden="1"/>
    <row r="32048" hidden="1"/>
    <row r="32049" hidden="1"/>
    <row r="32050" hidden="1"/>
    <row r="32051" hidden="1"/>
    <row r="32052" hidden="1"/>
    <row r="32053" hidden="1"/>
    <row r="32054" hidden="1"/>
    <row r="32055" hidden="1"/>
    <row r="32056" hidden="1"/>
    <row r="32057" hidden="1"/>
    <row r="32058" hidden="1"/>
    <row r="32059" hidden="1"/>
    <row r="32060" hidden="1"/>
    <row r="32061" hidden="1"/>
    <row r="32062" hidden="1"/>
    <row r="32063" hidden="1"/>
    <row r="32064" hidden="1"/>
    <row r="32065" hidden="1"/>
    <row r="32066" hidden="1"/>
    <row r="32067" hidden="1"/>
    <row r="32068" hidden="1"/>
    <row r="32069" hidden="1"/>
    <row r="32070" hidden="1"/>
    <row r="32071" hidden="1"/>
    <row r="32072" hidden="1"/>
    <row r="32073" hidden="1"/>
    <row r="32074" hidden="1"/>
    <row r="32075" hidden="1"/>
    <row r="32076" hidden="1"/>
    <row r="32077" hidden="1"/>
    <row r="32078" hidden="1"/>
    <row r="32079" hidden="1"/>
    <row r="32080" hidden="1"/>
    <row r="32081" hidden="1"/>
    <row r="32082" hidden="1"/>
    <row r="32083" hidden="1"/>
    <row r="32084" hidden="1"/>
    <row r="32085" hidden="1"/>
    <row r="32086" hidden="1"/>
    <row r="32087" hidden="1"/>
    <row r="32088" hidden="1"/>
    <row r="32089" hidden="1"/>
    <row r="32090" hidden="1"/>
    <row r="32091" hidden="1"/>
    <row r="32092" hidden="1"/>
    <row r="32093" hidden="1"/>
    <row r="32094" hidden="1"/>
    <row r="32095" hidden="1"/>
    <row r="32096" hidden="1"/>
    <row r="32097" hidden="1"/>
    <row r="32098" hidden="1"/>
    <row r="32099" hidden="1"/>
    <row r="32100" hidden="1"/>
    <row r="32101" hidden="1"/>
    <row r="32102" hidden="1"/>
    <row r="32103" hidden="1"/>
    <row r="32104" hidden="1"/>
    <row r="32105" hidden="1"/>
    <row r="32106" hidden="1"/>
    <row r="32107" hidden="1"/>
    <row r="32108" hidden="1"/>
    <row r="32109" hidden="1"/>
    <row r="32110" hidden="1"/>
    <row r="32111" hidden="1"/>
    <row r="32112" hidden="1"/>
    <row r="32113" hidden="1"/>
    <row r="32114" hidden="1"/>
    <row r="32115" hidden="1"/>
    <row r="32116" hidden="1"/>
    <row r="32117" hidden="1"/>
    <row r="32118" hidden="1"/>
    <row r="32119" hidden="1"/>
    <row r="32120" hidden="1"/>
    <row r="32121" hidden="1"/>
    <row r="32122" hidden="1"/>
    <row r="32123" hidden="1"/>
    <row r="32124" hidden="1"/>
    <row r="32125" hidden="1"/>
    <row r="32126" hidden="1"/>
    <row r="32127" hidden="1"/>
    <row r="32128" hidden="1"/>
    <row r="32129" hidden="1"/>
    <row r="32130" hidden="1"/>
    <row r="32131" hidden="1"/>
    <row r="32132" hidden="1"/>
    <row r="32133" hidden="1"/>
    <row r="32134" hidden="1"/>
    <row r="32135" hidden="1"/>
    <row r="32136" hidden="1"/>
    <row r="32137" hidden="1"/>
    <row r="32138" hidden="1"/>
    <row r="32139" hidden="1"/>
    <row r="32140" hidden="1"/>
    <row r="32141" hidden="1"/>
    <row r="32142" hidden="1"/>
    <row r="32143" hidden="1"/>
    <row r="32144" hidden="1"/>
    <row r="32145" hidden="1"/>
    <row r="32146" hidden="1"/>
    <row r="32147" hidden="1"/>
    <row r="32148" hidden="1"/>
    <row r="32149" hidden="1"/>
    <row r="32150" hidden="1"/>
    <row r="32151" hidden="1"/>
    <row r="32152" hidden="1"/>
    <row r="32153" hidden="1"/>
    <row r="32154" hidden="1"/>
    <row r="32155" hidden="1"/>
    <row r="32156" hidden="1"/>
    <row r="32157" hidden="1"/>
    <row r="32158" hidden="1"/>
    <row r="32159" hidden="1"/>
    <row r="32160" hidden="1"/>
    <row r="32161" hidden="1"/>
    <row r="32162" hidden="1"/>
    <row r="32163" hidden="1"/>
    <row r="32164" hidden="1"/>
    <row r="32165" hidden="1"/>
    <row r="32166" hidden="1"/>
    <row r="32167" hidden="1"/>
    <row r="32168" hidden="1"/>
    <row r="32169" hidden="1"/>
    <row r="32170" hidden="1"/>
    <row r="32171" hidden="1"/>
    <row r="32172" hidden="1"/>
    <row r="32173" hidden="1"/>
    <row r="32174" hidden="1"/>
    <row r="32175" hidden="1"/>
    <row r="32176" hidden="1"/>
    <row r="32177" hidden="1"/>
    <row r="32178" hidden="1"/>
    <row r="32179" hidden="1"/>
    <row r="32180" hidden="1"/>
    <row r="32181" hidden="1"/>
    <row r="32182" hidden="1"/>
    <row r="32183" hidden="1"/>
    <row r="32184" hidden="1"/>
    <row r="32185" hidden="1"/>
    <row r="32186" hidden="1"/>
    <row r="32187" hidden="1"/>
    <row r="32188" hidden="1"/>
    <row r="32189" hidden="1"/>
    <row r="32190" hidden="1"/>
    <row r="32191" hidden="1"/>
    <row r="32192" hidden="1"/>
    <row r="32193" hidden="1"/>
    <row r="32194" hidden="1"/>
    <row r="32195" hidden="1"/>
    <row r="32196" hidden="1"/>
    <row r="32197" hidden="1"/>
    <row r="32198" hidden="1"/>
    <row r="32199" hidden="1"/>
    <row r="32200" hidden="1"/>
    <row r="32201" hidden="1"/>
    <row r="32202" hidden="1"/>
    <row r="32203" hidden="1"/>
    <row r="32204" hidden="1"/>
    <row r="32205" hidden="1"/>
    <row r="32206" hidden="1"/>
    <row r="32207" hidden="1"/>
    <row r="32208" hidden="1"/>
    <row r="32209" hidden="1"/>
    <row r="32210" hidden="1"/>
    <row r="32211" hidden="1"/>
    <row r="32212" hidden="1"/>
    <row r="32213" hidden="1"/>
    <row r="32214" hidden="1"/>
    <row r="32215" hidden="1"/>
    <row r="32216" hidden="1"/>
    <row r="32217" hidden="1"/>
    <row r="32218" hidden="1"/>
    <row r="32219" hidden="1"/>
    <row r="32220" hidden="1"/>
    <row r="32221" hidden="1"/>
    <row r="32222" hidden="1"/>
    <row r="32223" hidden="1"/>
    <row r="32224" hidden="1"/>
    <row r="32225" hidden="1"/>
    <row r="32226" hidden="1"/>
    <row r="32227" hidden="1"/>
    <row r="32228" hidden="1"/>
    <row r="32229" hidden="1"/>
    <row r="32230" hidden="1"/>
    <row r="32231" hidden="1"/>
    <row r="32232" hidden="1"/>
    <row r="32233" hidden="1"/>
    <row r="32234" hidden="1"/>
    <row r="32235" hidden="1"/>
    <row r="32236" hidden="1"/>
    <row r="32237" hidden="1"/>
    <row r="32238" hidden="1"/>
    <row r="32239" hidden="1"/>
    <row r="32240" hidden="1"/>
    <row r="32241" hidden="1"/>
    <row r="32242" hidden="1"/>
    <row r="32243" hidden="1"/>
    <row r="32244" hidden="1"/>
    <row r="32245" hidden="1"/>
    <row r="32246" hidden="1"/>
    <row r="32247" hidden="1"/>
    <row r="32248" hidden="1"/>
    <row r="32249" hidden="1"/>
    <row r="32250" hidden="1"/>
    <row r="32251" hidden="1"/>
    <row r="32252" hidden="1"/>
    <row r="32253" hidden="1"/>
    <row r="32254" hidden="1"/>
    <row r="32255" hidden="1"/>
    <row r="32256" hidden="1"/>
    <row r="32257" hidden="1"/>
    <row r="32258" hidden="1"/>
    <row r="32259" hidden="1"/>
    <row r="32260" hidden="1"/>
    <row r="32261" hidden="1"/>
    <row r="32262" hidden="1"/>
    <row r="32263" hidden="1"/>
    <row r="32264" hidden="1"/>
    <row r="32265" hidden="1"/>
    <row r="32266" hidden="1"/>
    <row r="32267" hidden="1"/>
    <row r="32268" hidden="1"/>
    <row r="32269" hidden="1"/>
    <row r="32270" hidden="1"/>
    <row r="32271" hidden="1"/>
    <row r="32272" hidden="1"/>
    <row r="32273" hidden="1"/>
    <row r="32274" hidden="1"/>
    <row r="32275" hidden="1"/>
    <row r="32276" hidden="1"/>
    <row r="32277" hidden="1"/>
    <row r="32278" hidden="1"/>
    <row r="32279" hidden="1"/>
    <row r="32280" hidden="1"/>
    <row r="32281" hidden="1"/>
    <row r="32282" hidden="1"/>
    <row r="32283" hidden="1"/>
    <row r="32284" hidden="1"/>
    <row r="32285" hidden="1"/>
    <row r="32286" hidden="1"/>
    <row r="32287" hidden="1"/>
    <row r="32288" hidden="1"/>
    <row r="32289" hidden="1"/>
    <row r="32290" hidden="1"/>
    <row r="32291" hidden="1"/>
    <row r="32292" hidden="1"/>
    <row r="32293" hidden="1"/>
    <row r="32294" hidden="1"/>
    <row r="32295" hidden="1"/>
    <row r="32296" hidden="1"/>
    <row r="32297" hidden="1"/>
    <row r="32298" hidden="1"/>
    <row r="32299" hidden="1"/>
    <row r="32300" hidden="1"/>
    <row r="32301" hidden="1"/>
    <row r="32302" hidden="1"/>
    <row r="32303" hidden="1"/>
    <row r="32304" hidden="1"/>
    <row r="32305" hidden="1"/>
    <row r="32306" hidden="1"/>
    <row r="32307" hidden="1"/>
    <row r="32308" hidden="1"/>
    <row r="32309" hidden="1"/>
    <row r="32310" hidden="1"/>
    <row r="32311" hidden="1"/>
    <row r="32312" hidden="1"/>
    <row r="32313" hidden="1"/>
    <row r="32314" hidden="1"/>
    <row r="32315" hidden="1"/>
    <row r="32316" hidden="1"/>
    <row r="32317" hidden="1"/>
    <row r="32318" hidden="1"/>
    <row r="32319" hidden="1"/>
    <row r="32320" hidden="1"/>
    <row r="32321" hidden="1"/>
    <row r="32322" hidden="1"/>
    <row r="32323" hidden="1"/>
    <row r="32324" hidden="1"/>
    <row r="32325" hidden="1"/>
    <row r="32326" hidden="1"/>
    <row r="32327" hidden="1"/>
    <row r="32328" hidden="1"/>
    <row r="32329" hidden="1"/>
    <row r="32330" hidden="1"/>
    <row r="32331" hidden="1"/>
    <row r="32332" hidden="1"/>
    <row r="32333" hidden="1"/>
    <row r="32334" hidden="1"/>
    <row r="32335" hidden="1"/>
    <row r="32336" hidden="1"/>
    <row r="32337" hidden="1"/>
    <row r="32338" hidden="1"/>
    <row r="32339" hidden="1"/>
    <row r="32340" hidden="1"/>
    <row r="32341" hidden="1"/>
    <row r="32342" hidden="1"/>
    <row r="32343" hidden="1"/>
    <row r="32344" hidden="1"/>
    <row r="32345" hidden="1"/>
    <row r="32346" hidden="1"/>
    <row r="32347" hidden="1"/>
    <row r="32348" hidden="1"/>
    <row r="32349" hidden="1"/>
    <row r="32350" hidden="1"/>
    <row r="32351" hidden="1"/>
    <row r="32352" hidden="1"/>
    <row r="32353" hidden="1"/>
    <row r="32354" hidden="1"/>
    <row r="32355" hidden="1"/>
    <row r="32356" hidden="1"/>
    <row r="32357" hidden="1"/>
    <row r="32358" hidden="1"/>
    <row r="32359" hidden="1"/>
    <row r="32360" hidden="1"/>
    <row r="32361" hidden="1"/>
    <row r="32362" hidden="1"/>
    <row r="32363" hidden="1"/>
    <row r="32364" hidden="1"/>
    <row r="32365" hidden="1"/>
    <row r="32366" hidden="1"/>
    <row r="32367" hidden="1"/>
    <row r="32368" hidden="1"/>
    <row r="32369" hidden="1"/>
    <row r="32370" hidden="1"/>
    <row r="32371" hidden="1"/>
    <row r="32372" hidden="1"/>
    <row r="32373" hidden="1"/>
    <row r="32374" hidden="1"/>
    <row r="32375" hidden="1"/>
    <row r="32376" hidden="1"/>
    <row r="32377" hidden="1"/>
    <row r="32378" hidden="1"/>
    <row r="32379" hidden="1"/>
    <row r="32380" hidden="1"/>
    <row r="32381" hidden="1"/>
    <row r="32382" hidden="1"/>
    <row r="32383" hidden="1"/>
    <row r="32384" hidden="1"/>
    <row r="32385" hidden="1"/>
    <row r="32386" hidden="1"/>
    <row r="32387" hidden="1"/>
    <row r="32388" hidden="1"/>
    <row r="32389" hidden="1"/>
    <row r="32390" hidden="1"/>
    <row r="32391" hidden="1"/>
    <row r="32392" hidden="1"/>
    <row r="32393" hidden="1"/>
    <row r="32394" hidden="1"/>
    <row r="32395" hidden="1"/>
    <row r="32396" hidden="1"/>
    <row r="32397" hidden="1"/>
    <row r="32398" hidden="1"/>
    <row r="32399" hidden="1"/>
    <row r="32400" hidden="1"/>
    <row r="32401" hidden="1"/>
    <row r="32402" hidden="1"/>
    <row r="32403" hidden="1"/>
    <row r="32404" hidden="1"/>
    <row r="32405" hidden="1"/>
    <row r="32406" hidden="1"/>
    <row r="32407" hidden="1"/>
    <row r="32408" hidden="1"/>
    <row r="32409" hidden="1"/>
    <row r="32410" hidden="1"/>
    <row r="32411" hidden="1"/>
    <row r="32412" hidden="1"/>
    <row r="32413" hidden="1"/>
    <row r="32414" hidden="1"/>
    <row r="32415" hidden="1"/>
    <row r="32416" hidden="1"/>
    <row r="32417" hidden="1"/>
    <row r="32418" hidden="1"/>
    <row r="32419" hidden="1"/>
    <row r="32420" hidden="1"/>
    <row r="32421" hidden="1"/>
    <row r="32422" hidden="1"/>
    <row r="32423" hidden="1"/>
    <row r="32424" hidden="1"/>
    <row r="32425" hidden="1"/>
    <row r="32426" hidden="1"/>
    <row r="32427" hidden="1"/>
    <row r="32428" hidden="1"/>
    <row r="32429" hidden="1"/>
    <row r="32430" hidden="1"/>
    <row r="32431" hidden="1"/>
    <row r="32432" hidden="1"/>
    <row r="32433" hidden="1"/>
    <row r="32434" hidden="1"/>
    <row r="32435" hidden="1"/>
    <row r="32436" hidden="1"/>
    <row r="32437" hidden="1"/>
    <row r="32438" hidden="1"/>
    <row r="32439" hidden="1"/>
    <row r="32440" hidden="1"/>
    <row r="32441" hidden="1"/>
    <row r="32442" hidden="1"/>
    <row r="32443" hidden="1"/>
    <row r="32444" hidden="1"/>
    <row r="32445" hidden="1"/>
    <row r="32446" hidden="1"/>
    <row r="32447" hidden="1"/>
    <row r="32448" hidden="1"/>
    <row r="32449" hidden="1"/>
    <row r="32450" hidden="1"/>
    <row r="32451" hidden="1"/>
    <row r="32452" hidden="1"/>
    <row r="32453" hidden="1"/>
    <row r="32454" hidden="1"/>
    <row r="32455" hidden="1"/>
    <row r="32456" hidden="1"/>
    <row r="32457" hidden="1"/>
    <row r="32458" hidden="1"/>
    <row r="32459" hidden="1"/>
    <row r="32460" hidden="1"/>
    <row r="32461" hidden="1"/>
    <row r="32462" hidden="1"/>
    <row r="32463" hidden="1"/>
    <row r="32464" hidden="1"/>
    <row r="32465" hidden="1"/>
    <row r="32466" hidden="1"/>
    <row r="32467" hidden="1"/>
    <row r="32468" hidden="1"/>
    <row r="32469" hidden="1"/>
    <row r="32470" hidden="1"/>
    <row r="32471" hidden="1"/>
    <row r="32472" hidden="1"/>
    <row r="32473" hidden="1"/>
    <row r="32474" hidden="1"/>
    <row r="32475" hidden="1"/>
    <row r="32476" hidden="1"/>
    <row r="32477" hidden="1"/>
    <row r="32478" hidden="1"/>
    <row r="32479" hidden="1"/>
    <row r="32480" hidden="1"/>
    <row r="32481" hidden="1"/>
    <row r="32482" hidden="1"/>
    <row r="32483" hidden="1"/>
    <row r="32484" hidden="1"/>
    <row r="32485" hidden="1"/>
    <row r="32486" hidden="1"/>
    <row r="32487" hidden="1"/>
    <row r="32488" hidden="1"/>
    <row r="32489" hidden="1"/>
    <row r="32490" hidden="1"/>
    <row r="32491" hidden="1"/>
    <row r="32492" hidden="1"/>
    <row r="32493" hidden="1"/>
    <row r="32494" hidden="1"/>
    <row r="32495" hidden="1"/>
    <row r="32496" hidden="1"/>
    <row r="32497" hidden="1"/>
    <row r="32498" hidden="1"/>
    <row r="32499" hidden="1"/>
    <row r="32500" hidden="1"/>
    <row r="32501" hidden="1"/>
    <row r="32502" hidden="1"/>
    <row r="32503" hidden="1"/>
    <row r="32504" hidden="1"/>
    <row r="32505" hidden="1"/>
    <row r="32506" hidden="1"/>
    <row r="32507" hidden="1"/>
    <row r="32508" hidden="1"/>
    <row r="32509" hidden="1"/>
    <row r="32510" hidden="1"/>
    <row r="32511" hidden="1"/>
    <row r="32512" hidden="1"/>
    <row r="32513" hidden="1"/>
    <row r="32514" hidden="1"/>
    <row r="32515" hidden="1"/>
    <row r="32516" hidden="1"/>
    <row r="32517" hidden="1"/>
    <row r="32518" hidden="1"/>
    <row r="32519" hidden="1"/>
    <row r="32520" hidden="1"/>
    <row r="32521" hidden="1"/>
    <row r="32522" hidden="1"/>
    <row r="32523" hidden="1"/>
    <row r="32524" hidden="1"/>
    <row r="32525" hidden="1"/>
    <row r="32526" hidden="1"/>
    <row r="32527" hidden="1"/>
    <row r="32528" hidden="1"/>
    <row r="32529" hidden="1"/>
    <row r="32530" hidden="1"/>
    <row r="32531" hidden="1"/>
    <row r="32532" hidden="1"/>
    <row r="32533" hidden="1"/>
    <row r="32534" hidden="1"/>
    <row r="32535" hidden="1"/>
    <row r="32536" hidden="1"/>
    <row r="32537" hidden="1"/>
    <row r="32538" hidden="1"/>
    <row r="32539" hidden="1"/>
    <row r="32540" hidden="1"/>
    <row r="32541" hidden="1"/>
    <row r="32542" hidden="1"/>
    <row r="32543" hidden="1"/>
    <row r="32544" hidden="1"/>
    <row r="32545" hidden="1"/>
    <row r="32546" hidden="1"/>
    <row r="32547" hidden="1"/>
    <row r="32548" hidden="1"/>
    <row r="32549" hidden="1"/>
    <row r="32550" hidden="1"/>
    <row r="32551" hidden="1"/>
    <row r="32552" hidden="1"/>
    <row r="32553" hidden="1"/>
    <row r="32554" hidden="1"/>
    <row r="32555" hidden="1"/>
    <row r="32556" hidden="1"/>
    <row r="32557" hidden="1"/>
    <row r="32558" hidden="1"/>
    <row r="32559" hidden="1"/>
    <row r="32560" hidden="1"/>
    <row r="32561" hidden="1"/>
    <row r="32562" hidden="1"/>
    <row r="32563" hidden="1"/>
    <row r="32564" hidden="1"/>
    <row r="32565" hidden="1"/>
    <row r="32566" hidden="1"/>
    <row r="32567" hidden="1"/>
    <row r="32568" hidden="1"/>
    <row r="32569" hidden="1"/>
    <row r="32570" hidden="1"/>
    <row r="32571" hidden="1"/>
    <row r="32572" hidden="1"/>
    <row r="32573" hidden="1"/>
    <row r="32574" hidden="1"/>
    <row r="32575" hidden="1"/>
    <row r="32576" hidden="1"/>
    <row r="32577" hidden="1"/>
    <row r="32578" hidden="1"/>
    <row r="32579" hidden="1"/>
    <row r="32580" hidden="1"/>
    <row r="32581" hidden="1"/>
    <row r="32582" hidden="1"/>
    <row r="32583" hidden="1"/>
    <row r="32584" hidden="1"/>
    <row r="32585" hidden="1"/>
    <row r="32586" hidden="1"/>
    <row r="32587" hidden="1"/>
    <row r="32588" hidden="1"/>
    <row r="32589" hidden="1"/>
    <row r="32590" hidden="1"/>
    <row r="32591" hidden="1"/>
    <row r="32592" hidden="1"/>
    <row r="32593" hidden="1"/>
    <row r="32594" hidden="1"/>
    <row r="32595" hidden="1"/>
    <row r="32596" hidden="1"/>
    <row r="32597" hidden="1"/>
    <row r="32598" hidden="1"/>
    <row r="32599" hidden="1"/>
    <row r="32600" hidden="1"/>
    <row r="32601" hidden="1"/>
    <row r="32602" hidden="1"/>
    <row r="32603" hidden="1"/>
    <row r="32604" hidden="1"/>
    <row r="32605" hidden="1"/>
    <row r="32606" hidden="1"/>
    <row r="32607" hidden="1"/>
    <row r="32608" hidden="1"/>
    <row r="32609" hidden="1"/>
    <row r="32610" hidden="1"/>
    <row r="32611" hidden="1"/>
    <row r="32612" hidden="1"/>
    <row r="32613" hidden="1"/>
    <row r="32614" hidden="1"/>
    <row r="32615" hidden="1"/>
    <row r="32616" hidden="1"/>
    <row r="32617" hidden="1"/>
    <row r="32618" hidden="1"/>
    <row r="32619" hidden="1"/>
    <row r="32620" hidden="1"/>
    <row r="32621" hidden="1"/>
    <row r="32622" hidden="1"/>
    <row r="32623" hidden="1"/>
    <row r="32624" hidden="1"/>
    <row r="32625" hidden="1"/>
    <row r="32626" hidden="1"/>
    <row r="32627" hidden="1"/>
    <row r="32628" hidden="1"/>
    <row r="32629" hidden="1"/>
    <row r="32630" hidden="1"/>
    <row r="32631" hidden="1"/>
    <row r="32632" hidden="1"/>
    <row r="32633" hidden="1"/>
    <row r="32634" hidden="1"/>
    <row r="32635" hidden="1"/>
    <row r="32636" hidden="1"/>
    <row r="32637" hidden="1"/>
    <row r="32638" hidden="1"/>
    <row r="32639" hidden="1"/>
    <row r="32640" hidden="1"/>
    <row r="32641" hidden="1"/>
    <row r="32642" hidden="1"/>
    <row r="32643" hidden="1"/>
    <row r="32644" hidden="1"/>
    <row r="32645" hidden="1"/>
    <row r="32646" hidden="1"/>
    <row r="32647" hidden="1"/>
    <row r="32648" hidden="1"/>
    <row r="32649" hidden="1"/>
    <row r="32650" hidden="1"/>
    <row r="32651" hidden="1"/>
    <row r="32652" hidden="1"/>
    <row r="32653" hidden="1"/>
    <row r="32654" hidden="1"/>
    <row r="32655" hidden="1"/>
    <row r="32656" hidden="1"/>
    <row r="32657" hidden="1"/>
    <row r="32658" hidden="1"/>
    <row r="32659" hidden="1"/>
    <row r="32660" hidden="1"/>
    <row r="32661" hidden="1"/>
    <row r="32662" hidden="1"/>
    <row r="32663" hidden="1"/>
    <row r="32664" hidden="1"/>
    <row r="32665" hidden="1"/>
    <row r="32666" hidden="1"/>
    <row r="32667" hidden="1"/>
    <row r="32668" hidden="1"/>
    <row r="32669" hidden="1"/>
    <row r="32670" hidden="1"/>
    <row r="32671" hidden="1"/>
    <row r="32672" hidden="1"/>
    <row r="32673" hidden="1"/>
    <row r="32674" hidden="1"/>
    <row r="32675" hidden="1"/>
    <row r="32676" hidden="1"/>
    <row r="32677" hidden="1"/>
    <row r="32678" hidden="1"/>
    <row r="32679" hidden="1"/>
    <row r="32680" hidden="1"/>
    <row r="32681" hidden="1"/>
    <row r="32682" hidden="1"/>
    <row r="32683" hidden="1"/>
    <row r="32684" hidden="1"/>
    <row r="32685" hidden="1"/>
    <row r="32686" hidden="1"/>
    <row r="32687" hidden="1"/>
    <row r="32688" hidden="1"/>
    <row r="32689" hidden="1"/>
    <row r="32690" hidden="1"/>
    <row r="32691" hidden="1"/>
    <row r="32692" hidden="1"/>
    <row r="32693" hidden="1"/>
    <row r="32694" hidden="1"/>
    <row r="32695" hidden="1"/>
    <row r="32696" hidden="1"/>
    <row r="32697" hidden="1"/>
    <row r="32698" hidden="1"/>
    <row r="32699" hidden="1"/>
    <row r="32700" hidden="1"/>
    <row r="32701" hidden="1"/>
    <row r="32702" hidden="1"/>
    <row r="32703" hidden="1"/>
    <row r="32704" hidden="1"/>
    <row r="32705" hidden="1"/>
    <row r="32706" hidden="1"/>
    <row r="32707" hidden="1"/>
    <row r="32708" hidden="1"/>
    <row r="32709" hidden="1"/>
    <row r="32710" hidden="1"/>
    <row r="32711" hidden="1"/>
    <row r="32712" hidden="1"/>
    <row r="32713" hidden="1"/>
    <row r="32714" hidden="1"/>
    <row r="32715" hidden="1"/>
    <row r="32716" hidden="1"/>
    <row r="32717" hidden="1"/>
    <row r="32718" hidden="1"/>
    <row r="32719" hidden="1"/>
    <row r="32720" hidden="1"/>
    <row r="32721" hidden="1"/>
    <row r="32722" hidden="1"/>
    <row r="32723" hidden="1"/>
    <row r="32724" hidden="1"/>
    <row r="32725" hidden="1"/>
    <row r="32726" hidden="1"/>
    <row r="32727" hidden="1"/>
    <row r="32728" hidden="1"/>
    <row r="32729" hidden="1"/>
    <row r="32730" hidden="1"/>
    <row r="32731" hidden="1"/>
    <row r="32732" hidden="1"/>
    <row r="32733" hidden="1"/>
    <row r="32734" hidden="1"/>
    <row r="32735" hidden="1"/>
    <row r="32736" hidden="1"/>
    <row r="32737" hidden="1"/>
    <row r="32738" hidden="1"/>
    <row r="32739" hidden="1"/>
    <row r="32740" hidden="1"/>
    <row r="32741" hidden="1"/>
    <row r="32742" hidden="1"/>
    <row r="32743" hidden="1"/>
    <row r="32744" hidden="1"/>
    <row r="32745" hidden="1"/>
    <row r="32746" hidden="1"/>
    <row r="32747" hidden="1"/>
    <row r="32748" hidden="1"/>
    <row r="32749" hidden="1"/>
    <row r="32750" hidden="1"/>
    <row r="32751" hidden="1"/>
    <row r="32752" hidden="1"/>
    <row r="32753" hidden="1"/>
    <row r="32754" hidden="1"/>
    <row r="32755" hidden="1"/>
    <row r="32756" hidden="1"/>
    <row r="32757" hidden="1"/>
    <row r="32758" hidden="1"/>
    <row r="32759" hidden="1"/>
    <row r="32760" hidden="1"/>
    <row r="32761" hidden="1"/>
    <row r="32762" hidden="1"/>
    <row r="32763" hidden="1"/>
    <row r="32764" hidden="1"/>
    <row r="32765" hidden="1"/>
    <row r="32766" hidden="1"/>
    <row r="32767" hidden="1"/>
    <row r="32768" hidden="1"/>
    <row r="32769" hidden="1"/>
    <row r="32770" hidden="1"/>
    <row r="32771" hidden="1"/>
    <row r="32772" hidden="1"/>
    <row r="32773" hidden="1"/>
    <row r="32774" hidden="1"/>
    <row r="32775" hidden="1"/>
    <row r="32776" hidden="1"/>
    <row r="32777" hidden="1"/>
    <row r="32778" hidden="1"/>
    <row r="32779" hidden="1"/>
    <row r="32780" hidden="1"/>
    <row r="32781" hidden="1"/>
    <row r="32782" hidden="1"/>
    <row r="32783" hidden="1"/>
    <row r="32784" hidden="1"/>
    <row r="32785" hidden="1"/>
    <row r="32786" hidden="1"/>
    <row r="32787" hidden="1"/>
    <row r="32788" hidden="1"/>
    <row r="32789" hidden="1"/>
    <row r="32790" hidden="1"/>
    <row r="32791" hidden="1"/>
    <row r="32792" hidden="1"/>
    <row r="32793" hidden="1"/>
    <row r="32794" hidden="1"/>
    <row r="32795" hidden="1"/>
    <row r="32796" hidden="1"/>
    <row r="32797" hidden="1"/>
    <row r="32798" hidden="1"/>
    <row r="32799" hidden="1"/>
    <row r="32800" hidden="1"/>
    <row r="32801" hidden="1"/>
    <row r="32802" hidden="1"/>
    <row r="32803" hidden="1"/>
    <row r="32804" hidden="1"/>
    <row r="32805" hidden="1"/>
    <row r="32806" hidden="1"/>
    <row r="32807" hidden="1"/>
    <row r="32808" hidden="1"/>
    <row r="32809" hidden="1"/>
    <row r="32810" hidden="1"/>
    <row r="32811" hidden="1"/>
    <row r="32812" hidden="1"/>
    <row r="32813" hidden="1"/>
    <row r="32814" hidden="1"/>
    <row r="32815" hidden="1"/>
    <row r="32816" hidden="1"/>
    <row r="32817" hidden="1"/>
    <row r="32818" hidden="1"/>
    <row r="32819" hidden="1"/>
    <row r="32820" hidden="1"/>
    <row r="32821" hidden="1"/>
    <row r="32822" hidden="1"/>
    <row r="32823" hidden="1"/>
    <row r="32824" hidden="1"/>
    <row r="32825" hidden="1"/>
    <row r="32826" hidden="1"/>
    <row r="32827" hidden="1"/>
    <row r="32828" hidden="1"/>
    <row r="32829" hidden="1"/>
    <row r="32830" hidden="1"/>
    <row r="32831" hidden="1"/>
    <row r="32832" hidden="1"/>
    <row r="32833" hidden="1"/>
    <row r="32834" hidden="1"/>
    <row r="32835" hidden="1"/>
    <row r="32836" hidden="1"/>
    <row r="32837" hidden="1"/>
    <row r="32838" hidden="1"/>
    <row r="32839" hidden="1"/>
    <row r="32840" hidden="1"/>
    <row r="32841" hidden="1"/>
    <row r="32842" hidden="1"/>
    <row r="32843" hidden="1"/>
    <row r="32844" hidden="1"/>
    <row r="32845" hidden="1"/>
    <row r="32846" hidden="1"/>
    <row r="32847" hidden="1"/>
    <row r="32848" hidden="1"/>
    <row r="32849" hidden="1"/>
    <row r="32850" hidden="1"/>
    <row r="32851" hidden="1"/>
    <row r="32852" hidden="1"/>
    <row r="32853" hidden="1"/>
    <row r="32854" hidden="1"/>
    <row r="32855" hidden="1"/>
    <row r="32856" hidden="1"/>
    <row r="32857" hidden="1"/>
    <row r="32858" hidden="1"/>
    <row r="32859" hidden="1"/>
    <row r="32860" hidden="1"/>
    <row r="32861" hidden="1"/>
    <row r="32862" hidden="1"/>
    <row r="32863" hidden="1"/>
    <row r="32864" hidden="1"/>
    <row r="32865" hidden="1"/>
    <row r="32866" hidden="1"/>
    <row r="32867" hidden="1"/>
    <row r="32868" hidden="1"/>
    <row r="32869" hidden="1"/>
    <row r="32870" hidden="1"/>
    <row r="32871" hidden="1"/>
    <row r="32872" hidden="1"/>
    <row r="32873" hidden="1"/>
    <row r="32874" hidden="1"/>
    <row r="32875" hidden="1"/>
    <row r="32876" hidden="1"/>
    <row r="32877" hidden="1"/>
    <row r="32878" hidden="1"/>
    <row r="32879" hidden="1"/>
    <row r="32880" hidden="1"/>
    <row r="32881" hidden="1"/>
    <row r="32882" hidden="1"/>
    <row r="32883" hidden="1"/>
    <row r="32884" hidden="1"/>
    <row r="32885" hidden="1"/>
    <row r="32886" hidden="1"/>
    <row r="32887" hidden="1"/>
    <row r="32888" hidden="1"/>
    <row r="32889" hidden="1"/>
    <row r="32890" hidden="1"/>
    <row r="32891" hidden="1"/>
    <row r="32892" hidden="1"/>
    <row r="32893" hidden="1"/>
    <row r="32894" hidden="1"/>
    <row r="32895" hidden="1"/>
    <row r="32896" hidden="1"/>
    <row r="32897" hidden="1"/>
    <row r="32898" hidden="1"/>
    <row r="32899" hidden="1"/>
    <row r="32900" hidden="1"/>
    <row r="32901" hidden="1"/>
    <row r="32902" hidden="1"/>
    <row r="32903" hidden="1"/>
    <row r="32904" hidden="1"/>
    <row r="32905" hidden="1"/>
    <row r="32906" hidden="1"/>
    <row r="32907" hidden="1"/>
    <row r="32908" hidden="1"/>
    <row r="32909" hidden="1"/>
    <row r="32910" hidden="1"/>
    <row r="32911" hidden="1"/>
    <row r="32912" hidden="1"/>
    <row r="32913" hidden="1"/>
    <row r="32914" hidden="1"/>
    <row r="32915" hidden="1"/>
    <row r="32916" hidden="1"/>
    <row r="32917" hidden="1"/>
    <row r="32918" hidden="1"/>
    <row r="32919" hidden="1"/>
    <row r="32920" hidden="1"/>
    <row r="32921" hidden="1"/>
    <row r="32922" hidden="1"/>
    <row r="32923" hidden="1"/>
    <row r="32924" hidden="1"/>
    <row r="32925" hidden="1"/>
    <row r="32926" hidden="1"/>
    <row r="32927" hidden="1"/>
    <row r="32928" hidden="1"/>
    <row r="32929" hidden="1"/>
    <row r="32930" hidden="1"/>
    <row r="32931" hidden="1"/>
    <row r="32932" hidden="1"/>
    <row r="32933" hidden="1"/>
    <row r="32934" hidden="1"/>
    <row r="32935" hidden="1"/>
    <row r="32936" hidden="1"/>
    <row r="32937" hidden="1"/>
    <row r="32938" hidden="1"/>
    <row r="32939" hidden="1"/>
    <row r="32940" hidden="1"/>
    <row r="32941" hidden="1"/>
    <row r="32942" hidden="1"/>
    <row r="32943" hidden="1"/>
    <row r="32944" hidden="1"/>
    <row r="32945" hidden="1"/>
    <row r="32946" hidden="1"/>
    <row r="32947" hidden="1"/>
    <row r="32948" hidden="1"/>
    <row r="32949" hidden="1"/>
    <row r="32950" hidden="1"/>
    <row r="32951" hidden="1"/>
    <row r="32952" hidden="1"/>
    <row r="32953" hidden="1"/>
    <row r="32954" hidden="1"/>
    <row r="32955" hidden="1"/>
    <row r="32956" hidden="1"/>
    <row r="32957" hidden="1"/>
    <row r="32958" hidden="1"/>
    <row r="32959" hidden="1"/>
    <row r="32960" hidden="1"/>
    <row r="32961" hidden="1"/>
    <row r="32962" hidden="1"/>
    <row r="32963" hidden="1"/>
    <row r="32964" hidden="1"/>
    <row r="32965" hidden="1"/>
    <row r="32966" hidden="1"/>
    <row r="32967" hidden="1"/>
    <row r="32968" hidden="1"/>
    <row r="32969" hidden="1"/>
    <row r="32970" hidden="1"/>
    <row r="32971" hidden="1"/>
    <row r="32972" hidden="1"/>
    <row r="32973" hidden="1"/>
    <row r="32974" hidden="1"/>
    <row r="32975" hidden="1"/>
    <row r="32976" hidden="1"/>
    <row r="32977" hidden="1"/>
    <row r="32978" hidden="1"/>
    <row r="32979" hidden="1"/>
    <row r="32980" hidden="1"/>
    <row r="32981" hidden="1"/>
    <row r="32982" hidden="1"/>
    <row r="32983" hidden="1"/>
    <row r="32984" hidden="1"/>
    <row r="32985" hidden="1"/>
    <row r="32986" hidden="1"/>
    <row r="32987" hidden="1"/>
    <row r="32988" hidden="1"/>
    <row r="32989" hidden="1"/>
    <row r="32990" hidden="1"/>
    <row r="32991" hidden="1"/>
    <row r="32992" hidden="1"/>
    <row r="32993" hidden="1"/>
    <row r="32994" hidden="1"/>
    <row r="32995" hidden="1"/>
    <row r="32996" hidden="1"/>
    <row r="32997" hidden="1"/>
    <row r="32998" hidden="1"/>
    <row r="32999" hidden="1"/>
    <row r="33000" hidden="1"/>
    <row r="33001" hidden="1"/>
    <row r="33002" hidden="1"/>
    <row r="33003" hidden="1"/>
    <row r="33004" hidden="1"/>
    <row r="33005" hidden="1"/>
    <row r="33006" hidden="1"/>
    <row r="33007" hidden="1"/>
    <row r="33008" hidden="1"/>
    <row r="33009" hidden="1"/>
    <row r="33010" hidden="1"/>
    <row r="33011" hidden="1"/>
    <row r="33012" hidden="1"/>
    <row r="33013" hidden="1"/>
    <row r="33014" hidden="1"/>
    <row r="33015" hidden="1"/>
    <row r="33016" hidden="1"/>
    <row r="33017" hidden="1"/>
    <row r="33018" hidden="1"/>
    <row r="33019" hidden="1"/>
    <row r="33020" hidden="1"/>
    <row r="33021" hidden="1"/>
    <row r="33022" hidden="1"/>
    <row r="33023" hidden="1"/>
    <row r="33024" hidden="1"/>
    <row r="33025" hidden="1"/>
    <row r="33026" hidden="1"/>
    <row r="33027" hidden="1"/>
    <row r="33028" hidden="1"/>
    <row r="33029" hidden="1"/>
    <row r="33030" hidden="1"/>
    <row r="33031" hidden="1"/>
    <row r="33032" hidden="1"/>
    <row r="33033" hidden="1"/>
    <row r="33034" hidden="1"/>
    <row r="33035" hidden="1"/>
    <row r="33036" hidden="1"/>
    <row r="33037" hidden="1"/>
    <row r="33038" hidden="1"/>
    <row r="33039" hidden="1"/>
    <row r="33040" hidden="1"/>
    <row r="33041" hidden="1"/>
    <row r="33042" hidden="1"/>
    <row r="33043" hidden="1"/>
    <row r="33044" hidden="1"/>
    <row r="33045" hidden="1"/>
    <row r="33046" hidden="1"/>
    <row r="33047" hidden="1"/>
    <row r="33048" hidden="1"/>
    <row r="33049" hidden="1"/>
    <row r="33050" hidden="1"/>
    <row r="33051" hidden="1"/>
    <row r="33052" hidden="1"/>
    <row r="33053" hidden="1"/>
    <row r="33054" hidden="1"/>
    <row r="33055" hidden="1"/>
    <row r="33056" hidden="1"/>
    <row r="33057" hidden="1"/>
    <row r="33058" hidden="1"/>
    <row r="33059" hidden="1"/>
    <row r="33060" hidden="1"/>
    <row r="33061" hidden="1"/>
    <row r="33062" hidden="1"/>
    <row r="33063" hidden="1"/>
    <row r="33064" hidden="1"/>
    <row r="33065" hidden="1"/>
    <row r="33066" hidden="1"/>
    <row r="33067" hidden="1"/>
    <row r="33068" hidden="1"/>
    <row r="33069" hidden="1"/>
    <row r="33070" hidden="1"/>
    <row r="33071" hidden="1"/>
    <row r="33072" hidden="1"/>
    <row r="33073" hidden="1"/>
    <row r="33074" hidden="1"/>
    <row r="33075" hidden="1"/>
    <row r="33076" hidden="1"/>
    <row r="33077" hidden="1"/>
    <row r="33078" hidden="1"/>
    <row r="33079" hidden="1"/>
    <row r="33080" hidden="1"/>
    <row r="33081" hidden="1"/>
    <row r="33082" hidden="1"/>
    <row r="33083" hidden="1"/>
    <row r="33084" hidden="1"/>
    <row r="33085" hidden="1"/>
    <row r="33086" hidden="1"/>
    <row r="33087" hidden="1"/>
    <row r="33088" hidden="1"/>
    <row r="33089" hidden="1"/>
    <row r="33090" hidden="1"/>
    <row r="33091" hidden="1"/>
    <row r="33092" hidden="1"/>
    <row r="33093" hidden="1"/>
    <row r="33094" hidden="1"/>
    <row r="33095" hidden="1"/>
    <row r="33096" hidden="1"/>
    <row r="33097" hidden="1"/>
    <row r="33098" hidden="1"/>
    <row r="33099" hidden="1"/>
    <row r="33100" hidden="1"/>
    <row r="33101" hidden="1"/>
    <row r="33102" hidden="1"/>
    <row r="33103" hidden="1"/>
    <row r="33104" hidden="1"/>
    <row r="33105" hidden="1"/>
    <row r="33106" hidden="1"/>
    <row r="33107" hidden="1"/>
    <row r="33108" hidden="1"/>
    <row r="33109" hidden="1"/>
    <row r="33110" hidden="1"/>
    <row r="33111" hidden="1"/>
    <row r="33112" hidden="1"/>
    <row r="33113" hidden="1"/>
    <row r="33114" hidden="1"/>
    <row r="33115" hidden="1"/>
    <row r="33116" hidden="1"/>
    <row r="33117" hidden="1"/>
    <row r="33118" hidden="1"/>
    <row r="33119" hidden="1"/>
    <row r="33120" hidden="1"/>
    <row r="33121" hidden="1"/>
    <row r="33122" hidden="1"/>
    <row r="33123" hidden="1"/>
    <row r="33124" hidden="1"/>
    <row r="33125" hidden="1"/>
    <row r="33126" hidden="1"/>
    <row r="33127" hidden="1"/>
    <row r="33128" hidden="1"/>
    <row r="33129" hidden="1"/>
    <row r="33130" hidden="1"/>
    <row r="33131" hidden="1"/>
    <row r="33132" hidden="1"/>
    <row r="33133" hidden="1"/>
    <row r="33134" hidden="1"/>
    <row r="33135" hidden="1"/>
    <row r="33136" hidden="1"/>
    <row r="33137" hidden="1"/>
    <row r="33138" hidden="1"/>
    <row r="33139" hidden="1"/>
    <row r="33140" hidden="1"/>
    <row r="33141" hidden="1"/>
    <row r="33142" hidden="1"/>
    <row r="33143" hidden="1"/>
    <row r="33144" hidden="1"/>
    <row r="33145" hidden="1"/>
    <row r="33146" hidden="1"/>
    <row r="33147" hidden="1"/>
    <row r="33148" hidden="1"/>
    <row r="33149" hidden="1"/>
    <row r="33150" hidden="1"/>
    <row r="33151" hidden="1"/>
    <row r="33152" hidden="1"/>
    <row r="33153" hidden="1"/>
    <row r="33154" hidden="1"/>
    <row r="33155" hidden="1"/>
    <row r="33156" hidden="1"/>
    <row r="33157" hidden="1"/>
    <row r="33158" hidden="1"/>
    <row r="33159" hidden="1"/>
    <row r="33160" hidden="1"/>
    <row r="33161" hidden="1"/>
    <row r="33162" hidden="1"/>
    <row r="33163" hidden="1"/>
    <row r="33164" hidden="1"/>
    <row r="33165" hidden="1"/>
    <row r="33166" hidden="1"/>
    <row r="33167" hidden="1"/>
    <row r="33168" hidden="1"/>
    <row r="33169" hidden="1"/>
    <row r="33170" hidden="1"/>
    <row r="33171" hidden="1"/>
    <row r="33172" hidden="1"/>
    <row r="33173" hidden="1"/>
    <row r="33174" hidden="1"/>
    <row r="33175" hidden="1"/>
    <row r="33176" hidden="1"/>
    <row r="33177" hidden="1"/>
    <row r="33178" hidden="1"/>
    <row r="33179" hidden="1"/>
    <row r="33180" hidden="1"/>
    <row r="33181" hidden="1"/>
    <row r="33182" hidden="1"/>
    <row r="33183" hidden="1"/>
    <row r="33184" hidden="1"/>
    <row r="33185" hidden="1"/>
    <row r="33186" hidden="1"/>
    <row r="33187" hidden="1"/>
    <row r="33188" hidden="1"/>
    <row r="33189" hidden="1"/>
    <row r="33190" hidden="1"/>
    <row r="33191" hidden="1"/>
    <row r="33192" hidden="1"/>
    <row r="33193" hidden="1"/>
    <row r="33194" hidden="1"/>
    <row r="33195" hidden="1"/>
    <row r="33196" hidden="1"/>
    <row r="33197" hidden="1"/>
    <row r="33198" hidden="1"/>
    <row r="33199" hidden="1"/>
    <row r="33200" hidden="1"/>
    <row r="33201" hidden="1"/>
    <row r="33202" hidden="1"/>
    <row r="33203" hidden="1"/>
    <row r="33204" hidden="1"/>
    <row r="33205" hidden="1"/>
    <row r="33206" hidden="1"/>
    <row r="33207" hidden="1"/>
    <row r="33208" hidden="1"/>
    <row r="33209" hidden="1"/>
    <row r="33210" hidden="1"/>
    <row r="33211" hidden="1"/>
    <row r="33212" hidden="1"/>
    <row r="33213" hidden="1"/>
    <row r="33214" hidden="1"/>
    <row r="33215" hidden="1"/>
    <row r="33216" hidden="1"/>
    <row r="33217" hidden="1"/>
    <row r="33218" hidden="1"/>
    <row r="33219" hidden="1"/>
    <row r="33220" hidden="1"/>
    <row r="33221" hidden="1"/>
    <row r="33222" hidden="1"/>
    <row r="33223" hidden="1"/>
    <row r="33224" hidden="1"/>
    <row r="33225" hidden="1"/>
    <row r="33226" hidden="1"/>
    <row r="33227" hidden="1"/>
    <row r="33228" hidden="1"/>
    <row r="33229" hidden="1"/>
    <row r="33230" hidden="1"/>
    <row r="33231" hidden="1"/>
    <row r="33232" hidden="1"/>
    <row r="33233" hidden="1"/>
    <row r="33234" hidden="1"/>
    <row r="33235" hidden="1"/>
    <row r="33236" hidden="1"/>
    <row r="33237" hidden="1"/>
    <row r="33238" hidden="1"/>
    <row r="33239" hidden="1"/>
    <row r="33240" hidden="1"/>
    <row r="33241" hidden="1"/>
    <row r="33242" hidden="1"/>
    <row r="33243" hidden="1"/>
    <row r="33244" hidden="1"/>
    <row r="33245" hidden="1"/>
    <row r="33246" hidden="1"/>
    <row r="33247" hidden="1"/>
    <row r="33248" hidden="1"/>
    <row r="33249" hidden="1"/>
    <row r="33250" hidden="1"/>
    <row r="33251" hidden="1"/>
    <row r="33252" hidden="1"/>
    <row r="33253" hidden="1"/>
    <row r="33254" hidden="1"/>
    <row r="33255" hidden="1"/>
    <row r="33256" hidden="1"/>
    <row r="33257" hidden="1"/>
    <row r="33258" hidden="1"/>
    <row r="33259" hidden="1"/>
    <row r="33260" hidden="1"/>
    <row r="33261" hidden="1"/>
    <row r="33262" hidden="1"/>
    <row r="33263" hidden="1"/>
    <row r="33264" hidden="1"/>
    <row r="33265" hidden="1"/>
    <row r="33266" hidden="1"/>
    <row r="33267" hidden="1"/>
    <row r="33268" hidden="1"/>
    <row r="33269" hidden="1"/>
    <row r="33270" hidden="1"/>
    <row r="33271" hidden="1"/>
    <row r="33272" hidden="1"/>
    <row r="33273" hidden="1"/>
    <row r="33274" hidden="1"/>
    <row r="33275" hidden="1"/>
    <row r="33276" hidden="1"/>
    <row r="33277" hidden="1"/>
    <row r="33278" hidden="1"/>
    <row r="33279" hidden="1"/>
    <row r="33280" hidden="1"/>
    <row r="33281" hidden="1"/>
    <row r="33282" hidden="1"/>
    <row r="33283" hidden="1"/>
    <row r="33284" hidden="1"/>
    <row r="33285" hidden="1"/>
    <row r="33286" hidden="1"/>
    <row r="33287" hidden="1"/>
    <row r="33288" hidden="1"/>
    <row r="33289" hidden="1"/>
    <row r="33290" hidden="1"/>
    <row r="33291" hidden="1"/>
    <row r="33292" hidden="1"/>
    <row r="33293" hidden="1"/>
    <row r="33294" hidden="1"/>
    <row r="33295" hidden="1"/>
    <row r="33296" hidden="1"/>
    <row r="33297" hidden="1"/>
    <row r="33298" hidden="1"/>
    <row r="33299" hidden="1"/>
    <row r="33300" hidden="1"/>
    <row r="33301" hidden="1"/>
    <row r="33302" hidden="1"/>
    <row r="33303" hidden="1"/>
    <row r="33304" hidden="1"/>
    <row r="33305" hidden="1"/>
    <row r="33306" hidden="1"/>
    <row r="33307" hidden="1"/>
    <row r="33308" hidden="1"/>
    <row r="33309" hidden="1"/>
    <row r="33310" hidden="1"/>
    <row r="33311" hidden="1"/>
    <row r="33312" hidden="1"/>
    <row r="33313" hidden="1"/>
    <row r="33314" hidden="1"/>
    <row r="33315" hidden="1"/>
    <row r="33316" hidden="1"/>
    <row r="33317" hidden="1"/>
    <row r="33318" hidden="1"/>
    <row r="33319" hidden="1"/>
    <row r="33320" hidden="1"/>
    <row r="33321" hidden="1"/>
    <row r="33322" hidden="1"/>
    <row r="33323" hidden="1"/>
    <row r="33324" hidden="1"/>
    <row r="33325" hidden="1"/>
    <row r="33326" hidden="1"/>
    <row r="33327" hidden="1"/>
    <row r="33328" hidden="1"/>
    <row r="33329" hidden="1"/>
    <row r="33330" hidden="1"/>
    <row r="33331" hidden="1"/>
    <row r="33332" hidden="1"/>
    <row r="33333" hidden="1"/>
    <row r="33334" hidden="1"/>
    <row r="33335" hidden="1"/>
    <row r="33336" hidden="1"/>
    <row r="33337" hidden="1"/>
    <row r="33338" hidden="1"/>
    <row r="33339" hidden="1"/>
    <row r="33340" hidden="1"/>
    <row r="33341" hidden="1"/>
    <row r="33342" hidden="1"/>
    <row r="33343" hidden="1"/>
    <row r="33344" hidden="1"/>
    <row r="33345" hidden="1"/>
    <row r="33346" hidden="1"/>
    <row r="33347" hidden="1"/>
    <row r="33348" hidden="1"/>
    <row r="33349" hidden="1"/>
    <row r="33350" hidden="1"/>
    <row r="33351" hidden="1"/>
    <row r="33352" hidden="1"/>
    <row r="33353" hidden="1"/>
    <row r="33354" hidden="1"/>
    <row r="33355" hidden="1"/>
    <row r="33356" hidden="1"/>
    <row r="33357" hidden="1"/>
    <row r="33358" hidden="1"/>
    <row r="33359" hidden="1"/>
    <row r="33360" hidden="1"/>
    <row r="33361" hidden="1"/>
    <row r="33362" hidden="1"/>
    <row r="33363" hidden="1"/>
    <row r="33364" hidden="1"/>
    <row r="33365" hidden="1"/>
    <row r="33366" hidden="1"/>
    <row r="33367" hidden="1"/>
    <row r="33368" hidden="1"/>
    <row r="33369" hidden="1"/>
    <row r="33370" hidden="1"/>
    <row r="33371" hidden="1"/>
    <row r="33372" hidden="1"/>
    <row r="33373" hidden="1"/>
    <row r="33374" hidden="1"/>
    <row r="33375" hidden="1"/>
    <row r="33376" hidden="1"/>
    <row r="33377" hidden="1"/>
    <row r="33378" hidden="1"/>
    <row r="33379" hidden="1"/>
    <row r="33380" hidden="1"/>
    <row r="33381" hidden="1"/>
    <row r="33382" hidden="1"/>
    <row r="33383" hidden="1"/>
    <row r="33384" hidden="1"/>
    <row r="33385" hidden="1"/>
    <row r="33386" hidden="1"/>
    <row r="33387" hidden="1"/>
    <row r="33388" hidden="1"/>
    <row r="33389" hidden="1"/>
    <row r="33390" hidden="1"/>
    <row r="33391" hidden="1"/>
    <row r="33392" hidden="1"/>
    <row r="33393" hidden="1"/>
    <row r="33394" hidden="1"/>
    <row r="33395" hidden="1"/>
    <row r="33396" hidden="1"/>
    <row r="33397" hidden="1"/>
    <row r="33398" hidden="1"/>
    <row r="33399" hidden="1"/>
    <row r="33400" hidden="1"/>
    <row r="33401" hidden="1"/>
    <row r="33402" hidden="1"/>
    <row r="33403" hidden="1"/>
    <row r="33404" hidden="1"/>
    <row r="33405" hidden="1"/>
    <row r="33406" hidden="1"/>
    <row r="33407" hidden="1"/>
    <row r="33408" hidden="1"/>
    <row r="33409" hidden="1"/>
    <row r="33410" hidden="1"/>
    <row r="33411" hidden="1"/>
    <row r="33412" hidden="1"/>
    <row r="33413" hidden="1"/>
    <row r="33414" hidden="1"/>
    <row r="33415" hidden="1"/>
    <row r="33416" hidden="1"/>
    <row r="33417" hidden="1"/>
    <row r="33418" hidden="1"/>
    <row r="33419" hidden="1"/>
    <row r="33420" hidden="1"/>
    <row r="33421" hidden="1"/>
    <row r="33422" hidden="1"/>
    <row r="33423" hidden="1"/>
    <row r="33424" hidden="1"/>
    <row r="33425" hidden="1"/>
    <row r="33426" hidden="1"/>
    <row r="33427" hidden="1"/>
    <row r="33428" hidden="1"/>
    <row r="33429" hidden="1"/>
    <row r="33430" hidden="1"/>
    <row r="33431" hidden="1"/>
    <row r="33432" hidden="1"/>
    <row r="33433" hidden="1"/>
    <row r="33434" hidden="1"/>
    <row r="33435" hidden="1"/>
    <row r="33436" hidden="1"/>
    <row r="33437" hidden="1"/>
    <row r="33438" hidden="1"/>
    <row r="33439" hidden="1"/>
    <row r="33440" hidden="1"/>
    <row r="33441" hidden="1"/>
    <row r="33442" hidden="1"/>
    <row r="33443" hidden="1"/>
    <row r="33444" hidden="1"/>
    <row r="33445" hidden="1"/>
    <row r="33446" hidden="1"/>
    <row r="33447" hidden="1"/>
    <row r="33448" hidden="1"/>
    <row r="33449" hidden="1"/>
    <row r="33450" hidden="1"/>
    <row r="33451" hidden="1"/>
    <row r="33452" hidden="1"/>
    <row r="33453" hidden="1"/>
    <row r="33454" hidden="1"/>
    <row r="33455" hidden="1"/>
    <row r="33456" hidden="1"/>
    <row r="33457" hidden="1"/>
    <row r="33458" hidden="1"/>
    <row r="33459" hidden="1"/>
    <row r="33460" hidden="1"/>
    <row r="33461" hidden="1"/>
    <row r="33462" hidden="1"/>
    <row r="33463" hidden="1"/>
    <row r="33464" hidden="1"/>
    <row r="33465" hidden="1"/>
    <row r="33466" hidden="1"/>
    <row r="33467" hidden="1"/>
    <row r="33468" hidden="1"/>
    <row r="33469" hidden="1"/>
    <row r="33470" hidden="1"/>
    <row r="33471" hidden="1"/>
    <row r="33472" hidden="1"/>
    <row r="33473" hidden="1"/>
    <row r="33474" hidden="1"/>
    <row r="33475" hidden="1"/>
    <row r="33476" hidden="1"/>
    <row r="33477" hidden="1"/>
    <row r="33478" hidden="1"/>
    <row r="33479" hidden="1"/>
    <row r="33480" hidden="1"/>
    <row r="33481" hidden="1"/>
    <row r="33482" hidden="1"/>
    <row r="33483" hidden="1"/>
    <row r="33484" hidden="1"/>
    <row r="33485" hidden="1"/>
    <row r="33486" hidden="1"/>
    <row r="33487" hidden="1"/>
    <row r="33488" hidden="1"/>
    <row r="33489" hidden="1"/>
    <row r="33490" hidden="1"/>
    <row r="33491" hidden="1"/>
    <row r="33492" hidden="1"/>
    <row r="33493" hidden="1"/>
    <row r="33494" hidden="1"/>
    <row r="33495" hidden="1"/>
    <row r="33496" hidden="1"/>
    <row r="33497" hidden="1"/>
    <row r="33498" hidden="1"/>
    <row r="33499" hidden="1"/>
    <row r="33500" hidden="1"/>
    <row r="33501" hidden="1"/>
    <row r="33502" hidden="1"/>
    <row r="33503" hidden="1"/>
    <row r="33504" hidden="1"/>
    <row r="33505" hidden="1"/>
    <row r="33506" hidden="1"/>
    <row r="33507" hidden="1"/>
    <row r="33508" hidden="1"/>
    <row r="33509" hidden="1"/>
    <row r="33510" hidden="1"/>
    <row r="33511" hidden="1"/>
    <row r="33512" hidden="1"/>
    <row r="33513" hidden="1"/>
    <row r="33514" hidden="1"/>
    <row r="33515" hidden="1"/>
    <row r="33516" hidden="1"/>
    <row r="33517" hidden="1"/>
    <row r="33518" hidden="1"/>
    <row r="33519" hidden="1"/>
    <row r="33520" hidden="1"/>
    <row r="33521" hidden="1"/>
    <row r="33522" hidden="1"/>
    <row r="33523" hidden="1"/>
    <row r="33524" hidden="1"/>
    <row r="33525" hidden="1"/>
    <row r="33526" hidden="1"/>
    <row r="33527" hidden="1"/>
    <row r="33528" hidden="1"/>
    <row r="33529" hidden="1"/>
    <row r="33530" hidden="1"/>
    <row r="33531" hidden="1"/>
    <row r="33532" hidden="1"/>
    <row r="33533" hidden="1"/>
    <row r="33534" hidden="1"/>
    <row r="33535" hidden="1"/>
    <row r="33536" hidden="1"/>
    <row r="33537" hidden="1"/>
    <row r="33538" hidden="1"/>
    <row r="33539" hidden="1"/>
    <row r="33540" hidden="1"/>
    <row r="33541" hidden="1"/>
    <row r="33542" hidden="1"/>
    <row r="33543" hidden="1"/>
    <row r="33544" hidden="1"/>
    <row r="33545" hidden="1"/>
    <row r="33546" hidden="1"/>
    <row r="33547" hidden="1"/>
    <row r="33548" hidden="1"/>
    <row r="33549" hidden="1"/>
    <row r="33550" hidden="1"/>
    <row r="33551" hidden="1"/>
    <row r="33552" hidden="1"/>
    <row r="33553" hidden="1"/>
    <row r="33554" hidden="1"/>
    <row r="33555" hidden="1"/>
    <row r="33556" hidden="1"/>
    <row r="33557" hidden="1"/>
    <row r="33558" hidden="1"/>
    <row r="33559" hidden="1"/>
    <row r="33560" hidden="1"/>
    <row r="33561" hidden="1"/>
    <row r="33562" hidden="1"/>
    <row r="33563" hidden="1"/>
    <row r="33564" hidden="1"/>
    <row r="33565" hidden="1"/>
    <row r="33566" hidden="1"/>
    <row r="33567" hidden="1"/>
    <row r="33568" hidden="1"/>
    <row r="33569" hidden="1"/>
    <row r="33570" hidden="1"/>
    <row r="33571" hidden="1"/>
    <row r="33572" hidden="1"/>
    <row r="33573" hidden="1"/>
    <row r="33574" hidden="1"/>
    <row r="33575" hidden="1"/>
    <row r="33576" hidden="1"/>
    <row r="33577" hidden="1"/>
    <row r="33578" hidden="1"/>
    <row r="33579" hidden="1"/>
    <row r="33580" hidden="1"/>
    <row r="33581" hidden="1"/>
    <row r="33582" hidden="1"/>
    <row r="33583" hidden="1"/>
    <row r="33584" hidden="1"/>
    <row r="33585" hidden="1"/>
    <row r="33586" hidden="1"/>
    <row r="33587" hidden="1"/>
    <row r="33588" hidden="1"/>
    <row r="33589" hidden="1"/>
    <row r="33590" hidden="1"/>
    <row r="33591" hidden="1"/>
    <row r="33592" hidden="1"/>
    <row r="33593" hidden="1"/>
    <row r="33594" hidden="1"/>
    <row r="33595" hidden="1"/>
    <row r="33596" hidden="1"/>
    <row r="33597" hidden="1"/>
    <row r="33598" hidden="1"/>
    <row r="33599" hidden="1"/>
    <row r="33600" hidden="1"/>
    <row r="33601" hidden="1"/>
    <row r="33602" hidden="1"/>
    <row r="33603" hidden="1"/>
    <row r="33604" hidden="1"/>
    <row r="33605" hidden="1"/>
    <row r="33606" hidden="1"/>
    <row r="33607" hidden="1"/>
    <row r="33608" hidden="1"/>
    <row r="33609" hidden="1"/>
    <row r="33610" hidden="1"/>
    <row r="33611" hidden="1"/>
    <row r="33612" hidden="1"/>
    <row r="33613" hidden="1"/>
    <row r="33614" hidden="1"/>
    <row r="33615" hidden="1"/>
    <row r="33616" hidden="1"/>
    <row r="33617" hidden="1"/>
    <row r="33618" hidden="1"/>
    <row r="33619" hidden="1"/>
    <row r="33620" hidden="1"/>
    <row r="33621" hidden="1"/>
    <row r="33622" hidden="1"/>
    <row r="33623" hidden="1"/>
    <row r="33624" hidden="1"/>
    <row r="33625" hidden="1"/>
    <row r="33626" hidden="1"/>
    <row r="33627" hidden="1"/>
    <row r="33628" hidden="1"/>
    <row r="33629" hidden="1"/>
    <row r="33630" hidden="1"/>
    <row r="33631" hidden="1"/>
    <row r="33632" hidden="1"/>
    <row r="33633" hidden="1"/>
    <row r="33634" hidden="1"/>
    <row r="33635" hidden="1"/>
    <row r="33636" hidden="1"/>
    <row r="33637" hidden="1"/>
    <row r="33638" hidden="1"/>
    <row r="33639" hidden="1"/>
    <row r="33640" hidden="1"/>
    <row r="33641" hidden="1"/>
    <row r="33642" hidden="1"/>
    <row r="33643" hidden="1"/>
    <row r="33644" hidden="1"/>
    <row r="33645" hidden="1"/>
    <row r="33646" hidden="1"/>
    <row r="33647" hidden="1"/>
    <row r="33648" hidden="1"/>
    <row r="33649" hidden="1"/>
    <row r="33650" hidden="1"/>
    <row r="33651" hidden="1"/>
    <row r="33652" hidden="1"/>
    <row r="33653" hidden="1"/>
    <row r="33654" hidden="1"/>
    <row r="33655" hidden="1"/>
    <row r="33656" hidden="1"/>
    <row r="33657" hidden="1"/>
    <row r="33658" hidden="1"/>
    <row r="33659" hidden="1"/>
    <row r="33660" hidden="1"/>
    <row r="33661" hidden="1"/>
    <row r="33662" hidden="1"/>
    <row r="33663" hidden="1"/>
    <row r="33664" hidden="1"/>
    <row r="33665" hidden="1"/>
    <row r="33666" hidden="1"/>
    <row r="33667" hidden="1"/>
    <row r="33668" hidden="1"/>
    <row r="33669" hidden="1"/>
    <row r="33670" hidden="1"/>
    <row r="33671" hidden="1"/>
    <row r="33672" hidden="1"/>
    <row r="33673" hidden="1"/>
    <row r="33674" hidden="1"/>
    <row r="33675" hidden="1"/>
    <row r="33676" hidden="1"/>
    <row r="33677" hidden="1"/>
    <row r="33678" hidden="1"/>
    <row r="33679" hidden="1"/>
    <row r="33680" hidden="1"/>
    <row r="33681" hidden="1"/>
    <row r="33682" hidden="1"/>
    <row r="33683" hidden="1"/>
    <row r="33684" hidden="1"/>
    <row r="33685" hidden="1"/>
    <row r="33686" hidden="1"/>
    <row r="33687" hidden="1"/>
    <row r="33688" hidden="1"/>
    <row r="33689" hidden="1"/>
    <row r="33690" hidden="1"/>
    <row r="33691" hidden="1"/>
    <row r="33692" hidden="1"/>
    <row r="33693" hidden="1"/>
    <row r="33694" hidden="1"/>
    <row r="33695" hidden="1"/>
    <row r="33696" hidden="1"/>
    <row r="33697" hidden="1"/>
    <row r="33698" hidden="1"/>
    <row r="33699" hidden="1"/>
    <row r="33700" hidden="1"/>
    <row r="33701" hidden="1"/>
    <row r="33702" hidden="1"/>
    <row r="33703" hidden="1"/>
    <row r="33704" hidden="1"/>
    <row r="33705" hidden="1"/>
    <row r="33706" hidden="1"/>
    <row r="33707" hidden="1"/>
    <row r="33708" hidden="1"/>
    <row r="33709" hidden="1"/>
    <row r="33710" hidden="1"/>
    <row r="33711" hidden="1"/>
    <row r="33712" hidden="1"/>
    <row r="33713" hidden="1"/>
    <row r="33714" hidden="1"/>
    <row r="33715" hidden="1"/>
    <row r="33716" hidden="1"/>
    <row r="33717" hidden="1"/>
    <row r="33718" hidden="1"/>
    <row r="33719" hidden="1"/>
    <row r="33720" hidden="1"/>
    <row r="33721" hidden="1"/>
    <row r="33722" hidden="1"/>
    <row r="33723" hidden="1"/>
    <row r="33724" hidden="1"/>
    <row r="33725" hidden="1"/>
    <row r="33726" hidden="1"/>
    <row r="33727" hidden="1"/>
    <row r="33728" hidden="1"/>
    <row r="33729" hidden="1"/>
    <row r="33730" hidden="1"/>
    <row r="33731" hidden="1"/>
    <row r="33732" hidden="1"/>
    <row r="33733" hidden="1"/>
    <row r="33734" hidden="1"/>
    <row r="33735" hidden="1"/>
    <row r="33736" hidden="1"/>
    <row r="33737" hidden="1"/>
    <row r="33738" hidden="1"/>
    <row r="33739" hidden="1"/>
    <row r="33740" hidden="1"/>
    <row r="33741" hidden="1"/>
    <row r="33742" hidden="1"/>
    <row r="33743" hidden="1"/>
    <row r="33744" hidden="1"/>
    <row r="33745" hidden="1"/>
    <row r="33746" hidden="1"/>
    <row r="33747" hidden="1"/>
    <row r="33748" hidden="1"/>
    <row r="33749" hidden="1"/>
    <row r="33750" hidden="1"/>
    <row r="33751" hidden="1"/>
    <row r="33752" hidden="1"/>
    <row r="33753" hidden="1"/>
    <row r="33754" hidden="1"/>
    <row r="33755" hidden="1"/>
    <row r="33756" hidden="1"/>
    <row r="33757" hidden="1"/>
    <row r="33758" hidden="1"/>
    <row r="33759" hidden="1"/>
    <row r="33760" hidden="1"/>
    <row r="33761" hidden="1"/>
    <row r="33762" hidden="1"/>
    <row r="33763" hidden="1"/>
    <row r="33764" hidden="1"/>
    <row r="33765" hidden="1"/>
    <row r="33766" hidden="1"/>
    <row r="33767" hidden="1"/>
    <row r="33768" hidden="1"/>
    <row r="33769" hidden="1"/>
    <row r="33770" hidden="1"/>
    <row r="33771" hidden="1"/>
    <row r="33772" hidden="1"/>
    <row r="33773" hidden="1"/>
    <row r="33774" hidden="1"/>
    <row r="33775" hidden="1"/>
    <row r="33776" hidden="1"/>
    <row r="33777" hidden="1"/>
    <row r="33778" hidden="1"/>
    <row r="33779" hidden="1"/>
    <row r="33780" hidden="1"/>
    <row r="33781" hidden="1"/>
    <row r="33782" hidden="1"/>
    <row r="33783" hidden="1"/>
    <row r="33784" hidden="1"/>
    <row r="33785" hidden="1"/>
    <row r="33786" hidden="1"/>
    <row r="33787" hidden="1"/>
    <row r="33788" hidden="1"/>
    <row r="33789" hidden="1"/>
    <row r="33790" hidden="1"/>
    <row r="33791" hidden="1"/>
    <row r="33792" hidden="1"/>
    <row r="33793" hidden="1"/>
    <row r="33794" hidden="1"/>
    <row r="33795" hidden="1"/>
    <row r="33796" hidden="1"/>
    <row r="33797" hidden="1"/>
    <row r="33798" hidden="1"/>
    <row r="33799" hidden="1"/>
    <row r="33800" hidden="1"/>
    <row r="33801" hidden="1"/>
    <row r="33802" hidden="1"/>
    <row r="33803" hidden="1"/>
    <row r="33804" hidden="1"/>
    <row r="33805" hidden="1"/>
    <row r="33806" hidden="1"/>
    <row r="33807" hidden="1"/>
    <row r="33808" hidden="1"/>
    <row r="33809" hidden="1"/>
    <row r="33810" hidden="1"/>
    <row r="33811" hidden="1"/>
    <row r="33812" hidden="1"/>
    <row r="33813" hidden="1"/>
    <row r="33814" hidden="1"/>
    <row r="33815" hidden="1"/>
    <row r="33816" hidden="1"/>
    <row r="33817" hidden="1"/>
    <row r="33818" hidden="1"/>
    <row r="33819" hidden="1"/>
    <row r="33820" hidden="1"/>
    <row r="33821" hidden="1"/>
    <row r="33822" hidden="1"/>
    <row r="33823" hidden="1"/>
    <row r="33824" hidden="1"/>
    <row r="33825" hidden="1"/>
    <row r="33826" hidden="1"/>
    <row r="33827" hidden="1"/>
    <row r="33828" hidden="1"/>
    <row r="33829" hidden="1"/>
    <row r="33830" hidden="1"/>
    <row r="33831" hidden="1"/>
    <row r="33832" hidden="1"/>
    <row r="33833" hidden="1"/>
    <row r="33834" hidden="1"/>
    <row r="33835" hidden="1"/>
    <row r="33836" hidden="1"/>
    <row r="33837" hidden="1"/>
    <row r="33838" hidden="1"/>
    <row r="33839" hidden="1"/>
    <row r="33840" hidden="1"/>
    <row r="33841" hidden="1"/>
    <row r="33842" hidden="1"/>
    <row r="33843" hidden="1"/>
    <row r="33844" hidden="1"/>
    <row r="33845" hidden="1"/>
    <row r="33846" hidden="1"/>
    <row r="33847" hidden="1"/>
    <row r="33848" hidden="1"/>
    <row r="33849" hidden="1"/>
    <row r="33850" hidden="1"/>
    <row r="33851" hidden="1"/>
    <row r="33852" hidden="1"/>
    <row r="33853" hidden="1"/>
    <row r="33854" hidden="1"/>
    <row r="33855" hidden="1"/>
    <row r="33856" hidden="1"/>
    <row r="33857" hidden="1"/>
    <row r="33858" hidden="1"/>
    <row r="33859" hidden="1"/>
    <row r="33860" hidden="1"/>
    <row r="33861" hidden="1"/>
    <row r="33862" hidden="1"/>
    <row r="33863" hidden="1"/>
    <row r="33864" hidden="1"/>
    <row r="33865" hidden="1"/>
    <row r="33866" hidden="1"/>
    <row r="33867" hidden="1"/>
    <row r="33868" hidden="1"/>
    <row r="33869" hidden="1"/>
    <row r="33870" hidden="1"/>
    <row r="33871" hidden="1"/>
    <row r="33872" hidden="1"/>
    <row r="33873" hidden="1"/>
    <row r="33874" hidden="1"/>
    <row r="33875" hidden="1"/>
    <row r="33876" hidden="1"/>
    <row r="33877" hidden="1"/>
    <row r="33878" hidden="1"/>
    <row r="33879" hidden="1"/>
    <row r="33880" hidden="1"/>
    <row r="33881" hidden="1"/>
    <row r="33882" hidden="1"/>
    <row r="33883" hidden="1"/>
    <row r="33884" hidden="1"/>
    <row r="33885" hidden="1"/>
    <row r="33886" hidden="1"/>
    <row r="33887" hidden="1"/>
    <row r="33888" hidden="1"/>
    <row r="33889" hidden="1"/>
    <row r="33890" hidden="1"/>
    <row r="33891" hidden="1"/>
    <row r="33892" hidden="1"/>
    <row r="33893" hidden="1"/>
    <row r="33894" hidden="1"/>
    <row r="33895" hidden="1"/>
    <row r="33896" hidden="1"/>
    <row r="33897" hidden="1"/>
    <row r="33898" hidden="1"/>
    <row r="33899" hidden="1"/>
    <row r="33900" hidden="1"/>
    <row r="33901" hidden="1"/>
    <row r="33902" hidden="1"/>
    <row r="33903" hidden="1"/>
    <row r="33904" hidden="1"/>
    <row r="33905" hidden="1"/>
    <row r="33906" hidden="1"/>
    <row r="33907" hidden="1"/>
    <row r="33908" hidden="1"/>
    <row r="33909" hidden="1"/>
    <row r="33910" hidden="1"/>
    <row r="33911" hidden="1"/>
    <row r="33912" hidden="1"/>
    <row r="33913" hidden="1"/>
    <row r="33914" hidden="1"/>
    <row r="33915" hidden="1"/>
    <row r="33916" hidden="1"/>
    <row r="33917" hidden="1"/>
    <row r="33918" hidden="1"/>
    <row r="33919" hidden="1"/>
    <row r="33920" hidden="1"/>
    <row r="33921" hidden="1"/>
    <row r="33922" hidden="1"/>
    <row r="33923" hidden="1"/>
    <row r="33924" hidden="1"/>
    <row r="33925" hidden="1"/>
    <row r="33926" hidden="1"/>
    <row r="33927" hidden="1"/>
    <row r="33928" hidden="1"/>
    <row r="33929" hidden="1"/>
    <row r="33930" hidden="1"/>
    <row r="33931" hidden="1"/>
    <row r="33932" hidden="1"/>
    <row r="33933" hidden="1"/>
    <row r="33934" hidden="1"/>
    <row r="33935" hidden="1"/>
    <row r="33936" hidden="1"/>
    <row r="33937" hidden="1"/>
    <row r="33938" hidden="1"/>
    <row r="33939" hidden="1"/>
    <row r="33940" hidden="1"/>
    <row r="33941" hidden="1"/>
    <row r="33942" hidden="1"/>
    <row r="33943" hidden="1"/>
    <row r="33944" hidden="1"/>
    <row r="33945" hidden="1"/>
    <row r="33946" hidden="1"/>
    <row r="33947" hidden="1"/>
    <row r="33948" hidden="1"/>
    <row r="33949" hidden="1"/>
    <row r="33950" hidden="1"/>
    <row r="33951" hidden="1"/>
    <row r="33952" hidden="1"/>
    <row r="33953" hidden="1"/>
    <row r="33954" hidden="1"/>
    <row r="33955" hidden="1"/>
    <row r="33956" hidden="1"/>
    <row r="33957" hidden="1"/>
    <row r="33958" hidden="1"/>
    <row r="33959" hidden="1"/>
    <row r="33960" hidden="1"/>
    <row r="33961" hidden="1"/>
    <row r="33962" hidden="1"/>
    <row r="33963" hidden="1"/>
    <row r="33964" hidden="1"/>
    <row r="33965" hidden="1"/>
    <row r="33966" hidden="1"/>
    <row r="33967" hidden="1"/>
    <row r="33968" hidden="1"/>
    <row r="33969" hidden="1"/>
    <row r="33970" hidden="1"/>
    <row r="33971" hidden="1"/>
    <row r="33972" hidden="1"/>
    <row r="33973" hidden="1"/>
    <row r="33974" hidden="1"/>
    <row r="33975" hidden="1"/>
    <row r="33976" hidden="1"/>
    <row r="33977" hidden="1"/>
    <row r="33978" hidden="1"/>
    <row r="33979" hidden="1"/>
    <row r="33980" hidden="1"/>
    <row r="33981" hidden="1"/>
    <row r="33982" hidden="1"/>
    <row r="33983" hidden="1"/>
    <row r="33984" hidden="1"/>
    <row r="33985" hidden="1"/>
    <row r="33986" hidden="1"/>
    <row r="33987" hidden="1"/>
    <row r="33988" hidden="1"/>
    <row r="33989" hidden="1"/>
    <row r="33990" hidden="1"/>
    <row r="33991" hidden="1"/>
    <row r="33992" hidden="1"/>
    <row r="33993" hidden="1"/>
    <row r="33994" hidden="1"/>
    <row r="33995" hidden="1"/>
    <row r="33996" hidden="1"/>
    <row r="33997" hidden="1"/>
    <row r="33998" hidden="1"/>
    <row r="33999" hidden="1"/>
    <row r="34000" hidden="1"/>
    <row r="34001" hidden="1"/>
    <row r="34002" hidden="1"/>
    <row r="34003" hidden="1"/>
    <row r="34004" hidden="1"/>
    <row r="34005" hidden="1"/>
    <row r="34006" hidden="1"/>
    <row r="34007" hidden="1"/>
    <row r="34008" hidden="1"/>
    <row r="34009" hidden="1"/>
    <row r="34010" hidden="1"/>
    <row r="34011" hidden="1"/>
    <row r="34012" hidden="1"/>
    <row r="34013" hidden="1"/>
    <row r="34014" hidden="1"/>
    <row r="34015" hidden="1"/>
    <row r="34016" hidden="1"/>
    <row r="34017" hidden="1"/>
    <row r="34018" hidden="1"/>
    <row r="34019" hidden="1"/>
    <row r="34020" hidden="1"/>
    <row r="34021" hidden="1"/>
    <row r="34022" hidden="1"/>
    <row r="34023" hidden="1"/>
    <row r="34024" hidden="1"/>
    <row r="34025" hidden="1"/>
    <row r="34026" hidden="1"/>
    <row r="34027" hidden="1"/>
    <row r="34028" hidden="1"/>
    <row r="34029" hidden="1"/>
    <row r="34030" hidden="1"/>
    <row r="34031" hidden="1"/>
    <row r="34032" hidden="1"/>
    <row r="34033" hidden="1"/>
    <row r="34034" hidden="1"/>
    <row r="34035" hidden="1"/>
    <row r="34036" hidden="1"/>
    <row r="34037" hidden="1"/>
    <row r="34038" hidden="1"/>
    <row r="34039" hidden="1"/>
    <row r="34040" hidden="1"/>
    <row r="34041" hidden="1"/>
    <row r="34042" hidden="1"/>
    <row r="34043" hidden="1"/>
    <row r="34044" hidden="1"/>
    <row r="34045" hidden="1"/>
    <row r="34046" hidden="1"/>
    <row r="34047" hidden="1"/>
    <row r="34048" hidden="1"/>
    <row r="34049" hidden="1"/>
    <row r="34050" hidden="1"/>
    <row r="34051" hidden="1"/>
    <row r="34052" hidden="1"/>
    <row r="34053" hidden="1"/>
    <row r="34054" hidden="1"/>
    <row r="34055" hidden="1"/>
    <row r="34056" hidden="1"/>
    <row r="34057" hidden="1"/>
    <row r="34058" hidden="1"/>
    <row r="34059" hidden="1"/>
    <row r="34060" hidden="1"/>
    <row r="34061" hidden="1"/>
    <row r="34062" hidden="1"/>
    <row r="34063" hidden="1"/>
    <row r="34064" hidden="1"/>
    <row r="34065" hidden="1"/>
    <row r="34066" hidden="1"/>
    <row r="34067" hidden="1"/>
    <row r="34068" hidden="1"/>
    <row r="34069" hidden="1"/>
    <row r="34070" hidden="1"/>
    <row r="34071" hidden="1"/>
    <row r="34072" hidden="1"/>
    <row r="34073" hidden="1"/>
    <row r="34074" hidden="1"/>
    <row r="34075" hidden="1"/>
    <row r="34076" hidden="1"/>
    <row r="34077" hidden="1"/>
    <row r="34078" hidden="1"/>
    <row r="34079" hidden="1"/>
    <row r="34080" hidden="1"/>
    <row r="34081" hidden="1"/>
    <row r="34082" hidden="1"/>
    <row r="34083" hidden="1"/>
    <row r="34084" hidden="1"/>
    <row r="34085" hidden="1"/>
    <row r="34086" hidden="1"/>
    <row r="34087" hidden="1"/>
    <row r="34088" hidden="1"/>
    <row r="34089" hidden="1"/>
    <row r="34090" hidden="1"/>
    <row r="34091" hidden="1"/>
    <row r="34092" hidden="1"/>
    <row r="34093" hidden="1"/>
    <row r="34094" hidden="1"/>
    <row r="34095" hidden="1"/>
    <row r="34096" hidden="1"/>
    <row r="34097" hidden="1"/>
    <row r="34098" hidden="1"/>
    <row r="34099" hidden="1"/>
    <row r="34100" hidden="1"/>
    <row r="34101" hidden="1"/>
    <row r="34102" hidden="1"/>
    <row r="34103" hidden="1"/>
    <row r="34104" hidden="1"/>
    <row r="34105" hidden="1"/>
    <row r="34106" hidden="1"/>
    <row r="34107" hidden="1"/>
    <row r="34108" hidden="1"/>
    <row r="34109" hidden="1"/>
    <row r="34110" hidden="1"/>
    <row r="34111" hidden="1"/>
    <row r="34112" hidden="1"/>
    <row r="34113" hidden="1"/>
    <row r="34114" hidden="1"/>
    <row r="34115" hidden="1"/>
    <row r="34116" hidden="1"/>
    <row r="34117" hidden="1"/>
    <row r="34118" hidden="1"/>
    <row r="34119" hidden="1"/>
    <row r="34120" hidden="1"/>
    <row r="34121" hidden="1"/>
    <row r="34122" hidden="1"/>
    <row r="34123" hidden="1"/>
    <row r="34124" hidden="1"/>
    <row r="34125" hidden="1"/>
    <row r="34126" hidden="1"/>
    <row r="34127" hidden="1"/>
    <row r="34128" hidden="1"/>
    <row r="34129" hidden="1"/>
    <row r="34130" hidden="1"/>
    <row r="34131" hidden="1"/>
    <row r="34132" hidden="1"/>
    <row r="34133" hidden="1"/>
    <row r="34134" hidden="1"/>
    <row r="34135" hidden="1"/>
    <row r="34136" hidden="1"/>
    <row r="34137" hidden="1"/>
    <row r="34138" hidden="1"/>
    <row r="34139" hidden="1"/>
    <row r="34140" hidden="1"/>
    <row r="34141" hidden="1"/>
    <row r="34142" hidden="1"/>
    <row r="34143" hidden="1"/>
    <row r="34144" hidden="1"/>
    <row r="34145" hidden="1"/>
    <row r="34146" hidden="1"/>
    <row r="34147" hidden="1"/>
    <row r="34148" hidden="1"/>
    <row r="34149" hidden="1"/>
    <row r="34150" hidden="1"/>
    <row r="34151" hidden="1"/>
    <row r="34152" hidden="1"/>
    <row r="34153" hidden="1"/>
    <row r="34154" hidden="1"/>
    <row r="34155" hidden="1"/>
    <row r="34156" hidden="1"/>
    <row r="34157" hidden="1"/>
    <row r="34158" hidden="1"/>
    <row r="34159" hidden="1"/>
    <row r="34160" hidden="1"/>
    <row r="34161" hidden="1"/>
    <row r="34162" hidden="1"/>
    <row r="34163" hidden="1"/>
    <row r="34164" hidden="1"/>
    <row r="34165" hidden="1"/>
    <row r="34166" hidden="1"/>
    <row r="34167" hidden="1"/>
    <row r="34168" hidden="1"/>
    <row r="34169" hidden="1"/>
    <row r="34170" hidden="1"/>
    <row r="34171" hidden="1"/>
    <row r="34172" hidden="1"/>
    <row r="34173" hidden="1"/>
    <row r="34174" hidden="1"/>
    <row r="34175" hidden="1"/>
    <row r="34176" hidden="1"/>
    <row r="34177" hidden="1"/>
    <row r="34178" hidden="1"/>
    <row r="34179" hidden="1"/>
    <row r="34180" hidden="1"/>
    <row r="34181" hidden="1"/>
    <row r="34182" hidden="1"/>
    <row r="34183" hidden="1"/>
    <row r="34184" hidden="1"/>
    <row r="34185" hidden="1"/>
    <row r="34186" hidden="1"/>
    <row r="34187" hidden="1"/>
    <row r="34188" hidden="1"/>
    <row r="34189" hidden="1"/>
    <row r="34190" hidden="1"/>
    <row r="34191" hidden="1"/>
    <row r="34192" hidden="1"/>
    <row r="34193" hidden="1"/>
    <row r="34194" hidden="1"/>
    <row r="34195" hidden="1"/>
    <row r="34196" hidden="1"/>
    <row r="34197" hidden="1"/>
    <row r="34198" hidden="1"/>
    <row r="34199" hidden="1"/>
    <row r="34200" hidden="1"/>
    <row r="34201" hidden="1"/>
    <row r="34202" hidden="1"/>
    <row r="34203" hidden="1"/>
    <row r="34204" hidden="1"/>
    <row r="34205" hidden="1"/>
    <row r="34206" hidden="1"/>
    <row r="34207" hidden="1"/>
    <row r="34208" hidden="1"/>
    <row r="34209" hidden="1"/>
    <row r="34210" hidden="1"/>
    <row r="34211" hidden="1"/>
    <row r="34212" hidden="1"/>
    <row r="34213" hidden="1"/>
    <row r="34214" hidden="1"/>
    <row r="34215" hidden="1"/>
    <row r="34216" hidden="1"/>
    <row r="34217" hidden="1"/>
    <row r="34218" hidden="1"/>
    <row r="34219" hidden="1"/>
    <row r="34220" hidden="1"/>
    <row r="34221" hidden="1"/>
    <row r="34222" hidden="1"/>
    <row r="34223" hidden="1"/>
    <row r="34224" hidden="1"/>
    <row r="34225" hidden="1"/>
    <row r="34226" hidden="1"/>
    <row r="34227" hidden="1"/>
    <row r="34228" hidden="1"/>
    <row r="34229" hidden="1"/>
    <row r="34230" hidden="1"/>
    <row r="34231" hidden="1"/>
    <row r="34232" hidden="1"/>
    <row r="34233" hidden="1"/>
    <row r="34234" hidden="1"/>
    <row r="34235" hidden="1"/>
    <row r="34236" hidden="1"/>
    <row r="34237" hidden="1"/>
    <row r="34238" hidden="1"/>
    <row r="34239" hidden="1"/>
    <row r="34240" hidden="1"/>
    <row r="34241" hidden="1"/>
    <row r="34242" hidden="1"/>
    <row r="34243" hidden="1"/>
    <row r="34244" hidden="1"/>
    <row r="34245" hidden="1"/>
    <row r="34246" hidden="1"/>
    <row r="34247" hidden="1"/>
    <row r="34248" hidden="1"/>
    <row r="34249" hidden="1"/>
    <row r="34250" hidden="1"/>
    <row r="34251" hidden="1"/>
    <row r="34252" hidden="1"/>
    <row r="34253" hidden="1"/>
    <row r="34254" hidden="1"/>
    <row r="34255" hidden="1"/>
    <row r="34256" hidden="1"/>
    <row r="34257" hidden="1"/>
    <row r="34258" hidden="1"/>
    <row r="34259" hidden="1"/>
    <row r="34260" hidden="1"/>
    <row r="34261" hidden="1"/>
    <row r="34262" hidden="1"/>
    <row r="34263" hidden="1"/>
    <row r="34264" hidden="1"/>
    <row r="34265" hidden="1"/>
    <row r="34266" hidden="1"/>
    <row r="34267" hidden="1"/>
    <row r="34268" hidden="1"/>
    <row r="34269" hidden="1"/>
    <row r="34270" hidden="1"/>
    <row r="34271" hidden="1"/>
    <row r="34272" hidden="1"/>
    <row r="34273" hidden="1"/>
    <row r="34274" hidden="1"/>
    <row r="34275" hidden="1"/>
    <row r="34276" hidden="1"/>
    <row r="34277" hidden="1"/>
    <row r="34278" hidden="1"/>
    <row r="34279" hidden="1"/>
    <row r="34280" hidden="1"/>
    <row r="34281" hidden="1"/>
    <row r="34282" hidden="1"/>
    <row r="34283" hidden="1"/>
    <row r="34284" hidden="1"/>
    <row r="34285" hidden="1"/>
    <row r="34286" hidden="1"/>
    <row r="34287" hidden="1"/>
    <row r="34288" hidden="1"/>
    <row r="34289" hidden="1"/>
    <row r="34290" hidden="1"/>
    <row r="34291" hidden="1"/>
    <row r="34292" hidden="1"/>
    <row r="34293" hidden="1"/>
    <row r="34294" hidden="1"/>
    <row r="34295" hidden="1"/>
    <row r="34296" hidden="1"/>
    <row r="34297" hidden="1"/>
    <row r="34298" hidden="1"/>
    <row r="34299" hidden="1"/>
    <row r="34300" hidden="1"/>
    <row r="34301" hidden="1"/>
    <row r="34302" hidden="1"/>
    <row r="34303" hidden="1"/>
    <row r="34304" hidden="1"/>
    <row r="34305" hidden="1"/>
    <row r="34306" hidden="1"/>
    <row r="34307" hidden="1"/>
    <row r="34308" hidden="1"/>
    <row r="34309" hidden="1"/>
    <row r="34310" hidden="1"/>
    <row r="34311" hidden="1"/>
    <row r="34312" hidden="1"/>
    <row r="34313" hidden="1"/>
    <row r="34314" hidden="1"/>
    <row r="34315" hidden="1"/>
    <row r="34316" hidden="1"/>
    <row r="34317" hidden="1"/>
    <row r="34318" hidden="1"/>
    <row r="34319" hidden="1"/>
    <row r="34320" hidden="1"/>
    <row r="34321" hidden="1"/>
    <row r="34322" hidden="1"/>
    <row r="34323" hidden="1"/>
    <row r="34324" hidden="1"/>
    <row r="34325" hidden="1"/>
    <row r="34326" hidden="1"/>
    <row r="34327" hidden="1"/>
    <row r="34328" hidden="1"/>
    <row r="34329" hidden="1"/>
    <row r="34330" hidden="1"/>
    <row r="34331" hidden="1"/>
    <row r="34332" hidden="1"/>
    <row r="34333" hidden="1"/>
    <row r="34334" hidden="1"/>
    <row r="34335" hidden="1"/>
    <row r="34336" hidden="1"/>
    <row r="34337" hidden="1"/>
    <row r="34338" hidden="1"/>
    <row r="34339" hidden="1"/>
    <row r="34340" hidden="1"/>
    <row r="34341" hidden="1"/>
    <row r="34342" hidden="1"/>
    <row r="34343" hidden="1"/>
    <row r="34344" hidden="1"/>
    <row r="34345" hidden="1"/>
    <row r="34346" hidden="1"/>
    <row r="34347" hidden="1"/>
    <row r="34348" hidden="1"/>
    <row r="34349" hidden="1"/>
    <row r="34350" hidden="1"/>
    <row r="34351" hidden="1"/>
    <row r="34352" hidden="1"/>
    <row r="34353" hidden="1"/>
    <row r="34354" hidden="1"/>
    <row r="34355" hidden="1"/>
    <row r="34356" hidden="1"/>
    <row r="34357" hidden="1"/>
    <row r="34358" hidden="1"/>
    <row r="34359" hidden="1"/>
    <row r="34360" hidden="1"/>
    <row r="34361" hidden="1"/>
    <row r="34362" hidden="1"/>
    <row r="34363" hidden="1"/>
    <row r="34364" hidden="1"/>
    <row r="34365" hidden="1"/>
    <row r="34366" hidden="1"/>
    <row r="34367" hidden="1"/>
    <row r="34368" hidden="1"/>
    <row r="34369" hidden="1"/>
    <row r="34370" hidden="1"/>
    <row r="34371" hidden="1"/>
    <row r="34372" hidden="1"/>
    <row r="34373" hidden="1"/>
    <row r="34374" hidden="1"/>
    <row r="34375" hidden="1"/>
    <row r="34376" hidden="1"/>
    <row r="34377" hidden="1"/>
    <row r="34378" hidden="1"/>
    <row r="34379" hidden="1"/>
    <row r="34380" hidden="1"/>
    <row r="34381" hidden="1"/>
    <row r="34382" hidden="1"/>
    <row r="34383" hidden="1"/>
    <row r="34384" hidden="1"/>
    <row r="34385" hidden="1"/>
    <row r="34386" hidden="1"/>
    <row r="34387" hidden="1"/>
    <row r="34388" hidden="1"/>
    <row r="34389" hidden="1"/>
    <row r="34390" hidden="1"/>
    <row r="34391" hidden="1"/>
    <row r="34392" hidden="1"/>
    <row r="34393" hidden="1"/>
    <row r="34394" hidden="1"/>
    <row r="34395" hidden="1"/>
    <row r="34396" hidden="1"/>
    <row r="34397" hidden="1"/>
    <row r="34398" hidden="1"/>
    <row r="34399" hidden="1"/>
    <row r="34400" hidden="1"/>
    <row r="34401" hidden="1"/>
    <row r="34402" hidden="1"/>
    <row r="34403" hidden="1"/>
    <row r="34404" hidden="1"/>
    <row r="34405" hidden="1"/>
    <row r="34406" hidden="1"/>
    <row r="34407" hidden="1"/>
    <row r="34408" hidden="1"/>
    <row r="34409" hidden="1"/>
    <row r="34410" hidden="1"/>
    <row r="34411" hidden="1"/>
    <row r="34412" hidden="1"/>
    <row r="34413" hidden="1"/>
    <row r="34414" hidden="1"/>
    <row r="34415" hidden="1"/>
    <row r="34416" hidden="1"/>
    <row r="34417" hidden="1"/>
    <row r="34418" hidden="1"/>
    <row r="34419" hidden="1"/>
    <row r="34420" hidden="1"/>
    <row r="34421" hidden="1"/>
    <row r="34422" hidden="1"/>
    <row r="34423" hidden="1"/>
    <row r="34424" hidden="1"/>
    <row r="34425" hidden="1"/>
    <row r="34426" hidden="1"/>
    <row r="34427" hidden="1"/>
    <row r="34428" hidden="1"/>
    <row r="34429" hidden="1"/>
    <row r="34430" hidden="1"/>
    <row r="34431" hidden="1"/>
    <row r="34432" hidden="1"/>
    <row r="34433" hidden="1"/>
    <row r="34434" hidden="1"/>
    <row r="34435" hidden="1"/>
    <row r="34436" hidden="1"/>
    <row r="34437" hidden="1"/>
    <row r="34438" hidden="1"/>
    <row r="34439" hidden="1"/>
    <row r="34440" hidden="1"/>
    <row r="34441" hidden="1"/>
    <row r="34442" hidden="1"/>
    <row r="34443" hidden="1"/>
    <row r="34444" hidden="1"/>
    <row r="34445" hidden="1"/>
    <row r="34446" hidden="1"/>
    <row r="34447" hidden="1"/>
    <row r="34448" hidden="1"/>
    <row r="34449" hidden="1"/>
    <row r="34450" hidden="1"/>
    <row r="34451" hidden="1"/>
    <row r="34452" hidden="1"/>
    <row r="34453" hidden="1"/>
    <row r="34454" hidden="1"/>
    <row r="34455" hidden="1"/>
    <row r="34456" hidden="1"/>
    <row r="34457" hidden="1"/>
    <row r="34458" hidden="1"/>
    <row r="34459" hidden="1"/>
    <row r="34460" hidden="1"/>
    <row r="34461" hidden="1"/>
    <row r="34462" hidden="1"/>
    <row r="34463" hidden="1"/>
    <row r="34464" hidden="1"/>
    <row r="34465" hidden="1"/>
    <row r="34466" hidden="1"/>
    <row r="34467" hidden="1"/>
    <row r="34468" hidden="1"/>
    <row r="34469" hidden="1"/>
    <row r="34470" hidden="1"/>
    <row r="34471" hidden="1"/>
    <row r="34472" hidden="1"/>
    <row r="34473" hidden="1"/>
    <row r="34474" hidden="1"/>
    <row r="34475" hidden="1"/>
    <row r="34476" hidden="1"/>
    <row r="34477" hidden="1"/>
    <row r="34478" hidden="1"/>
    <row r="34479" hidden="1"/>
    <row r="34480" hidden="1"/>
    <row r="34481" hidden="1"/>
    <row r="34482" hidden="1"/>
    <row r="34483" hidden="1"/>
    <row r="34484" hidden="1"/>
    <row r="34485" hidden="1"/>
    <row r="34486" hidden="1"/>
    <row r="34487" hidden="1"/>
    <row r="34488" hidden="1"/>
    <row r="34489" hidden="1"/>
    <row r="34490" hidden="1"/>
    <row r="34491" hidden="1"/>
    <row r="34492" hidden="1"/>
    <row r="34493" hidden="1"/>
    <row r="34494" hidden="1"/>
    <row r="34495" hidden="1"/>
    <row r="34496" hidden="1"/>
    <row r="34497" hidden="1"/>
    <row r="34498" hidden="1"/>
    <row r="34499" hidden="1"/>
    <row r="34500" hidden="1"/>
    <row r="34501" hidden="1"/>
    <row r="34502" hidden="1"/>
    <row r="34503" hidden="1"/>
    <row r="34504" hidden="1"/>
    <row r="34505" hidden="1"/>
    <row r="34506" hidden="1"/>
    <row r="34507" hidden="1"/>
    <row r="34508" hidden="1"/>
    <row r="34509" hidden="1"/>
    <row r="34510" hidden="1"/>
    <row r="34511" hidden="1"/>
    <row r="34512" hidden="1"/>
    <row r="34513" hidden="1"/>
    <row r="34514" hidden="1"/>
    <row r="34515" hidden="1"/>
    <row r="34516" hidden="1"/>
    <row r="34517" hidden="1"/>
    <row r="34518" hidden="1"/>
    <row r="34519" hidden="1"/>
    <row r="34520" hidden="1"/>
    <row r="34521" hidden="1"/>
    <row r="34522" hidden="1"/>
    <row r="34523" hidden="1"/>
    <row r="34524" hidden="1"/>
    <row r="34525" hidden="1"/>
    <row r="34526" hidden="1"/>
    <row r="34527" hidden="1"/>
    <row r="34528" hidden="1"/>
    <row r="34529" hidden="1"/>
    <row r="34530" hidden="1"/>
    <row r="34531" hidden="1"/>
    <row r="34532" hidden="1"/>
    <row r="34533" hidden="1"/>
    <row r="34534" hidden="1"/>
    <row r="34535" hidden="1"/>
    <row r="34536" hidden="1"/>
    <row r="34537" hidden="1"/>
    <row r="34538" hidden="1"/>
    <row r="34539" hidden="1"/>
    <row r="34540" hidden="1"/>
    <row r="34541" hidden="1"/>
    <row r="34542" hidden="1"/>
    <row r="34543" hidden="1"/>
    <row r="34544" hidden="1"/>
    <row r="34545" hidden="1"/>
    <row r="34546" hidden="1"/>
    <row r="34547" hidden="1"/>
    <row r="34548" hidden="1"/>
    <row r="34549" hidden="1"/>
    <row r="34550" hidden="1"/>
    <row r="34551" hidden="1"/>
    <row r="34552" hidden="1"/>
    <row r="34553" hidden="1"/>
    <row r="34554" hidden="1"/>
    <row r="34555" hidden="1"/>
    <row r="34556" hidden="1"/>
    <row r="34557" hidden="1"/>
    <row r="34558" hidden="1"/>
    <row r="34559" hidden="1"/>
    <row r="34560" hidden="1"/>
    <row r="34561" hidden="1"/>
    <row r="34562" hidden="1"/>
    <row r="34563" hidden="1"/>
    <row r="34564" hidden="1"/>
    <row r="34565" hidden="1"/>
    <row r="34566" hidden="1"/>
    <row r="34567" hidden="1"/>
    <row r="34568" hidden="1"/>
    <row r="34569" hidden="1"/>
    <row r="34570" hidden="1"/>
    <row r="34571" hidden="1"/>
    <row r="34572" hidden="1"/>
    <row r="34573" hidden="1"/>
    <row r="34574" hidden="1"/>
    <row r="34575" hidden="1"/>
    <row r="34576" hidden="1"/>
    <row r="34577" hidden="1"/>
    <row r="34578" hidden="1"/>
    <row r="34579" hidden="1"/>
    <row r="34580" hidden="1"/>
    <row r="34581" hidden="1"/>
    <row r="34582" hidden="1"/>
    <row r="34583" hidden="1"/>
    <row r="34584" hidden="1"/>
    <row r="34585" hidden="1"/>
    <row r="34586" hidden="1"/>
    <row r="34587" hidden="1"/>
    <row r="34588" hidden="1"/>
    <row r="34589" hidden="1"/>
    <row r="34590" hidden="1"/>
    <row r="34591" hidden="1"/>
    <row r="34592" hidden="1"/>
    <row r="34593" hidden="1"/>
    <row r="34594" hidden="1"/>
    <row r="34595" hidden="1"/>
    <row r="34596" hidden="1"/>
    <row r="34597" hidden="1"/>
    <row r="34598" hidden="1"/>
    <row r="34599" hidden="1"/>
    <row r="34600" hidden="1"/>
    <row r="34601" hidden="1"/>
    <row r="34602" hidden="1"/>
    <row r="34603" hidden="1"/>
    <row r="34604" hidden="1"/>
    <row r="34605" hidden="1"/>
    <row r="34606" hidden="1"/>
    <row r="34607" hidden="1"/>
    <row r="34608" hidden="1"/>
    <row r="34609" hidden="1"/>
    <row r="34610" hidden="1"/>
    <row r="34611" hidden="1"/>
    <row r="34612" hidden="1"/>
    <row r="34613" hidden="1"/>
    <row r="34614" hidden="1"/>
    <row r="34615" hidden="1"/>
    <row r="34616" hidden="1"/>
    <row r="34617" hidden="1"/>
    <row r="34618" hidden="1"/>
    <row r="34619" hidden="1"/>
    <row r="34620" hidden="1"/>
    <row r="34621" hidden="1"/>
    <row r="34622" hidden="1"/>
    <row r="34623" hidden="1"/>
    <row r="34624" hidden="1"/>
    <row r="34625" hidden="1"/>
    <row r="34626" hidden="1"/>
    <row r="34627" hidden="1"/>
    <row r="34628" hidden="1"/>
    <row r="34629" hidden="1"/>
    <row r="34630" hidden="1"/>
    <row r="34631" hidden="1"/>
    <row r="34632" hidden="1"/>
    <row r="34633" hidden="1"/>
    <row r="34634" hidden="1"/>
    <row r="34635" hidden="1"/>
    <row r="34636" hidden="1"/>
    <row r="34637" hidden="1"/>
    <row r="34638" hidden="1"/>
    <row r="34639" hidden="1"/>
    <row r="34640" hidden="1"/>
    <row r="34641" hidden="1"/>
    <row r="34642" hidden="1"/>
    <row r="34643" hidden="1"/>
    <row r="34644" hidden="1"/>
    <row r="34645" hidden="1"/>
    <row r="34646" hidden="1"/>
    <row r="34647" hidden="1"/>
    <row r="34648" hidden="1"/>
    <row r="34649" hidden="1"/>
    <row r="34650" hidden="1"/>
    <row r="34651" hidden="1"/>
    <row r="34652" hidden="1"/>
    <row r="34653" hidden="1"/>
    <row r="34654" hidden="1"/>
    <row r="34655" hidden="1"/>
    <row r="34656" hidden="1"/>
    <row r="34657" hidden="1"/>
    <row r="34658" hidden="1"/>
    <row r="34659" hidden="1"/>
    <row r="34660" hidden="1"/>
    <row r="34661" hidden="1"/>
    <row r="34662" hidden="1"/>
    <row r="34663" hidden="1"/>
    <row r="34664" hidden="1"/>
    <row r="34665" hidden="1"/>
    <row r="34666" hidden="1"/>
    <row r="34667" hidden="1"/>
    <row r="34668" hidden="1"/>
    <row r="34669" hidden="1"/>
    <row r="34670" hidden="1"/>
    <row r="34671" hidden="1"/>
    <row r="34672" hidden="1"/>
    <row r="34673" hidden="1"/>
    <row r="34674" hidden="1"/>
    <row r="34675" hidden="1"/>
    <row r="34676" hidden="1"/>
    <row r="34677" hidden="1"/>
    <row r="34678" hidden="1"/>
    <row r="34679" hidden="1"/>
    <row r="34680" hidden="1"/>
    <row r="34681" hidden="1"/>
    <row r="34682" hidden="1"/>
    <row r="34683" hidden="1"/>
    <row r="34684" hidden="1"/>
    <row r="34685" hidden="1"/>
    <row r="34686" hidden="1"/>
    <row r="34687" hidden="1"/>
    <row r="34688" hidden="1"/>
    <row r="34689" hidden="1"/>
    <row r="34690" hidden="1"/>
    <row r="34691" hidden="1"/>
    <row r="34692" hidden="1"/>
    <row r="34693" hidden="1"/>
    <row r="34694" hidden="1"/>
    <row r="34695" hidden="1"/>
    <row r="34696" hidden="1"/>
    <row r="34697" hidden="1"/>
    <row r="34698" hidden="1"/>
    <row r="34699" hidden="1"/>
    <row r="34700" hidden="1"/>
    <row r="34701" hidden="1"/>
    <row r="34702" hidden="1"/>
    <row r="34703" hidden="1"/>
    <row r="34704" hidden="1"/>
    <row r="34705" hidden="1"/>
    <row r="34706" hidden="1"/>
    <row r="34707" hidden="1"/>
    <row r="34708" hidden="1"/>
    <row r="34709" hidden="1"/>
    <row r="34710" hidden="1"/>
    <row r="34711" hidden="1"/>
    <row r="34712" hidden="1"/>
    <row r="34713" hidden="1"/>
    <row r="34714" hidden="1"/>
    <row r="34715" hidden="1"/>
    <row r="34716" hidden="1"/>
    <row r="34717" hidden="1"/>
    <row r="34718" hidden="1"/>
    <row r="34719" hidden="1"/>
    <row r="34720" hidden="1"/>
    <row r="34721" hidden="1"/>
    <row r="34722" hidden="1"/>
    <row r="34723" hidden="1"/>
    <row r="34724" hidden="1"/>
    <row r="34725" hidden="1"/>
    <row r="34726" hidden="1"/>
    <row r="34727" hidden="1"/>
    <row r="34728" hidden="1"/>
    <row r="34729" hidden="1"/>
    <row r="34730" hidden="1"/>
    <row r="34731" hidden="1"/>
    <row r="34732" hidden="1"/>
    <row r="34733" hidden="1"/>
    <row r="34734" hidden="1"/>
    <row r="34735" hidden="1"/>
    <row r="34736" hidden="1"/>
    <row r="34737" hidden="1"/>
    <row r="34738" hidden="1"/>
    <row r="34739" hidden="1"/>
    <row r="34740" hidden="1"/>
    <row r="34741" hidden="1"/>
    <row r="34742" hidden="1"/>
    <row r="34743" hidden="1"/>
    <row r="34744" hidden="1"/>
    <row r="34745" hidden="1"/>
    <row r="34746" hidden="1"/>
    <row r="34747" hidden="1"/>
    <row r="34748" hidden="1"/>
    <row r="34749" hidden="1"/>
    <row r="34750" hidden="1"/>
    <row r="34751" hidden="1"/>
    <row r="34752" hidden="1"/>
    <row r="34753" hidden="1"/>
    <row r="34754" hidden="1"/>
    <row r="34755" hidden="1"/>
    <row r="34756" hidden="1"/>
    <row r="34757" hidden="1"/>
    <row r="34758" hidden="1"/>
    <row r="34759" hidden="1"/>
    <row r="34760" hidden="1"/>
    <row r="34761" hidden="1"/>
    <row r="34762" hidden="1"/>
    <row r="34763" hidden="1"/>
    <row r="34764" hidden="1"/>
    <row r="34765" hidden="1"/>
    <row r="34766" hidden="1"/>
    <row r="34767" hidden="1"/>
    <row r="34768" hidden="1"/>
    <row r="34769" hidden="1"/>
    <row r="34770" hidden="1"/>
    <row r="34771" hidden="1"/>
    <row r="34772" hidden="1"/>
    <row r="34773" hidden="1"/>
    <row r="34774" hidden="1"/>
    <row r="34775" hidden="1"/>
    <row r="34776" hidden="1"/>
    <row r="34777" hidden="1"/>
    <row r="34778" hidden="1"/>
    <row r="34779" hidden="1"/>
    <row r="34780" hidden="1"/>
    <row r="34781" hidden="1"/>
    <row r="34782" hidden="1"/>
    <row r="34783" hidden="1"/>
    <row r="34784" hidden="1"/>
    <row r="34785" hidden="1"/>
    <row r="34786" hidden="1"/>
    <row r="34787" hidden="1"/>
    <row r="34788" hidden="1"/>
    <row r="34789" hidden="1"/>
    <row r="34790" hidden="1"/>
    <row r="34791" hidden="1"/>
    <row r="34792" hidden="1"/>
    <row r="34793" hidden="1"/>
    <row r="34794" hidden="1"/>
    <row r="34795" hidden="1"/>
    <row r="34796" hidden="1"/>
    <row r="34797" hidden="1"/>
    <row r="34798" hidden="1"/>
    <row r="34799" hidden="1"/>
    <row r="34800" hidden="1"/>
    <row r="34801" hidden="1"/>
    <row r="34802" hidden="1"/>
    <row r="34803" hidden="1"/>
    <row r="34804" hidden="1"/>
    <row r="34805" hidden="1"/>
    <row r="34806" hidden="1"/>
    <row r="34807" hidden="1"/>
    <row r="34808" hidden="1"/>
    <row r="34809" hidden="1"/>
    <row r="34810" hidden="1"/>
    <row r="34811" hidden="1"/>
    <row r="34812" hidden="1"/>
    <row r="34813" hidden="1"/>
    <row r="34814" hidden="1"/>
    <row r="34815" hidden="1"/>
    <row r="34816" hidden="1"/>
    <row r="34817" hidden="1"/>
    <row r="34818" hidden="1"/>
    <row r="34819" hidden="1"/>
    <row r="34820" hidden="1"/>
    <row r="34821" hidden="1"/>
    <row r="34822" hidden="1"/>
    <row r="34823" hidden="1"/>
    <row r="34824" hidden="1"/>
    <row r="34825" hidden="1"/>
    <row r="34826" hidden="1"/>
    <row r="34827" hidden="1"/>
    <row r="34828" hidden="1"/>
    <row r="34829" hidden="1"/>
    <row r="34830" hidden="1"/>
    <row r="34831" hidden="1"/>
    <row r="34832" hidden="1"/>
    <row r="34833" hidden="1"/>
    <row r="34834" hidden="1"/>
    <row r="34835" hidden="1"/>
    <row r="34836" hidden="1"/>
    <row r="34837" hidden="1"/>
    <row r="34838" hidden="1"/>
    <row r="34839" hidden="1"/>
    <row r="34840" hidden="1"/>
    <row r="34841" hidden="1"/>
    <row r="34842" hidden="1"/>
    <row r="34843" hidden="1"/>
    <row r="34844" hidden="1"/>
    <row r="34845" hidden="1"/>
    <row r="34846" hidden="1"/>
    <row r="34847" hidden="1"/>
    <row r="34848" hidden="1"/>
    <row r="34849" hidden="1"/>
    <row r="34850" hidden="1"/>
    <row r="34851" hidden="1"/>
    <row r="34852" hidden="1"/>
    <row r="34853" hidden="1"/>
    <row r="34854" hidden="1"/>
    <row r="34855" hidden="1"/>
    <row r="34856" hidden="1"/>
    <row r="34857" hidden="1"/>
    <row r="34858" hidden="1"/>
    <row r="34859" hidden="1"/>
    <row r="34860" hidden="1"/>
    <row r="34861" hidden="1"/>
    <row r="34862" hidden="1"/>
    <row r="34863" hidden="1"/>
    <row r="34864" hidden="1"/>
    <row r="34865" hidden="1"/>
    <row r="34866" hidden="1"/>
    <row r="34867" hidden="1"/>
    <row r="34868" hidden="1"/>
    <row r="34869" hidden="1"/>
    <row r="34870" hidden="1"/>
    <row r="34871" hidden="1"/>
    <row r="34872" hidden="1"/>
    <row r="34873" hidden="1"/>
    <row r="34874" hidden="1"/>
    <row r="34875" hidden="1"/>
    <row r="34876" hidden="1"/>
    <row r="34877" hidden="1"/>
    <row r="34878" hidden="1"/>
    <row r="34879" hidden="1"/>
    <row r="34880" hidden="1"/>
    <row r="34881" hidden="1"/>
    <row r="34882" hidden="1"/>
    <row r="34883" hidden="1"/>
    <row r="34884" hidden="1"/>
    <row r="34885" hidden="1"/>
    <row r="34886" hidden="1"/>
    <row r="34887" hidden="1"/>
    <row r="34888" hidden="1"/>
    <row r="34889" hidden="1"/>
    <row r="34890" hidden="1"/>
    <row r="34891" hidden="1"/>
    <row r="34892" hidden="1"/>
    <row r="34893" hidden="1"/>
    <row r="34894" hidden="1"/>
    <row r="34895" hidden="1"/>
    <row r="34896" hidden="1"/>
    <row r="34897" hidden="1"/>
    <row r="34898" hidden="1"/>
    <row r="34899" hidden="1"/>
    <row r="34900" hidden="1"/>
    <row r="34901" hidden="1"/>
    <row r="34902" hidden="1"/>
    <row r="34903" hidden="1"/>
    <row r="34904" hidden="1"/>
    <row r="34905" hidden="1"/>
    <row r="34906" hidden="1"/>
    <row r="34907" hidden="1"/>
    <row r="34908" hidden="1"/>
    <row r="34909" hidden="1"/>
    <row r="34910" hidden="1"/>
    <row r="34911" hidden="1"/>
    <row r="34912" hidden="1"/>
    <row r="34913" hidden="1"/>
    <row r="34914" hidden="1"/>
    <row r="34915" hidden="1"/>
    <row r="34916" hidden="1"/>
    <row r="34917" hidden="1"/>
    <row r="34918" hidden="1"/>
    <row r="34919" hidden="1"/>
    <row r="34920" hidden="1"/>
    <row r="34921" hidden="1"/>
    <row r="34922" hidden="1"/>
    <row r="34923" hidden="1"/>
    <row r="34924" hidden="1"/>
    <row r="34925" hidden="1"/>
    <row r="34926" hidden="1"/>
    <row r="34927" hidden="1"/>
    <row r="34928" hidden="1"/>
    <row r="34929" hidden="1"/>
    <row r="34930" hidden="1"/>
    <row r="34931" hidden="1"/>
    <row r="34932" hidden="1"/>
    <row r="34933" hidden="1"/>
    <row r="34934" hidden="1"/>
    <row r="34935" hidden="1"/>
    <row r="34936" hidden="1"/>
    <row r="34937" hidden="1"/>
    <row r="34938" hidden="1"/>
    <row r="34939" hidden="1"/>
    <row r="34940" hidden="1"/>
    <row r="34941" hidden="1"/>
    <row r="34942" hidden="1"/>
    <row r="34943" hidden="1"/>
    <row r="34944" hidden="1"/>
    <row r="34945" hidden="1"/>
    <row r="34946" hidden="1"/>
    <row r="34947" hidden="1"/>
    <row r="34948" hidden="1"/>
    <row r="34949" hidden="1"/>
    <row r="34950" hidden="1"/>
    <row r="34951" hidden="1"/>
    <row r="34952" hidden="1"/>
    <row r="34953" hidden="1"/>
    <row r="34954" hidden="1"/>
    <row r="34955" hidden="1"/>
    <row r="34956" hidden="1"/>
    <row r="34957" hidden="1"/>
    <row r="34958" hidden="1"/>
    <row r="34959" hidden="1"/>
    <row r="34960" hidden="1"/>
    <row r="34961" hidden="1"/>
    <row r="34962" hidden="1"/>
    <row r="34963" hidden="1"/>
    <row r="34964" hidden="1"/>
    <row r="34965" hidden="1"/>
    <row r="34966" hidden="1"/>
    <row r="34967" hidden="1"/>
    <row r="34968" hidden="1"/>
    <row r="34969" hidden="1"/>
    <row r="34970" hidden="1"/>
    <row r="34971" hidden="1"/>
    <row r="34972" hidden="1"/>
    <row r="34973" hidden="1"/>
    <row r="34974" hidden="1"/>
    <row r="34975" hidden="1"/>
    <row r="34976" hidden="1"/>
    <row r="34977" hidden="1"/>
    <row r="34978" hidden="1"/>
    <row r="34979" hidden="1"/>
    <row r="34980" hidden="1"/>
    <row r="34981" hidden="1"/>
    <row r="34982" hidden="1"/>
    <row r="34983" hidden="1"/>
    <row r="34984" hidden="1"/>
    <row r="34985" hidden="1"/>
    <row r="34986" hidden="1"/>
    <row r="34987" hidden="1"/>
    <row r="34988" hidden="1"/>
    <row r="34989" hidden="1"/>
    <row r="34990" hidden="1"/>
    <row r="34991" hidden="1"/>
    <row r="34992" hidden="1"/>
    <row r="34993" hidden="1"/>
    <row r="34994" hidden="1"/>
    <row r="34995" hidden="1"/>
    <row r="34996" hidden="1"/>
    <row r="34997" hidden="1"/>
    <row r="34998" hidden="1"/>
    <row r="34999" hidden="1"/>
    <row r="35000" hidden="1"/>
    <row r="35001" hidden="1"/>
    <row r="35002" hidden="1"/>
    <row r="35003" hidden="1"/>
    <row r="35004" hidden="1"/>
    <row r="35005" hidden="1"/>
    <row r="35006" hidden="1"/>
    <row r="35007" hidden="1"/>
    <row r="35008" hidden="1"/>
    <row r="35009" hidden="1"/>
    <row r="35010" hidden="1"/>
    <row r="35011" hidden="1"/>
    <row r="35012" hidden="1"/>
    <row r="35013" hidden="1"/>
    <row r="35014" hidden="1"/>
    <row r="35015" hidden="1"/>
    <row r="35016" hidden="1"/>
    <row r="35017" hidden="1"/>
    <row r="35018" hidden="1"/>
    <row r="35019" hidden="1"/>
    <row r="35020" hidden="1"/>
    <row r="35021" hidden="1"/>
    <row r="35022" hidden="1"/>
    <row r="35023" hidden="1"/>
    <row r="35024" hidden="1"/>
    <row r="35025" hidden="1"/>
    <row r="35026" hidden="1"/>
    <row r="35027" hidden="1"/>
    <row r="35028" hidden="1"/>
    <row r="35029" hidden="1"/>
    <row r="35030" hidden="1"/>
    <row r="35031" hidden="1"/>
    <row r="35032" hidden="1"/>
    <row r="35033" hidden="1"/>
    <row r="35034" hidden="1"/>
    <row r="35035" hidden="1"/>
    <row r="35036" hidden="1"/>
    <row r="35037" hidden="1"/>
    <row r="35038" hidden="1"/>
    <row r="35039" hidden="1"/>
    <row r="35040" hidden="1"/>
    <row r="35041" hidden="1"/>
    <row r="35042" hidden="1"/>
    <row r="35043" hidden="1"/>
    <row r="35044" hidden="1"/>
    <row r="35045" hidden="1"/>
    <row r="35046" hidden="1"/>
    <row r="35047" hidden="1"/>
    <row r="35048" hidden="1"/>
    <row r="35049" hidden="1"/>
    <row r="35050" hidden="1"/>
    <row r="35051" hidden="1"/>
    <row r="35052" hidden="1"/>
    <row r="35053" hidden="1"/>
    <row r="35054" hidden="1"/>
    <row r="35055" hidden="1"/>
    <row r="35056" hidden="1"/>
    <row r="35057" hidden="1"/>
    <row r="35058" hidden="1"/>
    <row r="35059" hidden="1"/>
    <row r="35060" hidden="1"/>
    <row r="35061" hidden="1"/>
    <row r="35062" hidden="1"/>
    <row r="35063" hidden="1"/>
    <row r="35064" hidden="1"/>
    <row r="35065" hidden="1"/>
    <row r="35066" hidden="1"/>
    <row r="35067" hidden="1"/>
    <row r="35068" hidden="1"/>
    <row r="35069" hidden="1"/>
    <row r="35070" hidden="1"/>
    <row r="35071" hidden="1"/>
    <row r="35072" hidden="1"/>
    <row r="35073" hidden="1"/>
    <row r="35074" hidden="1"/>
    <row r="35075" hidden="1"/>
    <row r="35076" hidden="1"/>
    <row r="35077" hidden="1"/>
    <row r="35078" hidden="1"/>
    <row r="35079" hidden="1"/>
    <row r="35080" hidden="1"/>
    <row r="35081" hidden="1"/>
    <row r="35082" hidden="1"/>
    <row r="35083" hidden="1"/>
    <row r="35084" hidden="1"/>
    <row r="35085" hidden="1"/>
    <row r="35086" hidden="1"/>
    <row r="35087" hidden="1"/>
    <row r="35088" hidden="1"/>
    <row r="35089" hidden="1"/>
    <row r="35090" hidden="1"/>
    <row r="35091" hidden="1"/>
    <row r="35092" hidden="1"/>
    <row r="35093" hidden="1"/>
    <row r="35094" hidden="1"/>
    <row r="35095" hidden="1"/>
    <row r="35096" hidden="1"/>
    <row r="35097" hidden="1"/>
    <row r="35098" hidden="1"/>
    <row r="35099" hidden="1"/>
    <row r="35100" hidden="1"/>
    <row r="35101" hidden="1"/>
    <row r="35102" hidden="1"/>
    <row r="35103" hidden="1"/>
    <row r="35104" hidden="1"/>
    <row r="35105" hidden="1"/>
    <row r="35106" hidden="1"/>
    <row r="35107" hidden="1"/>
    <row r="35108" hidden="1"/>
    <row r="35109" hidden="1"/>
    <row r="35110" hidden="1"/>
    <row r="35111" hidden="1"/>
    <row r="35112" hidden="1"/>
    <row r="35113" hidden="1"/>
    <row r="35114" hidden="1"/>
    <row r="35115" hidden="1"/>
    <row r="35116" hidden="1"/>
    <row r="35117" hidden="1"/>
    <row r="35118" hidden="1"/>
    <row r="35119" hidden="1"/>
    <row r="35120" hidden="1"/>
    <row r="35121" hidden="1"/>
    <row r="35122" hidden="1"/>
    <row r="35123" hidden="1"/>
    <row r="35124" hidden="1"/>
    <row r="35125" hidden="1"/>
    <row r="35126" hidden="1"/>
    <row r="35127" hidden="1"/>
    <row r="35128" hidden="1"/>
    <row r="35129" hidden="1"/>
    <row r="35130" hidden="1"/>
    <row r="35131" hidden="1"/>
    <row r="35132" hidden="1"/>
    <row r="35133" hidden="1"/>
    <row r="35134" hidden="1"/>
    <row r="35135" hidden="1"/>
    <row r="35136" hidden="1"/>
    <row r="35137" hidden="1"/>
    <row r="35138" hidden="1"/>
    <row r="35139" hidden="1"/>
    <row r="35140" hidden="1"/>
    <row r="35141" hidden="1"/>
    <row r="35142" hidden="1"/>
    <row r="35143" hidden="1"/>
    <row r="35144" hidden="1"/>
    <row r="35145" hidden="1"/>
    <row r="35146" hidden="1"/>
    <row r="35147" hidden="1"/>
    <row r="35148" hidden="1"/>
    <row r="35149" hidden="1"/>
    <row r="35150" hidden="1"/>
    <row r="35151" hidden="1"/>
    <row r="35152" hidden="1"/>
    <row r="35153" hidden="1"/>
    <row r="35154" hidden="1"/>
    <row r="35155" hidden="1"/>
    <row r="35156" hidden="1"/>
    <row r="35157" hidden="1"/>
    <row r="35158" hidden="1"/>
    <row r="35159" hidden="1"/>
    <row r="35160" hidden="1"/>
    <row r="35161" hidden="1"/>
    <row r="35162" hidden="1"/>
    <row r="35163" hidden="1"/>
    <row r="35164" hidden="1"/>
    <row r="35165" hidden="1"/>
    <row r="35166" hidden="1"/>
    <row r="35167" hidden="1"/>
    <row r="35168" hidden="1"/>
    <row r="35169" hidden="1"/>
    <row r="35170" hidden="1"/>
    <row r="35171" hidden="1"/>
    <row r="35172" hidden="1"/>
    <row r="35173" hidden="1"/>
    <row r="35174" hidden="1"/>
    <row r="35175" hidden="1"/>
    <row r="35176" hidden="1"/>
    <row r="35177" hidden="1"/>
    <row r="35178" hidden="1"/>
    <row r="35179" hidden="1"/>
    <row r="35180" hidden="1"/>
    <row r="35181" hidden="1"/>
    <row r="35182" hidden="1"/>
    <row r="35183" hidden="1"/>
    <row r="35184" hidden="1"/>
    <row r="35185" hidden="1"/>
    <row r="35186" hidden="1"/>
    <row r="35187" hidden="1"/>
    <row r="35188" hidden="1"/>
    <row r="35189" hidden="1"/>
    <row r="35190" hidden="1"/>
    <row r="35191" hidden="1"/>
    <row r="35192" hidden="1"/>
    <row r="35193" hidden="1"/>
    <row r="35194" hidden="1"/>
    <row r="35195" hidden="1"/>
    <row r="35196" hidden="1"/>
    <row r="35197" hidden="1"/>
    <row r="35198" hidden="1"/>
    <row r="35199" hidden="1"/>
    <row r="35200" hidden="1"/>
    <row r="35201" hidden="1"/>
    <row r="35202" hidden="1"/>
    <row r="35203" hidden="1"/>
    <row r="35204" hidden="1"/>
    <row r="35205" hidden="1"/>
    <row r="35206" hidden="1"/>
    <row r="35207" hidden="1"/>
    <row r="35208" hidden="1"/>
    <row r="35209" hidden="1"/>
    <row r="35210" hidden="1"/>
    <row r="35211" hidden="1"/>
    <row r="35212" hidden="1"/>
    <row r="35213" hidden="1"/>
    <row r="35214" hidden="1"/>
    <row r="35215" hidden="1"/>
    <row r="35216" hidden="1"/>
    <row r="35217" hidden="1"/>
    <row r="35218" hidden="1"/>
    <row r="35219" hidden="1"/>
    <row r="35220" hidden="1"/>
    <row r="35221" hidden="1"/>
    <row r="35222" hidden="1"/>
    <row r="35223" hidden="1"/>
    <row r="35224" hidden="1"/>
    <row r="35225" hidden="1"/>
    <row r="35226" hidden="1"/>
    <row r="35227" hidden="1"/>
    <row r="35228" hidden="1"/>
    <row r="35229" hidden="1"/>
    <row r="35230" hidden="1"/>
    <row r="35231" hidden="1"/>
    <row r="35232" hidden="1"/>
    <row r="35233" hidden="1"/>
    <row r="35234" hidden="1"/>
    <row r="35235" hidden="1"/>
    <row r="35236" hidden="1"/>
    <row r="35237" hidden="1"/>
    <row r="35238" hidden="1"/>
    <row r="35239" hidden="1"/>
    <row r="35240" hidden="1"/>
    <row r="35241" hidden="1"/>
    <row r="35242" hidden="1"/>
    <row r="35243" hidden="1"/>
    <row r="35244" hidden="1"/>
    <row r="35245" hidden="1"/>
    <row r="35246" hidden="1"/>
    <row r="35247" hidden="1"/>
    <row r="35248" hidden="1"/>
    <row r="35249" hidden="1"/>
    <row r="35250" hidden="1"/>
    <row r="35251" hidden="1"/>
    <row r="35252" hidden="1"/>
    <row r="35253" hidden="1"/>
    <row r="35254" hidden="1"/>
    <row r="35255" hidden="1"/>
    <row r="35256" hidden="1"/>
    <row r="35257" hidden="1"/>
    <row r="35258" hidden="1"/>
    <row r="35259" hidden="1"/>
    <row r="35260" hidden="1"/>
    <row r="35261" hidden="1"/>
    <row r="35262" hidden="1"/>
    <row r="35263" hidden="1"/>
    <row r="35264" hidden="1"/>
    <row r="35265" hidden="1"/>
    <row r="35266" hidden="1"/>
    <row r="35267" hidden="1"/>
    <row r="35268" hidden="1"/>
    <row r="35269" hidden="1"/>
    <row r="35270" hidden="1"/>
    <row r="35271" hidden="1"/>
    <row r="35272" hidden="1"/>
    <row r="35273" hidden="1"/>
    <row r="35274" hidden="1"/>
    <row r="35275" hidden="1"/>
    <row r="35276" hidden="1"/>
    <row r="35277" hidden="1"/>
    <row r="35278" hidden="1"/>
    <row r="35279" hidden="1"/>
    <row r="35280" hidden="1"/>
    <row r="35281" hidden="1"/>
    <row r="35282" hidden="1"/>
    <row r="35283" hidden="1"/>
    <row r="35284" hidden="1"/>
    <row r="35285" hidden="1"/>
    <row r="35286" hidden="1"/>
    <row r="35287" hidden="1"/>
    <row r="35288" hidden="1"/>
    <row r="35289" hidden="1"/>
    <row r="35290" hidden="1"/>
    <row r="35291" hidden="1"/>
    <row r="35292" hidden="1"/>
    <row r="35293" hidden="1"/>
    <row r="35294" hidden="1"/>
    <row r="35295" hidden="1"/>
    <row r="35296" hidden="1"/>
    <row r="35297" hidden="1"/>
    <row r="35298" hidden="1"/>
    <row r="35299" hidden="1"/>
    <row r="35300" hidden="1"/>
    <row r="35301" hidden="1"/>
    <row r="35302" hidden="1"/>
    <row r="35303" hidden="1"/>
    <row r="35304" hidden="1"/>
    <row r="35305" hidden="1"/>
    <row r="35306" hidden="1"/>
    <row r="35307" hidden="1"/>
    <row r="35308" hidden="1"/>
    <row r="35309" hidden="1"/>
    <row r="35310" hidden="1"/>
    <row r="35311" hidden="1"/>
    <row r="35312" hidden="1"/>
    <row r="35313" hidden="1"/>
    <row r="35314" hidden="1"/>
    <row r="35315" hidden="1"/>
    <row r="35316" hidden="1"/>
    <row r="35317" hidden="1"/>
    <row r="35318" hidden="1"/>
    <row r="35319" hidden="1"/>
    <row r="35320" hidden="1"/>
    <row r="35321" hidden="1"/>
    <row r="35322" hidden="1"/>
    <row r="35323" hidden="1"/>
    <row r="35324" hidden="1"/>
    <row r="35325" hidden="1"/>
    <row r="35326" hidden="1"/>
    <row r="35327" hidden="1"/>
    <row r="35328" hidden="1"/>
    <row r="35329" hidden="1"/>
    <row r="35330" hidden="1"/>
    <row r="35331" hidden="1"/>
    <row r="35332" hidden="1"/>
    <row r="35333" hidden="1"/>
    <row r="35334" hidden="1"/>
    <row r="35335" hidden="1"/>
    <row r="35336" hidden="1"/>
    <row r="35337" hidden="1"/>
    <row r="35338" hidden="1"/>
    <row r="35339" hidden="1"/>
    <row r="35340" hidden="1"/>
    <row r="35341" hidden="1"/>
    <row r="35342" hidden="1"/>
    <row r="35343" hidden="1"/>
    <row r="35344" hidden="1"/>
    <row r="35345" hidden="1"/>
    <row r="35346" hidden="1"/>
    <row r="35347" hidden="1"/>
    <row r="35348" hidden="1"/>
    <row r="35349" hidden="1"/>
    <row r="35350" hidden="1"/>
    <row r="35351" hidden="1"/>
    <row r="35352" hidden="1"/>
    <row r="35353" hidden="1"/>
    <row r="35354" hidden="1"/>
    <row r="35355" hidden="1"/>
    <row r="35356" hidden="1"/>
    <row r="35357" hidden="1"/>
    <row r="35358" hidden="1"/>
    <row r="35359" hidden="1"/>
    <row r="35360" hidden="1"/>
    <row r="35361" hidden="1"/>
    <row r="35362" hidden="1"/>
    <row r="35363" hidden="1"/>
    <row r="35364" hidden="1"/>
    <row r="35365" hidden="1"/>
    <row r="35366" hidden="1"/>
    <row r="35367" hidden="1"/>
    <row r="35368" hidden="1"/>
    <row r="35369" hidden="1"/>
    <row r="35370" hidden="1"/>
    <row r="35371" hidden="1"/>
    <row r="35372" hidden="1"/>
    <row r="35373" hidden="1"/>
    <row r="35374" hidden="1"/>
    <row r="35375" hidden="1"/>
    <row r="35376" hidden="1"/>
    <row r="35377" hidden="1"/>
    <row r="35378" hidden="1"/>
    <row r="35379" hidden="1"/>
    <row r="35380" hidden="1"/>
    <row r="35381" hidden="1"/>
    <row r="35382" hidden="1"/>
    <row r="35383" hidden="1"/>
    <row r="35384" hidden="1"/>
    <row r="35385" hidden="1"/>
    <row r="35386" hidden="1"/>
    <row r="35387" hidden="1"/>
    <row r="35388" hidden="1"/>
    <row r="35389" hidden="1"/>
    <row r="35390" hidden="1"/>
    <row r="35391" hidden="1"/>
    <row r="35392" hidden="1"/>
    <row r="35393" hidden="1"/>
    <row r="35394" hidden="1"/>
    <row r="35395" hidden="1"/>
    <row r="35396" hidden="1"/>
    <row r="35397" hidden="1"/>
    <row r="35398" hidden="1"/>
    <row r="35399" hidden="1"/>
    <row r="35400" hidden="1"/>
    <row r="35401" hidden="1"/>
    <row r="35402" hidden="1"/>
    <row r="35403" hidden="1"/>
    <row r="35404" hidden="1"/>
    <row r="35405" hidden="1"/>
    <row r="35406" hidden="1"/>
    <row r="35407" hidden="1"/>
    <row r="35408" hidden="1"/>
    <row r="35409" hidden="1"/>
    <row r="35410" hidden="1"/>
    <row r="35411" hidden="1"/>
    <row r="35412" hidden="1"/>
    <row r="35413" hidden="1"/>
    <row r="35414" hidden="1"/>
    <row r="35415" hidden="1"/>
    <row r="35416" hidden="1"/>
    <row r="35417" hidden="1"/>
    <row r="35418" hidden="1"/>
    <row r="35419" hidden="1"/>
    <row r="35420" hidden="1"/>
    <row r="35421" hidden="1"/>
    <row r="35422" hidden="1"/>
    <row r="35423" hidden="1"/>
    <row r="35424" hidden="1"/>
    <row r="35425" hidden="1"/>
    <row r="35426" hidden="1"/>
    <row r="35427" hidden="1"/>
    <row r="35428" hidden="1"/>
    <row r="35429" hidden="1"/>
    <row r="35430" hidden="1"/>
    <row r="35431" hidden="1"/>
    <row r="35432" hidden="1"/>
    <row r="35433" hidden="1"/>
    <row r="35434" hidden="1"/>
    <row r="35435" hidden="1"/>
    <row r="35436" hidden="1"/>
    <row r="35437" hidden="1"/>
    <row r="35438" hidden="1"/>
    <row r="35439" hidden="1"/>
    <row r="35440" hidden="1"/>
    <row r="35441" hidden="1"/>
    <row r="35442" hidden="1"/>
    <row r="35443" hidden="1"/>
    <row r="35444" hidden="1"/>
    <row r="35445" hidden="1"/>
    <row r="35446" hidden="1"/>
    <row r="35447" hidden="1"/>
    <row r="35448" hidden="1"/>
    <row r="35449" hidden="1"/>
    <row r="35450" hidden="1"/>
    <row r="35451" hidden="1"/>
    <row r="35452" hidden="1"/>
    <row r="35453" hidden="1"/>
    <row r="35454" hidden="1"/>
    <row r="35455" hidden="1"/>
    <row r="35456" hidden="1"/>
    <row r="35457" hidden="1"/>
    <row r="35458" hidden="1"/>
    <row r="35459" hidden="1"/>
    <row r="35460" hidden="1"/>
    <row r="35461" hidden="1"/>
    <row r="35462" hidden="1"/>
    <row r="35463" hidden="1"/>
    <row r="35464" hidden="1"/>
    <row r="35465" hidden="1"/>
    <row r="35466" hidden="1"/>
    <row r="35467" hidden="1"/>
    <row r="35468" hidden="1"/>
    <row r="35469" hidden="1"/>
    <row r="35470" hidden="1"/>
    <row r="35471" hidden="1"/>
    <row r="35472" hidden="1"/>
    <row r="35473" hidden="1"/>
    <row r="35474" hidden="1"/>
    <row r="35475" hidden="1"/>
    <row r="35476" hidden="1"/>
    <row r="35477" hidden="1"/>
    <row r="35478" hidden="1"/>
    <row r="35479" hidden="1"/>
    <row r="35480" hidden="1"/>
    <row r="35481" hidden="1"/>
    <row r="35482" hidden="1"/>
    <row r="35483" hidden="1"/>
    <row r="35484" hidden="1"/>
    <row r="35485" hidden="1"/>
    <row r="35486" hidden="1"/>
    <row r="35487" hidden="1"/>
    <row r="35488" hidden="1"/>
    <row r="35489" hidden="1"/>
    <row r="35490" hidden="1"/>
    <row r="35491" hidden="1"/>
    <row r="35492" hidden="1"/>
    <row r="35493" hidden="1"/>
    <row r="35494" hidden="1"/>
    <row r="35495" hidden="1"/>
    <row r="35496" hidden="1"/>
    <row r="35497" hidden="1"/>
    <row r="35498" hidden="1"/>
    <row r="35499" hidden="1"/>
    <row r="35500" hidden="1"/>
    <row r="35501" hidden="1"/>
    <row r="35502" hidden="1"/>
    <row r="35503" hidden="1"/>
    <row r="35504" hidden="1"/>
    <row r="35505" hidden="1"/>
    <row r="35506" hidden="1"/>
    <row r="35507" hidden="1"/>
    <row r="35508" hidden="1"/>
    <row r="35509" hidden="1"/>
    <row r="35510" hidden="1"/>
    <row r="35511" hidden="1"/>
    <row r="35512" hidden="1"/>
    <row r="35513" hidden="1"/>
    <row r="35514" hidden="1"/>
    <row r="35515" hidden="1"/>
    <row r="35516" hidden="1"/>
    <row r="35517" hidden="1"/>
    <row r="35518" hidden="1"/>
    <row r="35519" hidden="1"/>
    <row r="35520" hidden="1"/>
    <row r="35521" hidden="1"/>
    <row r="35522" hidden="1"/>
    <row r="35523" hidden="1"/>
    <row r="35524" hidden="1"/>
    <row r="35525" hidden="1"/>
    <row r="35526" hidden="1"/>
    <row r="35527" hidden="1"/>
    <row r="35528" hidden="1"/>
    <row r="35529" hidden="1"/>
    <row r="35530" hidden="1"/>
    <row r="35531" hidden="1"/>
    <row r="35532" hidden="1"/>
    <row r="35533" hidden="1"/>
    <row r="35534" hidden="1"/>
    <row r="35535" hidden="1"/>
    <row r="35536" hidden="1"/>
    <row r="35537" hidden="1"/>
    <row r="35538" hidden="1"/>
    <row r="35539" hidden="1"/>
    <row r="35540" hidden="1"/>
    <row r="35541" hidden="1"/>
    <row r="35542" hidden="1"/>
    <row r="35543" hidden="1"/>
    <row r="35544" hidden="1"/>
    <row r="35545" hidden="1"/>
    <row r="35546" hidden="1"/>
    <row r="35547" hidden="1"/>
    <row r="35548" hidden="1"/>
    <row r="35549" hidden="1"/>
    <row r="35550" hidden="1"/>
    <row r="35551" hidden="1"/>
    <row r="35552" hidden="1"/>
    <row r="35553" hidden="1"/>
    <row r="35554" hidden="1"/>
    <row r="35555" hidden="1"/>
    <row r="35556" hidden="1"/>
    <row r="35557" hidden="1"/>
    <row r="35558" hidden="1"/>
    <row r="35559" hidden="1"/>
    <row r="35560" hidden="1"/>
    <row r="35561" hidden="1"/>
    <row r="35562" hidden="1"/>
    <row r="35563" hidden="1"/>
    <row r="35564" hidden="1"/>
    <row r="35565" hidden="1"/>
    <row r="35566" hidden="1"/>
    <row r="35567" hidden="1"/>
    <row r="35568" hidden="1"/>
    <row r="35569" hidden="1"/>
    <row r="35570" hidden="1"/>
    <row r="35571" hidden="1"/>
    <row r="35572" hidden="1"/>
    <row r="35573" hidden="1"/>
    <row r="35574" hidden="1"/>
    <row r="35575" hidden="1"/>
    <row r="35576" hidden="1"/>
    <row r="35577" hidden="1"/>
    <row r="35578" hidden="1"/>
    <row r="35579" hidden="1"/>
    <row r="35580" hidden="1"/>
    <row r="35581" hidden="1"/>
    <row r="35582" hidden="1"/>
    <row r="35583" hidden="1"/>
    <row r="35584" hidden="1"/>
    <row r="35585" hidden="1"/>
    <row r="35586" hidden="1"/>
    <row r="35587" hidden="1"/>
    <row r="35588" hidden="1"/>
    <row r="35589" hidden="1"/>
    <row r="35590" hidden="1"/>
    <row r="35591" hidden="1"/>
    <row r="35592" hidden="1"/>
    <row r="35593" hidden="1"/>
    <row r="35594" hidden="1"/>
    <row r="35595" hidden="1"/>
    <row r="35596" hidden="1"/>
    <row r="35597" hidden="1"/>
    <row r="35598" hidden="1"/>
    <row r="35599" hidden="1"/>
    <row r="35600" hidden="1"/>
    <row r="35601" hidden="1"/>
    <row r="35602" hidden="1"/>
    <row r="35603" hidden="1"/>
    <row r="35604" hidden="1"/>
    <row r="35605" hidden="1"/>
    <row r="35606" hidden="1"/>
    <row r="35607" hidden="1"/>
    <row r="35608" hidden="1"/>
    <row r="35609" hidden="1"/>
    <row r="35610" hidden="1"/>
    <row r="35611" hidden="1"/>
    <row r="35612" hidden="1"/>
    <row r="35613" hidden="1"/>
    <row r="35614" hidden="1"/>
    <row r="35615" hidden="1"/>
    <row r="35616" hidden="1"/>
    <row r="35617" hidden="1"/>
    <row r="35618" hidden="1"/>
    <row r="35619" hidden="1"/>
    <row r="35620" hidden="1"/>
    <row r="35621" hidden="1"/>
    <row r="35622" hidden="1"/>
    <row r="35623" hidden="1"/>
    <row r="35624" hidden="1"/>
    <row r="35625" hidden="1"/>
    <row r="35626" hidden="1"/>
    <row r="35627" hidden="1"/>
    <row r="35628" hidden="1"/>
    <row r="35629" hidden="1"/>
    <row r="35630" hidden="1"/>
    <row r="35631" hidden="1"/>
    <row r="35632" hidden="1"/>
    <row r="35633" hidden="1"/>
    <row r="35634" hidden="1"/>
    <row r="35635" hidden="1"/>
    <row r="35636" hidden="1"/>
    <row r="35637" hidden="1"/>
    <row r="35638" hidden="1"/>
    <row r="35639" hidden="1"/>
    <row r="35640" hidden="1"/>
    <row r="35641" hidden="1"/>
    <row r="35642" hidden="1"/>
    <row r="35643" hidden="1"/>
    <row r="35644" hidden="1"/>
    <row r="35645" hidden="1"/>
    <row r="35646" hidden="1"/>
    <row r="35647" hidden="1"/>
    <row r="35648" hidden="1"/>
    <row r="35649" hidden="1"/>
    <row r="35650" hidden="1"/>
    <row r="35651" hidden="1"/>
    <row r="35652" hidden="1"/>
    <row r="35653" hidden="1"/>
    <row r="35654" hidden="1"/>
    <row r="35655" hidden="1"/>
    <row r="35656" hidden="1"/>
    <row r="35657" hidden="1"/>
    <row r="35658" hidden="1"/>
    <row r="35659" hidden="1"/>
    <row r="35660" hidden="1"/>
    <row r="35661" hidden="1"/>
    <row r="35662" hidden="1"/>
    <row r="35663" hidden="1"/>
    <row r="35664" hidden="1"/>
    <row r="35665" hidden="1"/>
    <row r="35666" hidden="1"/>
    <row r="35667" hidden="1"/>
    <row r="35668" hidden="1"/>
    <row r="35669" hidden="1"/>
    <row r="35670" hidden="1"/>
    <row r="35671" hidden="1"/>
    <row r="35672" hidden="1"/>
    <row r="35673" hidden="1"/>
    <row r="35674" hidden="1"/>
    <row r="35675" hidden="1"/>
    <row r="35676" hidden="1"/>
    <row r="35677" hidden="1"/>
    <row r="35678" hidden="1"/>
    <row r="35679" hidden="1"/>
    <row r="35680" hidden="1"/>
    <row r="35681" hidden="1"/>
    <row r="35682" hidden="1"/>
    <row r="35683" hidden="1"/>
    <row r="35684" hidden="1"/>
    <row r="35685" hidden="1"/>
    <row r="35686" hidden="1"/>
    <row r="35687" hidden="1"/>
    <row r="35688" hidden="1"/>
    <row r="35689" hidden="1"/>
    <row r="35690" hidden="1"/>
    <row r="35691" hidden="1"/>
    <row r="35692" hidden="1"/>
    <row r="35693" hidden="1"/>
    <row r="35694" hidden="1"/>
    <row r="35695" hidden="1"/>
    <row r="35696" hidden="1"/>
    <row r="35697" hidden="1"/>
    <row r="35698" hidden="1"/>
    <row r="35699" hidden="1"/>
    <row r="35700" hidden="1"/>
    <row r="35701" hidden="1"/>
    <row r="35702" hidden="1"/>
    <row r="35703" hidden="1"/>
    <row r="35704" hidden="1"/>
    <row r="35705" hidden="1"/>
    <row r="35706" hidden="1"/>
    <row r="35707" hidden="1"/>
    <row r="35708" hidden="1"/>
    <row r="35709" hidden="1"/>
    <row r="35710" hidden="1"/>
    <row r="35711" hidden="1"/>
    <row r="35712" hidden="1"/>
    <row r="35713" hidden="1"/>
    <row r="35714" hidden="1"/>
    <row r="35715" hidden="1"/>
    <row r="35716" hidden="1"/>
    <row r="35717" hidden="1"/>
    <row r="35718" hidden="1"/>
    <row r="35719" hidden="1"/>
    <row r="35720" hidden="1"/>
    <row r="35721" hidden="1"/>
    <row r="35722" hidden="1"/>
    <row r="35723" hidden="1"/>
    <row r="35724" hidden="1"/>
    <row r="35725" hidden="1"/>
    <row r="35726" hidden="1"/>
    <row r="35727" hidden="1"/>
    <row r="35728" hidden="1"/>
    <row r="35729" hidden="1"/>
    <row r="35730" hidden="1"/>
    <row r="35731" hidden="1"/>
    <row r="35732" hidden="1"/>
    <row r="35733" hidden="1"/>
    <row r="35734" hidden="1"/>
    <row r="35735" hidden="1"/>
    <row r="35736" hidden="1"/>
    <row r="35737" hidden="1"/>
    <row r="35738" hidden="1"/>
    <row r="35739" hidden="1"/>
    <row r="35740" hidden="1"/>
    <row r="35741" hidden="1"/>
    <row r="35742" hidden="1"/>
    <row r="35743" hidden="1"/>
    <row r="35744" hidden="1"/>
    <row r="35745" hidden="1"/>
    <row r="35746" hidden="1"/>
    <row r="35747" hidden="1"/>
    <row r="35748" hidden="1"/>
    <row r="35749" hidden="1"/>
    <row r="35750" hidden="1"/>
    <row r="35751" hidden="1"/>
    <row r="35752" hidden="1"/>
    <row r="35753" hidden="1"/>
    <row r="35754" hidden="1"/>
    <row r="35755" hidden="1"/>
    <row r="35756" hidden="1"/>
    <row r="35757" hidden="1"/>
    <row r="35758" hidden="1"/>
    <row r="35759" hidden="1"/>
    <row r="35760" hidden="1"/>
    <row r="35761" hidden="1"/>
    <row r="35762" hidden="1"/>
    <row r="35763" hidden="1"/>
    <row r="35764" hidden="1"/>
    <row r="35765" hidden="1"/>
    <row r="35766" hidden="1"/>
    <row r="35767" hidden="1"/>
    <row r="35768" hidden="1"/>
    <row r="35769" hidden="1"/>
    <row r="35770" hidden="1"/>
    <row r="35771" hidden="1"/>
    <row r="35772" hidden="1"/>
    <row r="35773" hidden="1"/>
    <row r="35774" hidden="1"/>
    <row r="35775" hidden="1"/>
    <row r="35776" hidden="1"/>
    <row r="35777" hidden="1"/>
    <row r="35778" hidden="1"/>
    <row r="35779" hidden="1"/>
    <row r="35780" hidden="1"/>
    <row r="35781" hidden="1"/>
    <row r="35782" hidden="1"/>
    <row r="35783" hidden="1"/>
    <row r="35784" hidden="1"/>
    <row r="35785" hidden="1"/>
    <row r="35786" hidden="1"/>
    <row r="35787" hidden="1"/>
    <row r="35788" hidden="1"/>
    <row r="35789" hidden="1"/>
    <row r="35790" hidden="1"/>
    <row r="35791" hidden="1"/>
    <row r="35792" hidden="1"/>
    <row r="35793" hidden="1"/>
    <row r="35794" hidden="1"/>
    <row r="35795" hidden="1"/>
    <row r="35796" hidden="1"/>
    <row r="35797" hidden="1"/>
    <row r="35798" hidden="1"/>
    <row r="35799" hidden="1"/>
    <row r="35800" hidden="1"/>
    <row r="35801" hidden="1"/>
    <row r="35802" hidden="1"/>
    <row r="35803" hidden="1"/>
    <row r="35804" hidden="1"/>
    <row r="35805" hidden="1"/>
    <row r="35806" hidden="1"/>
    <row r="35807" hidden="1"/>
    <row r="35808" hidden="1"/>
    <row r="35809" hidden="1"/>
    <row r="35810" hidden="1"/>
    <row r="35811" hidden="1"/>
    <row r="35812" hidden="1"/>
    <row r="35813" hidden="1"/>
    <row r="35814" hidden="1"/>
    <row r="35815" hidden="1"/>
    <row r="35816" hidden="1"/>
    <row r="35817" hidden="1"/>
    <row r="35818" hidden="1"/>
    <row r="35819" hidden="1"/>
    <row r="35820" hidden="1"/>
    <row r="35821" hidden="1"/>
    <row r="35822" hidden="1"/>
    <row r="35823" hidden="1"/>
    <row r="35824" hidden="1"/>
    <row r="35825" hidden="1"/>
    <row r="35826" hidden="1"/>
    <row r="35827" hidden="1"/>
    <row r="35828" hidden="1"/>
    <row r="35829" hidden="1"/>
    <row r="35830" hidden="1"/>
    <row r="35831" hidden="1"/>
    <row r="35832" hidden="1"/>
    <row r="35833" hidden="1"/>
    <row r="35834" hidden="1"/>
    <row r="35835" hidden="1"/>
    <row r="35836" hidden="1"/>
    <row r="35837" hidden="1"/>
    <row r="35838" hidden="1"/>
    <row r="35839" hidden="1"/>
    <row r="35840" hidden="1"/>
    <row r="35841" hidden="1"/>
    <row r="35842" hidden="1"/>
    <row r="35843" hidden="1"/>
    <row r="35844" hidden="1"/>
    <row r="35845" hidden="1"/>
    <row r="35846" hidden="1"/>
    <row r="35847" hidden="1"/>
    <row r="35848" hidden="1"/>
    <row r="35849" hidden="1"/>
    <row r="35850" hidden="1"/>
    <row r="35851" hidden="1"/>
    <row r="35852" hidden="1"/>
    <row r="35853" hidden="1"/>
    <row r="35854" hidden="1"/>
    <row r="35855" hidden="1"/>
    <row r="35856" hidden="1"/>
    <row r="35857" hidden="1"/>
    <row r="35858" hidden="1"/>
    <row r="35859" hidden="1"/>
    <row r="35860" hidden="1"/>
    <row r="35861" hidden="1"/>
    <row r="35862" hidden="1"/>
    <row r="35863" hidden="1"/>
    <row r="35864" hidden="1"/>
    <row r="35865" hidden="1"/>
    <row r="35866" hidden="1"/>
    <row r="35867" hidden="1"/>
    <row r="35868" hidden="1"/>
    <row r="35869" hidden="1"/>
    <row r="35870" hidden="1"/>
    <row r="35871" hidden="1"/>
    <row r="35872" hidden="1"/>
    <row r="35873" hidden="1"/>
    <row r="35874" hidden="1"/>
    <row r="35875" hidden="1"/>
    <row r="35876" hidden="1"/>
    <row r="35877" hidden="1"/>
    <row r="35878" hidden="1"/>
    <row r="35879" hidden="1"/>
    <row r="35880" hidden="1"/>
    <row r="35881" hidden="1"/>
    <row r="35882" hidden="1"/>
    <row r="35883" hidden="1"/>
    <row r="35884" hidden="1"/>
    <row r="35885" hidden="1"/>
    <row r="35886" hidden="1"/>
    <row r="35887" hidden="1"/>
    <row r="35888" hidden="1"/>
    <row r="35889" hidden="1"/>
    <row r="35890" hidden="1"/>
    <row r="35891" hidden="1"/>
    <row r="35892" hidden="1"/>
    <row r="35893" hidden="1"/>
    <row r="35894" hidden="1"/>
    <row r="35895" hidden="1"/>
    <row r="35896" hidden="1"/>
    <row r="35897" hidden="1"/>
    <row r="35898" hidden="1"/>
    <row r="35899" hidden="1"/>
    <row r="35900" hidden="1"/>
    <row r="35901" hidden="1"/>
    <row r="35902" hidden="1"/>
    <row r="35903" hidden="1"/>
    <row r="35904" hidden="1"/>
    <row r="35905" hidden="1"/>
    <row r="35906" hidden="1"/>
    <row r="35907" hidden="1"/>
    <row r="35908" hidden="1"/>
    <row r="35909" hidden="1"/>
    <row r="35910" hidden="1"/>
    <row r="35911" hidden="1"/>
    <row r="35912" hidden="1"/>
    <row r="35913" hidden="1"/>
    <row r="35914" hidden="1"/>
    <row r="35915" hidden="1"/>
    <row r="35916" hidden="1"/>
    <row r="35917" hidden="1"/>
    <row r="35918" hidden="1"/>
    <row r="35919" hidden="1"/>
    <row r="35920" hidden="1"/>
    <row r="35921" hidden="1"/>
    <row r="35922" hidden="1"/>
    <row r="35923" hidden="1"/>
    <row r="35924" hidden="1"/>
    <row r="35925" hidden="1"/>
    <row r="35926" hidden="1"/>
    <row r="35927" hidden="1"/>
    <row r="35928" hidden="1"/>
    <row r="35929" hidden="1"/>
    <row r="35930" hidden="1"/>
    <row r="35931" hidden="1"/>
    <row r="35932" hidden="1"/>
    <row r="35933" hidden="1"/>
    <row r="35934" hidden="1"/>
    <row r="35935" hidden="1"/>
    <row r="35936" hidden="1"/>
    <row r="35937" hidden="1"/>
    <row r="35938" hidden="1"/>
    <row r="35939" hidden="1"/>
    <row r="35940" hidden="1"/>
    <row r="35941" hidden="1"/>
    <row r="35942" hidden="1"/>
    <row r="35943" hidden="1"/>
    <row r="35944" hidden="1"/>
    <row r="35945" hidden="1"/>
    <row r="35946" hidden="1"/>
    <row r="35947" hidden="1"/>
    <row r="35948" hidden="1"/>
    <row r="35949" hidden="1"/>
    <row r="35950" hidden="1"/>
    <row r="35951" hidden="1"/>
    <row r="35952" hidden="1"/>
    <row r="35953" hidden="1"/>
    <row r="35954" hidden="1"/>
    <row r="35955" hidden="1"/>
    <row r="35956" hidden="1"/>
    <row r="35957" hidden="1"/>
    <row r="35958" hidden="1"/>
    <row r="35959" hidden="1"/>
    <row r="35960" hidden="1"/>
    <row r="35961" hidden="1"/>
    <row r="35962" hidden="1"/>
    <row r="35963" hidden="1"/>
    <row r="35964" hidden="1"/>
    <row r="35965" hidden="1"/>
    <row r="35966" hidden="1"/>
    <row r="35967" hidden="1"/>
    <row r="35968" hidden="1"/>
    <row r="35969" hidden="1"/>
    <row r="35970" hidden="1"/>
    <row r="35971" hidden="1"/>
    <row r="35972" hidden="1"/>
    <row r="35973" hidden="1"/>
    <row r="35974" hidden="1"/>
    <row r="35975" hidden="1"/>
    <row r="35976" hidden="1"/>
    <row r="35977" hidden="1"/>
    <row r="35978" hidden="1"/>
    <row r="35979" hidden="1"/>
    <row r="35980" hidden="1"/>
    <row r="35981" hidden="1"/>
    <row r="35982" hidden="1"/>
    <row r="35983" hidden="1"/>
    <row r="35984" hidden="1"/>
    <row r="35985" hidden="1"/>
    <row r="35986" hidden="1"/>
    <row r="35987" hidden="1"/>
    <row r="35988" hidden="1"/>
    <row r="35989" hidden="1"/>
    <row r="35990" hidden="1"/>
    <row r="35991" hidden="1"/>
    <row r="35992" hidden="1"/>
    <row r="35993" hidden="1"/>
    <row r="35994" hidden="1"/>
    <row r="35995" hidden="1"/>
    <row r="35996" hidden="1"/>
    <row r="35997" hidden="1"/>
    <row r="35998" hidden="1"/>
    <row r="35999" hidden="1"/>
    <row r="36000" hidden="1"/>
    <row r="36001" hidden="1"/>
    <row r="36002" hidden="1"/>
    <row r="36003" hidden="1"/>
    <row r="36004" hidden="1"/>
    <row r="36005" hidden="1"/>
    <row r="36006" hidden="1"/>
    <row r="36007" hidden="1"/>
    <row r="36008" hidden="1"/>
    <row r="36009" hidden="1"/>
    <row r="36010" hidden="1"/>
    <row r="36011" hidden="1"/>
    <row r="36012" hidden="1"/>
    <row r="36013" hidden="1"/>
    <row r="36014" hidden="1"/>
    <row r="36015" hidden="1"/>
    <row r="36016" hidden="1"/>
    <row r="36017" hidden="1"/>
    <row r="36018" hidden="1"/>
    <row r="36019" hidden="1"/>
    <row r="36020" hidden="1"/>
    <row r="36021" hidden="1"/>
    <row r="36022" hidden="1"/>
    <row r="36023" hidden="1"/>
    <row r="36024" hidden="1"/>
    <row r="36025" hidden="1"/>
    <row r="36026" hidden="1"/>
    <row r="36027" hidden="1"/>
    <row r="36028" hidden="1"/>
    <row r="36029" hidden="1"/>
    <row r="36030" hidden="1"/>
    <row r="36031" hidden="1"/>
    <row r="36032" hidden="1"/>
    <row r="36033" hidden="1"/>
    <row r="36034" hidden="1"/>
    <row r="36035" hidden="1"/>
    <row r="36036" hidden="1"/>
    <row r="36037" hidden="1"/>
    <row r="36038" hidden="1"/>
    <row r="36039" hidden="1"/>
    <row r="36040" hidden="1"/>
    <row r="36041" hidden="1"/>
    <row r="36042" hidden="1"/>
    <row r="36043" hidden="1"/>
    <row r="36044" hidden="1"/>
    <row r="36045" hidden="1"/>
    <row r="36046" hidden="1"/>
    <row r="36047" hidden="1"/>
    <row r="36048" hidden="1"/>
    <row r="36049" hidden="1"/>
    <row r="36050" hidden="1"/>
    <row r="36051" hidden="1"/>
    <row r="36052" hidden="1"/>
    <row r="36053" hidden="1"/>
    <row r="36054" hidden="1"/>
    <row r="36055" hidden="1"/>
    <row r="36056" hidden="1"/>
    <row r="36057" hidden="1"/>
    <row r="36058" hidden="1"/>
    <row r="36059" hidden="1"/>
    <row r="36060" hidden="1"/>
    <row r="36061" hidden="1"/>
    <row r="36062" hidden="1"/>
    <row r="36063" hidden="1"/>
    <row r="36064" hidden="1"/>
    <row r="36065" hidden="1"/>
    <row r="36066" hidden="1"/>
    <row r="36067" hidden="1"/>
    <row r="36068" hidden="1"/>
    <row r="36069" hidden="1"/>
    <row r="36070" hidden="1"/>
    <row r="36071" hidden="1"/>
    <row r="36072" hidden="1"/>
    <row r="36073" hidden="1"/>
    <row r="36074" hidden="1"/>
    <row r="36075" hidden="1"/>
    <row r="36076" hidden="1"/>
    <row r="36077" hidden="1"/>
    <row r="36078" hidden="1"/>
    <row r="36079" hidden="1"/>
    <row r="36080" hidden="1"/>
    <row r="36081" hidden="1"/>
    <row r="36082" hidden="1"/>
    <row r="36083" hidden="1"/>
    <row r="36084" hidden="1"/>
    <row r="36085" hidden="1"/>
    <row r="36086" hidden="1"/>
    <row r="36087" hidden="1"/>
    <row r="36088" hidden="1"/>
    <row r="36089" hidden="1"/>
    <row r="36090" hidden="1"/>
    <row r="36091" hidden="1"/>
    <row r="36092" hidden="1"/>
    <row r="36093" hidden="1"/>
    <row r="36094" hidden="1"/>
    <row r="36095" hidden="1"/>
    <row r="36096" hidden="1"/>
    <row r="36097" hidden="1"/>
    <row r="36098" hidden="1"/>
    <row r="36099" hidden="1"/>
    <row r="36100" hidden="1"/>
    <row r="36101" hidden="1"/>
    <row r="36102" hidden="1"/>
    <row r="36103" hidden="1"/>
    <row r="36104" hidden="1"/>
    <row r="36105" hidden="1"/>
    <row r="36106" hidden="1"/>
    <row r="36107" hidden="1"/>
    <row r="36108" hidden="1"/>
    <row r="36109" hidden="1"/>
    <row r="36110" hidden="1"/>
    <row r="36111" hidden="1"/>
    <row r="36112" hidden="1"/>
    <row r="36113" hidden="1"/>
    <row r="36114" hidden="1"/>
    <row r="36115" hidden="1"/>
    <row r="36116" hidden="1"/>
    <row r="36117" hidden="1"/>
    <row r="36118" hidden="1"/>
    <row r="36119" hidden="1"/>
    <row r="36120" hidden="1"/>
    <row r="36121" hidden="1"/>
    <row r="36122" hidden="1"/>
    <row r="36123" hidden="1"/>
    <row r="36124" hidden="1"/>
    <row r="36125" hidden="1"/>
    <row r="36126" hidden="1"/>
    <row r="36127" hidden="1"/>
    <row r="36128" hidden="1"/>
    <row r="36129" hidden="1"/>
    <row r="36130" hidden="1"/>
    <row r="36131" hidden="1"/>
    <row r="36132" hidden="1"/>
    <row r="36133" hidden="1"/>
    <row r="36134" hidden="1"/>
    <row r="36135" hidden="1"/>
    <row r="36136" hidden="1"/>
    <row r="36137" hidden="1"/>
    <row r="36138" hidden="1"/>
    <row r="36139" hidden="1"/>
    <row r="36140" hidden="1"/>
    <row r="36141" hidden="1"/>
    <row r="36142" hidden="1"/>
    <row r="36143" hidden="1"/>
    <row r="36144" hidden="1"/>
    <row r="36145" hidden="1"/>
    <row r="36146" hidden="1"/>
    <row r="36147" hidden="1"/>
    <row r="36148" hidden="1"/>
    <row r="36149" hidden="1"/>
    <row r="36150" hidden="1"/>
    <row r="36151" hidden="1"/>
    <row r="36152" hidden="1"/>
    <row r="36153" hidden="1"/>
    <row r="36154" hidden="1"/>
    <row r="36155" hidden="1"/>
    <row r="36156" hidden="1"/>
    <row r="36157" hidden="1"/>
    <row r="36158" hidden="1"/>
    <row r="36159" hidden="1"/>
    <row r="36160" hidden="1"/>
    <row r="36161" hidden="1"/>
    <row r="36162" hidden="1"/>
    <row r="36163" hidden="1"/>
    <row r="36164" hidden="1"/>
    <row r="36165" hidden="1"/>
    <row r="36166" hidden="1"/>
    <row r="36167" hidden="1"/>
    <row r="36168" hidden="1"/>
    <row r="36169" hidden="1"/>
    <row r="36170" hidden="1"/>
    <row r="36171" hidden="1"/>
    <row r="36172" hidden="1"/>
    <row r="36173" hidden="1"/>
    <row r="36174" hidden="1"/>
    <row r="36175" hidden="1"/>
    <row r="36176" hidden="1"/>
    <row r="36177" hidden="1"/>
    <row r="36178" hidden="1"/>
    <row r="36179" hidden="1"/>
    <row r="36180" hidden="1"/>
    <row r="36181" hidden="1"/>
    <row r="36182" hidden="1"/>
    <row r="36183" hidden="1"/>
    <row r="36184" hidden="1"/>
    <row r="36185" hidden="1"/>
    <row r="36186" hidden="1"/>
    <row r="36187" hidden="1"/>
    <row r="36188" hidden="1"/>
    <row r="36189" hidden="1"/>
    <row r="36190" hidden="1"/>
    <row r="36191" hidden="1"/>
    <row r="36192" hidden="1"/>
    <row r="36193" hidden="1"/>
    <row r="36194" hidden="1"/>
    <row r="36195" hidden="1"/>
    <row r="36196" hidden="1"/>
    <row r="36197" hidden="1"/>
    <row r="36198" hidden="1"/>
    <row r="36199" hidden="1"/>
    <row r="36200" hidden="1"/>
    <row r="36201" hidden="1"/>
    <row r="36202" hidden="1"/>
    <row r="36203" hidden="1"/>
    <row r="36204" hidden="1"/>
    <row r="36205" hidden="1"/>
    <row r="36206" hidden="1"/>
    <row r="36207" hidden="1"/>
    <row r="36208" hidden="1"/>
    <row r="36209" hidden="1"/>
    <row r="36210" hidden="1"/>
    <row r="36211" hidden="1"/>
    <row r="36212" hidden="1"/>
    <row r="36213" hidden="1"/>
    <row r="36214" hidden="1"/>
    <row r="36215" hidden="1"/>
    <row r="36216" hidden="1"/>
    <row r="36217" hidden="1"/>
    <row r="36218" hidden="1"/>
    <row r="36219" hidden="1"/>
    <row r="36220" hidden="1"/>
    <row r="36221" hidden="1"/>
    <row r="36222" hidden="1"/>
    <row r="36223" hidden="1"/>
    <row r="36224" hidden="1"/>
    <row r="36225" hidden="1"/>
    <row r="36226" hidden="1"/>
    <row r="36227" hidden="1"/>
    <row r="36228" hidden="1"/>
    <row r="36229" hidden="1"/>
    <row r="36230" hidden="1"/>
    <row r="36231" hidden="1"/>
    <row r="36232" hidden="1"/>
    <row r="36233" hidden="1"/>
    <row r="36234" hidden="1"/>
    <row r="36235" hidden="1"/>
    <row r="36236" hidden="1"/>
    <row r="36237" hidden="1"/>
    <row r="36238" hidden="1"/>
    <row r="36239" hidden="1"/>
    <row r="36240" hidden="1"/>
    <row r="36241" hidden="1"/>
    <row r="36242" hidden="1"/>
    <row r="36243" hidden="1"/>
    <row r="36244" hidden="1"/>
    <row r="36245" hidden="1"/>
    <row r="36246" hidden="1"/>
    <row r="36247" hidden="1"/>
    <row r="36248" hidden="1"/>
    <row r="36249" hidden="1"/>
    <row r="36250" hidden="1"/>
    <row r="36251" hidden="1"/>
    <row r="36252" hidden="1"/>
    <row r="36253" hidden="1"/>
    <row r="36254" hidden="1"/>
    <row r="36255" hidden="1"/>
    <row r="36256" hidden="1"/>
    <row r="36257" hidden="1"/>
    <row r="36258" hidden="1"/>
    <row r="36259" hidden="1"/>
    <row r="36260" hidden="1"/>
    <row r="36261" hidden="1"/>
    <row r="36262" hidden="1"/>
    <row r="36263" hidden="1"/>
    <row r="36264" hidden="1"/>
    <row r="36265" hidden="1"/>
    <row r="36266" hidden="1"/>
    <row r="36267" hidden="1"/>
    <row r="36268" hidden="1"/>
    <row r="36269" hidden="1"/>
    <row r="36270" hidden="1"/>
    <row r="36271" hidden="1"/>
    <row r="36272" hidden="1"/>
    <row r="36273" hidden="1"/>
    <row r="36274" hidden="1"/>
    <row r="36275" hidden="1"/>
    <row r="36276" hidden="1"/>
    <row r="36277" hidden="1"/>
    <row r="36278" hidden="1"/>
    <row r="36279" hidden="1"/>
    <row r="36280" hidden="1"/>
    <row r="36281" hidden="1"/>
    <row r="36282" hidden="1"/>
    <row r="36283" hidden="1"/>
    <row r="36284" hidden="1"/>
    <row r="36285" hidden="1"/>
    <row r="36286" hidden="1"/>
    <row r="36287" hidden="1"/>
    <row r="36288" hidden="1"/>
    <row r="36289" hidden="1"/>
    <row r="36290" hidden="1"/>
    <row r="36291" hidden="1"/>
    <row r="36292" hidden="1"/>
    <row r="36293" hidden="1"/>
    <row r="36294" hidden="1"/>
    <row r="36295" hidden="1"/>
    <row r="36296" hidden="1"/>
    <row r="36297" hidden="1"/>
    <row r="36298" hidden="1"/>
    <row r="36299" hidden="1"/>
    <row r="36300" hidden="1"/>
    <row r="36301" hidden="1"/>
    <row r="36302" hidden="1"/>
    <row r="36303" hidden="1"/>
    <row r="36304" hidden="1"/>
    <row r="36305" hidden="1"/>
    <row r="36306" hidden="1"/>
    <row r="36307" hidden="1"/>
    <row r="36308" hidden="1"/>
    <row r="36309" hidden="1"/>
    <row r="36310" hidden="1"/>
    <row r="36311" hidden="1"/>
    <row r="36312" hidden="1"/>
    <row r="36313" hidden="1"/>
    <row r="36314" hidden="1"/>
    <row r="36315" hidden="1"/>
    <row r="36316" hidden="1"/>
    <row r="36317" hidden="1"/>
    <row r="36318" hidden="1"/>
    <row r="36319" hidden="1"/>
    <row r="36320" hidden="1"/>
    <row r="36321" hidden="1"/>
    <row r="36322" hidden="1"/>
    <row r="36323" hidden="1"/>
    <row r="36324" hidden="1"/>
    <row r="36325" hidden="1"/>
    <row r="36326" hidden="1"/>
    <row r="36327" hidden="1"/>
    <row r="36328" hidden="1"/>
    <row r="36329" hidden="1"/>
    <row r="36330" hidden="1"/>
    <row r="36331" hidden="1"/>
    <row r="36332" hidden="1"/>
    <row r="36333" hidden="1"/>
    <row r="36334" hidden="1"/>
    <row r="36335" hidden="1"/>
    <row r="36336" hidden="1"/>
    <row r="36337" hidden="1"/>
    <row r="36338" hidden="1"/>
    <row r="36339" hidden="1"/>
    <row r="36340" hidden="1"/>
    <row r="36341" hidden="1"/>
    <row r="36342" hidden="1"/>
    <row r="36343" hidden="1"/>
    <row r="36344" hidden="1"/>
    <row r="36345" hidden="1"/>
    <row r="36346" hidden="1"/>
    <row r="36347" hidden="1"/>
    <row r="36348" hidden="1"/>
    <row r="36349" hidden="1"/>
    <row r="36350" hidden="1"/>
    <row r="36351" hidden="1"/>
    <row r="36352" hidden="1"/>
    <row r="36353" hidden="1"/>
    <row r="36354" hidden="1"/>
    <row r="36355" hidden="1"/>
    <row r="36356" hidden="1"/>
    <row r="36357" hidden="1"/>
    <row r="36358" hidden="1"/>
    <row r="36359" hidden="1"/>
    <row r="36360" hidden="1"/>
    <row r="36361" hidden="1"/>
    <row r="36362" hidden="1"/>
    <row r="36363" hidden="1"/>
    <row r="36364" hidden="1"/>
    <row r="36365" hidden="1"/>
    <row r="36366" hidden="1"/>
    <row r="36367" hidden="1"/>
    <row r="36368" hidden="1"/>
    <row r="36369" hidden="1"/>
    <row r="36370" hidden="1"/>
    <row r="36371" hidden="1"/>
    <row r="36372" hidden="1"/>
    <row r="36373" hidden="1"/>
    <row r="36374" hidden="1"/>
    <row r="36375" hidden="1"/>
    <row r="36376" hidden="1"/>
    <row r="36377" hidden="1"/>
    <row r="36378" hidden="1"/>
    <row r="36379" hidden="1"/>
    <row r="36380" hidden="1"/>
    <row r="36381" hidden="1"/>
    <row r="36382" hidden="1"/>
    <row r="36383" hidden="1"/>
    <row r="36384" hidden="1"/>
    <row r="36385" hidden="1"/>
    <row r="36386" hidden="1"/>
    <row r="36387" hidden="1"/>
    <row r="36388" hidden="1"/>
    <row r="36389" hidden="1"/>
    <row r="36390" hidden="1"/>
    <row r="36391" hidden="1"/>
    <row r="36392" hidden="1"/>
    <row r="36393" hidden="1"/>
    <row r="36394" hidden="1"/>
    <row r="36395" hidden="1"/>
    <row r="36396" hidden="1"/>
    <row r="36397" hidden="1"/>
    <row r="36398" hidden="1"/>
    <row r="36399" hidden="1"/>
    <row r="36400" hidden="1"/>
    <row r="36401" hidden="1"/>
    <row r="36402" hidden="1"/>
    <row r="36403" hidden="1"/>
    <row r="36404" hidden="1"/>
    <row r="36405" hidden="1"/>
    <row r="36406" hidden="1"/>
    <row r="36407" hidden="1"/>
    <row r="36408" hidden="1"/>
    <row r="36409" hidden="1"/>
    <row r="36410" hidden="1"/>
    <row r="36411" hidden="1"/>
    <row r="36412" hidden="1"/>
    <row r="36413" hidden="1"/>
    <row r="36414" hidden="1"/>
    <row r="36415" hidden="1"/>
    <row r="36416" hidden="1"/>
    <row r="36417" hidden="1"/>
    <row r="36418" hidden="1"/>
    <row r="36419" hidden="1"/>
    <row r="36420" hidden="1"/>
    <row r="36421" hidden="1"/>
    <row r="36422" hidden="1"/>
    <row r="36423" hidden="1"/>
    <row r="36424" hidden="1"/>
    <row r="36425" hidden="1"/>
    <row r="36426" hidden="1"/>
    <row r="36427" hidden="1"/>
    <row r="36428" hidden="1"/>
    <row r="36429" hidden="1"/>
    <row r="36430" hidden="1"/>
    <row r="36431" hidden="1"/>
    <row r="36432" hidden="1"/>
    <row r="36433" hidden="1"/>
    <row r="36434" hidden="1"/>
    <row r="36435" hidden="1"/>
    <row r="36436" hidden="1"/>
    <row r="36437" hidden="1"/>
    <row r="36438" hidden="1"/>
    <row r="36439" hidden="1"/>
    <row r="36440" hidden="1"/>
    <row r="36441" hidden="1"/>
    <row r="36442" hidden="1"/>
    <row r="36443" hidden="1"/>
    <row r="36444" hidden="1"/>
    <row r="36445" hidden="1"/>
    <row r="36446" hidden="1"/>
    <row r="36447" hidden="1"/>
    <row r="36448" hidden="1"/>
    <row r="36449" hidden="1"/>
    <row r="36450" hidden="1"/>
    <row r="36451" hidden="1"/>
    <row r="36452" hidden="1"/>
    <row r="36453" hidden="1"/>
    <row r="36454" hidden="1"/>
    <row r="36455" hidden="1"/>
    <row r="36456" hidden="1"/>
    <row r="36457" hidden="1"/>
    <row r="36458" hidden="1"/>
    <row r="36459" hidden="1"/>
    <row r="36460" hidden="1"/>
    <row r="36461" hidden="1"/>
    <row r="36462" hidden="1"/>
    <row r="36463" hidden="1"/>
    <row r="36464" hidden="1"/>
    <row r="36465" hidden="1"/>
    <row r="36466" hidden="1"/>
    <row r="36467" hidden="1"/>
    <row r="36468" hidden="1"/>
    <row r="36469" hidden="1"/>
    <row r="36470" hidden="1"/>
    <row r="36471" hidden="1"/>
    <row r="36472" hidden="1"/>
    <row r="36473" hidden="1"/>
    <row r="36474" hidden="1"/>
    <row r="36475" hidden="1"/>
    <row r="36476" hidden="1"/>
    <row r="36477" hidden="1"/>
    <row r="36478" hidden="1"/>
    <row r="36479" hidden="1"/>
    <row r="36480" hidden="1"/>
    <row r="36481" hidden="1"/>
    <row r="36482" hidden="1"/>
    <row r="36483" hidden="1"/>
    <row r="36484" hidden="1"/>
    <row r="36485" hidden="1"/>
    <row r="36486" hidden="1"/>
    <row r="36487" hidden="1"/>
    <row r="36488" hidden="1"/>
    <row r="36489" hidden="1"/>
    <row r="36490" hidden="1"/>
    <row r="36491" hidden="1"/>
    <row r="36492" hidden="1"/>
    <row r="36493" hidden="1"/>
    <row r="36494" hidden="1"/>
    <row r="36495" hidden="1"/>
    <row r="36496" hidden="1"/>
    <row r="36497" hidden="1"/>
    <row r="36498" hidden="1"/>
    <row r="36499" hidden="1"/>
    <row r="36500" hidden="1"/>
    <row r="36501" hidden="1"/>
    <row r="36502" hidden="1"/>
    <row r="36503" hidden="1"/>
    <row r="36504" hidden="1"/>
    <row r="36505" hidden="1"/>
    <row r="36506" hidden="1"/>
    <row r="36507" hidden="1"/>
    <row r="36508" hidden="1"/>
    <row r="36509" hidden="1"/>
    <row r="36510" hidden="1"/>
    <row r="36511" hidden="1"/>
    <row r="36512" hidden="1"/>
    <row r="36513" hidden="1"/>
    <row r="36514" hidden="1"/>
    <row r="36515" hidden="1"/>
    <row r="36516" hidden="1"/>
    <row r="36517" hidden="1"/>
    <row r="36518" hidden="1"/>
    <row r="36519" hidden="1"/>
    <row r="36520" hidden="1"/>
    <row r="36521" hidden="1"/>
    <row r="36522" hidden="1"/>
    <row r="36523" hidden="1"/>
    <row r="36524" hidden="1"/>
    <row r="36525" hidden="1"/>
    <row r="36526" hidden="1"/>
    <row r="36527" hidden="1"/>
    <row r="36528" hidden="1"/>
    <row r="36529" hidden="1"/>
    <row r="36530" hidden="1"/>
    <row r="36531" hidden="1"/>
    <row r="36532" hidden="1"/>
    <row r="36533" hidden="1"/>
    <row r="36534" hidden="1"/>
    <row r="36535" hidden="1"/>
    <row r="36536" hidden="1"/>
    <row r="36537" hidden="1"/>
    <row r="36538" hidden="1"/>
    <row r="36539" hidden="1"/>
    <row r="36540" hidden="1"/>
    <row r="36541" hidden="1"/>
    <row r="36542" hidden="1"/>
    <row r="36543" hidden="1"/>
    <row r="36544" hidden="1"/>
    <row r="36545" hidden="1"/>
    <row r="36546" hidden="1"/>
    <row r="36547" hidden="1"/>
    <row r="36548" hidden="1"/>
    <row r="36549" hidden="1"/>
    <row r="36550" hidden="1"/>
    <row r="36551" hidden="1"/>
    <row r="36552" hidden="1"/>
    <row r="36553" hidden="1"/>
    <row r="36554" hidden="1"/>
    <row r="36555" hidden="1"/>
    <row r="36556" hidden="1"/>
    <row r="36557" hidden="1"/>
    <row r="36558" hidden="1"/>
    <row r="36559" hidden="1"/>
    <row r="36560" hidden="1"/>
    <row r="36561" hidden="1"/>
    <row r="36562" hidden="1"/>
    <row r="36563" hidden="1"/>
    <row r="36564" hidden="1"/>
    <row r="36565" hidden="1"/>
    <row r="36566" hidden="1"/>
    <row r="36567" hidden="1"/>
    <row r="36568" hidden="1"/>
    <row r="36569" hidden="1"/>
    <row r="36570" hidden="1"/>
    <row r="36571" hidden="1"/>
    <row r="36572" hidden="1"/>
    <row r="36573" hidden="1"/>
    <row r="36574" hidden="1"/>
    <row r="36575" hidden="1"/>
    <row r="36576" hidden="1"/>
    <row r="36577" hidden="1"/>
    <row r="36578" hidden="1"/>
    <row r="36579" hidden="1"/>
    <row r="36580" hidden="1"/>
    <row r="36581" hidden="1"/>
    <row r="36582" hidden="1"/>
    <row r="36583" hidden="1"/>
    <row r="36584" hidden="1"/>
    <row r="36585" hidden="1"/>
    <row r="36586" hidden="1"/>
    <row r="36587" hidden="1"/>
    <row r="36588" hidden="1"/>
    <row r="36589" hidden="1"/>
    <row r="36590" hidden="1"/>
    <row r="36591" hidden="1"/>
    <row r="36592" hidden="1"/>
    <row r="36593" hidden="1"/>
    <row r="36594" hidden="1"/>
    <row r="36595" hidden="1"/>
    <row r="36596" hidden="1"/>
    <row r="36597" hidden="1"/>
    <row r="36598" hidden="1"/>
    <row r="36599" hidden="1"/>
    <row r="36600" hidden="1"/>
    <row r="36601" hidden="1"/>
    <row r="36602" hidden="1"/>
    <row r="36603" hidden="1"/>
    <row r="36604" hidden="1"/>
    <row r="36605" hidden="1"/>
    <row r="36606" hidden="1"/>
    <row r="36607" hidden="1"/>
    <row r="36608" hidden="1"/>
    <row r="36609" hidden="1"/>
    <row r="36610" hidden="1"/>
    <row r="36611" hidden="1"/>
    <row r="36612" hidden="1"/>
    <row r="36613" hidden="1"/>
    <row r="36614" hidden="1"/>
    <row r="36615" hidden="1"/>
    <row r="36616" hidden="1"/>
    <row r="36617" hidden="1"/>
    <row r="36618" hidden="1"/>
    <row r="36619" hidden="1"/>
    <row r="36620" hidden="1"/>
    <row r="36621" hidden="1"/>
    <row r="36622" hidden="1"/>
    <row r="36623" hidden="1"/>
    <row r="36624" hidden="1"/>
    <row r="36625" hidden="1"/>
    <row r="36626" hidden="1"/>
    <row r="36627" hidden="1"/>
    <row r="36628" hidden="1"/>
    <row r="36629" hidden="1"/>
    <row r="36630" hidden="1"/>
    <row r="36631" hidden="1"/>
    <row r="36632" hidden="1"/>
    <row r="36633" hidden="1"/>
    <row r="36634" hidden="1"/>
    <row r="36635" hidden="1"/>
    <row r="36636" hidden="1"/>
    <row r="36637" hidden="1"/>
    <row r="36638" hidden="1"/>
    <row r="36639" hidden="1"/>
    <row r="36640" hidden="1"/>
    <row r="36641" hidden="1"/>
    <row r="36642" hidden="1"/>
    <row r="36643" hidden="1"/>
    <row r="36644" hidden="1"/>
    <row r="36645" hidden="1"/>
    <row r="36646" hidden="1"/>
    <row r="36647" hidden="1"/>
    <row r="36648" hidden="1"/>
    <row r="36649" hidden="1"/>
    <row r="36650" hidden="1"/>
    <row r="36651" hidden="1"/>
    <row r="36652" hidden="1"/>
    <row r="36653" hidden="1"/>
    <row r="36654" hidden="1"/>
    <row r="36655" hidden="1"/>
    <row r="36656" hidden="1"/>
    <row r="36657" hidden="1"/>
    <row r="36658" hidden="1"/>
    <row r="36659" hidden="1"/>
    <row r="36660" hidden="1"/>
    <row r="36661" hidden="1"/>
    <row r="36662" hidden="1"/>
    <row r="36663" hidden="1"/>
    <row r="36664" hidden="1"/>
    <row r="36665" hidden="1"/>
    <row r="36666" hidden="1"/>
    <row r="36667" hidden="1"/>
    <row r="36668" hidden="1"/>
    <row r="36669" hidden="1"/>
    <row r="36670" hidden="1"/>
    <row r="36671" hidden="1"/>
    <row r="36672" hidden="1"/>
    <row r="36673" hidden="1"/>
    <row r="36674" hidden="1"/>
    <row r="36675" hidden="1"/>
    <row r="36676" hidden="1"/>
    <row r="36677" hidden="1"/>
    <row r="36678" hidden="1"/>
    <row r="36679" hidden="1"/>
    <row r="36680" hidden="1"/>
    <row r="36681" hidden="1"/>
    <row r="36682" hidden="1"/>
    <row r="36683" hidden="1"/>
    <row r="36684" hidden="1"/>
    <row r="36685" hidden="1"/>
    <row r="36686" hidden="1"/>
    <row r="36687" hidden="1"/>
    <row r="36688" hidden="1"/>
    <row r="36689" hidden="1"/>
    <row r="36690" hidden="1"/>
    <row r="36691" hidden="1"/>
    <row r="36692" hidden="1"/>
    <row r="36693" hidden="1"/>
    <row r="36694" hidden="1"/>
    <row r="36695" hidden="1"/>
    <row r="36696" hidden="1"/>
    <row r="36697" hidden="1"/>
    <row r="36698" hidden="1"/>
    <row r="36699" hidden="1"/>
    <row r="36700" hidden="1"/>
    <row r="36701" hidden="1"/>
    <row r="36702" hidden="1"/>
    <row r="36703" hidden="1"/>
    <row r="36704" hidden="1"/>
    <row r="36705" hidden="1"/>
    <row r="36706" hidden="1"/>
    <row r="36707" hidden="1"/>
    <row r="36708" hidden="1"/>
    <row r="36709" hidden="1"/>
    <row r="36710" hidden="1"/>
    <row r="36711" hidden="1"/>
    <row r="36712" hidden="1"/>
    <row r="36713" hidden="1"/>
    <row r="36714" hidden="1"/>
    <row r="36715" hidden="1"/>
    <row r="36716" hidden="1"/>
    <row r="36717" hidden="1"/>
    <row r="36718" hidden="1"/>
    <row r="36719" hidden="1"/>
    <row r="36720" hidden="1"/>
    <row r="36721" hidden="1"/>
    <row r="36722" hidden="1"/>
    <row r="36723" hidden="1"/>
    <row r="36724" hidden="1"/>
    <row r="36725" hidden="1"/>
    <row r="36726" hidden="1"/>
    <row r="36727" hidden="1"/>
    <row r="36728" hidden="1"/>
    <row r="36729" hidden="1"/>
    <row r="36730" hidden="1"/>
    <row r="36731" hidden="1"/>
    <row r="36732" hidden="1"/>
    <row r="36733" hidden="1"/>
    <row r="36734" hidden="1"/>
    <row r="36735" hidden="1"/>
    <row r="36736" hidden="1"/>
    <row r="36737" hidden="1"/>
    <row r="36738" hidden="1"/>
    <row r="36739" hidden="1"/>
    <row r="36740" hidden="1"/>
    <row r="36741" hidden="1"/>
    <row r="36742" hidden="1"/>
    <row r="36743" hidden="1"/>
    <row r="36744" hidden="1"/>
    <row r="36745" hidden="1"/>
    <row r="36746" hidden="1"/>
    <row r="36747" hidden="1"/>
    <row r="36748" hidden="1"/>
    <row r="36749" hidden="1"/>
    <row r="36750" hidden="1"/>
    <row r="36751" hidden="1"/>
    <row r="36752" hidden="1"/>
    <row r="36753" hidden="1"/>
    <row r="36754" hidden="1"/>
    <row r="36755" hidden="1"/>
    <row r="36756" hidden="1"/>
    <row r="36757" hidden="1"/>
    <row r="36758" hidden="1"/>
    <row r="36759" hidden="1"/>
    <row r="36760" hidden="1"/>
    <row r="36761" hidden="1"/>
    <row r="36762" hidden="1"/>
    <row r="36763" hidden="1"/>
    <row r="36764" hidden="1"/>
    <row r="36765" hidden="1"/>
    <row r="36766" hidden="1"/>
    <row r="36767" hidden="1"/>
    <row r="36768" hidden="1"/>
    <row r="36769" hidden="1"/>
    <row r="36770" hidden="1"/>
    <row r="36771" hidden="1"/>
    <row r="36772" hidden="1"/>
    <row r="36773" hidden="1"/>
    <row r="36774" hidden="1"/>
    <row r="36775" hidden="1"/>
    <row r="36776" hidden="1"/>
    <row r="36777" hidden="1"/>
    <row r="36778" hidden="1"/>
    <row r="36779" hidden="1"/>
    <row r="36780" hidden="1"/>
    <row r="36781" hidden="1"/>
    <row r="36782" hidden="1"/>
    <row r="36783" hidden="1"/>
    <row r="36784" hidden="1"/>
    <row r="36785" hidden="1"/>
    <row r="36786" hidden="1"/>
    <row r="36787" hidden="1"/>
    <row r="36788" hidden="1"/>
    <row r="36789" hidden="1"/>
    <row r="36790" hidden="1"/>
    <row r="36791" hidden="1"/>
    <row r="36792" hidden="1"/>
    <row r="36793" hidden="1"/>
    <row r="36794" hidden="1"/>
    <row r="36795" hidden="1"/>
    <row r="36796" hidden="1"/>
    <row r="36797" hidden="1"/>
    <row r="36798" hidden="1"/>
    <row r="36799" hidden="1"/>
    <row r="36800" hidden="1"/>
    <row r="36801" hidden="1"/>
    <row r="36802" hidden="1"/>
    <row r="36803" hidden="1"/>
    <row r="36804" hidden="1"/>
    <row r="36805" hidden="1"/>
    <row r="36806" hidden="1"/>
    <row r="36807" hidden="1"/>
    <row r="36808" hidden="1"/>
    <row r="36809" hidden="1"/>
    <row r="36810" hidden="1"/>
    <row r="36811" hidden="1"/>
    <row r="36812" hidden="1"/>
    <row r="36813" hidden="1"/>
    <row r="36814" hidden="1"/>
    <row r="36815" hidden="1"/>
    <row r="36816" hidden="1"/>
    <row r="36817" hidden="1"/>
    <row r="36818" hidden="1"/>
    <row r="36819" hidden="1"/>
    <row r="36820" hidden="1"/>
    <row r="36821" hidden="1"/>
    <row r="36822" hidden="1"/>
    <row r="36823" hidden="1"/>
    <row r="36824" hidden="1"/>
    <row r="36825" hidden="1"/>
    <row r="36826" hidden="1"/>
    <row r="36827" hidden="1"/>
    <row r="36828" hidden="1"/>
    <row r="36829" hidden="1"/>
    <row r="36830" hidden="1"/>
    <row r="36831" hidden="1"/>
    <row r="36832" hidden="1"/>
    <row r="36833" hidden="1"/>
    <row r="36834" hidden="1"/>
    <row r="36835" hidden="1"/>
    <row r="36836" hidden="1"/>
    <row r="36837" hidden="1"/>
    <row r="36838" hidden="1"/>
    <row r="36839" hidden="1"/>
    <row r="36840" hidden="1"/>
    <row r="36841" hidden="1"/>
    <row r="36842" hidden="1"/>
    <row r="36843" hidden="1"/>
    <row r="36844" hidden="1"/>
    <row r="36845" hidden="1"/>
    <row r="36846" hidden="1"/>
    <row r="36847" hidden="1"/>
    <row r="36848" hidden="1"/>
    <row r="36849" hidden="1"/>
    <row r="36850" hidden="1"/>
    <row r="36851" hidden="1"/>
    <row r="36852" hidden="1"/>
    <row r="36853" hidden="1"/>
    <row r="36854" hidden="1"/>
    <row r="36855" hidden="1"/>
    <row r="36856" hidden="1"/>
    <row r="36857" hidden="1"/>
    <row r="36858" hidden="1"/>
    <row r="36859" hidden="1"/>
    <row r="36860" hidden="1"/>
    <row r="36861" hidden="1"/>
    <row r="36862" hidden="1"/>
    <row r="36863" hidden="1"/>
    <row r="36864" hidden="1"/>
    <row r="36865" hidden="1"/>
    <row r="36866" hidden="1"/>
    <row r="36867" hidden="1"/>
    <row r="36868" hidden="1"/>
    <row r="36869" hidden="1"/>
    <row r="36870" hidden="1"/>
    <row r="36871" hidden="1"/>
    <row r="36872" hidden="1"/>
    <row r="36873" hidden="1"/>
    <row r="36874" hidden="1"/>
    <row r="36875" hidden="1"/>
    <row r="36876" hidden="1"/>
    <row r="36877" hidden="1"/>
    <row r="36878" hidden="1"/>
    <row r="36879" hidden="1"/>
    <row r="36880" hidden="1"/>
    <row r="36881" hidden="1"/>
    <row r="36882" hidden="1"/>
    <row r="36883" hidden="1"/>
    <row r="36884" hidden="1"/>
    <row r="36885" hidden="1"/>
    <row r="36886" hidden="1"/>
    <row r="36887" hidden="1"/>
    <row r="36888" hidden="1"/>
    <row r="36889" hidden="1"/>
    <row r="36890" hidden="1"/>
    <row r="36891" hidden="1"/>
    <row r="36892" hidden="1"/>
    <row r="36893" hidden="1"/>
    <row r="36894" hidden="1"/>
    <row r="36895" hidden="1"/>
    <row r="36896" hidden="1"/>
    <row r="36897" hidden="1"/>
    <row r="36898" hidden="1"/>
    <row r="36899" hidden="1"/>
    <row r="36900" hidden="1"/>
    <row r="36901" hidden="1"/>
    <row r="36902" hidden="1"/>
    <row r="36903" hidden="1"/>
    <row r="36904" hidden="1"/>
    <row r="36905" hidden="1"/>
    <row r="36906" hidden="1"/>
    <row r="36907" hidden="1"/>
    <row r="36908" hidden="1"/>
    <row r="36909" hidden="1"/>
    <row r="36910" hidden="1"/>
    <row r="36911" hidden="1"/>
    <row r="36912" hidden="1"/>
    <row r="36913" hidden="1"/>
    <row r="36914" hidden="1"/>
    <row r="36915" hidden="1"/>
    <row r="36916" hidden="1"/>
    <row r="36917" hidden="1"/>
    <row r="36918" hidden="1"/>
    <row r="36919" hidden="1"/>
    <row r="36920" hidden="1"/>
    <row r="36921" hidden="1"/>
    <row r="36922" hidden="1"/>
    <row r="36923" hidden="1"/>
    <row r="36924" hidden="1"/>
    <row r="36925" hidden="1"/>
    <row r="36926" hidden="1"/>
    <row r="36927" hidden="1"/>
    <row r="36928" hidden="1"/>
    <row r="36929" hidden="1"/>
    <row r="36930" hidden="1"/>
    <row r="36931" hidden="1"/>
    <row r="36932" hidden="1"/>
    <row r="36933" hidden="1"/>
    <row r="36934" hidden="1"/>
    <row r="36935" hidden="1"/>
    <row r="36936" hidden="1"/>
    <row r="36937" hidden="1"/>
    <row r="36938" hidden="1"/>
    <row r="36939" hidden="1"/>
    <row r="36940" hidden="1"/>
    <row r="36941" hidden="1"/>
    <row r="36942" hidden="1"/>
    <row r="36943" hidden="1"/>
    <row r="36944" hidden="1"/>
    <row r="36945" hidden="1"/>
    <row r="36946" hidden="1"/>
    <row r="36947" hidden="1"/>
    <row r="36948" hidden="1"/>
    <row r="36949" hidden="1"/>
    <row r="36950" hidden="1"/>
    <row r="36951" hidden="1"/>
    <row r="36952" hidden="1"/>
    <row r="36953" hidden="1"/>
    <row r="36954" hidden="1"/>
    <row r="36955" hidden="1"/>
    <row r="36956" hidden="1"/>
    <row r="36957" hidden="1"/>
    <row r="36958" hidden="1"/>
    <row r="36959" hidden="1"/>
    <row r="36960" hidden="1"/>
    <row r="36961" hidden="1"/>
    <row r="36962" hidden="1"/>
    <row r="36963" hidden="1"/>
    <row r="36964" hidden="1"/>
    <row r="36965" hidden="1"/>
    <row r="36966" hidden="1"/>
    <row r="36967" hidden="1"/>
    <row r="36968" hidden="1"/>
    <row r="36969" hidden="1"/>
    <row r="36970" hidden="1"/>
    <row r="36971" hidden="1"/>
    <row r="36972" hidden="1"/>
    <row r="36973" hidden="1"/>
    <row r="36974" hidden="1"/>
    <row r="36975" hidden="1"/>
    <row r="36976" hidden="1"/>
    <row r="36977" hidden="1"/>
    <row r="36978" hidden="1"/>
    <row r="36979" hidden="1"/>
    <row r="36980" hidden="1"/>
    <row r="36981" hidden="1"/>
    <row r="36982" hidden="1"/>
    <row r="36983" hidden="1"/>
    <row r="36984" hidden="1"/>
    <row r="36985" hidden="1"/>
    <row r="36986" hidden="1"/>
    <row r="36987" hidden="1"/>
    <row r="36988" hidden="1"/>
    <row r="36989" hidden="1"/>
    <row r="36990" hidden="1"/>
    <row r="36991" hidden="1"/>
    <row r="36992" hidden="1"/>
    <row r="36993" hidden="1"/>
    <row r="36994" hidden="1"/>
    <row r="36995" hidden="1"/>
    <row r="36996" hidden="1"/>
    <row r="36997" hidden="1"/>
    <row r="36998" hidden="1"/>
    <row r="36999" hidden="1"/>
    <row r="37000" hidden="1"/>
    <row r="37001" hidden="1"/>
    <row r="37002" hidden="1"/>
    <row r="37003" hidden="1"/>
    <row r="37004" hidden="1"/>
    <row r="37005" hidden="1"/>
    <row r="37006" hidden="1"/>
    <row r="37007" hidden="1"/>
    <row r="37008" hidden="1"/>
    <row r="37009" hidden="1"/>
    <row r="37010" hidden="1"/>
    <row r="37011" hidden="1"/>
    <row r="37012" hidden="1"/>
    <row r="37013" hidden="1"/>
    <row r="37014" hidden="1"/>
    <row r="37015" hidden="1"/>
    <row r="37016" hidden="1"/>
    <row r="37017" hidden="1"/>
    <row r="37018" hidden="1"/>
    <row r="37019" hidden="1"/>
    <row r="37020" hidden="1"/>
    <row r="37021" hidden="1"/>
    <row r="37022" hidden="1"/>
    <row r="37023" hidden="1"/>
    <row r="37024" hidden="1"/>
    <row r="37025" hidden="1"/>
    <row r="37026" hidden="1"/>
    <row r="37027" hidden="1"/>
    <row r="37028" hidden="1"/>
    <row r="37029" hidden="1"/>
    <row r="37030" hidden="1"/>
    <row r="37031" hidden="1"/>
    <row r="37032" hidden="1"/>
    <row r="37033" hidden="1"/>
    <row r="37034" hidden="1"/>
    <row r="37035" hidden="1"/>
    <row r="37036" hidden="1"/>
    <row r="37037" hidden="1"/>
    <row r="37038" hidden="1"/>
    <row r="37039" hidden="1"/>
    <row r="37040" hidden="1"/>
    <row r="37041" hidden="1"/>
    <row r="37042" hidden="1"/>
    <row r="37043" hidden="1"/>
    <row r="37044" hidden="1"/>
    <row r="37045" hidden="1"/>
    <row r="37046" hidden="1"/>
    <row r="37047" hidden="1"/>
    <row r="37048" hidden="1"/>
    <row r="37049" hidden="1"/>
    <row r="37050" hidden="1"/>
    <row r="37051" hidden="1"/>
    <row r="37052" hidden="1"/>
    <row r="37053" hidden="1"/>
    <row r="37054" hidden="1"/>
    <row r="37055" hidden="1"/>
    <row r="37056" hidden="1"/>
    <row r="37057" hidden="1"/>
    <row r="37058" hidden="1"/>
    <row r="37059" hidden="1"/>
    <row r="37060" hidden="1"/>
    <row r="37061" hidden="1"/>
    <row r="37062" hidden="1"/>
    <row r="37063" hidden="1"/>
    <row r="37064" hidden="1"/>
    <row r="37065" hidden="1"/>
    <row r="37066" hidden="1"/>
    <row r="37067" hidden="1"/>
    <row r="37068" hidden="1"/>
    <row r="37069" hidden="1"/>
    <row r="37070" hidden="1"/>
    <row r="37071" hidden="1"/>
    <row r="37072" hidden="1"/>
    <row r="37073" hidden="1"/>
    <row r="37074" hidden="1"/>
    <row r="37075" hidden="1"/>
    <row r="37076" hidden="1"/>
    <row r="37077" hidden="1"/>
    <row r="37078" hidden="1"/>
    <row r="37079" hidden="1"/>
    <row r="37080" hidden="1"/>
    <row r="37081" hidden="1"/>
    <row r="37082" hidden="1"/>
    <row r="37083" hidden="1"/>
    <row r="37084" hidden="1"/>
    <row r="37085" hidden="1"/>
    <row r="37086" hidden="1"/>
    <row r="37087" hidden="1"/>
    <row r="37088" hidden="1"/>
    <row r="37089" hidden="1"/>
    <row r="37090" hidden="1"/>
    <row r="37091" hidden="1"/>
    <row r="37092" hidden="1"/>
    <row r="37093" hidden="1"/>
    <row r="37094" hidden="1"/>
    <row r="37095" hidden="1"/>
    <row r="37096" hidden="1"/>
    <row r="37097" hidden="1"/>
    <row r="37098" hidden="1"/>
    <row r="37099" hidden="1"/>
    <row r="37100" hidden="1"/>
    <row r="37101" hidden="1"/>
    <row r="37102" hidden="1"/>
    <row r="37103" hidden="1"/>
    <row r="37104" hidden="1"/>
    <row r="37105" hidden="1"/>
    <row r="37106" hidden="1"/>
    <row r="37107" hidden="1"/>
    <row r="37108" hidden="1"/>
    <row r="37109" hidden="1"/>
    <row r="37110" hidden="1"/>
    <row r="37111" hidden="1"/>
    <row r="37112" hidden="1"/>
    <row r="37113" hidden="1"/>
    <row r="37114" hidden="1"/>
    <row r="37115" hidden="1"/>
    <row r="37116" hidden="1"/>
    <row r="37117" hidden="1"/>
    <row r="37118" hidden="1"/>
    <row r="37119" hidden="1"/>
    <row r="37120" hidden="1"/>
    <row r="37121" hidden="1"/>
    <row r="37122" hidden="1"/>
    <row r="37123" hidden="1"/>
    <row r="37124" hidden="1"/>
    <row r="37125" hidden="1"/>
    <row r="37126" hidden="1"/>
    <row r="37127" hidden="1"/>
    <row r="37128" hidden="1"/>
    <row r="37129" hidden="1"/>
    <row r="37130" hidden="1"/>
    <row r="37131" hidden="1"/>
    <row r="37132" hidden="1"/>
    <row r="37133" hidden="1"/>
    <row r="37134" hidden="1"/>
    <row r="37135" hidden="1"/>
    <row r="37136" hidden="1"/>
    <row r="37137" hidden="1"/>
    <row r="37138" hidden="1"/>
    <row r="37139" hidden="1"/>
    <row r="37140" hidden="1"/>
    <row r="37141" hidden="1"/>
    <row r="37142" hidden="1"/>
    <row r="37143" hidden="1"/>
    <row r="37144" hidden="1"/>
    <row r="37145" hidden="1"/>
    <row r="37146" hidden="1"/>
    <row r="37147" hidden="1"/>
    <row r="37148" hidden="1"/>
    <row r="37149" hidden="1"/>
    <row r="37150" hidden="1"/>
    <row r="37151" hidden="1"/>
    <row r="37152" hidden="1"/>
    <row r="37153" hidden="1"/>
    <row r="37154" hidden="1"/>
    <row r="37155" hidden="1"/>
    <row r="37156" hidden="1"/>
    <row r="37157" hidden="1"/>
    <row r="37158" hidden="1"/>
    <row r="37159" hidden="1"/>
    <row r="37160" hidden="1"/>
    <row r="37161" hidden="1"/>
    <row r="37162" hidden="1"/>
    <row r="37163" hidden="1"/>
    <row r="37164" hidden="1"/>
    <row r="37165" hidden="1"/>
    <row r="37166" hidden="1"/>
    <row r="37167" hidden="1"/>
    <row r="37168" hidden="1"/>
    <row r="37169" hidden="1"/>
    <row r="37170" hidden="1"/>
    <row r="37171" hidden="1"/>
    <row r="37172" hidden="1"/>
    <row r="37173" hidden="1"/>
    <row r="37174" hidden="1"/>
    <row r="37175" hidden="1"/>
    <row r="37176" hidden="1"/>
    <row r="37177" hidden="1"/>
    <row r="37178" hidden="1"/>
    <row r="37179" hidden="1"/>
    <row r="37180" hidden="1"/>
    <row r="37181" hidden="1"/>
    <row r="37182" hidden="1"/>
    <row r="37183" hidden="1"/>
    <row r="37184" hidden="1"/>
    <row r="37185" hidden="1"/>
    <row r="37186" hidden="1"/>
    <row r="37187" hidden="1"/>
    <row r="37188" hidden="1"/>
    <row r="37189" hidden="1"/>
    <row r="37190" hidden="1"/>
    <row r="37191" hidden="1"/>
    <row r="37192" hidden="1"/>
    <row r="37193" hidden="1"/>
    <row r="37194" hidden="1"/>
    <row r="37195" hidden="1"/>
    <row r="37196" hidden="1"/>
    <row r="37197" hidden="1"/>
    <row r="37198" hidden="1"/>
    <row r="37199" hidden="1"/>
    <row r="37200" hidden="1"/>
    <row r="37201" hidden="1"/>
    <row r="37202" hidden="1"/>
    <row r="37203" hidden="1"/>
    <row r="37204" hidden="1"/>
    <row r="37205" hidden="1"/>
    <row r="37206" hidden="1"/>
    <row r="37207" hidden="1"/>
    <row r="37208" hidden="1"/>
    <row r="37209" hidden="1"/>
    <row r="37210" hidden="1"/>
    <row r="37211" hidden="1"/>
    <row r="37212" hidden="1"/>
    <row r="37213" hidden="1"/>
    <row r="37214" hidden="1"/>
    <row r="37215" hidden="1"/>
    <row r="37216" hidden="1"/>
    <row r="37217" hidden="1"/>
    <row r="37218" hidden="1"/>
    <row r="37219" hidden="1"/>
    <row r="37220" hidden="1"/>
    <row r="37221" hidden="1"/>
    <row r="37222" hidden="1"/>
    <row r="37223" hidden="1"/>
    <row r="37224" hidden="1"/>
    <row r="37225" hidden="1"/>
    <row r="37226" hidden="1"/>
    <row r="37227" hidden="1"/>
    <row r="37228" hidden="1"/>
    <row r="37229" hidden="1"/>
    <row r="37230" hidden="1"/>
    <row r="37231" hidden="1"/>
    <row r="37232" hidden="1"/>
    <row r="37233" hidden="1"/>
    <row r="37234" hidden="1"/>
    <row r="37235" hidden="1"/>
    <row r="37236" hidden="1"/>
    <row r="37237" hidden="1"/>
    <row r="37238" hidden="1"/>
    <row r="37239" hidden="1"/>
    <row r="37240" hidden="1"/>
    <row r="37241" hidden="1"/>
    <row r="37242" hidden="1"/>
    <row r="37243" hidden="1"/>
    <row r="37244" hidden="1"/>
    <row r="37245" hidden="1"/>
    <row r="37246" hidden="1"/>
    <row r="37247" hidden="1"/>
    <row r="37248" hidden="1"/>
    <row r="37249" hidden="1"/>
    <row r="37250" hidden="1"/>
    <row r="37251" hidden="1"/>
    <row r="37252" hidden="1"/>
    <row r="37253" hidden="1"/>
    <row r="37254" hidden="1"/>
    <row r="37255" hidden="1"/>
    <row r="37256" hidden="1"/>
    <row r="37257" hidden="1"/>
    <row r="37258" hidden="1"/>
    <row r="37259" hidden="1"/>
    <row r="37260" hidden="1"/>
    <row r="37261" hidden="1"/>
    <row r="37262" hidden="1"/>
    <row r="37263" hidden="1"/>
    <row r="37264" hidden="1"/>
    <row r="37265" hidden="1"/>
    <row r="37266" hidden="1"/>
    <row r="37267" hidden="1"/>
    <row r="37268" hidden="1"/>
    <row r="37269" hidden="1"/>
    <row r="37270" hidden="1"/>
    <row r="37271" hidden="1"/>
    <row r="37272" hidden="1"/>
    <row r="37273" hidden="1"/>
    <row r="37274" hidden="1"/>
    <row r="37275" hidden="1"/>
    <row r="37276" hidden="1"/>
    <row r="37277" hidden="1"/>
    <row r="37278" hidden="1"/>
    <row r="37279" hidden="1"/>
    <row r="37280" hidden="1"/>
    <row r="37281" hidden="1"/>
    <row r="37282" hidden="1"/>
    <row r="37283" hidden="1"/>
    <row r="37284" hidden="1"/>
    <row r="37285" hidden="1"/>
    <row r="37286" hidden="1"/>
    <row r="37287" hidden="1"/>
    <row r="37288" hidden="1"/>
    <row r="37289" hidden="1"/>
    <row r="37290" hidden="1"/>
    <row r="37291" hidden="1"/>
    <row r="37292" hidden="1"/>
    <row r="37293" hidden="1"/>
    <row r="37294" hidden="1"/>
    <row r="37295" hidden="1"/>
    <row r="37296" hidden="1"/>
    <row r="37297" hidden="1"/>
    <row r="37298" hidden="1"/>
    <row r="37299" hidden="1"/>
    <row r="37300" hidden="1"/>
    <row r="37301" hidden="1"/>
    <row r="37302" hidden="1"/>
    <row r="37303" hidden="1"/>
    <row r="37304" hidden="1"/>
    <row r="37305" hidden="1"/>
    <row r="37306" hidden="1"/>
    <row r="37307" hidden="1"/>
    <row r="37308" hidden="1"/>
    <row r="37309" hidden="1"/>
    <row r="37310" hidden="1"/>
    <row r="37311" hidden="1"/>
    <row r="37312" hidden="1"/>
    <row r="37313" hidden="1"/>
    <row r="37314" hidden="1"/>
    <row r="37315" hidden="1"/>
    <row r="37316" hidden="1"/>
    <row r="37317" hidden="1"/>
    <row r="37318" hidden="1"/>
    <row r="37319" hidden="1"/>
    <row r="37320" hidden="1"/>
    <row r="37321" hidden="1"/>
    <row r="37322" hidden="1"/>
    <row r="37323" hidden="1"/>
    <row r="37324" hidden="1"/>
    <row r="37325" hidden="1"/>
    <row r="37326" hidden="1"/>
    <row r="37327" hidden="1"/>
    <row r="37328" hidden="1"/>
    <row r="37329" hidden="1"/>
    <row r="37330" hidden="1"/>
    <row r="37331" hidden="1"/>
    <row r="37332" hidden="1"/>
    <row r="37333" hidden="1"/>
    <row r="37334" hidden="1"/>
    <row r="37335" hidden="1"/>
    <row r="37336" hidden="1"/>
    <row r="37337" hidden="1"/>
    <row r="37338" hidden="1"/>
    <row r="37339" hidden="1"/>
    <row r="37340" hidden="1"/>
    <row r="37341" hidden="1"/>
    <row r="37342" hidden="1"/>
    <row r="37343" hidden="1"/>
    <row r="37344" hidden="1"/>
    <row r="37345" hidden="1"/>
    <row r="37346" hidden="1"/>
    <row r="37347" hidden="1"/>
    <row r="37348" hidden="1"/>
    <row r="37349" hidden="1"/>
    <row r="37350" hidden="1"/>
    <row r="37351" hidden="1"/>
    <row r="37352" hidden="1"/>
    <row r="37353" hidden="1"/>
    <row r="37354" hidden="1"/>
    <row r="37355" hidden="1"/>
    <row r="37356" hidden="1"/>
    <row r="37357" hidden="1"/>
    <row r="37358" hidden="1"/>
    <row r="37359" hidden="1"/>
    <row r="37360" hidden="1"/>
    <row r="37361" hidden="1"/>
    <row r="37362" hidden="1"/>
    <row r="37363" hidden="1"/>
    <row r="37364" hidden="1"/>
    <row r="37365" hidden="1"/>
    <row r="37366" hidden="1"/>
    <row r="37367" hidden="1"/>
    <row r="37368" hidden="1"/>
    <row r="37369" hidden="1"/>
    <row r="37370" hidden="1"/>
    <row r="37371" hidden="1"/>
    <row r="37372" hidden="1"/>
    <row r="37373" hidden="1"/>
    <row r="37374" hidden="1"/>
    <row r="37375" hidden="1"/>
    <row r="37376" hidden="1"/>
    <row r="37377" hidden="1"/>
    <row r="37378" hidden="1"/>
    <row r="37379" hidden="1"/>
    <row r="37380" hidden="1"/>
    <row r="37381" hidden="1"/>
    <row r="37382" hidden="1"/>
    <row r="37383" hidden="1"/>
    <row r="37384" hidden="1"/>
    <row r="37385" hidden="1"/>
    <row r="37386" hidden="1"/>
    <row r="37387" hidden="1"/>
    <row r="37388" hidden="1"/>
    <row r="37389" hidden="1"/>
    <row r="37390" hidden="1"/>
    <row r="37391" hidden="1"/>
    <row r="37392" hidden="1"/>
    <row r="37393" hidden="1"/>
    <row r="37394" hidden="1"/>
    <row r="37395" hidden="1"/>
    <row r="37396" hidden="1"/>
    <row r="37397" hidden="1"/>
    <row r="37398" hidden="1"/>
    <row r="37399" hidden="1"/>
    <row r="37400" hidden="1"/>
    <row r="37401" hidden="1"/>
    <row r="37402" hidden="1"/>
    <row r="37403" hidden="1"/>
    <row r="37404" hidden="1"/>
    <row r="37405" hidden="1"/>
    <row r="37406" hidden="1"/>
    <row r="37407" hidden="1"/>
    <row r="37408" hidden="1"/>
    <row r="37409" hidden="1"/>
    <row r="37410" hidden="1"/>
    <row r="37411" hidden="1"/>
    <row r="37412" hidden="1"/>
    <row r="37413" hidden="1"/>
    <row r="37414" hidden="1"/>
    <row r="37415" hidden="1"/>
    <row r="37416" hidden="1"/>
    <row r="37417" hidden="1"/>
    <row r="37418" hidden="1"/>
    <row r="37419" hidden="1"/>
    <row r="37420" hidden="1"/>
    <row r="37421" hidden="1"/>
    <row r="37422" hidden="1"/>
    <row r="37423" hidden="1"/>
    <row r="37424" hidden="1"/>
    <row r="37425" hidden="1"/>
    <row r="37426" hidden="1"/>
    <row r="37427" hidden="1"/>
    <row r="37428" hidden="1"/>
    <row r="37429" hidden="1"/>
    <row r="37430" hidden="1"/>
    <row r="37431" hidden="1"/>
    <row r="37432" hidden="1"/>
    <row r="37433" hidden="1"/>
    <row r="37434" hidden="1"/>
    <row r="37435" hidden="1"/>
    <row r="37436" hidden="1"/>
    <row r="37437" hidden="1"/>
    <row r="37438" hidden="1"/>
    <row r="37439" hidden="1"/>
    <row r="37440" hidden="1"/>
    <row r="37441" hidden="1"/>
    <row r="37442" hidden="1"/>
    <row r="37443" hidden="1"/>
    <row r="37444" hidden="1"/>
    <row r="37445" hidden="1"/>
    <row r="37446" hidden="1"/>
    <row r="37447" hidden="1"/>
    <row r="37448" hidden="1"/>
    <row r="37449" hidden="1"/>
    <row r="37450" hidden="1"/>
    <row r="37451" hidden="1"/>
    <row r="37452" hidden="1"/>
    <row r="37453" hidden="1"/>
    <row r="37454" hidden="1"/>
    <row r="37455" hidden="1"/>
    <row r="37456" hidden="1"/>
    <row r="37457" hidden="1"/>
    <row r="37458" hidden="1"/>
    <row r="37459" hidden="1"/>
    <row r="37460" hidden="1"/>
    <row r="37461" hidden="1"/>
    <row r="37462" hidden="1"/>
    <row r="37463" hidden="1"/>
    <row r="37464" hidden="1"/>
    <row r="37465" hidden="1"/>
    <row r="37466" hidden="1"/>
    <row r="37467" hidden="1"/>
    <row r="37468" hidden="1"/>
    <row r="37469" hidden="1"/>
    <row r="37470" hidden="1"/>
    <row r="37471" hidden="1"/>
    <row r="37472" hidden="1"/>
    <row r="37473" hidden="1"/>
    <row r="37474" hidden="1"/>
    <row r="37475" hidden="1"/>
    <row r="37476" hidden="1"/>
    <row r="37477" hidden="1"/>
    <row r="37478" hidden="1"/>
    <row r="37479" hidden="1"/>
    <row r="37480" hidden="1"/>
    <row r="37481" hidden="1"/>
    <row r="37482" hidden="1"/>
    <row r="37483" hidden="1"/>
    <row r="37484" hidden="1"/>
    <row r="37485" hidden="1"/>
    <row r="37486" hidden="1"/>
    <row r="37487" hidden="1"/>
    <row r="37488" hidden="1"/>
    <row r="37489" hidden="1"/>
    <row r="37490" hidden="1"/>
    <row r="37491" hidden="1"/>
    <row r="37492" hidden="1"/>
    <row r="37493" hidden="1"/>
    <row r="37494" hidden="1"/>
    <row r="37495" hidden="1"/>
    <row r="37496" hidden="1"/>
    <row r="37497" hidden="1"/>
    <row r="37498" hidden="1"/>
    <row r="37499" hidden="1"/>
    <row r="37500" hidden="1"/>
    <row r="37501" hidden="1"/>
    <row r="37502" hidden="1"/>
    <row r="37503" hidden="1"/>
    <row r="37504" hidden="1"/>
    <row r="37505" hidden="1"/>
    <row r="37506" hidden="1"/>
    <row r="37507" hidden="1"/>
    <row r="37508" hidden="1"/>
    <row r="37509" hidden="1"/>
    <row r="37510" hidden="1"/>
    <row r="37511" hidden="1"/>
    <row r="37512" hidden="1"/>
    <row r="37513" hidden="1"/>
    <row r="37514" hidden="1"/>
    <row r="37515" hidden="1"/>
    <row r="37516" hidden="1"/>
    <row r="37517" hidden="1"/>
    <row r="37518" hidden="1"/>
    <row r="37519" hidden="1"/>
    <row r="37520" hidden="1"/>
    <row r="37521" hidden="1"/>
    <row r="37522" hidden="1"/>
    <row r="37523" hidden="1"/>
    <row r="37524" hidden="1"/>
    <row r="37525" hidden="1"/>
    <row r="37526" hidden="1"/>
    <row r="37527" hidden="1"/>
    <row r="37528" hidden="1"/>
    <row r="37529" hidden="1"/>
    <row r="37530" hidden="1"/>
    <row r="37531" hidden="1"/>
    <row r="37532" hidden="1"/>
    <row r="37533" hidden="1"/>
    <row r="37534" hidden="1"/>
    <row r="37535" hidden="1"/>
    <row r="37536" hidden="1"/>
    <row r="37537" hidden="1"/>
    <row r="37538" hidden="1"/>
    <row r="37539" hidden="1"/>
    <row r="37540" hidden="1"/>
    <row r="37541" hidden="1"/>
    <row r="37542" hidden="1"/>
    <row r="37543" hidden="1"/>
    <row r="37544" hidden="1"/>
    <row r="37545" hidden="1"/>
    <row r="37546" hidden="1"/>
    <row r="37547" hidden="1"/>
    <row r="37548" hidden="1"/>
    <row r="37549" hidden="1"/>
    <row r="37550" hidden="1"/>
    <row r="37551" hidden="1"/>
    <row r="37552" hidden="1"/>
    <row r="37553" hidden="1"/>
    <row r="37554" hidden="1"/>
    <row r="37555" hidden="1"/>
    <row r="37556" hidden="1"/>
    <row r="37557" hidden="1"/>
    <row r="37558" hidden="1"/>
    <row r="37559" hidden="1"/>
    <row r="37560" hidden="1"/>
    <row r="37561" hidden="1"/>
    <row r="37562" hidden="1"/>
    <row r="37563" hidden="1"/>
    <row r="37564" hidden="1"/>
    <row r="37565" hidden="1"/>
    <row r="37566" hidden="1"/>
    <row r="37567" hidden="1"/>
    <row r="37568" hidden="1"/>
    <row r="37569" hidden="1"/>
    <row r="37570" hidden="1"/>
    <row r="37571" hidden="1"/>
    <row r="37572" hidden="1"/>
    <row r="37573" hidden="1"/>
    <row r="37574" hidden="1"/>
    <row r="37575" hidden="1"/>
    <row r="37576" hidden="1"/>
    <row r="37577" hidden="1"/>
    <row r="37578" hidden="1"/>
    <row r="37579" hidden="1"/>
    <row r="37580" hidden="1"/>
    <row r="37581" hidden="1"/>
    <row r="37582" hidden="1"/>
    <row r="37583" hidden="1"/>
    <row r="37584" hidden="1"/>
    <row r="37585" hidden="1"/>
    <row r="37586" hidden="1"/>
    <row r="37587" hidden="1"/>
    <row r="37588" hidden="1"/>
    <row r="37589" hidden="1"/>
    <row r="37590" hidden="1"/>
    <row r="37591" hidden="1"/>
    <row r="37592" hidden="1"/>
    <row r="37593" hidden="1"/>
    <row r="37594" hidden="1"/>
    <row r="37595" hidden="1"/>
    <row r="37596" hidden="1"/>
    <row r="37597" hidden="1"/>
    <row r="37598" hidden="1"/>
    <row r="37599" hidden="1"/>
    <row r="37600" hidden="1"/>
    <row r="37601" hidden="1"/>
    <row r="37602" hidden="1"/>
    <row r="37603" hidden="1"/>
    <row r="37604" hidden="1"/>
    <row r="37605" hidden="1"/>
    <row r="37606" hidden="1"/>
    <row r="37607" hidden="1"/>
    <row r="37608" hidden="1"/>
    <row r="37609" hidden="1"/>
    <row r="37610" hidden="1"/>
    <row r="37611" hidden="1"/>
    <row r="37612" hidden="1"/>
    <row r="37613" hidden="1"/>
    <row r="37614" hidden="1"/>
    <row r="37615" hidden="1"/>
    <row r="37616" hidden="1"/>
    <row r="37617" hidden="1"/>
    <row r="37618" hidden="1"/>
    <row r="37619" hidden="1"/>
    <row r="37620" hidden="1"/>
    <row r="37621" hidden="1"/>
    <row r="37622" hidden="1"/>
    <row r="37623" hidden="1"/>
    <row r="37624" hidden="1"/>
    <row r="37625" hidden="1"/>
    <row r="37626" hidden="1"/>
    <row r="37627" hidden="1"/>
    <row r="37628" hidden="1"/>
    <row r="37629" hidden="1"/>
    <row r="37630" hidden="1"/>
    <row r="37631" hidden="1"/>
    <row r="37632" hidden="1"/>
    <row r="37633" hidden="1"/>
    <row r="37634" hidden="1"/>
    <row r="37635" hidden="1"/>
    <row r="37636" hidden="1"/>
    <row r="37637" hidden="1"/>
    <row r="37638" hidden="1"/>
    <row r="37639" hidden="1"/>
    <row r="37640" hidden="1"/>
    <row r="37641" hidden="1"/>
    <row r="37642" hidden="1"/>
    <row r="37643" hidden="1"/>
    <row r="37644" hidden="1"/>
    <row r="37645" hidden="1"/>
    <row r="37646" hidden="1"/>
    <row r="37647" hidden="1"/>
    <row r="37648" hidden="1"/>
    <row r="37649" hidden="1"/>
    <row r="37650" hidden="1"/>
    <row r="37651" hidden="1"/>
    <row r="37652" hidden="1"/>
    <row r="37653" hidden="1"/>
    <row r="37654" hidden="1"/>
    <row r="37655" hidden="1"/>
    <row r="37656" hidden="1"/>
    <row r="37657" hidden="1"/>
    <row r="37658" hidden="1"/>
    <row r="37659" hidden="1"/>
    <row r="37660" hidden="1"/>
    <row r="37661" hidden="1"/>
    <row r="37662" hidden="1"/>
    <row r="37663" hidden="1"/>
    <row r="37664" hidden="1"/>
    <row r="37665" hidden="1"/>
    <row r="37666" hidden="1"/>
    <row r="37667" hidden="1"/>
    <row r="37668" hidden="1"/>
    <row r="37669" hidden="1"/>
    <row r="37670" hidden="1"/>
    <row r="37671" hidden="1"/>
    <row r="37672" hidden="1"/>
    <row r="37673" hidden="1"/>
    <row r="37674" hidden="1"/>
    <row r="37675" hidden="1"/>
    <row r="37676" hidden="1"/>
    <row r="37677" hidden="1"/>
    <row r="37678" hidden="1"/>
    <row r="37679" hidden="1"/>
    <row r="37680" hidden="1"/>
    <row r="37681" hidden="1"/>
    <row r="37682" hidden="1"/>
    <row r="37683" hidden="1"/>
    <row r="37684" hidden="1"/>
    <row r="37685" hidden="1"/>
    <row r="37686" hidden="1"/>
    <row r="37687" hidden="1"/>
    <row r="37688" hidden="1"/>
    <row r="37689" hidden="1"/>
    <row r="37690" hidden="1"/>
    <row r="37691" hidden="1"/>
    <row r="37692" hidden="1"/>
    <row r="37693" hidden="1"/>
    <row r="37694" hidden="1"/>
    <row r="37695" hidden="1"/>
    <row r="37696" hidden="1"/>
    <row r="37697" hidden="1"/>
    <row r="37698" hidden="1"/>
    <row r="37699" hidden="1"/>
    <row r="37700" hidden="1"/>
    <row r="37701" hidden="1"/>
    <row r="37702" hidden="1"/>
    <row r="37703" hidden="1"/>
    <row r="37704" hidden="1"/>
    <row r="37705" hidden="1"/>
    <row r="37706" hidden="1"/>
    <row r="37707" hidden="1"/>
    <row r="37708" hidden="1"/>
    <row r="37709" hidden="1"/>
    <row r="37710" hidden="1"/>
    <row r="37711" hidden="1"/>
    <row r="37712" hidden="1"/>
    <row r="37713" hidden="1"/>
    <row r="37714" hidden="1"/>
    <row r="37715" hidden="1"/>
    <row r="37716" hidden="1"/>
    <row r="37717" hidden="1"/>
    <row r="37718" hidden="1"/>
    <row r="37719" hidden="1"/>
    <row r="37720" hidden="1"/>
    <row r="37721" hidden="1"/>
    <row r="37722" hidden="1"/>
    <row r="37723" hidden="1"/>
    <row r="37724" hidden="1"/>
    <row r="37725" hidden="1"/>
    <row r="37726" hidden="1"/>
    <row r="37727" hidden="1"/>
    <row r="37728" hidden="1"/>
    <row r="37729" hidden="1"/>
    <row r="37730" hidden="1"/>
    <row r="37731" hidden="1"/>
    <row r="37732" hidden="1"/>
    <row r="37733" hidden="1"/>
    <row r="37734" hidden="1"/>
    <row r="37735" hidden="1"/>
    <row r="37736" hidden="1"/>
    <row r="37737" hidden="1"/>
    <row r="37738" hidden="1"/>
    <row r="37739" hidden="1"/>
    <row r="37740" hidden="1"/>
    <row r="37741" hidden="1"/>
    <row r="37742" hidden="1"/>
    <row r="37743" hidden="1"/>
    <row r="37744" hidden="1"/>
    <row r="37745" hidden="1"/>
    <row r="37746" hidden="1"/>
    <row r="37747" hidden="1"/>
    <row r="37748" hidden="1"/>
    <row r="37749" hidden="1"/>
    <row r="37750" hidden="1"/>
    <row r="37751" hidden="1"/>
    <row r="37752" hidden="1"/>
    <row r="37753" hidden="1"/>
    <row r="37754" hidden="1"/>
    <row r="37755" hidden="1"/>
    <row r="37756" hidden="1"/>
    <row r="37757" hidden="1"/>
    <row r="37758" hidden="1"/>
    <row r="37759" hidden="1"/>
    <row r="37760" hidden="1"/>
    <row r="37761" hidden="1"/>
    <row r="37762" hidden="1"/>
    <row r="37763" hidden="1"/>
    <row r="37764" hidden="1"/>
    <row r="37765" hidden="1"/>
    <row r="37766" hidden="1"/>
    <row r="37767" hidden="1"/>
    <row r="37768" hidden="1"/>
    <row r="37769" hidden="1"/>
    <row r="37770" hidden="1"/>
    <row r="37771" hidden="1"/>
    <row r="37772" hidden="1"/>
    <row r="37773" hidden="1"/>
    <row r="37774" hidden="1"/>
    <row r="37775" hidden="1"/>
    <row r="37776" hidden="1"/>
    <row r="37777" hidden="1"/>
    <row r="37778" hidden="1"/>
    <row r="37779" hidden="1"/>
    <row r="37780" hidden="1"/>
    <row r="37781" hidden="1"/>
    <row r="37782" hidden="1"/>
    <row r="37783" hidden="1"/>
    <row r="37784" hidden="1"/>
    <row r="37785" hidden="1"/>
    <row r="37786" hidden="1"/>
    <row r="37787" hidden="1"/>
    <row r="37788" hidden="1"/>
    <row r="37789" hidden="1"/>
    <row r="37790" hidden="1"/>
    <row r="37791" hidden="1"/>
    <row r="37792" hidden="1"/>
    <row r="37793" hidden="1"/>
    <row r="37794" hidden="1"/>
    <row r="37795" hidden="1"/>
    <row r="37796" hidden="1"/>
    <row r="37797" hidden="1"/>
    <row r="37798" hidden="1"/>
    <row r="37799" hidden="1"/>
    <row r="37800" hidden="1"/>
    <row r="37801" hidden="1"/>
    <row r="37802" hidden="1"/>
    <row r="37803" hidden="1"/>
    <row r="37804" hidden="1"/>
    <row r="37805" hidden="1"/>
    <row r="37806" hidden="1"/>
    <row r="37807" hidden="1"/>
    <row r="37808" hidden="1"/>
    <row r="37809" hidden="1"/>
    <row r="37810" hidden="1"/>
    <row r="37811" hidden="1"/>
    <row r="37812" hidden="1"/>
    <row r="37813" hidden="1"/>
    <row r="37814" hidden="1"/>
    <row r="37815" hidden="1"/>
    <row r="37816" hidden="1"/>
    <row r="37817" hidden="1"/>
    <row r="37818" hidden="1"/>
    <row r="37819" hidden="1"/>
    <row r="37820" hidden="1"/>
    <row r="37821" hidden="1"/>
    <row r="37822" hidden="1"/>
    <row r="37823" hidden="1"/>
    <row r="37824" hidden="1"/>
    <row r="37825" hidden="1"/>
    <row r="37826" hidden="1"/>
    <row r="37827" hidden="1"/>
    <row r="37828" hidden="1"/>
    <row r="37829" hidden="1"/>
    <row r="37830" hidden="1"/>
    <row r="37831" hidden="1"/>
    <row r="37832" hidden="1"/>
    <row r="37833" hidden="1"/>
    <row r="37834" hidden="1"/>
    <row r="37835" hidden="1"/>
    <row r="37836" hidden="1"/>
    <row r="37837" hidden="1"/>
    <row r="37838" hidden="1"/>
    <row r="37839" hidden="1"/>
    <row r="37840" hidden="1"/>
    <row r="37841" hidden="1"/>
    <row r="37842" hidden="1"/>
    <row r="37843" hidden="1"/>
    <row r="37844" hidden="1"/>
    <row r="37845" hidden="1"/>
    <row r="37846" hidden="1"/>
    <row r="37847" hidden="1"/>
    <row r="37848" hidden="1"/>
    <row r="37849" hidden="1"/>
    <row r="37850" hidden="1"/>
    <row r="37851" hidden="1"/>
    <row r="37852" hidden="1"/>
    <row r="37853" hidden="1"/>
    <row r="37854" hidden="1"/>
    <row r="37855" hidden="1"/>
    <row r="37856" hidden="1"/>
    <row r="37857" hidden="1"/>
    <row r="37858" hidden="1"/>
    <row r="37859" hidden="1"/>
    <row r="37860" hidden="1"/>
    <row r="37861" hidden="1"/>
    <row r="37862" hidden="1"/>
    <row r="37863" hidden="1"/>
    <row r="37864" hidden="1"/>
    <row r="37865" hidden="1"/>
    <row r="37866" hidden="1"/>
    <row r="37867" hidden="1"/>
    <row r="37868" hidden="1"/>
    <row r="37869" hidden="1"/>
    <row r="37870" hidden="1"/>
    <row r="37871" hidden="1"/>
    <row r="37872" hidden="1"/>
    <row r="37873" hidden="1"/>
    <row r="37874" hidden="1"/>
    <row r="37875" hidden="1"/>
    <row r="37876" hidden="1"/>
    <row r="37877" hidden="1"/>
    <row r="37878" hidden="1"/>
    <row r="37879" hidden="1"/>
    <row r="37880" hidden="1"/>
    <row r="37881" hidden="1"/>
    <row r="37882" hidden="1"/>
    <row r="37883" hidden="1"/>
    <row r="37884" hidden="1"/>
    <row r="37885" hidden="1"/>
    <row r="37886" hidden="1"/>
    <row r="37887" hidden="1"/>
    <row r="37888" hidden="1"/>
    <row r="37889" hidden="1"/>
    <row r="37890" hidden="1"/>
    <row r="37891" hidden="1"/>
    <row r="37892" hidden="1"/>
    <row r="37893" hidden="1"/>
    <row r="37894" hidden="1"/>
    <row r="37895" hidden="1"/>
    <row r="37896" hidden="1"/>
    <row r="37897" hidden="1"/>
    <row r="37898" hidden="1"/>
    <row r="37899" hidden="1"/>
    <row r="37900" hidden="1"/>
    <row r="37901" hidden="1"/>
    <row r="37902" hidden="1"/>
    <row r="37903" hidden="1"/>
    <row r="37904" hidden="1"/>
    <row r="37905" hidden="1"/>
    <row r="37906" hidden="1"/>
    <row r="37907" hidden="1"/>
    <row r="37908" hidden="1"/>
    <row r="37909" hidden="1"/>
    <row r="37910" hidden="1"/>
    <row r="37911" hidden="1"/>
    <row r="37912" hidden="1"/>
    <row r="37913" hidden="1"/>
    <row r="37914" hidden="1"/>
    <row r="37915" hidden="1"/>
    <row r="37916" hidden="1"/>
    <row r="37917" hidden="1"/>
    <row r="37918" hidden="1"/>
    <row r="37919" hidden="1"/>
    <row r="37920" hidden="1"/>
    <row r="37921" hidden="1"/>
    <row r="37922" hidden="1"/>
    <row r="37923" hidden="1"/>
    <row r="37924" hidden="1"/>
    <row r="37925" hidden="1"/>
    <row r="37926" hidden="1"/>
    <row r="37927" hidden="1"/>
    <row r="37928" hidden="1"/>
    <row r="37929" hidden="1"/>
    <row r="37930" hidden="1"/>
    <row r="37931" hidden="1"/>
    <row r="37932" hidden="1"/>
    <row r="37933" hidden="1"/>
    <row r="37934" hidden="1"/>
    <row r="37935" hidden="1"/>
    <row r="37936" hidden="1"/>
    <row r="37937" hidden="1"/>
    <row r="37938" hidden="1"/>
    <row r="37939" hidden="1"/>
    <row r="37940" hidden="1"/>
    <row r="37941" hidden="1"/>
    <row r="37942" hidden="1"/>
    <row r="37943" hidden="1"/>
    <row r="37944" hidden="1"/>
    <row r="37945" hidden="1"/>
    <row r="37946" hidden="1"/>
    <row r="37947" hidden="1"/>
    <row r="37948" hidden="1"/>
    <row r="37949" hidden="1"/>
    <row r="37950" hidden="1"/>
    <row r="37951" hidden="1"/>
    <row r="37952" hidden="1"/>
    <row r="37953" hidden="1"/>
    <row r="37954" hidden="1"/>
    <row r="37955" hidden="1"/>
    <row r="37956" hidden="1"/>
    <row r="37957" hidden="1"/>
    <row r="37958" hidden="1"/>
    <row r="37959" hidden="1"/>
    <row r="37960" hidden="1"/>
    <row r="37961" hidden="1"/>
    <row r="37962" hidden="1"/>
    <row r="37963" hidden="1"/>
    <row r="37964" hidden="1"/>
    <row r="37965" hidden="1"/>
    <row r="37966" hidden="1"/>
    <row r="37967" hidden="1"/>
    <row r="37968" hidden="1"/>
    <row r="37969" hidden="1"/>
    <row r="37970" hidden="1"/>
    <row r="37971" hidden="1"/>
    <row r="37972" hidden="1"/>
    <row r="37973" hidden="1"/>
    <row r="37974" hidden="1"/>
    <row r="37975" hidden="1"/>
    <row r="37976" hidden="1"/>
    <row r="37977" hidden="1"/>
    <row r="37978" hidden="1"/>
    <row r="37979" hidden="1"/>
    <row r="37980" hidden="1"/>
    <row r="37981" hidden="1"/>
    <row r="37982" hidden="1"/>
    <row r="37983" hidden="1"/>
    <row r="37984" hidden="1"/>
    <row r="37985" hidden="1"/>
    <row r="37986" hidden="1"/>
    <row r="37987" hidden="1"/>
    <row r="37988" hidden="1"/>
    <row r="37989" hidden="1"/>
    <row r="37990" hidden="1"/>
    <row r="37991" hidden="1"/>
    <row r="37992" hidden="1"/>
    <row r="37993" hidden="1"/>
    <row r="37994" hidden="1"/>
    <row r="37995" hidden="1"/>
    <row r="37996" hidden="1"/>
    <row r="37997" hidden="1"/>
    <row r="37998" hidden="1"/>
    <row r="37999" hidden="1"/>
    <row r="38000" hidden="1"/>
    <row r="38001" hidden="1"/>
    <row r="38002" hidden="1"/>
    <row r="38003" hidden="1"/>
    <row r="38004" hidden="1"/>
    <row r="38005" hidden="1"/>
    <row r="38006" hidden="1"/>
    <row r="38007" hidden="1"/>
    <row r="38008" hidden="1"/>
    <row r="38009" hidden="1"/>
    <row r="38010" hidden="1"/>
    <row r="38011" hidden="1"/>
    <row r="38012" hidden="1"/>
    <row r="38013" hidden="1"/>
    <row r="38014" hidden="1"/>
    <row r="38015" hidden="1"/>
    <row r="38016" hidden="1"/>
    <row r="38017" hidden="1"/>
    <row r="38018" hidden="1"/>
    <row r="38019" hidden="1"/>
    <row r="38020" hidden="1"/>
    <row r="38021" hidden="1"/>
    <row r="38022" hidden="1"/>
    <row r="38023" hidden="1"/>
    <row r="38024" hidden="1"/>
    <row r="38025" hidden="1"/>
    <row r="38026" hidden="1"/>
    <row r="38027" hidden="1"/>
    <row r="38028" hidden="1"/>
    <row r="38029" hidden="1"/>
    <row r="38030" hidden="1"/>
    <row r="38031" hidden="1"/>
    <row r="38032" hidden="1"/>
    <row r="38033" hidden="1"/>
    <row r="38034" hidden="1"/>
    <row r="38035" hidden="1"/>
    <row r="38036" hidden="1"/>
    <row r="38037" hidden="1"/>
    <row r="38038" hidden="1"/>
    <row r="38039" hidden="1"/>
    <row r="38040" hidden="1"/>
    <row r="38041" hidden="1"/>
    <row r="38042" hidden="1"/>
    <row r="38043" hidden="1"/>
    <row r="38044" hidden="1"/>
    <row r="38045" hidden="1"/>
    <row r="38046" hidden="1"/>
    <row r="38047" hidden="1"/>
    <row r="38048" hidden="1"/>
    <row r="38049" hidden="1"/>
    <row r="38050" hidden="1"/>
    <row r="38051" hidden="1"/>
    <row r="38052" hidden="1"/>
    <row r="38053" hidden="1"/>
    <row r="38054" hidden="1"/>
    <row r="38055" hidden="1"/>
    <row r="38056" hidden="1"/>
    <row r="38057" hidden="1"/>
    <row r="38058" hidden="1"/>
    <row r="38059" hidden="1"/>
    <row r="38060" hidden="1"/>
    <row r="38061" hidden="1"/>
    <row r="38062" hidden="1"/>
    <row r="38063" hidden="1"/>
    <row r="38064" hidden="1"/>
    <row r="38065" hidden="1"/>
    <row r="38066" hidden="1"/>
    <row r="38067" hidden="1"/>
    <row r="38068" hidden="1"/>
    <row r="38069" hidden="1"/>
    <row r="38070" hidden="1"/>
    <row r="38071" hidden="1"/>
    <row r="38072" hidden="1"/>
    <row r="38073" hidden="1"/>
    <row r="38074" hidden="1"/>
    <row r="38075" hidden="1"/>
    <row r="38076" hidden="1"/>
    <row r="38077" hidden="1"/>
    <row r="38078" hidden="1"/>
    <row r="38079" hidden="1"/>
    <row r="38080" hidden="1"/>
    <row r="38081" hidden="1"/>
    <row r="38082" hidden="1"/>
    <row r="38083" hidden="1"/>
    <row r="38084" hidden="1"/>
    <row r="38085" hidden="1"/>
    <row r="38086" hidden="1"/>
    <row r="38087" hidden="1"/>
    <row r="38088" hidden="1"/>
    <row r="38089" hidden="1"/>
    <row r="38090" hidden="1"/>
    <row r="38091" hidden="1"/>
    <row r="38092" hidden="1"/>
    <row r="38093" hidden="1"/>
    <row r="38094" hidden="1"/>
    <row r="38095" hidden="1"/>
    <row r="38096" hidden="1"/>
    <row r="38097" hidden="1"/>
    <row r="38098" hidden="1"/>
    <row r="38099" hidden="1"/>
    <row r="38100" hidden="1"/>
    <row r="38101" hidden="1"/>
    <row r="38102" hidden="1"/>
    <row r="38103" hidden="1"/>
    <row r="38104" hidden="1"/>
    <row r="38105" hidden="1"/>
    <row r="38106" hidden="1"/>
    <row r="38107" hidden="1"/>
    <row r="38108" hidden="1"/>
    <row r="38109" hidden="1"/>
    <row r="38110" hidden="1"/>
    <row r="38111" hidden="1"/>
    <row r="38112" hidden="1"/>
    <row r="38113" hidden="1"/>
    <row r="38114" hidden="1"/>
    <row r="38115" hidden="1"/>
    <row r="38116" hidden="1"/>
    <row r="38117" hidden="1"/>
    <row r="38118" hidden="1"/>
    <row r="38119" hidden="1"/>
    <row r="38120" hidden="1"/>
    <row r="38121" hidden="1"/>
    <row r="38122" hidden="1"/>
    <row r="38123" hidden="1"/>
    <row r="38124" hidden="1"/>
    <row r="38125" hidden="1"/>
    <row r="38126" hidden="1"/>
    <row r="38127" hidden="1"/>
    <row r="38128" hidden="1"/>
    <row r="38129" hidden="1"/>
    <row r="38130" hidden="1"/>
    <row r="38131" hidden="1"/>
    <row r="38132" hidden="1"/>
    <row r="38133" hidden="1"/>
    <row r="38134" hidden="1"/>
    <row r="38135" hidden="1"/>
    <row r="38136" hidden="1"/>
    <row r="38137" hidden="1"/>
    <row r="38138" hidden="1"/>
    <row r="38139" hidden="1"/>
    <row r="38140" hidden="1"/>
    <row r="38141" hidden="1"/>
    <row r="38142" hidden="1"/>
    <row r="38143" hidden="1"/>
    <row r="38144" hidden="1"/>
    <row r="38145" hidden="1"/>
    <row r="38146" hidden="1"/>
    <row r="38147" hidden="1"/>
    <row r="38148" hidden="1"/>
    <row r="38149" hidden="1"/>
    <row r="38150" hidden="1"/>
    <row r="38151" hidden="1"/>
    <row r="38152" hidden="1"/>
    <row r="38153" hidden="1"/>
    <row r="38154" hidden="1"/>
    <row r="38155" hidden="1"/>
    <row r="38156" hidden="1"/>
    <row r="38157" hidden="1"/>
    <row r="38158" hidden="1"/>
    <row r="38159" hidden="1"/>
    <row r="38160" hidden="1"/>
    <row r="38161" hidden="1"/>
    <row r="38162" hidden="1"/>
    <row r="38163" hidden="1"/>
    <row r="38164" hidden="1"/>
    <row r="38165" hidden="1"/>
    <row r="38166" hidden="1"/>
    <row r="38167" hidden="1"/>
    <row r="38168" hidden="1"/>
    <row r="38169" hidden="1"/>
    <row r="38170" hidden="1"/>
    <row r="38171" hidden="1"/>
    <row r="38172" hidden="1"/>
    <row r="38173" hidden="1"/>
    <row r="38174" hidden="1"/>
    <row r="38175" hidden="1"/>
    <row r="38176" hidden="1"/>
    <row r="38177" hidden="1"/>
    <row r="38178" hidden="1"/>
    <row r="38179" hidden="1"/>
    <row r="38180" hidden="1"/>
    <row r="38181" hidden="1"/>
    <row r="38182" hidden="1"/>
    <row r="38183" hidden="1"/>
    <row r="38184" hidden="1"/>
    <row r="38185" hidden="1"/>
    <row r="38186" hidden="1"/>
    <row r="38187" hidden="1"/>
    <row r="38188" hidden="1"/>
    <row r="38189" hidden="1"/>
    <row r="38190" hidden="1"/>
    <row r="38191" hidden="1"/>
    <row r="38192" hidden="1"/>
    <row r="38193" hidden="1"/>
    <row r="38194" hidden="1"/>
    <row r="38195" hidden="1"/>
    <row r="38196" hidden="1"/>
    <row r="38197" hidden="1"/>
    <row r="38198" hidden="1"/>
    <row r="38199" hidden="1"/>
    <row r="38200" hidden="1"/>
    <row r="38201" hidden="1"/>
    <row r="38202" hidden="1"/>
    <row r="38203" hidden="1"/>
    <row r="38204" hidden="1"/>
    <row r="38205" hidden="1"/>
    <row r="38206" hidden="1"/>
    <row r="38207" hidden="1"/>
    <row r="38208" hidden="1"/>
    <row r="38209" hidden="1"/>
    <row r="38210" hidden="1"/>
    <row r="38211" hidden="1"/>
    <row r="38212" hidden="1"/>
    <row r="38213" hidden="1"/>
    <row r="38214" hidden="1"/>
    <row r="38215" hidden="1"/>
    <row r="38216" hidden="1"/>
    <row r="38217" hidden="1"/>
    <row r="38218" hidden="1"/>
    <row r="38219" hidden="1"/>
    <row r="38220" hidden="1"/>
    <row r="38221" hidden="1"/>
    <row r="38222" hidden="1"/>
    <row r="38223" hidden="1"/>
    <row r="38224" hidden="1"/>
    <row r="38225" hidden="1"/>
    <row r="38226" hidden="1"/>
    <row r="38227" hidden="1"/>
    <row r="38228" hidden="1"/>
    <row r="38229" hidden="1"/>
    <row r="38230" hidden="1"/>
    <row r="38231" hidden="1"/>
    <row r="38232" hidden="1"/>
    <row r="38233" hidden="1"/>
    <row r="38234" hidden="1"/>
    <row r="38235" hidden="1"/>
    <row r="38236" hidden="1"/>
    <row r="38237" hidden="1"/>
    <row r="38238" hidden="1"/>
    <row r="38239" hidden="1"/>
    <row r="38240" hidden="1"/>
    <row r="38241" hidden="1"/>
    <row r="38242" hidden="1"/>
    <row r="38243" hidden="1"/>
    <row r="38244" hidden="1"/>
    <row r="38245" hidden="1"/>
    <row r="38246" hidden="1"/>
    <row r="38247" hidden="1"/>
    <row r="38248" hidden="1"/>
    <row r="38249" hidden="1"/>
    <row r="38250" hidden="1"/>
    <row r="38251" hidden="1"/>
    <row r="38252" hidden="1"/>
    <row r="38253" hidden="1"/>
    <row r="38254" hidden="1"/>
    <row r="38255" hidden="1"/>
    <row r="38256" hidden="1"/>
    <row r="38257" hidden="1"/>
    <row r="38258" hidden="1"/>
    <row r="38259" hidden="1"/>
    <row r="38260" hidden="1"/>
    <row r="38261" hidden="1"/>
    <row r="38262" hidden="1"/>
    <row r="38263" hidden="1"/>
    <row r="38264" hidden="1"/>
    <row r="38265" hidden="1"/>
    <row r="38266" hidden="1"/>
    <row r="38267" hidden="1"/>
    <row r="38268" hidden="1"/>
    <row r="38269" hidden="1"/>
    <row r="38270" hidden="1"/>
    <row r="38271" hidden="1"/>
    <row r="38272" hidden="1"/>
    <row r="38273" hidden="1"/>
    <row r="38274" hidden="1"/>
    <row r="38275" hidden="1"/>
    <row r="38276" hidden="1"/>
    <row r="38277" hidden="1"/>
    <row r="38278" hidden="1"/>
    <row r="38279" hidden="1"/>
    <row r="38280" hidden="1"/>
    <row r="38281" hidden="1"/>
    <row r="38282" hidden="1"/>
    <row r="38283" hidden="1"/>
    <row r="38284" hidden="1"/>
    <row r="38285" hidden="1"/>
    <row r="38286" hidden="1"/>
    <row r="38287" hidden="1"/>
    <row r="38288" hidden="1"/>
    <row r="38289" hidden="1"/>
    <row r="38290" hidden="1"/>
    <row r="38291" hidden="1"/>
    <row r="38292" hidden="1"/>
    <row r="38293" hidden="1"/>
    <row r="38294" hidden="1"/>
    <row r="38295" hidden="1"/>
    <row r="38296" hidden="1"/>
    <row r="38297" hidden="1"/>
    <row r="38298" hidden="1"/>
    <row r="38299" hidden="1"/>
    <row r="38300" hidden="1"/>
    <row r="38301" hidden="1"/>
    <row r="38302" hidden="1"/>
    <row r="38303" hidden="1"/>
    <row r="38304" hidden="1"/>
    <row r="38305" hidden="1"/>
    <row r="38306" hidden="1"/>
    <row r="38307" hidden="1"/>
    <row r="38308" hidden="1"/>
    <row r="38309" hidden="1"/>
    <row r="38310" hidden="1"/>
    <row r="38311" hidden="1"/>
    <row r="38312" hidden="1"/>
    <row r="38313" hidden="1"/>
    <row r="38314" hidden="1"/>
    <row r="38315" hidden="1"/>
    <row r="38316" hidden="1"/>
    <row r="38317" hidden="1"/>
    <row r="38318" hidden="1"/>
    <row r="38319" hidden="1"/>
    <row r="38320" hidden="1"/>
    <row r="38321" hidden="1"/>
    <row r="38322" hidden="1"/>
    <row r="38323" hidden="1"/>
    <row r="38324" hidden="1"/>
    <row r="38325" hidden="1"/>
    <row r="38326" hidden="1"/>
    <row r="38327" hidden="1"/>
    <row r="38328" hidden="1"/>
    <row r="38329" hidden="1"/>
    <row r="38330" hidden="1"/>
    <row r="38331" hidden="1"/>
    <row r="38332" hidden="1"/>
    <row r="38333" hidden="1"/>
    <row r="38334" hidden="1"/>
    <row r="38335" hidden="1"/>
    <row r="38336" hidden="1"/>
    <row r="38337" hidden="1"/>
    <row r="38338" hidden="1"/>
    <row r="38339" hidden="1"/>
    <row r="38340" hidden="1"/>
    <row r="38341" hidden="1"/>
    <row r="38342" hidden="1"/>
    <row r="38343" hidden="1"/>
    <row r="38344" hidden="1"/>
    <row r="38345" hidden="1"/>
    <row r="38346" hidden="1"/>
    <row r="38347" hidden="1"/>
    <row r="38348" hidden="1"/>
    <row r="38349" hidden="1"/>
    <row r="38350" hidden="1"/>
    <row r="38351" hidden="1"/>
    <row r="38352" hidden="1"/>
    <row r="38353" hidden="1"/>
    <row r="38354" hidden="1"/>
    <row r="38355" hidden="1"/>
    <row r="38356" hidden="1"/>
    <row r="38357" hidden="1"/>
    <row r="38358" hidden="1"/>
    <row r="38359" hidden="1"/>
    <row r="38360" hidden="1"/>
    <row r="38361" hidden="1"/>
    <row r="38362" hidden="1"/>
    <row r="38363" hidden="1"/>
    <row r="38364" hidden="1"/>
    <row r="38365" hidden="1"/>
    <row r="38366" hidden="1"/>
    <row r="38367" hidden="1"/>
    <row r="38368" hidden="1"/>
    <row r="38369" hidden="1"/>
    <row r="38370" hidden="1"/>
    <row r="38371" hidden="1"/>
    <row r="38372" hidden="1"/>
    <row r="38373" hidden="1"/>
    <row r="38374" hidden="1"/>
    <row r="38375" hidden="1"/>
    <row r="38376" hidden="1"/>
    <row r="38377" hidden="1"/>
    <row r="38378" hidden="1"/>
    <row r="38379" hidden="1"/>
    <row r="38380" hidden="1"/>
    <row r="38381" hidden="1"/>
    <row r="38382" hidden="1"/>
    <row r="38383" hidden="1"/>
    <row r="38384" hidden="1"/>
    <row r="38385" hidden="1"/>
    <row r="38386" hidden="1"/>
    <row r="38387" hidden="1"/>
    <row r="38388" hidden="1"/>
    <row r="38389" hidden="1"/>
    <row r="38390" hidden="1"/>
    <row r="38391" hidden="1"/>
    <row r="38392" hidden="1"/>
    <row r="38393" hidden="1"/>
    <row r="38394" hidden="1"/>
    <row r="38395" hidden="1"/>
    <row r="38396" hidden="1"/>
    <row r="38397" hidden="1"/>
    <row r="38398" hidden="1"/>
    <row r="38399" hidden="1"/>
    <row r="38400" hidden="1"/>
    <row r="38401" hidden="1"/>
    <row r="38402" hidden="1"/>
    <row r="38403" hidden="1"/>
    <row r="38404" hidden="1"/>
    <row r="38405" hidden="1"/>
    <row r="38406" hidden="1"/>
    <row r="38407" hidden="1"/>
    <row r="38408" hidden="1"/>
    <row r="38409" hidden="1"/>
    <row r="38410" hidden="1"/>
    <row r="38411" hidden="1"/>
    <row r="38412" hidden="1"/>
    <row r="38413" hidden="1"/>
    <row r="38414" hidden="1"/>
    <row r="38415" hidden="1"/>
    <row r="38416" hidden="1"/>
    <row r="38417" hidden="1"/>
    <row r="38418" hidden="1"/>
    <row r="38419" hidden="1"/>
    <row r="38420" hidden="1"/>
    <row r="38421" hidden="1"/>
    <row r="38422" hidden="1"/>
    <row r="38423" hidden="1"/>
    <row r="38424" hidden="1"/>
    <row r="38425" hidden="1"/>
    <row r="38426" hidden="1"/>
    <row r="38427" hidden="1"/>
    <row r="38428" hidden="1"/>
    <row r="38429" hidden="1"/>
    <row r="38430" hidden="1"/>
    <row r="38431" hidden="1"/>
    <row r="38432" hidden="1"/>
    <row r="38433" hidden="1"/>
    <row r="38434" hidden="1"/>
    <row r="38435" hidden="1"/>
    <row r="38436" hidden="1"/>
    <row r="38437" hidden="1"/>
    <row r="38438" hidden="1"/>
    <row r="38439" hidden="1"/>
    <row r="38440" hidden="1"/>
    <row r="38441" hidden="1"/>
    <row r="38442" hidden="1"/>
    <row r="38443" hidden="1"/>
    <row r="38444" hidden="1"/>
    <row r="38445" hidden="1"/>
    <row r="38446" hidden="1"/>
    <row r="38447" hidden="1"/>
    <row r="38448" hidden="1"/>
    <row r="38449" hidden="1"/>
    <row r="38450" hidden="1"/>
    <row r="38451" hidden="1"/>
    <row r="38452" hidden="1"/>
    <row r="38453" hidden="1"/>
    <row r="38454" hidden="1"/>
    <row r="38455" hidden="1"/>
    <row r="38456" hidden="1"/>
    <row r="38457" hidden="1"/>
    <row r="38458" hidden="1"/>
    <row r="38459" hidden="1"/>
    <row r="38460" hidden="1"/>
    <row r="38461" hidden="1"/>
    <row r="38462" hidden="1"/>
    <row r="38463" hidden="1"/>
    <row r="38464" hidden="1"/>
    <row r="38465" hidden="1"/>
    <row r="38466" hidden="1"/>
    <row r="38467" hidden="1"/>
    <row r="38468" hidden="1"/>
    <row r="38469" hidden="1"/>
    <row r="38470" hidden="1"/>
    <row r="38471" hidden="1"/>
    <row r="38472" hidden="1"/>
    <row r="38473" hidden="1"/>
    <row r="38474" hidden="1"/>
    <row r="38475" hidden="1"/>
    <row r="38476" hidden="1"/>
    <row r="38477" hidden="1"/>
    <row r="38478" hidden="1"/>
    <row r="38479" hidden="1"/>
    <row r="38480" hidden="1"/>
    <row r="38481" hidden="1"/>
    <row r="38482" hidden="1"/>
    <row r="38483" hidden="1"/>
    <row r="38484" hidden="1"/>
    <row r="38485" hidden="1"/>
    <row r="38486" hidden="1"/>
    <row r="38487" hidden="1"/>
    <row r="38488" hidden="1"/>
    <row r="38489" hidden="1"/>
    <row r="38490" hidden="1"/>
    <row r="38491" hidden="1"/>
    <row r="38492" hidden="1"/>
    <row r="38493" hidden="1"/>
    <row r="38494" hidden="1"/>
    <row r="38495" hidden="1"/>
    <row r="38496" hidden="1"/>
    <row r="38497" hidden="1"/>
    <row r="38498" hidden="1"/>
    <row r="38499" hidden="1"/>
    <row r="38500" hidden="1"/>
    <row r="38501" hidden="1"/>
    <row r="38502" hidden="1"/>
    <row r="38503" hidden="1"/>
    <row r="38504" hidden="1"/>
    <row r="38505" hidden="1"/>
    <row r="38506" hidden="1"/>
    <row r="38507" hidden="1"/>
    <row r="38508" hidden="1"/>
    <row r="38509" hidden="1"/>
    <row r="38510" hidden="1"/>
    <row r="38511" hidden="1"/>
    <row r="38512" hidden="1"/>
    <row r="38513" hidden="1"/>
    <row r="38514" hidden="1"/>
    <row r="38515" hidden="1"/>
    <row r="38516" hidden="1"/>
    <row r="38517" hidden="1"/>
    <row r="38518" hidden="1"/>
    <row r="38519" hidden="1"/>
    <row r="38520" hidden="1"/>
    <row r="38521" hidden="1"/>
    <row r="38522" hidden="1"/>
    <row r="38523" hidden="1"/>
    <row r="38524" hidden="1"/>
    <row r="38525" hidden="1"/>
    <row r="38526" hidden="1"/>
    <row r="38527" hidden="1"/>
    <row r="38528" hidden="1"/>
    <row r="38529" hidden="1"/>
    <row r="38530" hidden="1"/>
    <row r="38531" hidden="1"/>
    <row r="38532" hidden="1"/>
    <row r="38533" hidden="1"/>
    <row r="38534" hidden="1"/>
    <row r="38535" hidden="1"/>
    <row r="38536" hidden="1"/>
    <row r="38537" hidden="1"/>
    <row r="38538" hidden="1"/>
    <row r="38539" hidden="1"/>
    <row r="38540" hidden="1"/>
    <row r="38541" hidden="1"/>
    <row r="38542" hidden="1"/>
    <row r="38543" hidden="1"/>
    <row r="38544" hidden="1"/>
    <row r="38545" hidden="1"/>
    <row r="38546" hidden="1"/>
    <row r="38547" hidden="1"/>
    <row r="38548" hidden="1"/>
    <row r="38549" hidden="1"/>
    <row r="38550" hidden="1"/>
    <row r="38551" hidden="1"/>
    <row r="38552" hidden="1"/>
    <row r="38553" hidden="1"/>
    <row r="38554" hidden="1"/>
    <row r="38555" hidden="1"/>
    <row r="38556" hidden="1"/>
    <row r="38557" hidden="1"/>
    <row r="38558" hidden="1"/>
    <row r="38559" hidden="1"/>
    <row r="38560" hidden="1"/>
    <row r="38561" hidden="1"/>
    <row r="38562" hidden="1"/>
    <row r="38563" hidden="1"/>
    <row r="38564" hidden="1"/>
    <row r="38565" hidden="1"/>
    <row r="38566" hidden="1"/>
    <row r="38567" hidden="1"/>
    <row r="38568" hidden="1"/>
    <row r="38569" hidden="1"/>
    <row r="38570" hidden="1"/>
    <row r="38571" hidden="1"/>
    <row r="38572" hidden="1"/>
    <row r="38573" hidden="1"/>
    <row r="38574" hidden="1"/>
    <row r="38575" hidden="1"/>
    <row r="38576" hidden="1"/>
    <row r="38577" hidden="1"/>
    <row r="38578" hidden="1"/>
    <row r="38579" hidden="1"/>
    <row r="38580" hidden="1"/>
    <row r="38581" hidden="1"/>
    <row r="38582" hidden="1"/>
    <row r="38583" hidden="1"/>
    <row r="38584" hidden="1"/>
    <row r="38585" hidden="1"/>
    <row r="38586" hidden="1"/>
    <row r="38587" hidden="1"/>
    <row r="38588" hidden="1"/>
    <row r="38589" hidden="1"/>
    <row r="38590" hidden="1"/>
    <row r="38591" hidden="1"/>
    <row r="38592" hidden="1"/>
    <row r="38593" hidden="1"/>
    <row r="38594" hidden="1"/>
    <row r="38595" hidden="1"/>
    <row r="38596" hidden="1"/>
    <row r="38597" hidden="1"/>
    <row r="38598" hidden="1"/>
    <row r="38599" hidden="1"/>
    <row r="38600" hidden="1"/>
    <row r="38601" hidden="1"/>
    <row r="38602" hidden="1"/>
    <row r="38603" hidden="1"/>
    <row r="38604" hidden="1"/>
    <row r="38605" hidden="1"/>
    <row r="38606" hidden="1"/>
    <row r="38607" hidden="1"/>
    <row r="38608" hidden="1"/>
    <row r="38609" hidden="1"/>
    <row r="38610" hidden="1"/>
    <row r="38611" hidden="1"/>
    <row r="38612" hidden="1"/>
    <row r="38613" hidden="1"/>
    <row r="38614" hidden="1"/>
    <row r="38615" hidden="1"/>
    <row r="38616" hidden="1"/>
    <row r="38617" hidden="1"/>
    <row r="38618" hidden="1"/>
    <row r="38619" hidden="1"/>
    <row r="38620" hidden="1"/>
    <row r="38621" hidden="1"/>
    <row r="38622" hidden="1"/>
    <row r="38623" hidden="1"/>
    <row r="38624" hidden="1"/>
    <row r="38625" hidden="1"/>
    <row r="38626" hidden="1"/>
    <row r="38627" hidden="1"/>
    <row r="38628" hidden="1"/>
    <row r="38629" hidden="1"/>
    <row r="38630" hidden="1"/>
    <row r="38631" hidden="1"/>
    <row r="38632" hidden="1"/>
    <row r="38633" hidden="1"/>
    <row r="38634" hidden="1"/>
    <row r="38635" hidden="1"/>
    <row r="38636" hidden="1"/>
    <row r="38637" hidden="1"/>
    <row r="38638" hidden="1"/>
    <row r="38639" hidden="1"/>
    <row r="38640" hidden="1"/>
    <row r="38641" hidden="1"/>
    <row r="38642" hidden="1"/>
    <row r="38643" hidden="1"/>
    <row r="38644" hidden="1"/>
    <row r="38645" hidden="1"/>
    <row r="38646" hidden="1"/>
    <row r="38647" hidden="1"/>
    <row r="38648" hidden="1"/>
    <row r="38649" hidden="1"/>
    <row r="38650" hidden="1"/>
    <row r="38651" hidden="1"/>
    <row r="38652" hidden="1"/>
    <row r="38653" hidden="1"/>
    <row r="38654" hidden="1"/>
    <row r="38655" hidden="1"/>
    <row r="38656" hidden="1"/>
    <row r="38657" hidden="1"/>
    <row r="38658" hidden="1"/>
    <row r="38659" hidden="1"/>
    <row r="38660" hidden="1"/>
    <row r="38661" hidden="1"/>
    <row r="38662" hidden="1"/>
    <row r="38663" hidden="1"/>
    <row r="38664" hidden="1"/>
    <row r="38665" hidden="1"/>
    <row r="38666" hidden="1"/>
    <row r="38667" hidden="1"/>
    <row r="38668" hidden="1"/>
    <row r="38669" hidden="1"/>
    <row r="38670" hidden="1"/>
    <row r="38671" hidden="1"/>
    <row r="38672" hidden="1"/>
    <row r="38673" hidden="1"/>
    <row r="38674" hidden="1"/>
    <row r="38675" hidden="1"/>
    <row r="38676" hidden="1"/>
    <row r="38677" hidden="1"/>
    <row r="38678" hidden="1"/>
    <row r="38679" hidden="1"/>
    <row r="38680" hidden="1"/>
    <row r="38681" hidden="1"/>
    <row r="38682" hidden="1"/>
    <row r="38683" hidden="1"/>
    <row r="38684" hidden="1"/>
    <row r="38685" hidden="1"/>
    <row r="38686" hidden="1"/>
    <row r="38687" hidden="1"/>
    <row r="38688" hidden="1"/>
    <row r="38689" hidden="1"/>
    <row r="38690" hidden="1"/>
    <row r="38691" hidden="1"/>
    <row r="38692" hidden="1"/>
    <row r="38693" hidden="1"/>
    <row r="38694" hidden="1"/>
    <row r="38695" hidden="1"/>
    <row r="38696" hidden="1"/>
    <row r="38697" hidden="1"/>
    <row r="38698" hidden="1"/>
    <row r="38699" hidden="1"/>
    <row r="38700" hidden="1"/>
    <row r="38701" hidden="1"/>
    <row r="38702" hidden="1"/>
    <row r="38703" hidden="1"/>
    <row r="38704" hidden="1"/>
    <row r="38705" hidden="1"/>
    <row r="38706" hidden="1"/>
    <row r="38707" hidden="1"/>
    <row r="38708" hidden="1"/>
    <row r="38709" hidden="1"/>
    <row r="38710" hidden="1"/>
    <row r="38711" hidden="1"/>
    <row r="38712" hidden="1"/>
    <row r="38713" hidden="1"/>
    <row r="38714" hidden="1"/>
    <row r="38715" hidden="1"/>
    <row r="38716" hidden="1"/>
    <row r="38717" hidden="1"/>
    <row r="38718" hidden="1"/>
    <row r="38719" hidden="1"/>
    <row r="38720" hidden="1"/>
    <row r="38721" hidden="1"/>
    <row r="38722" hidden="1"/>
    <row r="38723" hidden="1"/>
    <row r="38724" hidden="1"/>
    <row r="38725" hidden="1"/>
    <row r="38726" hidden="1"/>
    <row r="38727" hidden="1"/>
    <row r="38728" hidden="1"/>
    <row r="38729" hidden="1"/>
    <row r="38730" hidden="1"/>
    <row r="38731" hidden="1"/>
    <row r="38732" hidden="1"/>
    <row r="38733" hidden="1"/>
    <row r="38734" hidden="1"/>
    <row r="38735" hidden="1"/>
    <row r="38736" hidden="1"/>
    <row r="38737" hidden="1"/>
    <row r="38738" hidden="1"/>
    <row r="38739" hidden="1"/>
    <row r="38740" hidden="1"/>
    <row r="38741" hidden="1"/>
    <row r="38742" hidden="1"/>
    <row r="38743" hidden="1"/>
    <row r="38744" hidden="1"/>
    <row r="38745" hidden="1"/>
    <row r="38746" hidden="1"/>
    <row r="38747" hidden="1"/>
    <row r="38748" hidden="1"/>
    <row r="38749" hidden="1"/>
    <row r="38750" hidden="1"/>
    <row r="38751" hidden="1"/>
    <row r="38752" hidden="1"/>
    <row r="38753" hidden="1"/>
    <row r="38754" hidden="1"/>
    <row r="38755" hidden="1"/>
    <row r="38756" hidden="1"/>
    <row r="38757" hidden="1"/>
    <row r="38758" hidden="1"/>
    <row r="38759" hidden="1"/>
    <row r="38760" hidden="1"/>
    <row r="38761" hidden="1"/>
    <row r="38762" hidden="1"/>
    <row r="38763" hidden="1"/>
    <row r="38764" hidden="1"/>
    <row r="38765" hidden="1"/>
    <row r="38766" hidden="1"/>
    <row r="38767" hidden="1"/>
    <row r="38768" hidden="1"/>
    <row r="38769" hidden="1"/>
    <row r="38770" hidden="1"/>
    <row r="38771" hidden="1"/>
    <row r="38772" hidden="1"/>
    <row r="38773" hidden="1"/>
    <row r="38774" hidden="1"/>
    <row r="38775" hidden="1"/>
    <row r="38776" hidden="1"/>
    <row r="38777" hidden="1"/>
    <row r="38778" hidden="1"/>
    <row r="38779" hidden="1"/>
    <row r="38780" hidden="1"/>
    <row r="38781" hidden="1"/>
    <row r="38782" hidden="1"/>
    <row r="38783" hidden="1"/>
    <row r="38784" hidden="1"/>
    <row r="38785" hidden="1"/>
    <row r="38786" hidden="1"/>
    <row r="38787" hidden="1"/>
    <row r="38788" hidden="1"/>
    <row r="38789" hidden="1"/>
    <row r="38790" hidden="1"/>
    <row r="38791" hidden="1"/>
    <row r="38792" hidden="1"/>
    <row r="38793" hidden="1"/>
    <row r="38794" hidden="1"/>
    <row r="38795" hidden="1"/>
    <row r="38796" hidden="1"/>
    <row r="38797" hidden="1"/>
    <row r="38798" hidden="1"/>
    <row r="38799" hidden="1"/>
    <row r="38800" hidden="1"/>
    <row r="38801" hidden="1"/>
    <row r="38802" hidden="1"/>
    <row r="38803" hidden="1"/>
    <row r="38804" hidden="1"/>
    <row r="38805" hidden="1"/>
    <row r="38806" hidden="1"/>
    <row r="38807" hidden="1"/>
    <row r="38808" hidden="1"/>
    <row r="38809" hidden="1"/>
    <row r="38810" hidden="1"/>
    <row r="38811" hidden="1"/>
    <row r="38812" hidden="1"/>
    <row r="38813" hidden="1"/>
    <row r="38814" hidden="1"/>
    <row r="38815" hidden="1"/>
    <row r="38816" hidden="1"/>
    <row r="38817" hidden="1"/>
    <row r="38818" hidden="1"/>
    <row r="38819" hidden="1"/>
    <row r="38820" hidden="1"/>
    <row r="38821" hidden="1"/>
    <row r="38822" hidden="1"/>
    <row r="38823" hidden="1"/>
    <row r="38824" hidden="1"/>
    <row r="38825" hidden="1"/>
    <row r="38826" hidden="1"/>
    <row r="38827" hidden="1"/>
    <row r="38828" hidden="1"/>
    <row r="38829" hidden="1"/>
    <row r="38830" hidden="1"/>
    <row r="38831" hidden="1"/>
    <row r="38832" hidden="1"/>
    <row r="38833" hidden="1"/>
    <row r="38834" hidden="1"/>
    <row r="38835" hidden="1"/>
    <row r="38836" hidden="1"/>
    <row r="38837" hidden="1"/>
    <row r="38838" hidden="1"/>
    <row r="38839" hidden="1"/>
    <row r="38840" hidden="1"/>
    <row r="38841" hidden="1"/>
    <row r="38842" hidden="1"/>
    <row r="38843" hidden="1"/>
    <row r="38844" hidden="1"/>
    <row r="38845" hidden="1"/>
    <row r="38846" hidden="1"/>
    <row r="38847" hidden="1"/>
    <row r="38848" hidden="1"/>
    <row r="38849" hidden="1"/>
    <row r="38850" hidden="1"/>
    <row r="38851" hidden="1"/>
    <row r="38852" hidden="1"/>
    <row r="38853" hidden="1"/>
    <row r="38854" hidden="1"/>
    <row r="38855" hidden="1"/>
    <row r="38856" hidden="1"/>
    <row r="38857" hidden="1"/>
    <row r="38858" hidden="1"/>
    <row r="38859" hidden="1"/>
    <row r="38860" hidden="1"/>
    <row r="38861" hidden="1"/>
    <row r="38862" hidden="1"/>
    <row r="38863" hidden="1"/>
    <row r="38864" hidden="1"/>
    <row r="38865" hidden="1"/>
    <row r="38866" hidden="1"/>
    <row r="38867" hidden="1"/>
    <row r="38868" hidden="1"/>
    <row r="38869" hidden="1"/>
    <row r="38870" hidden="1"/>
    <row r="38871" hidden="1"/>
    <row r="38872" hidden="1"/>
    <row r="38873" hidden="1"/>
    <row r="38874" hidden="1"/>
    <row r="38875" hidden="1"/>
    <row r="38876" hidden="1"/>
    <row r="38877" hidden="1"/>
    <row r="38878" hidden="1"/>
    <row r="38879" hidden="1"/>
    <row r="38880" hidden="1"/>
    <row r="38881" hidden="1"/>
    <row r="38882" hidden="1"/>
    <row r="38883" hidden="1"/>
    <row r="38884" hidden="1"/>
    <row r="38885" hidden="1"/>
    <row r="38886" hidden="1"/>
    <row r="38887" hidden="1"/>
    <row r="38888" hidden="1"/>
    <row r="38889" hidden="1"/>
    <row r="38890" hidden="1"/>
    <row r="38891" hidden="1"/>
    <row r="38892" hidden="1"/>
    <row r="38893" hidden="1"/>
    <row r="38894" hidden="1"/>
    <row r="38895" hidden="1"/>
    <row r="38896" hidden="1"/>
    <row r="38897" hidden="1"/>
    <row r="38898" hidden="1"/>
    <row r="38899" hidden="1"/>
    <row r="38900" hidden="1"/>
    <row r="38901" hidden="1"/>
    <row r="38902" hidden="1"/>
    <row r="38903" hidden="1"/>
    <row r="38904" hidden="1"/>
    <row r="38905" hidden="1"/>
    <row r="38906" hidden="1"/>
    <row r="38907" hidden="1"/>
    <row r="38908" hidden="1"/>
    <row r="38909" hidden="1"/>
    <row r="38910" hidden="1"/>
    <row r="38911" hidden="1"/>
    <row r="38912" hidden="1"/>
    <row r="38913" hidden="1"/>
    <row r="38914" hidden="1"/>
    <row r="38915" hidden="1"/>
    <row r="38916" hidden="1"/>
    <row r="38917" hidden="1"/>
    <row r="38918" hidden="1"/>
    <row r="38919" hidden="1"/>
    <row r="38920" hidden="1"/>
    <row r="38921" hidden="1"/>
    <row r="38922" hidden="1"/>
    <row r="38923" hidden="1"/>
    <row r="38924" hidden="1"/>
    <row r="38925" hidden="1"/>
    <row r="38926" hidden="1"/>
    <row r="38927" hidden="1"/>
    <row r="38928" hidden="1"/>
    <row r="38929" hidden="1"/>
    <row r="38930" hidden="1"/>
    <row r="38931" hidden="1"/>
    <row r="38932" hidden="1"/>
    <row r="38933" hidden="1"/>
    <row r="38934" hidden="1"/>
    <row r="38935" hidden="1"/>
    <row r="38936" hidden="1"/>
    <row r="38937" hidden="1"/>
    <row r="38938" hidden="1"/>
    <row r="38939" hidden="1"/>
    <row r="38940" hidden="1"/>
    <row r="38941" hidden="1"/>
    <row r="38942" hidden="1"/>
    <row r="38943" hidden="1"/>
    <row r="38944" hidden="1"/>
    <row r="38945" hidden="1"/>
    <row r="38946" hidden="1"/>
    <row r="38947" hidden="1"/>
    <row r="38948" hidden="1"/>
    <row r="38949" hidden="1"/>
    <row r="38950" hidden="1"/>
    <row r="38951" hidden="1"/>
    <row r="38952" hidden="1"/>
    <row r="38953" hidden="1"/>
    <row r="38954" hidden="1"/>
    <row r="38955" hidden="1"/>
    <row r="38956" hidden="1"/>
    <row r="38957" hidden="1"/>
    <row r="38958" hidden="1"/>
    <row r="38959" hidden="1"/>
    <row r="38960" hidden="1"/>
    <row r="38961" hidden="1"/>
    <row r="38962" hidden="1"/>
    <row r="38963" hidden="1"/>
    <row r="38964" hidden="1"/>
    <row r="38965" hidden="1"/>
    <row r="38966" hidden="1"/>
    <row r="38967" hidden="1"/>
    <row r="38968" hidden="1"/>
    <row r="38969" hidden="1"/>
    <row r="38970" hidden="1"/>
    <row r="38971" hidden="1"/>
    <row r="38972" hidden="1"/>
    <row r="38973" hidden="1"/>
    <row r="38974" hidden="1"/>
    <row r="38975" hidden="1"/>
    <row r="38976" hidden="1"/>
    <row r="38977" hidden="1"/>
    <row r="38978" hidden="1"/>
    <row r="38979" hidden="1"/>
    <row r="38980" hidden="1"/>
    <row r="38981" hidden="1"/>
    <row r="38982" hidden="1"/>
    <row r="38983" hidden="1"/>
    <row r="38984" hidden="1"/>
    <row r="38985" hidden="1"/>
    <row r="38986" hidden="1"/>
    <row r="38987" hidden="1"/>
    <row r="38988" hidden="1"/>
    <row r="38989" hidden="1"/>
    <row r="38990" hidden="1"/>
    <row r="38991" hidden="1"/>
    <row r="38992" hidden="1"/>
    <row r="38993" hidden="1"/>
    <row r="38994" hidden="1"/>
    <row r="38995" hidden="1"/>
    <row r="38996" hidden="1"/>
    <row r="38997" hidden="1"/>
    <row r="38998" hidden="1"/>
    <row r="38999" hidden="1"/>
    <row r="39000" hidden="1"/>
    <row r="39001" hidden="1"/>
    <row r="39002" hidden="1"/>
    <row r="39003" hidden="1"/>
    <row r="39004" hidden="1"/>
    <row r="39005" hidden="1"/>
    <row r="39006" hidden="1"/>
    <row r="39007" hidden="1"/>
    <row r="39008" hidden="1"/>
    <row r="39009" hidden="1"/>
    <row r="39010" hidden="1"/>
    <row r="39011" hidden="1"/>
    <row r="39012" hidden="1"/>
    <row r="39013" hidden="1"/>
    <row r="39014" hidden="1"/>
    <row r="39015" hidden="1"/>
    <row r="39016" hidden="1"/>
    <row r="39017" hidden="1"/>
    <row r="39018" hidden="1"/>
    <row r="39019" hidden="1"/>
    <row r="39020" hidden="1"/>
    <row r="39021" hidden="1"/>
    <row r="39022" hidden="1"/>
    <row r="39023" hidden="1"/>
    <row r="39024" hidden="1"/>
    <row r="39025" hidden="1"/>
    <row r="39026" hidden="1"/>
    <row r="39027" hidden="1"/>
    <row r="39028" hidden="1"/>
    <row r="39029" hidden="1"/>
    <row r="39030" hidden="1"/>
    <row r="39031" hidden="1"/>
    <row r="39032" hidden="1"/>
    <row r="39033" hidden="1"/>
    <row r="39034" hidden="1"/>
    <row r="39035" hidden="1"/>
    <row r="39036" hidden="1"/>
    <row r="39037" hidden="1"/>
    <row r="39038" hidden="1"/>
    <row r="39039" hidden="1"/>
    <row r="39040" hidden="1"/>
    <row r="39041" hidden="1"/>
    <row r="39042" hidden="1"/>
    <row r="39043" hidden="1"/>
    <row r="39044" hidden="1"/>
    <row r="39045" hidden="1"/>
    <row r="39046" hidden="1"/>
    <row r="39047" hidden="1"/>
    <row r="39048" hidden="1"/>
    <row r="39049" hidden="1"/>
    <row r="39050" hidden="1"/>
    <row r="39051" hidden="1"/>
    <row r="39052" hidden="1"/>
    <row r="39053" hidden="1"/>
    <row r="39054" hidden="1"/>
    <row r="39055" hidden="1"/>
    <row r="39056" hidden="1"/>
    <row r="39057" hidden="1"/>
    <row r="39058" hidden="1"/>
    <row r="39059" hidden="1"/>
    <row r="39060" hidden="1"/>
    <row r="39061" hidden="1"/>
    <row r="39062" hidden="1"/>
    <row r="39063" hidden="1"/>
    <row r="39064" hidden="1"/>
    <row r="39065" hidden="1"/>
    <row r="39066" hidden="1"/>
    <row r="39067" hidden="1"/>
    <row r="39068" hidden="1"/>
    <row r="39069" hidden="1"/>
    <row r="39070" hidden="1"/>
    <row r="39071" hidden="1"/>
    <row r="39072" hidden="1"/>
    <row r="39073" hidden="1"/>
    <row r="39074" hidden="1"/>
    <row r="39075" hidden="1"/>
    <row r="39076" hidden="1"/>
    <row r="39077" hidden="1"/>
    <row r="39078" hidden="1"/>
    <row r="39079" hidden="1"/>
    <row r="39080" hidden="1"/>
    <row r="39081" hidden="1"/>
    <row r="39082" hidden="1"/>
    <row r="39083" hidden="1"/>
    <row r="39084" hidden="1"/>
    <row r="39085" hidden="1"/>
    <row r="39086" hidden="1"/>
    <row r="39087" hidden="1"/>
    <row r="39088" hidden="1"/>
    <row r="39089" hidden="1"/>
    <row r="39090" hidden="1"/>
    <row r="39091" hidden="1"/>
    <row r="39092" hidden="1"/>
    <row r="39093" hidden="1"/>
    <row r="39094" hidden="1"/>
    <row r="39095" hidden="1"/>
    <row r="39096" hidden="1"/>
    <row r="39097" hidden="1"/>
    <row r="39098" hidden="1"/>
    <row r="39099" hidden="1"/>
    <row r="39100" hidden="1"/>
    <row r="39101" hidden="1"/>
    <row r="39102" hidden="1"/>
    <row r="39103" hidden="1"/>
    <row r="39104" hidden="1"/>
    <row r="39105" hidden="1"/>
    <row r="39106" hidden="1"/>
    <row r="39107" hidden="1"/>
    <row r="39108" hidden="1"/>
    <row r="39109" hidden="1"/>
    <row r="39110" hidden="1"/>
    <row r="39111" hidden="1"/>
    <row r="39112" hidden="1"/>
    <row r="39113" hidden="1"/>
    <row r="39114" hidden="1"/>
    <row r="39115" hidden="1"/>
    <row r="39116" hidden="1"/>
    <row r="39117" hidden="1"/>
    <row r="39118" hidden="1"/>
    <row r="39119" hidden="1"/>
    <row r="39120" hidden="1"/>
    <row r="39121" hidden="1"/>
    <row r="39122" hidden="1"/>
    <row r="39123" hidden="1"/>
    <row r="39124" hidden="1"/>
    <row r="39125" hidden="1"/>
    <row r="39126" hidden="1"/>
    <row r="39127" hidden="1"/>
    <row r="39128" hidden="1"/>
    <row r="39129" hidden="1"/>
    <row r="39130" hidden="1"/>
    <row r="39131" hidden="1"/>
    <row r="39132" hidden="1"/>
    <row r="39133" hidden="1"/>
    <row r="39134" hidden="1"/>
    <row r="39135" hidden="1"/>
    <row r="39136" hidden="1"/>
    <row r="39137" hidden="1"/>
    <row r="39138" hidden="1"/>
    <row r="39139" hidden="1"/>
    <row r="39140" hidden="1"/>
    <row r="39141" hidden="1"/>
    <row r="39142" hidden="1"/>
    <row r="39143" hidden="1"/>
    <row r="39144" hidden="1"/>
    <row r="39145" hidden="1"/>
    <row r="39146" hidden="1"/>
    <row r="39147" hidden="1"/>
    <row r="39148" hidden="1"/>
    <row r="39149" hidden="1"/>
    <row r="39150" hidden="1"/>
    <row r="39151" hidden="1"/>
    <row r="39152" hidden="1"/>
    <row r="39153" hidden="1"/>
    <row r="39154" hidden="1"/>
    <row r="39155" hidden="1"/>
    <row r="39156" hidden="1"/>
    <row r="39157" hidden="1"/>
    <row r="39158" hidden="1"/>
    <row r="39159" hidden="1"/>
    <row r="39160" hidden="1"/>
    <row r="39161" hidden="1"/>
    <row r="39162" hidden="1"/>
    <row r="39163" hidden="1"/>
    <row r="39164" hidden="1"/>
    <row r="39165" hidden="1"/>
    <row r="39166" hidden="1"/>
    <row r="39167" hidden="1"/>
    <row r="39168" hidden="1"/>
    <row r="39169" hidden="1"/>
    <row r="39170" hidden="1"/>
    <row r="39171" hidden="1"/>
    <row r="39172" hidden="1"/>
    <row r="39173" hidden="1"/>
    <row r="39174" hidden="1"/>
    <row r="39175" hidden="1"/>
    <row r="39176" hidden="1"/>
    <row r="39177" hidden="1"/>
    <row r="39178" hidden="1"/>
    <row r="39179" hidden="1"/>
    <row r="39180" hidden="1"/>
    <row r="39181" hidden="1"/>
    <row r="39182" hidden="1"/>
    <row r="39183" hidden="1"/>
    <row r="39184" hidden="1"/>
    <row r="39185" hidden="1"/>
    <row r="39186" hidden="1"/>
    <row r="39187" hidden="1"/>
    <row r="39188" hidden="1"/>
    <row r="39189" hidden="1"/>
    <row r="39190" hidden="1"/>
    <row r="39191" hidden="1"/>
    <row r="39192" hidden="1"/>
    <row r="39193" hidden="1"/>
    <row r="39194" hidden="1"/>
    <row r="39195" hidden="1"/>
    <row r="39196" hidden="1"/>
    <row r="39197" hidden="1"/>
    <row r="39198" hidden="1"/>
    <row r="39199" hidden="1"/>
    <row r="39200" hidden="1"/>
    <row r="39201" hidden="1"/>
    <row r="39202" hidden="1"/>
    <row r="39203" hidden="1"/>
    <row r="39204" hidden="1"/>
    <row r="39205" hidden="1"/>
    <row r="39206" hidden="1"/>
    <row r="39207" hidden="1"/>
    <row r="39208" hidden="1"/>
    <row r="39209" hidden="1"/>
    <row r="39210" hidden="1"/>
    <row r="39211" hidden="1"/>
    <row r="39212" hidden="1"/>
    <row r="39213" hidden="1"/>
    <row r="39214" hidden="1"/>
    <row r="39215" hidden="1"/>
    <row r="39216" hidden="1"/>
    <row r="39217" hidden="1"/>
    <row r="39218" hidden="1"/>
    <row r="39219" hidden="1"/>
    <row r="39220" hidden="1"/>
    <row r="39221" hidden="1"/>
    <row r="39222" hidden="1"/>
    <row r="39223" hidden="1"/>
    <row r="39224" hidden="1"/>
    <row r="39225" hidden="1"/>
    <row r="39226" hidden="1"/>
    <row r="39227" hidden="1"/>
    <row r="39228" hidden="1"/>
    <row r="39229" hidden="1"/>
    <row r="39230" hidden="1"/>
    <row r="39231" hidden="1"/>
    <row r="39232" hidden="1"/>
    <row r="39233" hidden="1"/>
    <row r="39234" hidden="1"/>
    <row r="39235" hidden="1"/>
    <row r="39236" hidden="1"/>
    <row r="39237" hidden="1"/>
    <row r="39238" hidden="1"/>
    <row r="39239" hidden="1"/>
    <row r="39240" hidden="1"/>
    <row r="39241" hidden="1"/>
    <row r="39242" hidden="1"/>
    <row r="39243" hidden="1"/>
    <row r="39244" hidden="1"/>
    <row r="39245" hidden="1"/>
    <row r="39246" hidden="1"/>
    <row r="39247" hidden="1"/>
    <row r="39248" hidden="1"/>
    <row r="39249" hidden="1"/>
    <row r="39250" hidden="1"/>
    <row r="39251" hidden="1"/>
    <row r="39252" hidden="1"/>
    <row r="39253" hidden="1"/>
    <row r="39254" hidden="1"/>
    <row r="39255" hidden="1"/>
    <row r="39256" hidden="1"/>
    <row r="39257" hidden="1"/>
    <row r="39258" hidden="1"/>
    <row r="39259" hidden="1"/>
    <row r="39260" hidden="1"/>
    <row r="39261" hidden="1"/>
    <row r="39262" hidden="1"/>
    <row r="39263" hidden="1"/>
    <row r="39264" hidden="1"/>
    <row r="39265" hidden="1"/>
    <row r="39266" hidden="1"/>
    <row r="39267" hidden="1"/>
    <row r="39268" hidden="1"/>
    <row r="39269" hidden="1"/>
    <row r="39270" hidden="1"/>
    <row r="39271" hidden="1"/>
    <row r="39272" hidden="1"/>
    <row r="39273" hidden="1"/>
    <row r="39274" hidden="1"/>
    <row r="39275" hidden="1"/>
    <row r="39276" hidden="1"/>
    <row r="39277" hidden="1"/>
    <row r="39278" hidden="1"/>
    <row r="39279" hidden="1"/>
    <row r="39280" hidden="1"/>
    <row r="39281" hidden="1"/>
    <row r="39282" hidden="1"/>
    <row r="39283" hidden="1"/>
    <row r="39284" hidden="1"/>
    <row r="39285" hidden="1"/>
    <row r="39286" hidden="1"/>
    <row r="39287" hidden="1"/>
    <row r="39288" hidden="1"/>
    <row r="39289" hidden="1"/>
    <row r="39290" hidden="1"/>
    <row r="39291" hidden="1"/>
    <row r="39292" hidden="1"/>
    <row r="39293" hidden="1"/>
    <row r="39294" hidden="1"/>
    <row r="39295" hidden="1"/>
    <row r="39296" hidden="1"/>
    <row r="39297" hidden="1"/>
    <row r="39298" hidden="1"/>
    <row r="39299" hidden="1"/>
    <row r="39300" hidden="1"/>
    <row r="39301" hidden="1"/>
    <row r="39302" hidden="1"/>
    <row r="39303" hidden="1"/>
    <row r="39304" hidden="1"/>
    <row r="39305" hidden="1"/>
    <row r="39306" hidden="1"/>
    <row r="39307" hidden="1"/>
    <row r="39308" hidden="1"/>
    <row r="39309" hidden="1"/>
    <row r="39310" hidden="1"/>
    <row r="39311" hidden="1"/>
    <row r="39312" hidden="1"/>
    <row r="39313" hidden="1"/>
    <row r="39314" hidden="1"/>
    <row r="39315" hidden="1"/>
    <row r="39316" hidden="1"/>
    <row r="39317" hidden="1"/>
    <row r="39318" hidden="1"/>
    <row r="39319" hidden="1"/>
    <row r="39320" hidden="1"/>
    <row r="39321" hidden="1"/>
    <row r="39322" hidden="1"/>
    <row r="39323" hidden="1"/>
    <row r="39324" hidden="1"/>
    <row r="39325" hidden="1"/>
    <row r="39326" hidden="1"/>
    <row r="39327" hidden="1"/>
    <row r="39328" hidden="1"/>
    <row r="39329" hidden="1"/>
    <row r="39330" hidden="1"/>
    <row r="39331" hidden="1"/>
    <row r="39332" hidden="1"/>
    <row r="39333" hidden="1"/>
    <row r="39334" hidden="1"/>
    <row r="39335" hidden="1"/>
    <row r="39336" hidden="1"/>
    <row r="39337" hidden="1"/>
    <row r="39338" hidden="1"/>
    <row r="39339" hidden="1"/>
    <row r="39340" hidden="1"/>
    <row r="39341" hidden="1"/>
    <row r="39342" hidden="1"/>
    <row r="39343" hidden="1"/>
    <row r="39344" hidden="1"/>
    <row r="39345" hidden="1"/>
    <row r="39346" hidden="1"/>
    <row r="39347" hidden="1"/>
    <row r="39348" hidden="1"/>
    <row r="39349" hidden="1"/>
    <row r="39350" hidden="1"/>
    <row r="39351" hidden="1"/>
    <row r="39352" hidden="1"/>
    <row r="39353" hidden="1"/>
    <row r="39354" hidden="1"/>
    <row r="39355" hidden="1"/>
    <row r="39356" hidden="1"/>
    <row r="39357" hidden="1"/>
    <row r="39358" hidden="1"/>
    <row r="39359" hidden="1"/>
    <row r="39360" hidden="1"/>
    <row r="39361" hidden="1"/>
    <row r="39362" hidden="1"/>
    <row r="39363" hidden="1"/>
    <row r="39364" hidden="1"/>
    <row r="39365" hidden="1"/>
    <row r="39366" hidden="1"/>
    <row r="39367" hidden="1"/>
    <row r="39368" hidden="1"/>
    <row r="39369" hidden="1"/>
    <row r="39370" hidden="1"/>
    <row r="39371" hidden="1"/>
    <row r="39372" hidden="1"/>
    <row r="39373" hidden="1"/>
    <row r="39374" hidden="1"/>
    <row r="39375" hidden="1"/>
    <row r="39376" hidden="1"/>
    <row r="39377" hidden="1"/>
    <row r="39378" hidden="1"/>
    <row r="39379" hidden="1"/>
    <row r="39380" hidden="1"/>
    <row r="39381" hidden="1"/>
    <row r="39382" hidden="1"/>
    <row r="39383" hidden="1"/>
    <row r="39384" hidden="1"/>
    <row r="39385" hidden="1"/>
    <row r="39386" hidden="1"/>
    <row r="39387" hidden="1"/>
    <row r="39388" hidden="1"/>
    <row r="39389" hidden="1"/>
    <row r="39390" hidden="1"/>
    <row r="39391" hidden="1"/>
    <row r="39392" hidden="1"/>
    <row r="39393" hidden="1"/>
    <row r="39394" hidden="1"/>
    <row r="39395" hidden="1"/>
    <row r="39396" hidden="1"/>
    <row r="39397" hidden="1"/>
    <row r="39398" hidden="1"/>
    <row r="39399" hidden="1"/>
    <row r="39400" hidden="1"/>
    <row r="39401" hidden="1"/>
    <row r="39402" hidden="1"/>
    <row r="39403" hidden="1"/>
    <row r="39404" hidden="1"/>
    <row r="39405" hidden="1"/>
    <row r="39406" hidden="1"/>
    <row r="39407" hidden="1"/>
    <row r="39408" hidden="1"/>
    <row r="39409" hidden="1"/>
    <row r="39410" hidden="1"/>
    <row r="39411" hidden="1"/>
    <row r="39412" hidden="1"/>
    <row r="39413" hidden="1"/>
    <row r="39414" hidden="1"/>
    <row r="39415" hidden="1"/>
    <row r="39416" hidden="1"/>
    <row r="39417" hidden="1"/>
    <row r="39418" hidden="1"/>
    <row r="39419" hidden="1"/>
    <row r="39420" hidden="1"/>
    <row r="39421" hidden="1"/>
    <row r="39422" hidden="1"/>
    <row r="39423" hidden="1"/>
    <row r="39424" hidden="1"/>
    <row r="39425" hidden="1"/>
    <row r="39426" hidden="1"/>
    <row r="39427" hidden="1"/>
    <row r="39428" hidden="1"/>
    <row r="39429" hidden="1"/>
    <row r="39430" hidden="1"/>
    <row r="39431" hidden="1"/>
    <row r="39432" hidden="1"/>
    <row r="39433" hidden="1"/>
    <row r="39434" hidden="1"/>
    <row r="39435" hidden="1"/>
    <row r="39436" hidden="1"/>
    <row r="39437" hidden="1"/>
    <row r="39438" hidden="1"/>
    <row r="39439" hidden="1"/>
    <row r="39440" hidden="1"/>
    <row r="39441" hidden="1"/>
    <row r="39442" hidden="1"/>
    <row r="39443" hidden="1"/>
    <row r="39444" hidden="1"/>
    <row r="39445" hidden="1"/>
    <row r="39446" hidden="1"/>
    <row r="39447" hidden="1"/>
    <row r="39448" hidden="1"/>
    <row r="39449" hidden="1"/>
    <row r="39450" hidden="1"/>
    <row r="39451" hidden="1"/>
    <row r="39452" hidden="1"/>
    <row r="39453" hidden="1"/>
    <row r="39454" hidden="1"/>
    <row r="39455" hidden="1"/>
    <row r="39456" hidden="1"/>
    <row r="39457" hidden="1"/>
    <row r="39458" hidden="1"/>
    <row r="39459" hidden="1"/>
    <row r="39460" hidden="1"/>
    <row r="39461" hidden="1"/>
    <row r="39462" hidden="1"/>
    <row r="39463" hidden="1"/>
    <row r="39464" hidden="1"/>
    <row r="39465" hidden="1"/>
    <row r="39466" hidden="1"/>
    <row r="39467" hidden="1"/>
    <row r="39468" hidden="1"/>
    <row r="39469" hidden="1"/>
    <row r="39470" hidden="1"/>
    <row r="39471" hidden="1"/>
    <row r="39472" hidden="1"/>
    <row r="39473" hidden="1"/>
    <row r="39474" hidden="1"/>
    <row r="39475" hidden="1"/>
    <row r="39476" hidden="1"/>
    <row r="39477" hidden="1"/>
    <row r="39478" hidden="1"/>
    <row r="39479" hidden="1"/>
    <row r="39480" hidden="1"/>
    <row r="39481" hidden="1"/>
    <row r="39482" hidden="1"/>
    <row r="39483" hidden="1"/>
    <row r="39484" hidden="1"/>
    <row r="39485" hidden="1"/>
    <row r="39486" hidden="1"/>
    <row r="39487" hidden="1"/>
    <row r="39488" hidden="1"/>
    <row r="39489" hidden="1"/>
    <row r="39490" hidden="1"/>
    <row r="39491" hidden="1"/>
    <row r="39492" hidden="1"/>
    <row r="39493" hidden="1"/>
    <row r="39494" hidden="1"/>
    <row r="39495" hidden="1"/>
    <row r="39496" hidden="1"/>
    <row r="39497" hidden="1"/>
    <row r="39498" hidden="1"/>
    <row r="39499" hidden="1"/>
    <row r="39500" hidden="1"/>
    <row r="39501" hidden="1"/>
    <row r="39502" hidden="1"/>
    <row r="39503" hidden="1"/>
    <row r="39504" hidden="1"/>
    <row r="39505" hidden="1"/>
    <row r="39506" hidden="1"/>
    <row r="39507" hidden="1"/>
    <row r="39508" hidden="1"/>
    <row r="39509" hidden="1"/>
    <row r="39510" hidden="1"/>
    <row r="39511" hidden="1"/>
    <row r="39512" hidden="1"/>
    <row r="39513" hidden="1"/>
    <row r="39514" hidden="1"/>
    <row r="39515" hidden="1"/>
    <row r="39516" hidden="1"/>
    <row r="39517" hidden="1"/>
    <row r="39518" hidden="1"/>
    <row r="39519" hidden="1"/>
    <row r="39520" hidden="1"/>
    <row r="39521" hidden="1"/>
    <row r="39522" hidden="1"/>
    <row r="39523" hidden="1"/>
    <row r="39524" hidden="1"/>
    <row r="39525" hidden="1"/>
    <row r="39526" hidden="1"/>
    <row r="39527" hidden="1"/>
    <row r="39528" hidden="1"/>
    <row r="39529" hidden="1"/>
    <row r="39530" hidden="1"/>
    <row r="39531" hidden="1"/>
    <row r="39532" hidden="1"/>
    <row r="39533" hidden="1"/>
    <row r="39534" hidden="1"/>
    <row r="39535" hidden="1"/>
    <row r="39536" hidden="1"/>
    <row r="39537" hidden="1"/>
    <row r="39538" hidden="1"/>
    <row r="39539" hidden="1"/>
    <row r="39540" hidden="1"/>
    <row r="39541" hidden="1"/>
    <row r="39542" hidden="1"/>
    <row r="39543" hidden="1"/>
    <row r="39544" hidden="1"/>
    <row r="39545" hidden="1"/>
    <row r="39546" hidden="1"/>
    <row r="39547" hidden="1"/>
    <row r="39548" hidden="1"/>
    <row r="39549" hidden="1"/>
    <row r="39550" hidden="1"/>
    <row r="39551" hidden="1"/>
    <row r="39552" hidden="1"/>
    <row r="39553" hidden="1"/>
    <row r="39554" hidden="1"/>
    <row r="39555" hidden="1"/>
    <row r="39556" hidden="1"/>
    <row r="39557" hidden="1"/>
    <row r="39558" hidden="1"/>
    <row r="39559" hidden="1"/>
    <row r="39560" hidden="1"/>
    <row r="39561" hidden="1"/>
    <row r="39562" hidden="1"/>
    <row r="39563" hidden="1"/>
    <row r="39564" hidden="1"/>
    <row r="39565" hidden="1"/>
    <row r="39566" hidden="1"/>
    <row r="39567" hidden="1"/>
    <row r="39568" hidden="1"/>
    <row r="39569" hidden="1"/>
    <row r="39570" hidden="1"/>
    <row r="39571" hidden="1"/>
    <row r="39572" hidden="1"/>
    <row r="39573" hidden="1"/>
    <row r="39574" hidden="1"/>
    <row r="39575" hidden="1"/>
    <row r="39576" hidden="1"/>
    <row r="39577" hidden="1"/>
    <row r="39578" hidden="1"/>
    <row r="39579" hidden="1"/>
    <row r="39580" hidden="1"/>
    <row r="39581" hidden="1"/>
    <row r="39582" hidden="1"/>
    <row r="39583" hidden="1"/>
    <row r="39584" hidden="1"/>
    <row r="39585" hidden="1"/>
    <row r="39586" hidden="1"/>
    <row r="39587" hidden="1"/>
    <row r="39588" hidden="1"/>
    <row r="39589" hidden="1"/>
    <row r="39590" hidden="1"/>
    <row r="39591" hidden="1"/>
    <row r="39592" hidden="1"/>
    <row r="39593" hidden="1"/>
    <row r="39594" hidden="1"/>
    <row r="39595" hidden="1"/>
    <row r="39596" hidden="1"/>
    <row r="39597" hidden="1"/>
    <row r="39598" hidden="1"/>
    <row r="39599" hidden="1"/>
    <row r="39600" hidden="1"/>
    <row r="39601" hidden="1"/>
    <row r="39602" hidden="1"/>
    <row r="39603" hidden="1"/>
    <row r="39604" hidden="1"/>
    <row r="39605" hidden="1"/>
    <row r="39606" hidden="1"/>
    <row r="39607" hidden="1"/>
    <row r="39608" hidden="1"/>
    <row r="39609" hidden="1"/>
    <row r="39610" hidden="1"/>
    <row r="39611" hidden="1"/>
    <row r="39612" hidden="1"/>
    <row r="39613" hidden="1"/>
    <row r="39614" hidden="1"/>
    <row r="39615" hidden="1"/>
    <row r="39616" hidden="1"/>
    <row r="39617" hidden="1"/>
    <row r="39618" hidden="1"/>
    <row r="39619" hidden="1"/>
    <row r="39620" hidden="1"/>
    <row r="39621" hidden="1"/>
    <row r="39622" hidden="1"/>
    <row r="39623" hidden="1"/>
    <row r="39624" hidden="1"/>
    <row r="39625" hidden="1"/>
    <row r="39626" hidden="1"/>
    <row r="39627" hidden="1"/>
    <row r="39628" hidden="1"/>
    <row r="39629" hidden="1"/>
    <row r="39630" hidden="1"/>
    <row r="39631" hidden="1"/>
    <row r="39632" hidden="1"/>
    <row r="39633" hidden="1"/>
    <row r="39634" hidden="1"/>
    <row r="39635" hidden="1"/>
    <row r="39636" hidden="1"/>
    <row r="39637" hidden="1"/>
    <row r="39638" hidden="1"/>
    <row r="39639" hidden="1"/>
    <row r="39640" hidden="1"/>
    <row r="39641" hidden="1"/>
    <row r="39642" hidden="1"/>
    <row r="39643" hidden="1"/>
    <row r="39644" hidden="1"/>
    <row r="39645" hidden="1"/>
    <row r="39646" hidden="1"/>
    <row r="39647" hidden="1"/>
    <row r="39648" hidden="1"/>
    <row r="39649" hidden="1"/>
    <row r="39650" hidden="1"/>
    <row r="39651" hidden="1"/>
    <row r="39652" hidden="1"/>
    <row r="39653" hidden="1"/>
    <row r="39654" hidden="1"/>
    <row r="39655" hidden="1"/>
    <row r="39656" hidden="1"/>
    <row r="39657" hidden="1"/>
    <row r="39658" hidden="1"/>
    <row r="39659" hidden="1"/>
    <row r="39660" hidden="1"/>
    <row r="39661" hidden="1"/>
    <row r="39662" hidden="1"/>
    <row r="39663" hidden="1"/>
    <row r="39664" hidden="1"/>
    <row r="39665" hidden="1"/>
    <row r="39666" hidden="1"/>
    <row r="39667" hidden="1"/>
    <row r="39668" hidden="1"/>
    <row r="39669" hidden="1"/>
    <row r="39670" hidden="1"/>
    <row r="39671" hidden="1"/>
    <row r="39672" hidden="1"/>
    <row r="39673" hidden="1"/>
    <row r="39674" hidden="1"/>
    <row r="39675" hidden="1"/>
    <row r="39676" hidden="1"/>
    <row r="39677" hidden="1"/>
    <row r="39678" hidden="1"/>
    <row r="39679" hidden="1"/>
    <row r="39680" hidden="1"/>
    <row r="39681" hidden="1"/>
    <row r="39682" hidden="1"/>
    <row r="39683" hidden="1"/>
    <row r="39684" hidden="1"/>
    <row r="39685" hidden="1"/>
    <row r="39686" hidden="1"/>
    <row r="39687" hidden="1"/>
    <row r="39688" hidden="1"/>
    <row r="39689" hidden="1"/>
    <row r="39690" hidden="1"/>
    <row r="39691" hidden="1"/>
    <row r="39692" hidden="1"/>
    <row r="39693" hidden="1"/>
    <row r="39694" hidden="1"/>
    <row r="39695" hidden="1"/>
    <row r="39696" hidden="1"/>
    <row r="39697" hidden="1"/>
    <row r="39698" hidden="1"/>
    <row r="39699" hidden="1"/>
    <row r="39700" hidden="1"/>
    <row r="39701" hidden="1"/>
    <row r="39702" hidden="1"/>
    <row r="39703" hidden="1"/>
    <row r="39704" hidden="1"/>
    <row r="39705" hidden="1"/>
    <row r="39706" hidden="1"/>
    <row r="39707" hidden="1"/>
    <row r="39708" hidden="1"/>
    <row r="39709" hidden="1"/>
    <row r="39710" hidden="1"/>
    <row r="39711" hidden="1"/>
    <row r="39712" hidden="1"/>
    <row r="39713" hidden="1"/>
    <row r="39714" hidden="1"/>
    <row r="39715" hidden="1"/>
    <row r="39716" hidden="1"/>
    <row r="39717" hidden="1"/>
    <row r="39718" hidden="1"/>
    <row r="39719" hidden="1"/>
    <row r="39720" hidden="1"/>
    <row r="39721" hidden="1"/>
    <row r="39722" hidden="1"/>
    <row r="39723" hidden="1"/>
    <row r="39724" hidden="1"/>
    <row r="39725" hidden="1"/>
    <row r="39726" hidden="1"/>
    <row r="39727" hidden="1"/>
    <row r="39728" hidden="1"/>
    <row r="39729" hidden="1"/>
    <row r="39730" hidden="1"/>
    <row r="39731" hidden="1"/>
    <row r="39732" hidden="1"/>
    <row r="39733" hidden="1"/>
    <row r="39734" hidden="1"/>
    <row r="39735" hidden="1"/>
    <row r="39736" hidden="1"/>
    <row r="39737" hidden="1"/>
    <row r="39738" hidden="1"/>
    <row r="39739" hidden="1"/>
    <row r="39740" hidden="1"/>
    <row r="39741" hidden="1"/>
    <row r="39742" hidden="1"/>
    <row r="39743" hidden="1"/>
    <row r="39744" hidden="1"/>
    <row r="39745" hidden="1"/>
    <row r="39746" hidden="1"/>
    <row r="39747" hidden="1"/>
    <row r="39748" hidden="1"/>
    <row r="39749" hidden="1"/>
    <row r="39750" hidden="1"/>
    <row r="39751" hidden="1"/>
    <row r="39752" hidden="1"/>
    <row r="39753" hidden="1"/>
    <row r="39754" hidden="1"/>
    <row r="39755" hidden="1"/>
    <row r="39756" hidden="1"/>
    <row r="39757" hidden="1"/>
    <row r="39758" hidden="1"/>
    <row r="39759" hidden="1"/>
    <row r="39760" hidden="1"/>
    <row r="39761" hidden="1"/>
    <row r="39762" hidden="1"/>
    <row r="39763" hidden="1"/>
    <row r="39764" hidden="1"/>
    <row r="39765" hidden="1"/>
    <row r="39766" hidden="1"/>
    <row r="39767" hidden="1"/>
    <row r="39768" hidden="1"/>
    <row r="39769" hidden="1"/>
    <row r="39770" hidden="1"/>
    <row r="39771" hidden="1"/>
    <row r="39772" hidden="1"/>
    <row r="39773" hidden="1"/>
    <row r="39774" hidden="1"/>
    <row r="39775" hidden="1"/>
    <row r="39776" hidden="1"/>
    <row r="39777" hidden="1"/>
    <row r="39778" hidden="1"/>
    <row r="39779" hidden="1"/>
    <row r="39780" hidden="1"/>
    <row r="39781" hidden="1"/>
    <row r="39782" hidden="1"/>
    <row r="39783" hidden="1"/>
    <row r="39784" hidden="1"/>
    <row r="39785" hidden="1"/>
    <row r="39786" hidden="1"/>
    <row r="39787" hidden="1"/>
    <row r="39788" hidden="1"/>
    <row r="39789" hidden="1"/>
    <row r="39790" hidden="1"/>
    <row r="39791" hidden="1"/>
    <row r="39792" hidden="1"/>
    <row r="39793" hidden="1"/>
    <row r="39794" hidden="1"/>
    <row r="39795" hidden="1"/>
    <row r="39796" hidden="1"/>
    <row r="39797" hidden="1"/>
    <row r="39798" hidden="1"/>
    <row r="39799" hidden="1"/>
    <row r="39800" hidden="1"/>
    <row r="39801" hidden="1"/>
    <row r="39802" hidden="1"/>
    <row r="39803" hidden="1"/>
    <row r="39804" hidden="1"/>
    <row r="39805" hidden="1"/>
    <row r="39806" hidden="1"/>
    <row r="39807" hidden="1"/>
    <row r="39808" hidden="1"/>
    <row r="39809" hidden="1"/>
    <row r="39810" hidden="1"/>
    <row r="39811" hidden="1"/>
    <row r="39812" hidden="1"/>
    <row r="39813" hidden="1"/>
    <row r="39814" hidden="1"/>
    <row r="39815" hidden="1"/>
    <row r="39816" hidden="1"/>
    <row r="39817" hidden="1"/>
    <row r="39818" hidden="1"/>
    <row r="39819" hidden="1"/>
    <row r="39820" hidden="1"/>
    <row r="39821" hidden="1"/>
    <row r="39822" hidden="1"/>
    <row r="39823" hidden="1"/>
    <row r="39824" hidden="1"/>
    <row r="39825" hidden="1"/>
    <row r="39826" hidden="1"/>
    <row r="39827" hidden="1"/>
    <row r="39828" hidden="1"/>
    <row r="39829" hidden="1"/>
    <row r="39830" hidden="1"/>
    <row r="39831" hidden="1"/>
    <row r="39832" hidden="1"/>
    <row r="39833" hidden="1"/>
    <row r="39834" hidden="1"/>
    <row r="39835" hidden="1"/>
    <row r="39836" hidden="1"/>
    <row r="39837" hidden="1"/>
    <row r="39838" hidden="1"/>
    <row r="39839" hidden="1"/>
    <row r="39840" hidden="1"/>
    <row r="39841" hidden="1"/>
    <row r="39842" hidden="1"/>
    <row r="39843" hidden="1"/>
    <row r="39844" hidden="1"/>
    <row r="39845" hidden="1"/>
    <row r="39846" hidden="1"/>
    <row r="39847" hidden="1"/>
    <row r="39848" hidden="1"/>
    <row r="39849" hidden="1"/>
    <row r="39850" hidden="1"/>
    <row r="39851" hidden="1"/>
    <row r="39852" hidden="1"/>
    <row r="39853" hidden="1"/>
    <row r="39854" hidden="1"/>
    <row r="39855" hidden="1"/>
    <row r="39856" hidden="1"/>
    <row r="39857" hidden="1"/>
    <row r="39858" hidden="1"/>
    <row r="39859" hidden="1"/>
    <row r="39860" hidden="1"/>
    <row r="39861" hidden="1"/>
    <row r="39862" hidden="1"/>
    <row r="39863" hidden="1"/>
    <row r="39864" hidden="1"/>
    <row r="39865" hidden="1"/>
    <row r="39866" hidden="1"/>
    <row r="39867" hidden="1"/>
    <row r="39868" hidden="1"/>
    <row r="39869" hidden="1"/>
    <row r="39870" hidden="1"/>
    <row r="39871" hidden="1"/>
    <row r="39872" hidden="1"/>
    <row r="39873" hidden="1"/>
    <row r="39874" hidden="1"/>
    <row r="39875" hidden="1"/>
    <row r="39876" hidden="1"/>
    <row r="39877" hidden="1"/>
    <row r="39878" hidden="1"/>
    <row r="39879" hidden="1"/>
    <row r="39880" hidden="1"/>
    <row r="39881" hidden="1"/>
    <row r="39882" hidden="1"/>
    <row r="39883" hidden="1"/>
    <row r="39884" hidden="1"/>
    <row r="39885" hidden="1"/>
    <row r="39886" hidden="1"/>
    <row r="39887" hidden="1"/>
    <row r="39888" hidden="1"/>
    <row r="39889" hidden="1"/>
    <row r="39890" hidden="1"/>
    <row r="39891" hidden="1"/>
    <row r="39892" hidden="1"/>
    <row r="39893" hidden="1"/>
    <row r="39894" hidden="1"/>
    <row r="39895" hidden="1"/>
    <row r="39896" hidden="1"/>
    <row r="39897" hidden="1"/>
    <row r="39898" hidden="1"/>
    <row r="39899" hidden="1"/>
    <row r="39900" hidden="1"/>
    <row r="39901" hidden="1"/>
    <row r="39902" hidden="1"/>
    <row r="39903" hidden="1"/>
    <row r="39904" hidden="1"/>
    <row r="39905" hidden="1"/>
    <row r="39906" hidden="1"/>
    <row r="39907" hidden="1"/>
    <row r="39908" hidden="1"/>
    <row r="39909" hidden="1"/>
    <row r="39910" hidden="1"/>
    <row r="39911" hidden="1"/>
    <row r="39912" hidden="1"/>
    <row r="39913" hidden="1"/>
    <row r="39914" hidden="1"/>
    <row r="39915" hidden="1"/>
    <row r="39916" hidden="1"/>
    <row r="39917" hidden="1"/>
    <row r="39918" hidden="1"/>
    <row r="39919" hidden="1"/>
    <row r="39920" hidden="1"/>
    <row r="39921" hidden="1"/>
    <row r="39922" hidden="1"/>
    <row r="39923" hidden="1"/>
    <row r="39924" hidden="1"/>
    <row r="39925" hidden="1"/>
    <row r="39926" hidden="1"/>
    <row r="39927" hidden="1"/>
    <row r="39928" hidden="1"/>
    <row r="39929" hidden="1"/>
    <row r="39930" hidden="1"/>
    <row r="39931" hidden="1"/>
    <row r="39932" hidden="1"/>
    <row r="39933" hidden="1"/>
    <row r="39934" hidden="1"/>
    <row r="39935" hidden="1"/>
    <row r="39936" hidden="1"/>
    <row r="39937" hidden="1"/>
    <row r="39938" hidden="1"/>
    <row r="39939" hidden="1"/>
    <row r="39940" hidden="1"/>
    <row r="39941" hidden="1"/>
    <row r="39942" hidden="1"/>
    <row r="39943" hidden="1"/>
    <row r="39944" hidden="1"/>
    <row r="39945" hidden="1"/>
    <row r="39946" hidden="1"/>
    <row r="39947" hidden="1"/>
    <row r="39948" hidden="1"/>
    <row r="39949" hidden="1"/>
    <row r="39950" hidden="1"/>
    <row r="39951" hidden="1"/>
    <row r="39952" hidden="1"/>
    <row r="39953" hidden="1"/>
    <row r="39954" hidden="1"/>
    <row r="39955" hidden="1"/>
    <row r="39956" hidden="1"/>
    <row r="39957" hidden="1"/>
    <row r="39958" hidden="1"/>
    <row r="39959" hidden="1"/>
    <row r="39960" hidden="1"/>
    <row r="39961" hidden="1"/>
    <row r="39962" hidden="1"/>
    <row r="39963" hidden="1"/>
    <row r="39964" hidden="1"/>
    <row r="39965" hidden="1"/>
    <row r="39966" hidden="1"/>
    <row r="39967" hidden="1"/>
    <row r="39968" hidden="1"/>
    <row r="39969" hidden="1"/>
    <row r="39970" hidden="1"/>
    <row r="39971" hidden="1"/>
    <row r="39972" hidden="1"/>
    <row r="39973" hidden="1"/>
    <row r="39974" hidden="1"/>
    <row r="39975" hidden="1"/>
    <row r="39976" hidden="1"/>
    <row r="39977" hidden="1"/>
    <row r="39978" hidden="1"/>
    <row r="39979" hidden="1"/>
    <row r="39980" hidden="1"/>
    <row r="39981" hidden="1"/>
    <row r="39982" hidden="1"/>
    <row r="39983" hidden="1"/>
    <row r="39984" hidden="1"/>
    <row r="39985" hidden="1"/>
    <row r="39986" hidden="1"/>
    <row r="39987" hidden="1"/>
    <row r="39988" hidden="1"/>
    <row r="39989" hidden="1"/>
    <row r="39990" hidden="1"/>
    <row r="39991" hidden="1"/>
    <row r="39992" hidden="1"/>
    <row r="39993" hidden="1"/>
    <row r="39994" hidden="1"/>
    <row r="39995" hidden="1"/>
    <row r="39996" hidden="1"/>
    <row r="39997" hidden="1"/>
    <row r="39998" hidden="1"/>
    <row r="39999" hidden="1"/>
    <row r="40000" hidden="1"/>
    <row r="40001" hidden="1"/>
    <row r="40002" hidden="1"/>
    <row r="40003" hidden="1"/>
    <row r="40004" hidden="1"/>
    <row r="40005" hidden="1"/>
    <row r="40006" hidden="1"/>
    <row r="40007" hidden="1"/>
    <row r="40008" hidden="1"/>
    <row r="40009" hidden="1"/>
    <row r="40010" hidden="1"/>
    <row r="40011" hidden="1"/>
    <row r="40012" hidden="1"/>
    <row r="40013" hidden="1"/>
    <row r="40014" hidden="1"/>
    <row r="40015" hidden="1"/>
    <row r="40016" hidden="1"/>
    <row r="40017" hidden="1"/>
    <row r="40018" hidden="1"/>
    <row r="40019" hidden="1"/>
    <row r="40020" hidden="1"/>
    <row r="40021" hidden="1"/>
    <row r="40022" hidden="1"/>
    <row r="40023" hidden="1"/>
    <row r="40024" hidden="1"/>
    <row r="40025" hidden="1"/>
    <row r="40026" hidden="1"/>
    <row r="40027" hidden="1"/>
    <row r="40028" hidden="1"/>
    <row r="40029" hidden="1"/>
    <row r="40030" hidden="1"/>
    <row r="40031" hidden="1"/>
    <row r="40032" hidden="1"/>
    <row r="40033" hidden="1"/>
    <row r="40034" hidden="1"/>
    <row r="40035" hidden="1"/>
    <row r="40036" hidden="1"/>
    <row r="40037" hidden="1"/>
    <row r="40038" hidden="1"/>
    <row r="40039" hidden="1"/>
    <row r="40040" hidden="1"/>
    <row r="40041" hidden="1"/>
    <row r="40042" hidden="1"/>
    <row r="40043" hidden="1"/>
    <row r="40044" hidden="1"/>
    <row r="40045" hidden="1"/>
    <row r="40046" hidden="1"/>
    <row r="40047" hidden="1"/>
    <row r="40048" hidden="1"/>
    <row r="40049" hidden="1"/>
    <row r="40050" hidden="1"/>
    <row r="40051" hidden="1"/>
    <row r="40052" hidden="1"/>
    <row r="40053" hidden="1"/>
    <row r="40054" hidden="1"/>
    <row r="40055" hidden="1"/>
    <row r="40056" hidden="1"/>
    <row r="40057" hidden="1"/>
    <row r="40058" hidden="1"/>
    <row r="40059" hidden="1"/>
    <row r="40060" hidden="1"/>
    <row r="40061" hidden="1"/>
    <row r="40062" hidden="1"/>
    <row r="40063" hidden="1"/>
    <row r="40064" hidden="1"/>
    <row r="40065" hidden="1"/>
    <row r="40066" hidden="1"/>
    <row r="40067" hidden="1"/>
    <row r="40068" hidden="1"/>
    <row r="40069" hidden="1"/>
    <row r="40070" hidden="1"/>
    <row r="40071" hidden="1"/>
    <row r="40072" hidden="1"/>
    <row r="40073" hidden="1"/>
    <row r="40074" hidden="1"/>
    <row r="40075" hidden="1"/>
    <row r="40076" hidden="1"/>
    <row r="40077" hidden="1"/>
    <row r="40078" hidden="1"/>
    <row r="40079" hidden="1"/>
    <row r="40080" hidden="1"/>
    <row r="40081" hidden="1"/>
    <row r="40082" hidden="1"/>
    <row r="40083" hidden="1"/>
    <row r="40084" hidden="1"/>
    <row r="40085" hidden="1"/>
    <row r="40086" hidden="1"/>
    <row r="40087" hidden="1"/>
    <row r="40088" hidden="1"/>
    <row r="40089" hidden="1"/>
    <row r="40090" hidden="1"/>
    <row r="40091" hidden="1"/>
    <row r="40092" hidden="1"/>
    <row r="40093" hidden="1"/>
    <row r="40094" hidden="1"/>
    <row r="40095" hidden="1"/>
    <row r="40096" hidden="1"/>
    <row r="40097" hidden="1"/>
    <row r="40098" hidden="1"/>
    <row r="40099" hidden="1"/>
    <row r="40100" hidden="1"/>
    <row r="40101" hidden="1"/>
    <row r="40102" hidden="1"/>
    <row r="40103" hidden="1"/>
    <row r="40104" hidden="1"/>
    <row r="40105" hidden="1"/>
    <row r="40106" hidden="1"/>
    <row r="40107" hidden="1"/>
    <row r="40108" hidden="1"/>
    <row r="40109" hidden="1"/>
    <row r="40110" hidden="1"/>
    <row r="40111" hidden="1"/>
    <row r="40112" hidden="1"/>
    <row r="40113" hidden="1"/>
    <row r="40114" hidden="1"/>
    <row r="40115" hidden="1"/>
    <row r="40116" hidden="1"/>
    <row r="40117" hidden="1"/>
    <row r="40118" hidden="1"/>
    <row r="40119" hidden="1"/>
    <row r="40120" hidden="1"/>
    <row r="40121" hidden="1"/>
    <row r="40122" hidden="1"/>
    <row r="40123" hidden="1"/>
    <row r="40124" hidden="1"/>
    <row r="40125" hidden="1"/>
    <row r="40126" hidden="1"/>
    <row r="40127" hidden="1"/>
    <row r="40128" hidden="1"/>
    <row r="40129" hidden="1"/>
    <row r="40130" hidden="1"/>
    <row r="40131" hidden="1"/>
    <row r="40132" hidden="1"/>
    <row r="40133" hidden="1"/>
    <row r="40134" hidden="1"/>
    <row r="40135" hidden="1"/>
    <row r="40136" hidden="1"/>
    <row r="40137" hidden="1"/>
    <row r="40138" hidden="1"/>
    <row r="40139" hidden="1"/>
    <row r="40140" hidden="1"/>
    <row r="40141" hidden="1"/>
    <row r="40142" hidden="1"/>
    <row r="40143" hidden="1"/>
    <row r="40144" hidden="1"/>
    <row r="40145" hidden="1"/>
    <row r="40146" hidden="1"/>
    <row r="40147" hidden="1"/>
    <row r="40148" hidden="1"/>
    <row r="40149" hidden="1"/>
    <row r="40150" hidden="1"/>
    <row r="40151" hidden="1"/>
    <row r="40152" hidden="1"/>
    <row r="40153" hidden="1"/>
    <row r="40154" hidden="1"/>
    <row r="40155" hidden="1"/>
    <row r="40156" hidden="1"/>
    <row r="40157" hidden="1"/>
    <row r="40158" hidden="1"/>
    <row r="40159" hidden="1"/>
    <row r="40160" hidden="1"/>
    <row r="40161" hidden="1"/>
    <row r="40162" hidden="1"/>
    <row r="40163" hidden="1"/>
    <row r="40164" hidden="1"/>
    <row r="40165" hidden="1"/>
    <row r="40166" hidden="1"/>
    <row r="40167" hidden="1"/>
    <row r="40168" hidden="1"/>
    <row r="40169" hidden="1"/>
    <row r="40170" hidden="1"/>
    <row r="40171" hidden="1"/>
    <row r="40172" hidden="1"/>
    <row r="40173" hidden="1"/>
    <row r="40174" hidden="1"/>
    <row r="40175" hidden="1"/>
    <row r="40176" hidden="1"/>
    <row r="40177" hidden="1"/>
    <row r="40178" hidden="1"/>
    <row r="40179" hidden="1"/>
    <row r="40180" hidden="1"/>
    <row r="40181" hidden="1"/>
    <row r="40182" hidden="1"/>
    <row r="40183" hidden="1"/>
    <row r="40184" hidden="1"/>
    <row r="40185" hidden="1"/>
    <row r="40186" hidden="1"/>
    <row r="40187" hidden="1"/>
    <row r="40188" hidden="1"/>
    <row r="40189" hidden="1"/>
    <row r="40190" hidden="1"/>
    <row r="40191" hidden="1"/>
    <row r="40192" hidden="1"/>
    <row r="40193" hidden="1"/>
    <row r="40194" hidden="1"/>
    <row r="40195" hidden="1"/>
    <row r="40196" hidden="1"/>
    <row r="40197" hidden="1"/>
    <row r="40198" hidden="1"/>
    <row r="40199" hidden="1"/>
    <row r="40200" hidden="1"/>
    <row r="40201" hidden="1"/>
    <row r="40202" hidden="1"/>
    <row r="40203" hidden="1"/>
    <row r="40204" hidden="1"/>
    <row r="40205" hidden="1"/>
    <row r="40206" hidden="1"/>
    <row r="40207" hidden="1"/>
    <row r="40208" hidden="1"/>
    <row r="40209" hidden="1"/>
    <row r="40210" hidden="1"/>
    <row r="40211" hidden="1"/>
    <row r="40212" hidden="1"/>
    <row r="40213" hidden="1"/>
    <row r="40214" hidden="1"/>
    <row r="40215" hidden="1"/>
    <row r="40216" hidden="1"/>
    <row r="40217" hidden="1"/>
    <row r="40218" hidden="1"/>
    <row r="40219" hidden="1"/>
    <row r="40220" hidden="1"/>
    <row r="40221" hidden="1"/>
    <row r="40222" hidden="1"/>
    <row r="40223" hidden="1"/>
    <row r="40224" hidden="1"/>
    <row r="40225" hidden="1"/>
    <row r="40226" hidden="1"/>
    <row r="40227" hidden="1"/>
    <row r="40228" hidden="1"/>
    <row r="40229" hidden="1"/>
    <row r="40230" hidden="1"/>
    <row r="40231" hidden="1"/>
    <row r="40232" hidden="1"/>
    <row r="40233" hidden="1"/>
    <row r="40234" hidden="1"/>
    <row r="40235" hidden="1"/>
    <row r="40236" hidden="1"/>
    <row r="40237" hidden="1"/>
    <row r="40238" hidden="1"/>
    <row r="40239" hidden="1"/>
    <row r="40240" hidden="1"/>
    <row r="40241" hidden="1"/>
    <row r="40242" hidden="1"/>
    <row r="40243" hidden="1"/>
    <row r="40244" hidden="1"/>
    <row r="40245" hidden="1"/>
    <row r="40246" hidden="1"/>
    <row r="40247" hidden="1"/>
    <row r="40248" hidden="1"/>
    <row r="40249" hidden="1"/>
    <row r="40250" hidden="1"/>
    <row r="40251" hidden="1"/>
    <row r="40252" hidden="1"/>
    <row r="40253" hidden="1"/>
    <row r="40254" hidden="1"/>
    <row r="40255" hidden="1"/>
    <row r="40256" hidden="1"/>
    <row r="40257" hidden="1"/>
    <row r="40258" hidden="1"/>
    <row r="40259" hidden="1"/>
    <row r="40260" hidden="1"/>
    <row r="40261" hidden="1"/>
    <row r="40262" hidden="1"/>
    <row r="40263" hidden="1"/>
    <row r="40264" hidden="1"/>
    <row r="40265" hidden="1"/>
    <row r="40266" hidden="1"/>
    <row r="40267" hidden="1"/>
    <row r="40268" hidden="1"/>
    <row r="40269" hidden="1"/>
    <row r="40270" hidden="1"/>
    <row r="40271" hidden="1"/>
    <row r="40272" hidden="1"/>
    <row r="40273" hidden="1"/>
    <row r="40274" hidden="1"/>
    <row r="40275" hidden="1"/>
    <row r="40276" hidden="1"/>
    <row r="40277" hidden="1"/>
    <row r="40278" hidden="1"/>
    <row r="40279" hidden="1"/>
    <row r="40280" hidden="1"/>
    <row r="40281" hidden="1"/>
    <row r="40282" hidden="1"/>
    <row r="40283" hidden="1"/>
    <row r="40284" hidden="1"/>
    <row r="40285" hidden="1"/>
    <row r="40286" hidden="1"/>
    <row r="40287" hidden="1"/>
    <row r="40288" hidden="1"/>
    <row r="40289" hidden="1"/>
    <row r="40290" hidden="1"/>
    <row r="40291" hidden="1"/>
    <row r="40292" hidden="1"/>
    <row r="40293" hidden="1"/>
    <row r="40294" hidden="1"/>
    <row r="40295" hidden="1"/>
    <row r="40296" hidden="1"/>
    <row r="40297" hidden="1"/>
    <row r="40298" hidden="1"/>
    <row r="40299" hidden="1"/>
    <row r="40300" hidden="1"/>
    <row r="40301" hidden="1"/>
    <row r="40302" hidden="1"/>
    <row r="40303" hidden="1"/>
    <row r="40304" hidden="1"/>
    <row r="40305" hidden="1"/>
    <row r="40306" hidden="1"/>
    <row r="40307" hidden="1"/>
    <row r="40308" hidden="1"/>
    <row r="40309" hidden="1"/>
    <row r="40310" hidden="1"/>
    <row r="40311" hidden="1"/>
    <row r="40312" hidden="1"/>
    <row r="40313" hidden="1"/>
    <row r="40314" hidden="1"/>
    <row r="40315" hidden="1"/>
    <row r="40316" hidden="1"/>
    <row r="40317" hidden="1"/>
    <row r="40318" hidden="1"/>
    <row r="40319" hidden="1"/>
    <row r="40320" hidden="1"/>
    <row r="40321" hidden="1"/>
    <row r="40322" hidden="1"/>
    <row r="40323" hidden="1"/>
    <row r="40324" hidden="1"/>
    <row r="40325" hidden="1"/>
    <row r="40326" hidden="1"/>
    <row r="40327" hidden="1"/>
    <row r="40328" hidden="1"/>
    <row r="40329" hidden="1"/>
    <row r="40330" hidden="1"/>
    <row r="40331" hidden="1"/>
    <row r="40332" hidden="1"/>
    <row r="40333" hidden="1"/>
    <row r="40334" hidden="1"/>
    <row r="40335" hidden="1"/>
    <row r="40336" hidden="1"/>
    <row r="40337" hidden="1"/>
    <row r="40338" hidden="1"/>
    <row r="40339" hidden="1"/>
    <row r="40340" hidden="1"/>
    <row r="40341" hidden="1"/>
    <row r="40342" hidden="1"/>
    <row r="40343" hidden="1"/>
    <row r="40344" hidden="1"/>
    <row r="40345" hidden="1"/>
    <row r="40346" hidden="1"/>
    <row r="40347" hidden="1"/>
    <row r="40348" hidden="1"/>
    <row r="40349" hidden="1"/>
    <row r="40350" hidden="1"/>
    <row r="40351" hidden="1"/>
    <row r="40352" hidden="1"/>
    <row r="40353" hidden="1"/>
    <row r="40354" hidden="1"/>
    <row r="40355" hidden="1"/>
    <row r="40356" hidden="1"/>
    <row r="40357" hidden="1"/>
    <row r="40358" hidden="1"/>
    <row r="40359" hidden="1"/>
    <row r="40360" hidden="1"/>
    <row r="40361" hidden="1"/>
    <row r="40362" hidden="1"/>
    <row r="40363" hidden="1"/>
    <row r="40364" hidden="1"/>
    <row r="40365" hidden="1"/>
    <row r="40366" hidden="1"/>
    <row r="40367" hidden="1"/>
    <row r="40368" hidden="1"/>
    <row r="40369" hidden="1"/>
    <row r="40370" hidden="1"/>
    <row r="40371" hidden="1"/>
    <row r="40372" hidden="1"/>
    <row r="40373" hidden="1"/>
    <row r="40374" hidden="1"/>
    <row r="40375" hidden="1"/>
    <row r="40376" hidden="1"/>
    <row r="40377" hidden="1"/>
    <row r="40378" hidden="1"/>
    <row r="40379" hidden="1"/>
    <row r="40380" hidden="1"/>
    <row r="40381" hidden="1"/>
    <row r="40382" hidden="1"/>
    <row r="40383" hidden="1"/>
    <row r="40384" hidden="1"/>
    <row r="40385" hidden="1"/>
    <row r="40386" hidden="1"/>
    <row r="40387" hidden="1"/>
    <row r="40388" hidden="1"/>
    <row r="40389" hidden="1"/>
    <row r="40390" hidden="1"/>
    <row r="40391" hidden="1"/>
    <row r="40392" hidden="1"/>
    <row r="40393" hidden="1"/>
    <row r="40394" hidden="1"/>
    <row r="40395" hidden="1"/>
    <row r="40396" hidden="1"/>
    <row r="40397" hidden="1"/>
    <row r="40398" hidden="1"/>
    <row r="40399" hidden="1"/>
    <row r="40400" hidden="1"/>
    <row r="40401" hidden="1"/>
    <row r="40402" hidden="1"/>
    <row r="40403" hidden="1"/>
    <row r="40404" hidden="1"/>
    <row r="40405" hidden="1"/>
    <row r="40406" hidden="1"/>
    <row r="40407" hidden="1"/>
    <row r="40408" hidden="1"/>
    <row r="40409" hidden="1"/>
    <row r="40410" hidden="1"/>
    <row r="40411" hidden="1"/>
    <row r="40412" hidden="1"/>
    <row r="40413" hidden="1"/>
    <row r="40414" hidden="1"/>
    <row r="40415" hidden="1"/>
    <row r="40416" hidden="1"/>
    <row r="40417" hidden="1"/>
    <row r="40418" hidden="1"/>
    <row r="40419" hidden="1"/>
    <row r="40420" hidden="1"/>
    <row r="40421" hidden="1"/>
    <row r="40422" hidden="1"/>
    <row r="40423" hidden="1"/>
    <row r="40424" hidden="1"/>
    <row r="40425" hidden="1"/>
    <row r="40426" hidden="1"/>
    <row r="40427" hidden="1"/>
    <row r="40428" hidden="1"/>
    <row r="40429" hidden="1"/>
    <row r="40430" hidden="1"/>
    <row r="40431" hidden="1"/>
    <row r="40432" hidden="1"/>
    <row r="40433" hidden="1"/>
    <row r="40434" hidden="1"/>
    <row r="40435" hidden="1"/>
    <row r="40436" hidden="1"/>
    <row r="40437" hidden="1"/>
    <row r="40438" hidden="1"/>
    <row r="40439" hidden="1"/>
    <row r="40440" hidden="1"/>
    <row r="40441" hidden="1"/>
    <row r="40442" hidden="1"/>
    <row r="40443" hidden="1"/>
    <row r="40444" hidden="1"/>
    <row r="40445" hidden="1"/>
    <row r="40446" hidden="1"/>
    <row r="40447" hidden="1"/>
    <row r="40448" hidden="1"/>
    <row r="40449" hidden="1"/>
    <row r="40450" hidden="1"/>
    <row r="40451" hidden="1"/>
    <row r="40452" hidden="1"/>
    <row r="40453" hidden="1"/>
    <row r="40454" hidden="1"/>
    <row r="40455" hidden="1"/>
    <row r="40456" hidden="1"/>
    <row r="40457" hidden="1"/>
    <row r="40458" hidden="1"/>
    <row r="40459" hidden="1"/>
    <row r="40460" hidden="1"/>
    <row r="40461" hidden="1"/>
    <row r="40462" hidden="1"/>
    <row r="40463" hidden="1"/>
    <row r="40464" hidden="1"/>
    <row r="40465" hidden="1"/>
    <row r="40466" hidden="1"/>
    <row r="40467" hidden="1"/>
    <row r="40468" hidden="1"/>
    <row r="40469" hidden="1"/>
    <row r="40470" hidden="1"/>
    <row r="40471" hidden="1"/>
    <row r="40472" hidden="1"/>
    <row r="40473" hidden="1"/>
    <row r="40474" hidden="1"/>
    <row r="40475" hidden="1"/>
    <row r="40476" hidden="1"/>
    <row r="40477" hidden="1"/>
    <row r="40478" hidden="1"/>
    <row r="40479" hidden="1"/>
    <row r="40480" hidden="1"/>
    <row r="40481" hidden="1"/>
    <row r="40482" hidden="1"/>
    <row r="40483" hidden="1"/>
    <row r="40484" hidden="1"/>
    <row r="40485" hidden="1"/>
    <row r="40486" hidden="1"/>
    <row r="40487" hidden="1"/>
    <row r="40488" hidden="1"/>
    <row r="40489" hidden="1"/>
    <row r="40490" hidden="1"/>
    <row r="40491" hidden="1"/>
    <row r="40492" hidden="1"/>
    <row r="40493" hidden="1"/>
    <row r="40494" hidden="1"/>
    <row r="40495" hidden="1"/>
    <row r="40496" hidden="1"/>
    <row r="40497" hidden="1"/>
    <row r="40498" hidden="1"/>
    <row r="40499" hidden="1"/>
    <row r="40500" hidden="1"/>
    <row r="40501" hidden="1"/>
    <row r="40502" hidden="1"/>
    <row r="40503" hidden="1"/>
    <row r="40504" hidden="1"/>
    <row r="40505" hidden="1"/>
    <row r="40506" hidden="1"/>
    <row r="40507" hidden="1"/>
    <row r="40508" hidden="1"/>
    <row r="40509" hidden="1"/>
    <row r="40510" hidden="1"/>
    <row r="40511" hidden="1"/>
    <row r="40512" hidden="1"/>
    <row r="40513" hidden="1"/>
    <row r="40514" hidden="1"/>
    <row r="40515" hidden="1"/>
    <row r="40516" hidden="1"/>
    <row r="40517" hidden="1"/>
    <row r="40518" hidden="1"/>
    <row r="40519" hidden="1"/>
    <row r="40520" hidden="1"/>
    <row r="40521" hidden="1"/>
    <row r="40522" hidden="1"/>
    <row r="40523" hidden="1"/>
    <row r="40524" hidden="1"/>
    <row r="40525" hidden="1"/>
    <row r="40526" hidden="1"/>
    <row r="40527" hidden="1"/>
    <row r="40528" hidden="1"/>
    <row r="40529" hidden="1"/>
    <row r="40530" hidden="1"/>
    <row r="40531" hidden="1"/>
    <row r="40532" hidden="1"/>
    <row r="40533" hidden="1"/>
    <row r="40534" hidden="1"/>
    <row r="40535" hidden="1"/>
    <row r="40536" hidden="1"/>
    <row r="40537" hidden="1"/>
    <row r="40538" hidden="1"/>
    <row r="40539" hidden="1"/>
    <row r="40540" hidden="1"/>
    <row r="40541" hidden="1"/>
    <row r="40542" hidden="1"/>
    <row r="40543" hidden="1"/>
    <row r="40544" hidden="1"/>
    <row r="40545" hidden="1"/>
    <row r="40546" hidden="1"/>
    <row r="40547" hidden="1"/>
    <row r="40548" hidden="1"/>
    <row r="40549" hidden="1"/>
    <row r="40550" hidden="1"/>
    <row r="40551" hidden="1"/>
    <row r="40552" hidden="1"/>
    <row r="40553" hidden="1"/>
    <row r="40554" hidden="1"/>
    <row r="40555" hidden="1"/>
    <row r="40556" hidden="1"/>
    <row r="40557" hidden="1"/>
    <row r="40558" hidden="1"/>
    <row r="40559" hidden="1"/>
    <row r="40560" hidden="1"/>
    <row r="40561" hidden="1"/>
    <row r="40562" hidden="1"/>
    <row r="40563" hidden="1"/>
    <row r="40564" hidden="1"/>
    <row r="40565" hidden="1"/>
    <row r="40566" hidden="1"/>
    <row r="40567" hidden="1"/>
    <row r="40568" hidden="1"/>
    <row r="40569" hidden="1"/>
    <row r="40570" hidden="1"/>
    <row r="40571" hidden="1"/>
    <row r="40572" hidden="1"/>
    <row r="40573" hidden="1"/>
    <row r="40574" hidden="1"/>
    <row r="40575" hidden="1"/>
    <row r="40576" hidden="1"/>
    <row r="40577" hidden="1"/>
    <row r="40578" hidden="1"/>
    <row r="40579" hidden="1"/>
    <row r="40580" hidden="1"/>
    <row r="40581" hidden="1"/>
    <row r="40582" hidden="1"/>
    <row r="40583" hidden="1"/>
    <row r="40584" hidden="1"/>
    <row r="40585" hidden="1"/>
    <row r="40586" hidden="1"/>
    <row r="40587" hidden="1"/>
    <row r="40588" hidden="1"/>
    <row r="40589" hidden="1"/>
    <row r="40590" hidden="1"/>
    <row r="40591" hidden="1"/>
    <row r="40592" hidden="1"/>
    <row r="40593" hidden="1"/>
    <row r="40594" hidden="1"/>
    <row r="40595" hidden="1"/>
    <row r="40596" hidden="1"/>
    <row r="40597" hidden="1"/>
    <row r="40598" hidden="1"/>
    <row r="40599" hidden="1"/>
    <row r="40600" hidden="1"/>
    <row r="40601" hidden="1"/>
    <row r="40602" hidden="1"/>
    <row r="40603" hidden="1"/>
    <row r="40604" hidden="1"/>
    <row r="40605" hidden="1"/>
    <row r="40606" hidden="1"/>
    <row r="40607" hidden="1"/>
    <row r="40608" hidden="1"/>
    <row r="40609" hidden="1"/>
    <row r="40610" hidden="1"/>
    <row r="40611" hidden="1"/>
    <row r="40612" hidden="1"/>
    <row r="40613" hidden="1"/>
    <row r="40614" hidden="1"/>
    <row r="40615" hidden="1"/>
    <row r="40616" hidden="1"/>
    <row r="40617" hidden="1"/>
    <row r="40618" hidden="1"/>
    <row r="40619" hidden="1"/>
    <row r="40620" hidden="1"/>
    <row r="40621" hidden="1"/>
    <row r="40622" hidden="1"/>
    <row r="40623" hidden="1"/>
    <row r="40624" hidden="1"/>
    <row r="40625" hidden="1"/>
    <row r="40626" hidden="1"/>
    <row r="40627" hidden="1"/>
    <row r="40628" hidden="1"/>
    <row r="40629" hidden="1"/>
    <row r="40630" hidden="1"/>
    <row r="40631" hidden="1"/>
    <row r="40632" hidden="1"/>
    <row r="40633" hidden="1"/>
    <row r="40634" hidden="1"/>
    <row r="40635" hidden="1"/>
    <row r="40636" hidden="1"/>
    <row r="40637" hidden="1"/>
    <row r="40638" hidden="1"/>
    <row r="40639" hidden="1"/>
    <row r="40640" hidden="1"/>
    <row r="40641" hidden="1"/>
    <row r="40642" hidden="1"/>
    <row r="40643" hidden="1"/>
    <row r="40644" hidden="1"/>
    <row r="40645" hidden="1"/>
    <row r="40646" hidden="1"/>
    <row r="40647" hidden="1"/>
    <row r="40648" hidden="1"/>
    <row r="40649" hidden="1"/>
    <row r="40650" hidden="1"/>
    <row r="40651" hidden="1"/>
    <row r="40652" hidden="1"/>
    <row r="40653" hidden="1"/>
    <row r="40654" hidden="1"/>
    <row r="40655" hidden="1"/>
    <row r="40656" hidden="1"/>
    <row r="40657" hidden="1"/>
    <row r="40658" hidden="1"/>
    <row r="40659" hidden="1"/>
    <row r="40660" hidden="1"/>
    <row r="40661" hidden="1"/>
    <row r="40662" hidden="1"/>
    <row r="40663" hidden="1"/>
    <row r="40664" hidden="1"/>
    <row r="40665" hidden="1"/>
    <row r="40666" hidden="1"/>
    <row r="40667" hidden="1"/>
    <row r="40668" hidden="1"/>
    <row r="40669" hidden="1"/>
    <row r="40670" hidden="1"/>
    <row r="40671" hidden="1"/>
    <row r="40672" hidden="1"/>
    <row r="40673" hidden="1"/>
    <row r="40674" hidden="1"/>
    <row r="40675" hidden="1"/>
    <row r="40676" hidden="1"/>
    <row r="40677" hidden="1"/>
    <row r="40678" hidden="1"/>
    <row r="40679" hidden="1"/>
    <row r="40680" hidden="1"/>
    <row r="40681" hidden="1"/>
    <row r="40682" hidden="1"/>
    <row r="40683" hidden="1"/>
    <row r="40684" hidden="1"/>
    <row r="40685" hidden="1"/>
    <row r="40686" hidden="1"/>
    <row r="40687" hidden="1"/>
    <row r="40688" hidden="1"/>
    <row r="40689" hidden="1"/>
    <row r="40690" hidden="1"/>
    <row r="40691" hidden="1"/>
    <row r="40692" hidden="1"/>
    <row r="40693" hidden="1"/>
    <row r="40694" hidden="1"/>
    <row r="40695" hidden="1"/>
    <row r="40696" hidden="1"/>
    <row r="40697" hidden="1"/>
    <row r="40698" hidden="1"/>
    <row r="40699" hidden="1"/>
    <row r="40700" hidden="1"/>
    <row r="40701" hidden="1"/>
    <row r="40702" hidden="1"/>
    <row r="40703" hidden="1"/>
    <row r="40704" hidden="1"/>
    <row r="40705" hidden="1"/>
    <row r="40706" hidden="1"/>
    <row r="40707" hidden="1"/>
    <row r="40708" hidden="1"/>
    <row r="40709" hidden="1"/>
    <row r="40710" hidden="1"/>
    <row r="40711" hidden="1"/>
    <row r="40712" hidden="1"/>
    <row r="40713" hidden="1"/>
    <row r="40714" hidden="1"/>
    <row r="40715" hidden="1"/>
    <row r="40716" hidden="1"/>
    <row r="40717" hidden="1"/>
    <row r="40718" hidden="1"/>
    <row r="40719" hidden="1"/>
    <row r="40720" hidden="1"/>
    <row r="40721" hidden="1"/>
    <row r="40722" hidden="1"/>
    <row r="40723" hidden="1"/>
    <row r="40724" hidden="1"/>
    <row r="40725" hidden="1"/>
    <row r="40726" hidden="1"/>
    <row r="40727" hidden="1"/>
    <row r="40728" hidden="1"/>
    <row r="40729" hidden="1"/>
    <row r="40730" hidden="1"/>
    <row r="40731" hidden="1"/>
    <row r="40732" hidden="1"/>
    <row r="40733" hidden="1"/>
    <row r="40734" hidden="1"/>
    <row r="40735" hidden="1"/>
    <row r="40736" hidden="1"/>
    <row r="40737" hidden="1"/>
    <row r="40738" hidden="1"/>
    <row r="40739" hidden="1"/>
    <row r="40740" hidden="1"/>
    <row r="40741" hidden="1"/>
    <row r="40742" hidden="1"/>
    <row r="40743" hidden="1"/>
    <row r="40744" hidden="1"/>
    <row r="40745" hidden="1"/>
    <row r="40746" hidden="1"/>
    <row r="40747" hidden="1"/>
    <row r="40748" hidden="1"/>
    <row r="40749" hidden="1"/>
    <row r="40750" hidden="1"/>
    <row r="40751" hidden="1"/>
    <row r="40752" hidden="1"/>
    <row r="40753" hidden="1"/>
    <row r="40754" hidden="1"/>
    <row r="40755" hidden="1"/>
    <row r="40756" hidden="1"/>
    <row r="40757" hidden="1"/>
    <row r="40758" hidden="1"/>
    <row r="40759" hidden="1"/>
    <row r="40760" hidden="1"/>
    <row r="40761" hidden="1"/>
    <row r="40762" hidden="1"/>
    <row r="40763" hidden="1"/>
    <row r="40764" hidden="1"/>
    <row r="40765" hidden="1"/>
    <row r="40766" hidden="1"/>
    <row r="40767" hidden="1"/>
    <row r="40768" hidden="1"/>
    <row r="40769" hidden="1"/>
    <row r="40770" hidden="1"/>
    <row r="40771" hidden="1"/>
    <row r="40772" hidden="1"/>
    <row r="40773" hidden="1"/>
    <row r="40774" hidden="1"/>
    <row r="40775" hidden="1"/>
    <row r="40776" hidden="1"/>
    <row r="40777" hidden="1"/>
    <row r="40778" hidden="1"/>
    <row r="40779" hidden="1"/>
    <row r="40780" hidden="1"/>
    <row r="40781" hidden="1"/>
    <row r="40782" hidden="1"/>
    <row r="40783" hidden="1"/>
    <row r="40784" hidden="1"/>
    <row r="40785" hidden="1"/>
    <row r="40786" hidden="1"/>
    <row r="40787" hidden="1"/>
    <row r="40788" hidden="1"/>
    <row r="40789" hidden="1"/>
    <row r="40790" hidden="1"/>
    <row r="40791" hidden="1"/>
    <row r="40792" hidden="1"/>
    <row r="40793" hidden="1"/>
    <row r="40794" hidden="1"/>
    <row r="40795" hidden="1"/>
    <row r="40796" hidden="1"/>
    <row r="40797" hidden="1"/>
    <row r="40798" hidden="1"/>
    <row r="40799" hidden="1"/>
    <row r="40800" hidden="1"/>
    <row r="40801" hidden="1"/>
    <row r="40802" hidden="1"/>
    <row r="40803" hidden="1"/>
    <row r="40804" hidden="1"/>
    <row r="40805" hidden="1"/>
    <row r="40806" hidden="1"/>
    <row r="40807" hidden="1"/>
    <row r="40808" hidden="1"/>
    <row r="40809" hidden="1"/>
    <row r="40810" hidden="1"/>
    <row r="40811" hidden="1"/>
    <row r="40812" hidden="1"/>
    <row r="40813" hidden="1"/>
    <row r="40814" hidden="1"/>
    <row r="40815" hidden="1"/>
    <row r="40816" hidden="1"/>
    <row r="40817" hidden="1"/>
    <row r="40818" hidden="1"/>
    <row r="40819" hidden="1"/>
    <row r="40820" hidden="1"/>
    <row r="40821" hidden="1"/>
    <row r="40822" hidden="1"/>
    <row r="40823" hidden="1"/>
    <row r="40824" hidden="1"/>
    <row r="40825" hidden="1"/>
    <row r="40826" hidden="1"/>
    <row r="40827" hidden="1"/>
    <row r="40828" hidden="1"/>
    <row r="40829" hidden="1"/>
    <row r="40830" hidden="1"/>
    <row r="40831" hidden="1"/>
    <row r="40832" hidden="1"/>
    <row r="40833" hidden="1"/>
    <row r="40834" hidden="1"/>
    <row r="40835" hidden="1"/>
    <row r="40836" hidden="1"/>
    <row r="40837" hidden="1"/>
    <row r="40838" hidden="1"/>
    <row r="40839" hidden="1"/>
    <row r="40840" hidden="1"/>
    <row r="40841" hidden="1"/>
    <row r="40842" hidden="1"/>
    <row r="40843" hidden="1"/>
    <row r="40844" hidden="1"/>
    <row r="40845" hidden="1"/>
    <row r="40846" hidden="1"/>
    <row r="40847" hidden="1"/>
    <row r="40848" hidden="1"/>
    <row r="40849" hidden="1"/>
    <row r="40850" hidden="1"/>
    <row r="40851" hidden="1"/>
    <row r="40852" hidden="1"/>
    <row r="40853" hidden="1"/>
    <row r="40854" hidden="1"/>
    <row r="40855" hidden="1"/>
    <row r="40856" hidden="1"/>
    <row r="40857" hidden="1"/>
    <row r="40858" hidden="1"/>
    <row r="40859" hidden="1"/>
    <row r="40860" hidden="1"/>
    <row r="40861" hidden="1"/>
    <row r="40862" hidden="1"/>
    <row r="40863" hidden="1"/>
    <row r="40864" hidden="1"/>
    <row r="40865" hidden="1"/>
    <row r="40866" hidden="1"/>
    <row r="40867" hidden="1"/>
    <row r="40868" hidden="1"/>
    <row r="40869" hidden="1"/>
    <row r="40870" hidden="1"/>
    <row r="40871" hidden="1"/>
    <row r="40872" hidden="1"/>
    <row r="40873" hidden="1"/>
    <row r="40874" hidden="1"/>
    <row r="40875" hidden="1"/>
    <row r="40876" hidden="1"/>
    <row r="40877" hidden="1"/>
    <row r="40878" hidden="1"/>
    <row r="40879" hidden="1"/>
    <row r="40880" hidden="1"/>
    <row r="40881" hidden="1"/>
    <row r="40882" hidden="1"/>
    <row r="40883" hidden="1"/>
    <row r="40884" hidden="1"/>
    <row r="40885" hidden="1"/>
    <row r="40886" hidden="1"/>
    <row r="40887" hidden="1"/>
    <row r="40888" hidden="1"/>
    <row r="40889" hidden="1"/>
    <row r="40890" hidden="1"/>
    <row r="40891" hidden="1"/>
    <row r="40892" hidden="1"/>
    <row r="40893" hidden="1"/>
    <row r="40894" hidden="1"/>
    <row r="40895" hidden="1"/>
    <row r="40896" hidden="1"/>
    <row r="40897" hidden="1"/>
    <row r="40898" hidden="1"/>
    <row r="40899" hidden="1"/>
    <row r="40900" hidden="1"/>
    <row r="40901" hidden="1"/>
    <row r="40902" hidden="1"/>
    <row r="40903" hidden="1"/>
    <row r="40904" hidden="1"/>
    <row r="40905" hidden="1"/>
    <row r="40906" hidden="1"/>
    <row r="40907" hidden="1"/>
    <row r="40908" hidden="1"/>
    <row r="40909" hidden="1"/>
    <row r="40910" hidden="1"/>
    <row r="40911" hidden="1"/>
    <row r="40912" hidden="1"/>
    <row r="40913" hidden="1"/>
    <row r="40914" hidden="1"/>
    <row r="40915" hidden="1"/>
    <row r="40916" hidden="1"/>
    <row r="40917" hidden="1"/>
    <row r="40918" hidden="1"/>
    <row r="40919" hidden="1"/>
    <row r="40920" hidden="1"/>
    <row r="40921" hidden="1"/>
    <row r="40922" hidden="1"/>
    <row r="40923" hidden="1"/>
    <row r="40924" hidden="1"/>
    <row r="40925" hidden="1"/>
    <row r="40926" hidden="1"/>
    <row r="40927" hidden="1"/>
    <row r="40928" hidden="1"/>
    <row r="40929" hidden="1"/>
    <row r="40930" hidden="1"/>
    <row r="40931" hidden="1"/>
    <row r="40932" hidden="1"/>
    <row r="40933" hidden="1"/>
    <row r="40934" hidden="1"/>
    <row r="40935" hidden="1"/>
    <row r="40936" hidden="1"/>
    <row r="40937" hidden="1"/>
    <row r="40938" hidden="1"/>
    <row r="40939" hidden="1"/>
    <row r="40940" hidden="1"/>
    <row r="40941" hidden="1"/>
    <row r="40942" hidden="1"/>
    <row r="40943" hidden="1"/>
    <row r="40944" hidden="1"/>
    <row r="40945" hidden="1"/>
    <row r="40946" hidden="1"/>
    <row r="40947" hidden="1"/>
    <row r="40948" hidden="1"/>
    <row r="40949" hidden="1"/>
    <row r="40950" hidden="1"/>
    <row r="40951" hidden="1"/>
    <row r="40952" hidden="1"/>
    <row r="40953" hidden="1"/>
    <row r="40954" hidden="1"/>
    <row r="40955" hidden="1"/>
    <row r="40956" hidden="1"/>
    <row r="40957" hidden="1"/>
    <row r="40958" hidden="1"/>
    <row r="40959" hidden="1"/>
    <row r="40960" hidden="1"/>
    <row r="40961" hidden="1"/>
    <row r="40962" hidden="1"/>
    <row r="40963" hidden="1"/>
    <row r="40964" hidden="1"/>
    <row r="40965" hidden="1"/>
    <row r="40966" hidden="1"/>
    <row r="40967" hidden="1"/>
    <row r="40968" hidden="1"/>
    <row r="40969" hidden="1"/>
    <row r="40970" hidden="1"/>
    <row r="40971" hidden="1"/>
    <row r="40972" hidden="1"/>
    <row r="40973" hidden="1"/>
    <row r="40974" hidden="1"/>
    <row r="40975" hidden="1"/>
    <row r="40976" hidden="1"/>
    <row r="40977" hidden="1"/>
    <row r="40978" hidden="1"/>
    <row r="40979" hidden="1"/>
    <row r="40980" hidden="1"/>
    <row r="40981" hidden="1"/>
    <row r="40982" hidden="1"/>
    <row r="40983" hidden="1"/>
    <row r="40984" hidden="1"/>
    <row r="40985" hidden="1"/>
    <row r="40986" hidden="1"/>
    <row r="40987" hidden="1"/>
    <row r="40988" hidden="1"/>
    <row r="40989" hidden="1"/>
    <row r="40990" hidden="1"/>
    <row r="40991" hidden="1"/>
    <row r="40992" hidden="1"/>
    <row r="40993" hidden="1"/>
    <row r="40994" hidden="1"/>
    <row r="40995" hidden="1"/>
    <row r="40996" hidden="1"/>
    <row r="40997" hidden="1"/>
    <row r="40998" hidden="1"/>
    <row r="40999" hidden="1"/>
    <row r="41000" hidden="1"/>
    <row r="41001" hidden="1"/>
    <row r="41002" hidden="1"/>
    <row r="41003" hidden="1"/>
    <row r="41004" hidden="1"/>
    <row r="41005" hidden="1"/>
    <row r="41006" hidden="1"/>
    <row r="41007" hidden="1"/>
    <row r="41008" hidden="1"/>
    <row r="41009" hidden="1"/>
    <row r="41010" hidden="1"/>
    <row r="41011" hidden="1"/>
    <row r="41012" hidden="1"/>
    <row r="41013" hidden="1"/>
    <row r="41014" hidden="1"/>
    <row r="41015" hidden="1"/>
    <row r="41016" hidden="1"/>
    <row r="41017" hidden="1"/>
    <row r="41018" hidden="1"/>
    <row r="41019" hidden="1"/>
    <row r="41020" hidden="1"/>
    <row r="41021" hidden="1"/>
    <row r="41022" hidden="1"/>
    <row r="41023" hidden="1"/>
    <row r="41024" hidden="1"/>
    <row r="41025" hidden="1"/>
    <row r="41026" hidden="1"/>
    <row r="41027" hidden="1"/>
    <row r="41028" hidden="1"/>
    <row r="41029" hidden="1"/>
    <row r="41030" hidden="1"/>
    <row r="41031" hidden="1"/>
    <row r="41032" hidden="1"/>
    <row r="41033" hidden="1"/>
    <row r="41034" hidden="1"/>
    <row r="41035" hidden="1"/>
    <row r="41036" hidden="1"/>
    <row r="41037" hidden="1"/>
    <row r="41038" hidden="1"/>
    <row r="41039" hidden="1"/>
    <row r="41040" hidden="1"/>
    <row r="41041" hidden="1"/>
    <row r="41042" hidden="1"/>
    <row r="41043" hidden="1"/>
    <row r="41044" hidden="1"/>
    <row r="41045" hidden="1"/>
    <row r="41046" hidden="1"/>
    <row r="41047" hidden="1"/>
    <row r="41048" hidden="1"/>
    <row r="41049" hidden="1"/>
    <row r="41050" hidden="1"/>
    <row r="41051" hidden="1"/>
    <row r="41052" hidden="1"/>
    <row r="41053" hidden="1"/>
    <row r="41054" hidden="1"/>
    <row r="41055" hidden="1"/>
    <row r="41056" hidden="1"/>
    <row r="41057" hidden="1"/>
    <row r="41058" hidden="1"/>
    <row r="41059" hidden="1"/>
    <row r="41060" hidden="1"/>
    <row r="41061" hidden="1"/>
    <row r="41062" hidden="1"/>
    <row r="41063" hidden="1"/>
    <row r="41064" hidden="1"/>
    <row r="41065" hidden="1"/>
    <row r="41066" hidden="1"/>
    <row r="41067" hidden="1"/>
    <row r="41068" hidden="1"/>
    <row r="41069" hidden="1"/>
    <row r="41070" hidden="1"/>
    <row r="41071" hidden="1"/>
    <row r="41072" hidden="1"/>
    <row r="41073" hidden="1"/>
    <row r="41074" hidden="1"/>
    <row r="41075" hidden="1"/>
    <row r="41076" hidden="1"/>
    <row r="41077" hidden="1"/>
    <row r="41078" hidden="1"/>
    <row r="41079" hidden="1"/>
    <row r="41080" hidden="1"/>
    <row r="41081" hidden="1"/>
    <row r="41082" hidden="1"/>
    <row r="41083" hidden="1"/>
    <row r="41084" hidden="1"/>
    <row r="41085" hidden="1"/>
    <row r="41086" hidden="1"/>
    <row r="41087" hidden="1"/>
    <row r="41088" hidden="1"/>
    <row r="41089" hidden="1"/>
    <row r="41090" hidden="1"/>
    <row r="41091" hidden="1"/>
    <row r="41092" hidden="1"/>
    <row r="41093" hidden="1"/>
    <row r="41094" hidden="1"/>
    <row r="41095" hidden="1"/>
    <row r="41096" hidden="1"/>
    <row r="41097" hidden="1"/>
    <row r="41098" hidden="1"/>
    <row r="41099" hidden="1"/>
    <row r="41100" hidden="1"/>
    <row r="41101" hidden="1"/>
    <row r="41102" hidden="1"/>
    <row r="41103" hidden="1"/>
    <row r="41104" hidden="1"/>
    <row r="41105" hidden="1"/>
    <row r="41106" hidden="1"/>
    <row r="41107" hidden="1"/>
    <row r="41108" hidden="1"/>
    <row r="41109" hidden="1"/>
    <row r="41110" hidden="1"/>
    <row r="41111" hidden="1"/>
    <row r="41112" hidden="1"/>
    <row r="41113" hidden="1"/>
    <row r="41114" hidden="1"/>
    <row r="41115" hidden="1"/>
    <row r="41116" hidden="1"/>
    <row r="41117" hidden="1"/>
    <row r="41118" hidden="1"/>
    <row r="41119" hidden="1"/>
    <row r="41120" hidden="1"/>
    <row r="41121" hidden="1"/>
    <row r="41122" hidden="1"/>
    <row r="41123" hidden="1"/>
    <row r="41124" hidden="1"/>
    <row r="41125" hidden="1"/>
    <row r="41126" hidden="1"/>
    <row r="41127" hidden="1"/>
    <row r="41128" hidden="1"/>
    <row r="41129" hidden="1"/>
    <row r="41130" hidden="1"/>
    <row r="41131" hidden="1"/>
    <row r="41132" hidden="1"/>
    <row r="41133" hidden="1"/>
    <row r="41134" hidden="1"/>
    <row r="41135" hidden="1"/>
    <row r="41136" hidden="1"/>
    <row r="41137" hidden="1"/>
    <row r="41138" hidden="1"/>
    <row r="41139" hidden="1"/>
    <row r="41140" hidden="1"/>
    <row r="41141" hidden="1"/>
    <row r="41142" hidden="1"/>
    <row r="41143" hidden="1"/>
    <row r="41144" hidden="1"/>
    <row r="41145" hidden="1"/>
    <row r="41146" hidden="1"/>
    <row r="41147" hidden="1"/>
    <row r="41148" hidden="1"/>
    <row r="41149" hidden="1"/>
    <row r="41150" hidden="1"/>
    <row r="41151" hidden="1"/>
    <row r="41152" hidden="1"/>
    <row r="41153" hidden="1"/>
    <row r="41154" hidden="1"/>
    <row r="41155" hidden="1"/>
    <row r="41156" hidden="1"/>
    <row r="41157" hidden="1"/>
    <row r="41158" hidden="1"/>
    <row r="41159" hidden="1"/>
    <row r="41160" hidden="1"/>
    <row r="41161" hidden="1"/>
    <row r="41162" hidden="1"/>
    <row r="41163" hidden="1"/>
    <row r="41164" hidden="1"/>
    <row r="41165" hidden="1"/>
    <row r="41166" hidden="1"/>
    <row r="41167" hidden="1"/>
    <row r="41168" hidden="1"/>
    <row r="41169" hidden="1"/>
    <row r="41170" hidden="1"/>
    <row r="41171" hidden="1"/>
    <row r="41172" hidden="1"/>
    <row r="41173" hidden="1"/>
    <row r="41174" hidden="1"/>
    <row r="41175" hidden="1"/>
    <row r="41176" hidden="1"/>
    <row r="41177" hidden="1"/>
    <row r="41178" hidden="1"/>
    <row r="41179" hidden="1"/>
    <row r="41180" hidden="1"/>
    <row r="41181" hidden="1"/>
    <row r="41182" hidden="1"/>
    <row r="41183" hidden="1"/>
    <row r="41184" hidden="1"/>
    <row r="41185" hidden="1"/>
    <row r="41186" hidden="1"/>
    <row r="41187" hidden="1"/>
    <row r="41188" hidden="1"/>
    <row r="41189" hidden="1"/>
    <row r="41190" hidden="1"/>
    <row r="41191" hidden="1"/>
    <row r="41192" hidden="1"/>
    <row r="41193" hidden="1"/>
    <row r="41194" hidden="1"/>
    <row r="41195" hidden="1"/>
    <row r="41196" hidden="1"/>
    <row r="41197" hidden="1"/>
    <row r="41198" hidden="1"/>
    <row r="41199" hidden="1"/>
    <row r="41200" hidden="1"/>
    <row r="41201" hidden="1"/>
    <row r="41202" hidden="1"/>
    <row r="41203" hidden="1"/>
    <row r="41204" hidden="1"/>
    <row r="41205" hidden="1"/>
    <row r="41206" hidden="1"/>
    <row r="41207" hidden="1"/>
    <row r="41208" hidden="1"/>
    <row r="41209" hidden="1"/>
    <row r="41210" hidden="1"/>
    <row r="41211" hidden="1"/>
    <row r="41212" hidden="1"/>
    <row r="41213" hidden="1"/>
    <row r="41214" hidden="1"/>
    <row r="41215" hidden="1"/>
    <row r="41216" hidden="1"/>
    <row r="41217" hidden="1"/>
    <row r="41218" hidden="1"/>
    <row r="41219" hidden="1"/>
    <row r="41220" hidden="1"/>
    <row r="41221" hidden="1"/>
    <row r="41222" hidden="1"/>
    <row r="41223" hidden="1"/>
    <row r="41224" hidden="1"/>
    <row r="41225" hidden="1"/>
    <row r="41226" hidden="1"/>
    <row r="41227" hidden="1"/>
    <row r="41228" hidden="1"/>
    <row r="41229" hidden="1"/>
    <row r="41230" hidden="1"/>
    <row r="41231" hidden="1"/>
    <row r="41232" hidden="1"/>
    <row r="41233" hidden="1"/>
    <row r="41234" hidden="1"/>
    <row r="41235" hidden="1"/>
    <row r="41236" hidden="1"/>
    <row r="41237" hidden="1"/>
    <row r="41238" hidden="1"/>
    <row r="41239" hidden="1"/>
    <row r="41240" hidden="1"/>
    <row r="41241" hidden="1"/>
    <row r="41242" hidden="1"/>
    <row r="41243" hidden="1"/>
    <row r="41244" hidden="1"/>
    <row r="41245" hidden="1"/>
    <row r="41246" hidden="1"/>
    <row r="41247" hidden="1"/>
    <row r="41248" hidden="1"/>
    <row r="41249" hidden="1"/>
    <row r="41250" hidden="1"/>
    <row r="41251" hidden="1"/>
    <row r="41252" hidden="1"/>
    <row r="41253" hidden="1"/>
    <row r="41254" hidden="1"/>
    <row r="41255" hidden="1"/>
    <row r="41256" hidden="1"/>
    <row r="41257" hidden="1"/>
    <row r="41258" hidden="1"/>
    <row r="41259" hidden="1"/>
    <row r="41260" hidden="1"/>
    <row r="41261" hidden="1"/>
    <row r="41262" hidden="1"/>
    <row r="41263" hidden="1"/>
    <row r="41264" hidden="1"/>
    <row r="41265" hidden="1"/>
    <row r="41266" hidden="1"/>
    <row r="41267" hidden="1"/>
    <row r="41268" hidden="1"/>
    <row r="41269" hidden="1"/>
    <row r="41270" hidden="1"/>
    <row r="41271" hidden="1"/>
    <row r="41272" hidden="1"/>
    <row r="41273" hidden="1"/>
    <row r="41274" hidden="1"/>
    <row r="41275" hidden="1"/>
    <row r="41276" hidden="1"/>
    <row r="41277" hidden="1"/>
    <row r="41278" hidden="1"/>
    <row r="41279" hidden="1"/>
    <row r="41280" hidden="1"/>
    <row r="41281" hidden="1"/>
    <row r="41282" hidden="1"/>
    <row r="41283" hidden="1"/>
    <row r="41284" hidden="1"/>
    <row r="41285" hidden="1"/>
    <row r="41286" hidden="1"/>
    <row r="41287" hidden="1"/>
    <row r="41288" hidden="1"/>
    <row r="41289" hidden="1"/>
    <row r="41290" hidden="1"/>
    <row r="41291" hidden="1"/>
    <row r="41292" hidden="1"/>
    <row r="41293" hidden="1"/>
    <row r="41294" hidden="1"/>
    <row r="41295" hidden="1"/>
    <row r="41296" hidden="1"/>
    <row r="41297" hidden="1"/>
    <row r="41298" hidden="1"/>
    <row r="41299" hidden="1"/>
    <row r="41300" hidden="1"/>
    <row r="41301" hidden="1"/>
    <row r="41302" hidden="1"/>
    <row r="41303" hidden="1"/>
    <row r="41304" hidden="1"/>
    <row r="41305" hidden="1"/>
    <row r="41306" hidden="1"/>
    <row r="41307" hidden="1"/>
    <row r="41308" hidden="1"/>
    <row r="41309" hidden="1"/>
    <row r="41310" hidden="1"/>
    <row r="41311" hidden="1"/>
    <row r="41312" hidden="1"/>
    <row r="41313" hidden="1"/>
    <row r="41314" hidden="1"/>
    <row r="41315" hidden="1"/>
    <row r="41316" hidden="1"/>
    <row r="41317" hidden="1"/>
    <row r="41318" hidden="1"/>
    <row r="41319" hidden="1"/>
    <row r="41320" hidden="1"/>
    <row r="41321" hidden="1"/>
    <row r="41322" hidden="1"/>
    <row r="41323" hidden="1"/>
    <row r="41324" hidden="1"/>
    <row r="41325" hidden="1"/>
    <row r="41326" hidden="1"/>
    <row r="41327" hidden="1"/>
    <row r="41328" hidden="1"/>
    <row r="41329" hidden="1"/>
    <row r="41330" hidden="1"/>
    <row r="41331" hidden="1"/>
    <row r="41332" hidden="1"/>
    <row r="41333" hidden="1"/>
    <row r="41334" hidden="1"/>
    <row r="41335" hidden="1"/>
    <row r="41336" hidden="1"/>
    <row r="41337" hidden="1"/>
    <row r="41338" hidden="1"/>
    <row r="41339" hidden="1"/>
    <row r="41340" hidden="1"/>
    <row r="41341" hidden="1"/>
    <row r="41342" hidden="1"/>
    <row r="41343" hidden="1"/>
    <row r="41344" hidden="1"/>
    <row r="41345" hidden="1"/>
    <row r="41346" hidden="1"/>
    <row r="41347" hidden="1"/>
    <row r="41348" hidden="1"/>
    <row r="41349" hidden="1"/>
    <row r="41350" hidden="1"/>
    <row r="41351" hidden="1"/>
    <row r="41352" hidden="1"/>
    <row r="41353" hidden="1"/>
    <row r="41354" hidden="1"/>
    <row r="41355" hidden="1"/>
    <row r="41356" hidden="1"/>
    <row r="41357" hidden="1"/>
    <row r="41358" hidden="1"/>
    <row r="41359" hidden="1"/>
    <row r="41360" hidden="1"/>
    <row r="41361" hidden="1"/>
    <row r="41362" hidden="1"/>
    <row r="41363" hidden="1"/>
    <row r="41364" hidden="1"/>
    <row r="41365" hidden="1"/>
    <row r="41366" hidden="1"/>
    <row r="41367" hidden="1"/>
    <row r="41368" hidden="1"/>
    <row r="41369" hidden="1"/>
    <row r="41370" hidden="1"/>
    <row r="41371" hidden="1"/>
    <row r="41372" hidden="1"/>
    <row r="41373" hidden="1"/>
    <row r="41374" hidden="1"/>
    <row r="41375" hidden="1"/>
    <row r="41376" hidden="1"/>
    <row r="41377" hidden="1"/>
    <row r="41378" hidden="1"/>
    <row r="41379" hidden="1"/>
    <row r="41380" hidden="1"/>
    <row r="41381" hidden="1"/>
    <row r="41382" hidden="1"/>
    <row r="41383" hidden="1"/>
    <row r="41384" hidden="1"/>
    <row r="41385" hidden="1"/>
    <row r="41386" hidden="1"/>
    <row r="41387" hidden="1"/>
    <row r="41388" hidden="1"/>
    <row r="41389" hidden="1"/>
    <row r="41390" hidden="1"/>
    <row r="41391" hidden="1"/>
    <row r="41392" hidden="1"/>
    <row r="41393" hidden="1"/>
    <row r="41394" hidden="1"/>
    <row r="41395" hidden="1"/>
    <row r="41396" hidden="1"/>
    <row r="41397" hidden="1"/>
    <row r="41398" hidden="1"/>
    <row r="41399" hidden="1"/>
    <row r="41400" hidden="1"/>
    <row r="41401" hidden="1"/>
    <row r="41402" hidden="1"/>
    <row r="41403" hidden="1"/>
    <row r="41404" hidden="1"/>
    <row r="41405" hidden="1"/>
    <row r="41406" hidden="1"/>
    <row r="41407" hidden="1"/>
    <row r="41408" hidden="1"/>
    <row r="41409" hidden="1"/>
    <row r="41410" hidden="1"/>
    <row r="41411" hidden="1"/>
    <row r="41412" hidden="1"/>
    <row r="41413" hidden="1"/>
    <row r="41414" hidden="1"/>
    <row r="41415" hidden="1"/>
    <row r="41416" hidden="1"/>
    <row r="41417" hidden="1"/>
    <row r="41418" hidden="1"/>
    <row r="41419" hidden="1"/>
    <row r="41420" hidden="1"/>
    <row r="41421" hidden="1"/>
    <row r="41422" hidden="1"/>
    <row r="41423" hidden="1"/>
    <row r="41424" hidden="1"/>
    <row r="41425" hidden="1"/>
    <row r="41426" hidden="1"/>
    <row r="41427" hidden="1"/>
    <row r="41428" hidden="1"/>
    <row r="41429" hidden="1"/>
    <row r="41430" hidden="1"/>
    <row r="41431" hidden="1"/>
    <row r="41432" hidden="1"/>
    <row r="41433" hidden="1"/>
    <row r="41434" hidden="1"/>
    <row r="41435" hidden="1"/>
    <row r="41436" hidden="1"/>
    <row r="41437" hidden="1"/>
    <row r="41438" hidden="1"/>
    <row r="41439" hidden="1"/>
    <row r="41440" hidden="1"/>
    <row r="41441" hidden="1"/>
    <row r="41442" hidden="1"/>
    <row r="41443" hidden="1"/>
    <row r="41444" hidden="1"/>
    <row r="41445" hidden="1"/>
    <row r="41446" hidden="1"/>
    <row r="41447" hidden="1"/>
    <row r="41448" hidden="1"/>
    <row r="41449" hidden="1"/>
    <row r="41450" hidden="1"/>
    <row r="41451" hidden="1"/>
    <row r="41452" hidden="1"/>
    <row r="41453" hidden="1"/>
    <row r="41454" hidden="1"/>
    <row r="41455" hidden="1"/>
    <row r="41456" hidden="1"/>
    <row r="41457" hidden="1"/>
    <row r="41458" hidden="1"/>
    <row r="41459" hidden="1"/>
    <row r="41460" hidden="1"/>
    <row r="41461" hidden="1"/>
    <row r="41462" hidden="1"/>
    <row r="41463" hidden="1"/>
    <row r="41464" hidden="1"/>
    <row r="41465" hidden="1"/>
    <row r="41466" hidden="1"/>
    <row r="41467" hidden="1"/>
    <row r="41468" hidden="1"/>
    <row r="41469" hidden="1"/>
    <row r="41470" hidden="1"/>
    <row r="41471" hidden="1"/>
    <row r="41472" hidden="1"/>
    <row r="41473" hidden="1"/>
    <row r="41474" hidden="1"/>
    <row r="41475" hidden="1"/>
    <row r="41476" hidden="1"/>
    <row r="41477" hidden="1"/>
    <row r="41478" hidden="1"/>
    <row r="41479" hidden="1"/>
    <row r="41480" hidden="1"/>
    <row r="41481" hidden="1"/>
    <row r="41482" hidden="1"/>
    <row r="41483" hidden="1"/>
    <row r="41484" hidden="1"/>
    <row r="41485" hidden="1"/>
    <row r="41486" hidden="1"/>
    <row r="41487" hidden="1"/>
    <row r="41488" hidden="1"/>
    <row r="41489" hidden="1"/>
    <row r="41490" hidden="1"/>
    <row r="41491" hidden="1"/>
    <row r="41492" hidden="1"/>
    <row r="41493" hidden="1"/>
    <row r="41494" hidden="1"/>
    <row r="41495" hidden="1"/>
    <row r="41496" hidden="1"/>
    <row r="41497" hidden="1"/>
    <row r="41498" hidden="1"/>
    <row r="41499" hidden="1"/>
    <row r="41500" hidden="1"/>
    <row r="41501" hidden="1"/>
    <row r="41502" hidden="1"/>
    <row r="41503" hidden="1"/>
    <row r="41504" hidden="1"/>
    <row r="41505" hidden="1"/>
    <row r="41506" hidden="1"/>
    <row r="41507" hidden="1"/>
    <row r="41508" hidden="1"/>
    <row r="41509" hidden="1"/>
    <row r="41510" hidden="1"/>
    <row r="41511" hidden="1"/>
    <row r="41512" hidden="1"/>
    <row r="41513" hidden="1"/>
    <row r="41514" hidden="1"/>
    <row r="41515" hidden="1"/>
    <row r="41516" hidden="1"/>
    <row r="41517" hidden="1"/>
    <row r="41518" hidden="1"/>
    <row r="41519" hidden="1"/>
    <row r="41520" hidden="1"/>
    <row r="41521" hidden="1"/>
    <row r="41522" hidden="1"/>
    <row r="41523" hidden="1"/>
    <row r="41524" hidden="1"/>
    <row r="41525" hidden="1"/>
    <row r="41526" hidden="1"/>
    <row r="41527" hidden="1"/>
    <row r="41528" hidden="1"/>
    <row r="41529" hidden="1"/>
    <row r="41530" hidden="1"/>
    <row r="41531" hidden="1"/>
    <row r="41532" hidden="1"/>
    <row r="41533" hidden="1"/>
    <row r="41534" hidden="1"/>
    <row r="41535" hidden="1"/>
    <row r="41536" hidden="1"/>
    <row r="41537" hidden="1"/>
    <row r="41538" hidden="1"/>
    <row r="41539" hidden="1"/>
    <row r="41540" hidden="1"/>
    <row r="41541" hidden="1"/>
    <row r="41542" hidden="1"/>
    <row r="41543" hidden="1"/>
    <row r="41544" hidden="1"/>
    <row r="41545" hidden="1"/>
    <row r="41546" hidden="1"/>
    <row r="41547" hidden="1"/>
    <row r="41548" hidden="1"/>
    <row r="41549" hidden="1"/>
    <row r="41550" hidden="1"/>
    <row r="41551" hidden="1"/>
    <row r="41552" hidden="1"/>
    <row r="41553" hidden="1"/>
    <row r="41554" hidden="1"/>
    <row r="41555" hidden="1"/>
    <row r="41556" hidden="1"/>
    <row r="41557" hidden="1"/>
    <row r="41558" hidden="1"/>
    <row r="41559" hidden="1"/>
    <row r="41560" hidden="1"/>
    <row r="41561" hidden="1"/>
    <row r="41562" hidden="1"/>
    <row r="41563" hidden="1"/>
    <row r="41564" hidden="1"/>
    <row r="41565" hidden="1"/>
    <row r="41566" hidden="1"/>
    <row r="41567" hidden="1"/>
    <row r="41568" hidden="1"/>
    <row r="41569" hidden="1"/>
    <row r="41570" hidden="1"/>
    <row r="41571" hidden="1"/>
    <row r="41572" hidden="1"/>
    <row r="41573" hidden="1"/>
    <row r="41574" hidden="1"/>
    <row r="41575" hidden="1"/>
    <row r="41576" hidden="1"/>
    <row r="41577" hidden="1"/>
    <row r="41578" hidden="1"/>
    <row r="41579" hidden="1"/>
    <row r="41580" hidden="1"/>
    <row r="41581" hidden="1"/>
    <row r="41582" hidden="1"/>
    <row r="41583" hidden="1"/>
    <row r="41584" hidden="1"/>
    <row r="41585" hidden="1"/>
    <row r="41586" hidden="1"/>
    <row r="41587" hidden="1"/>
    <row r="41588" hidden="1"/>
    <row r="41589" hidden="1"/>
    <row r="41590" hidden="1"/>
    <row r="41591" hidden="1"/>
    <row r="41592" hidden="1"/>
    <row r="41593" hidden="1"/>
    <row r="41594" hidden="1"/>
    <row r="41595" hidden="1"/>
    <row r="41596" hidden="1"/>
    <row r="41597" hidden="1"/>
    <row r="41598" hidden="1"/>
    <row r="41599" hidden="1"/>
    <row r="41600" hidden="1"/>
    <row r="41601" hidden="1"/>
    <row r="41602" hidden="1"/>
    <row r="41603" hidden="1"/>
    <row r="41604" hidden="1"/>
    <row r="41605" hidden="1"/>
    <row r="41606" hidden="1"/>
    <row r="41607" hidden="1"/>
    <row r="41608" hidden="1"/>
    <row r="41609" hidden="1"/>
    <row r="41610" hidden="1"/>
    <row r="41611" hidden="1"/>
    <row r="41612" hidden="1"/>
    <row r="41613" hidden="1"/>
    <row r="41614" hidden="1"/>
    <row r="41615" hidden="1"/>
    <row r="41616" hidden="1"/>
    <row r="41617" hidden="1"/>
    <row r="41618" hidden="1"/>
    <row r="41619" hidden="1"/>
    <row r="41620" hidden="1"/>
    <row r="41621" hidden="1"/>
    <row r="41622" hidden="1"/>
    <row r="41623" hidden="1"/>
    <row r="41624" hidden="1"/>
    <row r="41625" hidden="1"/>
    <row r="41626" hidden="1"/>
    <row r="41627" hidden="1"/>
    <row r="41628" hidden="1"/>
    <row r="41629" hidden="1"/>
    <row r="41630" hidden="1"/>
    <row r="41631" hidden="1"/>
    <row r="41632" hidden="1"/>
    <row r="41633" hidden="1"/>
    <row r="41634" hidden="1"/>
    <row r="41635" hidden="1"/>
    <row r="41636" hidden="1"/>
    <row r="41637" hidden="1"/>
    <row r="41638" hidden="1"/>
    <row r="41639" hidden="1"/>
    <row r="41640" hidden="1"/>
    <row r="41641" hidden="1"/>
    <row r="41642" hidden="1"/>
    <row r="41643" hidden="1"/>
    <row r="41644" hidden="1"/>
    <row r="41645" hidden="1"/>
    <row r="41646" hidden="1"/>
    <row r="41647" hidden="1"/>
    <row r="41648" hidden="1"/>
    <row r="41649" hidden="1"/>
    <row r="41650" hidden="1"/>
    <row r="41651" hidden="1"/>
    <row r="41652" hidden="1"/>
    <row r="41653" hidden="1"/>
    <row r="41654" hidden="1"/>
    <row r="41655" hidden="1"/>
    <row r="41656" hidden="1"/>
    <row r="41657" hidden="1"/>
    <row r="41658" hidden="1"/>
    <row r="41659" hidden="1"/>
    <row r="41660" hidden="1"/>
    <row r="41661" hidden="1"/>
    <row r="41662" hidden="1"/>
    <row r="41663" hidden="1"/>
    <row r="41664" hidden="1"/>
    <row r="41665" hidden="1"/>
    <row r="41666" hidden="1"/>
    <row r="41667" hidden="1"/>
    <row r="41668" hidden="1"/>
    <row r="41669" hidden="1"/>
    <row r="41670" hidden="1"/>
    <row r="41671" hidden="1"/>
    <row r="41672" hidden="1"/>
    <row r="41673" hidden="1"/>
    <row r="41674" hidden="1"/>
    <row r="41675" hidden="1"/>
    <row r="41676" hidden="1"/>
    <row r="41677" hidden="1"/>
    <row r="41678" hidden="1"/>
    <row r="41679" hidden="1"/>
    <row r="41680" hidden="1"/>
    <row r="41681" hidden="1"/>
    <row r="41682" hidden="1"/>
    <row r="41683" hidden="1"/>
    <row r="41684" hidden="1"/>
    <row r="41685" hidden="1"/>
    <row r="41686" hidden="1"/>
    <row r="41687" hidden="1"/>
    <row r="41688" hidden="1"/>
    <row r="41689" hidden="1"/>
    <row r="41690" hidden="1"/>
    <row r="41691" hidden="1"/>
    <row r="41692" hidden="1"/>
    <row r="41693" hidden="1"/>
    <row r="41694" hidden="1"/>
    <row r="41695" hidden="1"/>
    <row r="41696" hidden="1"/>
    <row r="41697" hidden="1"/>
    <row r="41698" hidden="1"/>
    <row r="41699" hidden="1"/>
    <row r="41700" hidden="1"/>
    <row r="41701" hidden="1"/>
    <row r="41702" hidden="1"/>
    <row r="41703" hidden="1"/>
    <row r="41704" hidden="1"/>
    <row r="41705" hidden="1"/>
    <row r="41706" hidden="1"/>
    <row r="41707" hidden="1"/>
    <row r="41708" hidden="1"/>
    <row r="41709" hidden="1"/>
    <row r="41710" hidden="1"/>
    <row r="41711" hidden="1"/>
    <row r="41712" hidden="1"/>
    <row r="41713" hidden="1"/>
    <row r="41714" hidden="1"/>
    <row r="41715" hidden="1"/>
    <row r="41716" hidden="1"/>
    <row r="41717" hidden="1"/>
    <row r="41718" hidden="1"/>
    <row r="41719" hidden="1"/>
    <row r="41720" hidden="1"/>
    <row r="41721" hidden="1"/>
    <row r="41722" hidden="1"/>
    <row r="41723" hidden="1"/>
    <row r="41724" hidden="1"/>
    <row r="41725" hidden="1"/>
    <row r="41726" hidden="1"/>
    <row r="41727" hidden="1"/>
    <row r="41728" hidden="1"/>
    <row r="41729" hidden="1"/>
    <row r="41730" hidden="1"/>
    <row r="41731" hidden="1"/>
    <row r="41732" hidden="1"/>
    <row r="41733" hidden="1"/>
    <row r="41734" hidden="1"/>
    <row r="41735" hidden="1"/>
    <row r="41736" hidden="1"/>
    <row r="41737" hidden="1"/>
    <row r="41738" hidden="1"/>
    <row r="41739" hidden="1"/>
    <row r="41740" hidden="1"/>
    <row r="41741" hidden="1"/>
    <row r="41742" hidden="1"/>
    <row r="41743" hidden="1"/>
    <row r="41744" hidden="1"/>
    <row r="41745" hidden="1"/>
    <row r="41746" hidden="1"/>
    <row r="41747" hidden="1"/>
    <row r="41748" hidden="1"/>
    <row r="41749" hidden="1"/>
    <row r="41750" hidden="1"/>
    <row r="41751" hidden="1"/>
    <row r="41752" hidden="1"/>
    <row r="41753" hidden="1"/>
    <row r="41754" hidden="1"/>
    <row r="41755" hidden="1"/>
    <row r="41756" hidden="1"/>
    <row r="41757" hidden="1"/>
    <row r="41758" hidden="1"/>
    <row r="41759" hidden="1"/>
    <row r="41760" hidden="1"/>
    <row r="41761" hidden="1"/>
    <row r="41762" hidden="1"/>
    <row r="41763" hidden="1"/>
    <row r="41764" hidden="1"/>
    <row r="41765" hidden="1"/>
    <row r="41766" hidden="1"/>
    <row r="41767" hidden="1"/>
    <row r="41768" hidden="1"/>
    <row r="41769" hidden="1"/>
    <row r="41770" hidden="1"/>
    <row r="41771" hidden="1"/>
    <row r="41772" hidden="1"/>
    <row r="41773" hidden="1"/>
    <row r="41774" hidden="1"/>
    <row r="41775" hidden="1"/>
    <row r="41776" hidden="1"/>
    <row r="41777" hidden="1"/>
    <row r="41778" hidden="1"/>
    <row r="41779" hidden="1"/>
    <row r="41780" hidden="1"/>
    <row r="41781" hidden="1"/>
    <row r="41782" hidden="1"/>
    <row r="41783" hidden="1"/>
    <row r="41784" hidden="1"/>
    <row r="41785" hidden="1"/>
    <row r="41786" hidden="1"/>
    <row r="41787" hidden="1"/>
    <row r="41788" hidden="1"/>
    <row r="41789" hidden="1"/>
    <row r="41790" hidden="1"/>
    <row r="41791" hidden="1"/>
    <row r="41792" hidden="1"/>
    <row r="41793" hidden="1"/>
    <row r="41794" hidden="1"/>
    <row r="41795" hidden="1"/>
    <row r="41796" hidden="1"/>
    <row r="41797" hidden="1"/>
    <row r="41798" hidden="1"/>
    <row r="41799" hidden="1"/>
    <row r="41800" hidden="1"/>
    <row r="41801" hidden="1"/>
    <row r="41802" hidden="1"/>
    <row r="41803" hidden="1"/>
    <row r="41804" hidden="1"/>
    <row r="41805" hidden="1"/>
    <row r="41806" hidden="1"/>
    <row r="41807" hidden="1"/>
    <row r="41808" hidden="1"/>
    <row r="41809" hidden="1"/>
    <row r="41810" hidden="1"/>
    <row r="41811" hidden="1"/>
    <row r="41812" hidden="1"/>
    <row r="41813" hidden="1"/>
    <row r="41814" hidden="1"/>
    <row r="41815" hidden="1"/>
    <row r="41816" hidden="1"/>
    <row r="41817" hidden="1"/>
    <row r="41818" hidden="1"/>
    <row r="41819" hidden="1"/>
    <row r="41820" hidden="1"/>
    <row r="41821" hidden="1"/>
    <row r="41822" hidden="1"/>
    <row r="41823" hidden="1"/>
    <row r="41824" hidden="1"/>
    <row r="41825" hidden="1"/>
    <row r="41826" hidden="1"/>
    <row r="41827" hidden="1"/>
    <row r="41828" hidden="1"/>
    <row r="41829" hidden="1"/>
    <row r="41830" hidden="1"/>
    <row r="41831" hidden="1"/>
    <row r="41832" hidden="1"/>
    <row r="41833" hidden="1"/>
    <row r="41834" hidden="1"/>
    <row r="41835" hidden="1"/>
    <row r="41836" hidden="1"/>
    <row r="41837" hidden="1"/>
    <row r="41838" hidden="1"/>
    <row r="41839" hidden="1"/>
    <row r="41840" hidden="1"/>
    <row r="41841" hidden="1"/>
    <row r="41842" hidden="1"/>
    <row r="41843" hidden="1"/>
    <row r="41844" hidden="1"/>
    <row r="41845" hidden="1"/>
    <row r="41846" hidden="1"/>
    <row r="41847" hidden="1"/>
    <row r="41848" hidden="1"/>
    <row r="41849" hidden="1"/>
    <row r="41850" hidden="1"/>
    <row r="41851" hidden="1"/>
    <row r="41852" hidden="1"/>
    <row r="41853" hidden="1"/>
    <row r="41854" hidden="1"/>
    <row r="41855" hidden="1"/>
    <row r="41856" hidden="1"/>
    <row r="41857" hidden="1"/>
    <row r="41858" hidden="1"/>
    <row r="41859" hidden="1"/>
    <row r="41860" hidden="1"/>
    <row r="41861" hidden="1"/>
    <row r="41862" hidden="1"/>
    <row r="41863" hidden="1"/>
    <row r="41864" hidden="1"/>
    <row r="41865" hidden="1"/>
    <row r="41866" hidden="1"/>
    <row r="41867" hidden="1"/>
    <row r="41868" hidden="1"/>
    <row r="41869" hidden="1"/>
    <row r="41870" hidden="1"/>
    <row r="41871" hidden="1"/>
    <row r="41872" hidden="1"/>
    <row r="41873" hidden="1"/>
    <row r="41874" hidden="1"/>
    <row r="41875" hidden="1"/>
    <row r="41876" hidden="1"/>
    <row r="41877" hidden="1"/>
    <row r="41878" hidden="1"/>
    <row r="41879" hidden="1"/>
    <row r="41880" hidden="1"/>
    <row r="41881" hidden="1"/>
    <row r="41882" hidden="1"/>
    <row r="41883" hidden="1"/>
    <row r="41884" hidden="1"/>
    <row r="41885" hidden="1"/>
    <row r="41886" hidden="1"/>
    <row r="41887" hidden="1"/>
    <row r="41888" hidden="1"/>
    <row r="41889" hidden="1"/>
    <row r="41890" hidden="1"/>
    <row r="41891" hidden="1"/>
    <row r="41892" hidden="1"/>
    <row r="41893" hidden="1"/>
    <row r="41894" hidden="1"/>
    <row r="41895" hidden="1"/>
    <row r="41896" hidden="1"/>
    <row r="41897" hidden="1"/>
    <row r="41898" hidden="1"/>
    <row r="41899" hidden="1"/>
    <row r="41900" hidden="1"/>
    <row r="41901" hidden="1"/>
    <row r="41902" hidden="1"/>
    <row r="41903" hidden="1"/>
    <row r="41904" hidden="1"/>
    <row r="41905" hidden="1"/>
    <row r="41906" hidden="1"/>
    <row r="41907" hidden="1"/>
    <row r="41908" hidden="1"/>
    <row r="41909" hidden="1"/>
    <row r="41910" hidden="1"/>
    <row r="41911" hidden="1"/>
    <row r="41912" hidden="1"/>
    <row r="41913" hidden="1"/>
    <row r="41914" hidden="1"/>
    <row r="41915" hidden="1"/>
    <row r="41916" hidden="1"/>
    <row r="41917" hidden="1"/>
    <row r="41918" hidden="1"/>
    <row r="41919" hidden="1"/>
    <row r="41920" hidden="1"/>
    <row r="41921" hidden="1"/>
    <row r="41922" hidden="1"/>
    <row r="41923" hidden="1"/>
    <row r="41924" hidden="1"/>
    <row r="41925" hidden="1"/>
    <row r="41926" hidden="1"/>
    <row r="41927" hidden="1"/>
    <row r="41928" hidden="1"/>
    <row r="41929" hidden="1"/>
    <row r="41930" hidden="1"/>
    <row r="41931" hidden="1"/>
    <row r="41932" hidden="1"/>
    <row r="41933" hidden="1"/>
    <row r="41934" hidden="1"/>
    <row r="41935" hidden="1"/>
    <row r="41936" hidden="1"/>
    <row r="41937" hidden="1"/>
    <row r="41938" hidden="1"/>
    <row r="41939" hidden="1"/>
    <row r="41940" hidden="1"/>
    <row r="41941" hidden="1"/>
    <row r="41942" hidden="1"/>
    <row r="41943" hidden="1"/>
    <row r="41944" hidden="1"/>
    <row r="41945" hidden="1"/>
    <row r="41946" hidden="1"/>
    <row r="41947" hidden="1"/>
    <row r="41948" hidden="1"/>
    <row r="41949" hidden="1"/>
    <row r="41950" hidden="1"/>
    <row r="41951" hidden="1"/>
    <row r="41952" hidden="1"/>
    <row r="41953" hidden="1"/>
    <row r="41954" hidden="1"/>
    <row r="41955" hidden="1"/>
    <row r="41956" hidden="1"/>
    <row r="41957" hidden="1"/>
    <row r="41958" hidden="1"/>
    <row r="41959" hidden="1"/>
    <row r="41960" hidden="1"/>
    <row r="41961" hidden="1"/>
    <row r="41962" hidden="1"/>
    <row r="41963" hidden="1"/>
    <row r="41964" hidden="1"/>
    <row r="41965" hidden="1"/>
    <row r="41966" hidden="1"/>
    <row r="41967" hidden="1"/>
    <row r="41968" hidden="1"/>
    <row r="41969" hidden="1"/>
    <row r="41970" hidden="1"/>
    <row r="41971" hidden="1"/>
    <row r="41972" hidden="1"/>
    <row r="41973" hidden="1"/>
    <row r="41974" hidden="1"/>
    <row r="41975" hidden="1"/>
    <row r="41976" hidden="1"/>
    <row r="41977" hidden="1"/>
    <row r="41978" hidden="1"/>
    <row r="41979" hidden="1"/>
    <row r="41980" hidden="1"/>
    <row r="41981" hidden="1"/>
    <row r="41982" hidden="1"/>
    <row r="41983" hidden="1"/>
    <row r="41984" hidden="1"/>
    <row r="41985" hidden="1"/>
    <row r="41986" hidden="1"/>
    <row r="41987" hidden="1"/>
    <row r="41988" hidden="1"/>
    <row r="41989" hidden="1"/>
    <row r="41990" hidden="1"/>
    <row r="41991" hidden="1"/>
    <row r="41992" hidden="1"/>
    <row r="41993" hidden="1"/>
    <row r="41994" hidden="1"/>
    <row r="41995" hidden="1"/>
    <row r="41996" hidden="1"/>
    <row r="41997" hidden="1"/>
    <row r="41998" hidden="1"/>
    <row r="41999" hidden="1"/>
    <row r="42000" hidden="1"/>
    <row r="42001" hidden="1"/>
    <row r="42002" hidden="1"/>
    <row r="42003" hidden="1"/>
    <row r="42004" hidden="1"/>
    <row r="42005" hidden="1"/>
    <row r="42006" hidden="1"/>
    <row r="42007" hidden="1"/>
    <row r="42008" hidden="1"/>
    <row r="42009" hidden="1"/>
    <row r="42010" hidden="1"/>
    <row r="42011" hidden="1"/>
    <row r="42012" hidden="1"/>
    <row r="42013" hidden="1"/>
    <row r="42014" hidden="1"/>
    <row r="42015" hidden="1"/>
    <row r="42016" hidden="1"/>
    <row r="42017" hidden="1"/>
    <row r="42018" hidden="1"/>
    <row r="42019" hidden="1"/>
    <row r="42020" hidden="1"/>
    <row r="42021" hidden="1"/>
    <row r="42022" hidden="1"/>
    <row r="42023" hidden="1"/>
    <row r="42024" hidden="1"/>
    <row r="42025" hidden="1"/>
    <row r="42026" hidden="1"/>
    <row r="42027" hidden="1"/>
    <row r="42028" hidden="1"/>
    <row r="42029" hidden="1"/>
    <row r="42030" hidden="1"/>
    <row r="42031" hidden="1"/>
    <row r="42032" hidden="1"/>
    <row r="42033" hidden="1"/>
    <row r="42034" hidden="1"/>
    <row r="42035" hidden="1"/>
    <row r="42036" hidden="1"/>
    <row r="42037" hidden="1"/>
    <row r="42038" hidden="1"/>
    <row r="42039" hidden="1"/>
    <row r="42040" hidden="1"/>
    <row r="42041" hidden="1"/>
    <row r="42042" hidden="1"/>
    <row r="42043" hidden="1"/>
    <row r="42044" hidden="1"/>
    <row r="42045" hidden="1"/>
    <row r="42046" hidden="1"/>
    <row r="42047" hidden="1"/>
    <row r="42048" hidden="1"/>
    <row r="42049" hidden="1"/>
    <row r="42050" hidden="1"/>
    <row r="42051" hidden="1"/>
    <row r="42052" hidden="1"/>
    <row r="42053" hidden="1"/>
    <row r="42054" hidden="1"/>
    <row r="42055" hidden="1"/>
    <row r="42056" hidden="1"/>
    <row r="42057" hidden="1"/>
    <row r="42058" hidden="1"/>
    <row r="42059" hidden="1"/>
    <row r="42060" hidden="1"/>
    <row r="42061" hidden="1"/>
    <row r="42062" hidden="1"/>
    <row r="42063" hidden="1"/>
    <row r="42064" hidden="1"/>
    <row r="42065" hidden="1"/>
    <row r="42066" hidden="1"/>
    <row r="42067" hidden="1"/>
    <row r="42068" hidden="1"/>
    <row r="42069" hidden="1"/>
    <row r="42070" hidden="1"/>
    <row r="42071" hidden="1"/>
    <row r="42072" hidden="1"/>
    <row r="42073" hidden="1"/>
    <row r="42074" hidden="1"/>
    <row r="42075" hidden="1"/>
    <row r="42076" hidden="1"/>
    <row r="42077" hidden="1"/>
    <row r="42078" hidden="1"/>
    <row r="42079" hidden="1"/>
    <row r="42080" hidden="1"/>
    <row r="42081" hidden="1"/>
    <row r="42082" hidden="1"/>
    <row r="42083" hidden="1"/>
    <row r="42084" hidden="1"/>
    <row r="42085" hidden="1"/>
    <row r="42086" hidden="1"/>
    <row r="42087" hidden="1"/>
    <row r="42088" hidden="1"/>
    <row r="42089" hidden="1"/>
    <row r="42090" hidden="1"/>
    <row r="42091" hidden="1"/>
    <row r="42092" hidden="1"/>
    <row r="42093" hidden="1"/>
    <row r="42094" hidden="1"/>
    <row r="42095" hidden="1"/>
    <row r="42096" hidden="1"/>
    <row r="42097" hidden="1"/>
    <row r="42098" hidden="1"/>
    <row r="42099" hidden="1"/>
    <row r="42100" hidden="1"/>
    <row r="42101" hidden="1"/>
    <row r="42102" hidden="1"/>
    <row r="42103" hidden="1"/>
    <row r="42104" hidden="1"/>
    <row r="42105" hidden="1"/>
    <row r="42106" hidden="1"/>
    <row r="42107" hidden="1"/>
    <row r="42108" hidden="1"/>
    <row r="42109" hidden="1"/>
    <row r="42110" hidden="1"/>
    <row r="42111" hidden="1"/>
    <row r="42112" hidden="1"/>
    <row r="42113" hidden="1"/>
    <row r="42114" hidden="1"/>
    <row r="42115" hidden="1"/>
    <row r="42116" hidden="1"/>
    <row r="42117" hidden="1"/>
    <row r="42118" hidden="1"/>
    <row r="42119" hidden="1"/>
    <row r="42120" hidden="1"/>
    <row r="42121" hidden="1"/>
    <row r="42122" hidden="1"/>
    <row r="42123" hidden="1"/>
    <row r="42124" hidden="1"/>
    <row r="42125" hidden="1"/>
    <row r="42126" hidden="1"/>
    <row r="42127" hidden="1"/>
    <row r="42128" hidden="1"/>
    <row r="42129" hidden="1"/>
    <row r="42130" hidden="1"/>
    <row r="42131" hidden="1"/>
    <row r="42132" hidden="1"/>
    <row r="42133" hidden="1"/>
    <row r="42134" hidden="1"/>
    <row r="42135" hidden="1"/>
    <row r="42136" hidden="1"/>
    <row r="42137" hidden="1"/>
    <row r="42138" hidden="1"/>
    <row r="42139" hidden="1"/>
    <row r="42140" hidden="1"/>
    <row r="42141" hidden="1"/>
    <row r="42142" hidden="1"/>
    <row r="42143" hidden="1"/>
    <row r="42144" hidden="1"/>
    <row r="42145" hidden="1"/>
    <row r="42146" hidden="1"/>
    <row r="42147" hidden="1"/>
    <row r="42148" hidden="1"/>
    <row r="42149" hidden="1"/>
    <row r="42150" hidden="1"/>
    <row r="42151" hidden="1"/>
    <row r="42152" hidden="1"/>
    <row r="42153" hidden="1"/>
    <row r="42154" hidden="1"/>
    <row r="42155" hidden="1"/>
    <row r="42156" hidden="1"/>
    <row r="42157" hidden="1"/>
    <row r="42158" hidden="1"/>
    <row r="42159" hidden="1"/>
    <row r="42160" hidden="1"/>
    <row r="42161" hidden="1"/>
    <row r="42162" hidden="1"/>
    <row r="42163" hidden="1"/>
    <row r="42164" hidden="1"/>
    <row r="42165" hidden="1"/>
    <row r="42166" hidden="1"/>
    <row r="42167" hidden="1"/>
    <row r="42168" hidden="1"/>
    <row r="42169" hidden="1"/>
    <row r="42170" hidden="1"/>
    <row r="42171" hidden="1"/>
    <row r="42172" hidden="1"/>
    <row r="42173" hidden="1"/>
    <row r="42174" hidden="1"/>
    <row r="42175" hidden="1"/>
    <row r="42176" hidden="1"/>
    <row r="42177" hidden="1"/>
    <row r="42178" hidden="1"/>
    <row r="42179" hidden="1"/>
    <row r="42180" hidden="1"/>
    <row r="42181" hidden="1"/>
    <row r="42182" hidden="1"/>
    <row r="42183" hidden="1"/>
    <row r="42184" hidden="1"/>
    <row r="42185" hidden="1"/>
    <row r="42186" hidden="1"/>
    <row r="42187" hidden="1"/>
    <row r="42188" hidden="1"/>
    <row r="42189" hidden="1"/>
    <row r="42190" hidden="1"/>
    <row r="42191" hidden="1"/>
    <row r="42192" hidden="1"/>
    <row r="42193" hidden="1"/>
    <row r="42194" hidden="1"/>
    <row r="42195" hidden="1"/>
    <row r="42196" hidden="1"/>
    <row r="42197" hidden="1"/>
    <row r="42198" hidden="1"/>
    <row r="42199" hidden="1"/>
    <row r="42200" hidden="1"/>
    <row r="42201" hidden="1"/>
    <row r="42202" hidden="1"/>
    <row r="42203" hidden="1"/>
    <row r="42204" hidden="1"/>
    <row r="42205" hidden="1"/>
    <row r="42206" hidden="1"/>
    <row r="42207" hidden="1"/>
    <row r="42208" hidden="1"/>
    <row r="42209" hidden="1"/>
    <row r="42210" hidden="1"/>
    <row r="42211" hidden="1"/>
    <row r="42212" hidden="1"/>
    <row r="42213" hidden="1"/>
    <row r="42214" hidden="1"/>
    <row r="42215" hidden="1"/>
    <row r="42216" hidden="1"/>
    <row r="42217" hidden="1"/>
    <row r="42218" hidden="1"/>
    <row r="42219" hidden="1"/>
    <row r="42220" hidden="1"/>
    <row r="42221" hidden="1"/>
    <row r="42222" hidden="1"/>
    <row r="42223" hidden="1"/>
    <row r="42224" hidden="1"/>
    <row r="42225" hidden="1"/>
    <row r="42226" hidden="1"/>
    <row r="42227" hidden="1"/>
    <row r="42228" hidden="1"/>
    <row r="42229" hidden="1"/>
    <row r="42230" hidden="1"/>
    <row r="42231" hidden="1"/>
    <row r="42232" hidden="1"/>
    <row r="42233" hidden="1"/>
    <row r="42234" hidden="1"/>
    <row r="42235" hidden="1"/>
    <row r="42236" hidden="1"/>
    <row r="42237" hidden="1"/>
    <row r="42238" hidden="1"/>
    <row r="42239" hidden="1"/>
    <row r="42240" hidden="1"/>
    <row r="42241" hidden="1"/>
    <row r="42242" hidden="1"/>
    <row r="42243" hidden="1"/>
    <row r="42244" hidden="1"/>
    <row r="42245" hidden="1"/>
    <row r="42246" hidden="1"/>
    <row r="42247" hidden="1"/>
    <row r="42248" hidden="1"/>
    <row r="42249" hidden="1"/>
    <row r="42250" hidden="1"/>
    <row r="42251" hidden="1"/>
    <row r="42252" hidden="1"/>
    <row r="42253" hidden="1"/>
    <row r="42254" hidden="1"/>
    <row r="42255" hidden="1"/>
    <row r="42256" hidden="1"/>
    <row r="42257" hidden="1"/>
    <row r="42258" hidden="1"/>
    <row r="42259" hidden="1"/>
    <row r="42260" hidden="1"/>
    <row r="42261" hidden="1"/>
    <row r="42262" hidden="1"/>
    <row r="42263" hidden="1"/>
    <row r="42264" hidden="1"/>
    <row r="42265" hidden="1"/>
    <row r="42266" hidden="1"/>
    <row r="42267" hidden="1"/>
    <row r="42268" hidden="1"/>
    <row r="42269" hidden="1"/>
    <row r="42270" hidden="1"/>
    <row r="42271" hidden="1"/>
    <row r="42272" hidden="1"/>
    <row r="42273" hidden="1"/>
    <row r="42274" hidden="1"/>
    <row r="42275" hidden="1"/>
    <row r="42276" hidden="1"/>
    <row r="42277" hidden="1"/>
    <row r="42278" hidden="1"/>
    <row r="42279" hidden="1"/>
    <row r="42280" hidden="1"/>
    <row r="42281" hidden="1"/>
    <row r="42282" hidden="1"/>
    <row r="42283" hidden="1"/>
    <row r="42284" hidden="1"/>
    <row r="42285" hidden="1"/>
    <row r="42286" hidden="1"/>
    <row r="42287" hidden="1"/>
    <row r="42288" hidden="1"/>
    <row r="42289" hidden="1"/>
    <row r="42290" hidden="1"/>
    <row r="42291" hidden="1"/>
    <row r="42292" hidden="1"/>
    <row r="42293" hidden="1"/>
    <row r="42294" hidden="1"/>
    <row r="42295" hidden="1"/>
    <row r="42296" hidden="1"/>
    <row r="42297" hidden="1"/>
    <row r="42298" hidden="1"/>
    <row r="42299" hidden="1"/>
    <row r="42300" hidden="1"/>
    <row r="42301" hidden="1"/>
    <row r="42302" hidden="1"/>
    <row r="42303" hidden="1"/>
    <row r="42304" hidden="1"/>
    <row r="42305" hidden="1"/>
    <row r="42306" hidden="1"/>
    <row r="42307" hidden="1"/>
    <row r="42308" hidden="1"/>
    <row r="42309" hidden="1"/>
    <row r="42310" hidden="1"/>
    <row r="42311" hidden="1"/>
    <row r="42312" hidden="1"/>
    <row r="42313" hidden="1"/>
    <row r="42314" hidden="1"/>
    <row r="42315" hidden="1"/>
    <row r="42316" hidden="1"/>
    <row r="42317" hidden="1"/>
    <row r="42318" hidden="1"/>
    <row r="42319" hidden="1"/>
    <row r="42320" hidden="1"/>
    <row r="42321" hidden="1"/>
    <row r="42322" hidden="1"/>
    <row r="42323" hidden="1"/>
    <row r="42324" hidden="1"/>
    <row r="42325" hidden="1"/>
    <row r="42326" hidden="1"/>
    <row r="42327" hidden="1"/>
    <row r="42328" hidden="1"/>
    <row r="42329" hidden="1"/>
    <row r="42330" hidden="1"/>
    <row r="42331" hidden="1"/>
    <row r="42332" hidden="1"/>
    <row r="42333" hidden="1"/>
    <row r="42334" hidden="1"/>
    <row r="42335" hidden="1"/>
    <row r="42336" hidden="1"/>
    <row r="42337" hidden="1"/>
    <row r="42338" hidden="1"/>
    <row r="42339" hidden="1"/>
    <row r="42340" hidden="1"/>
    <row r="42341" hidden="1"/>
    <row r="42342" hidden="1"/>
    <row r="42343" hidden="1"/>
    <row r="42344" hidden="1"/>
    <row r="42345" hidden="1"/>
    <row r="42346" hidden="1"/>
    <row r="42347" hidden="1"/>
    <row r="42348" hidden="1"/>
    <row r="42349" hidden="1"/>
    <row r="42350" hidden="1"/>
    <row r="42351" hidden="1"/>
    <row r="42352" hidden="1"/>
    <row r="42353" hidden="1"/>
    <row r="42354" hidden="1"/>
    <row r="42355" hidden="1"/>
    <row r="42356" hidden="1"/>
    <row r="42357" hidden="1"/>
    <row r="42358" hidden="1"/>
    <row r="42359" hidden="1"/>
    <row r="42360" hidden="1"/>
    <row r="42361" hidden="1"/>
    <row r="42362" hidden="1"/>
    <row r="42363" hidden="1"/>
    <row r="42364" hidden="1"/>
    <row r="42365" hidden="1"/>
    <row r="42366" hidden="1"/>
    <row r="42367" hidden="1"/>
    <row r="42368" hidden="1"/>
    <row r="42369" hidden="1"/>
    <row r="42370" hidden="1"/>
    <row r="42371" hidden="1"/>
    <row r="42372" hidden="1"/>
    <row r="42373" hidden="1"/>
    <row r="42374" hidden="1"/>
    <row r="42375" hidden="1"/>
    <row r="42376" hidden="1"/>
    <row r="42377" hidden="1"/>
    <row r="42378" hidden="1"/>
    <row r="42379" hidden="1"/>
    <row r="42380" hidden="1"/>
    <row r="42381" hidden="1"/>
    <row r="42382" hidden="1"/>
    <row r="42383" hidden="1"/>
    <row r="42384" hidden="1"/>
    <row r="42385" hidden="1"/>
    <row r="42386" hidden="1"/>
    <row r="42387" hidden="1"/>
    <row r="42388" hidden="1"/>
    <row r="42389" hidden="1"/>
    <row r="42390" hidden="1"/>
    <row r="42391" hidden="1"/>
    <row r="42392" hidden="1"/>
    <row r="42393" hidden="1"/>
    <row r="42394" hidden="1"/>
    <row r="42395" hidden="1"/>
    <row r="42396" hidden="1"/>
    <row r="42397" hidden="1"/>
    <row r="42398" hidden="1"/>
    <row r="42399" hidden="1"/>
    <row r="42400" hidden="1"/>
    <row r="42401" hidden="1"/>
    <row r="42402" hidden="1"/>
    <row r="42403" hidden="1"/>
    <row r="42404" hidden="1"/>
    <row r="42405" hidden="1"/>
    <row r="42406" hidden="1"/>
    <row r="42407" hidden="1"/>
    <row r="42408" hidden="1"/>
    <row r="42409" hidden="1"/>
    <row r="42410" hidden="1"/>
    <row r="42411" hidden="1"/>
    <row r="42412" hidden="1"/>
    <row r="42413" hidden="1"/>
    <row r="42414" hidden="1"/>
    <row r="42415" hidden="1"/>
    <row r="42416" hidden="1"/>
    <row r="42417" hidden="1"/>
    <row r="42418" hidden="1"/>
    <row r="42419" hidden="1"/>
    <row r="42420" hidden="1"/>
    <row r="42421" hidden="1"/>
    <row r="42422" hidden="1"/>
    <row r="42423" hidden="1"/>
    <row r="42424" hidden="1"/>
    <row r="42425" hidden="1"/>
    <row r="42426" hidden="1"/>
    <row r="42427" hidden="1"/>
    <row r="42428" hidden="1"/>
    <row r="42429" hidden="1"/>
    <row r="42430" hidden="1"/>
    <row r="42431" hidden="1"/>
    <row r="42432" hidden="1"/>
    <row r="42433" hidden="1"/>
    <row r="42434" hidden="1"/>
    <row r="42435" hidden="1"/>
    <row r="42436" hidden="1"/>
    <row r="42437" hidden="1"/>
    <row r="42438" hidden="1"/>
    <row r="42439" hidden="1"/>
    <row r="42440" hidden="1"/>
    <row r="42441" hidden="1"/>
    <row r="42442" hidden="1"/>
    <row r="42443" hidden="1"/>
    <row r="42444" hidden="1"/>
    <row r="42445" hidden="1"/>
    <row r="42446" hidden="1"/>
    <row r="42447" hidden="1"/>
    <row r="42448" hidden="1"/>
    <row r="42449" hidden="1"/>
    <row r="42450" hidden="1"/>
    <row r="42451" hidden="1"/>
    <row r="42452" hidden="1"/>
    <row r="42453" hidden="1"/>
    <row r="42454" hidden="1"/>
    <row r="42455" hidden="1"/>
    <row r="42456" hidden="1"/>
    <row r="42457" hidden="1"/>
    <row r="42458" hidden="1"/>
    <row r="42459" hidden="1"/>
    <row r="42460" hidden="1"/>
    <row r="42461" hidden="1"/>
    <row r="42462" hidden="1"/>
    <row r="42463" hidden="1"/>
    <row r="42464" hidden="1"/>
    <row r="42465" hidden="1"/>
    <row r="42466" hidden="1"/>
    <row r="42467" hidden="1"/>
    <row r="42468" hidden="1"/>
    <row r="42469" hidden="1"/>
    <row r="42470" hidden="1"/>
    <row r="42471" hidden="1"/>
    <row r="42472" hidden="1"/>
    <row r="42473" hidden="1"/>
    <row r="42474" hidden="1"/>
    <row r="42475" hidden="1"/>
    <row r="42476" hidden="1"/>
    <row r="42477" hidden="1"/>
    <row r="42478" hidden="1"/>
    <row r="42479" hidden="1"/>
    <row r="42480" hidden="1"/>
    <row r="42481" hidden="1"/>
    <row r="42482" hidden="1"/>
    <row r="42483" hidden="1"/>
    <row r="42484" hidden="1"/>
    <row r="42485" hidden="1"/>
    <row r="42486" hidden="1"/>
    <row r="42487" hidden="1"/>
    <row r="42488" hidden="1"/>
    <row r="42489" hidden="1"/>
    <row r="42490" hidden="1"/>
    <row r="42491" hidden="1"/>
    <row r="42492" hidden="1"/>
    <row r="42493" hidden="1"/>
    <row r="42494" hidden="1"/>
    <row r="42495" hidden="1"/>
    <row r="42496" hidden="1"/>
    <row r="42497" hidden="1"/>
    <row r="42498" hidden="1"/>
    <row r="42499" hidden="1"/>
    <row r="42500" hidden="1"/>
    <row r="42501" hidden="1"/>
    <row r="42502" hidden="1"/>
    <row r="42503" hidden="1"/>
    <row r="42504" hidden="1"/>
    <row r="42505" hidden="1"/>
    <row r="42506" hidden="1"/>
    <row r="42507" hidden="1"/>
    <row r="42508" hidden="1"/>
    <row r="42509" hidden="1"/>
    <row r="42510" hidden="1"/>
    <row r="42511" hidden="1"/>
    <row r="42512" hidden="1"/>
    <row r="42513" hidden="1"/>
    <row r="42514" hidden="1"/>
    <row r="42515" hidden="1"/>
    <row r="42516" hidden="1"/>
    <row r="42517" hidden="1"/>
    <row r="42518" hidden="1"/>
    <row r="42519" hidden="1"/>
    <row r="42520" hidden="1"/>
    <row r="42521" hidden="1"/>
    <row r="42522" hidden="1"/>
    <row r="42523" hidden="1"/>
    <row r="42524" hidden="1"/>
    <row r="42525" hidden="1"/>
    <row r="42526" hidden="1"/>
    <row r="42527" hidden="1"/>
    <row r="42528" hidden="1"/>
    <row r="42529" hidden="1"/>
    <row r="42530" hidden="1"/>
    <row r="42531" hidden="1"/>
    <row r="42532" hidden="1"/>
    <row r="42533" hidden="1"/>
    <row r="42534" hidden="1"/>
    <row r="42535" hidden="1"/>
    <row r="42536" hidden="1"/>
    <row r="42537" hidden="1"/>
    <row r="42538" hidden="1"/>
    <row r="42539" hidden="1"/>
    <row r="42540" hidden="1"/>
    <row r="42541" hidden="1"/>
    <row r="42542" hidden="1"/>
    <row r="42543" hidden="1"/>
    <row r="42544" hidden="1"/>
    <row r="42545" hidden="1"/>
    <row r="42546" hidden="1"/>
    <row r="42547" hidden="1"/>
    <row r="42548" hidden="1"/>
    <row r="42549" hidden="1"/>
    <row r="42550" hidden="1"/>
    <row r="42551" hidden="1"/>
    <row r="42552" hidden="1"/>
    <row r="42553" hidden="1"/>
    <row r="42554" hidden="1"/>
    <row r="42555" hidden="1"/>
    <row r="42556" hidden="1"/>
    <row r="42557" hidden="1"/>
    <row r="42558" hidden="1"/>
    <row r="42559" hidden="1"/>
    <row r="42560" hidden="1"/>
    <row r="42561" hidden="1"/>
    <row r="42562" hidden="1"/>
    <row r="42563" hidden="1"/>
    <row r="42564" hidden="1"/>
    <row r="42565" hidden="1"/>
    <row r="42566" hidden="1"/>
    <row r="42567" hidden="1"/>
    <row r="42568" hidden="1"/>
    <row r="42569" hidden="1"/>
    <row r="42570" hidden="1"/>
    <row r="42571" hidden="1"/>
    <row r="42572" hidden="1"/>
    <row r="42573" hidden="1"/>
    <row r="42574" hidden="1"/>
    <row r="42575" hidden="1"/>
    <row r="42576" hidden="1"/>
    <row r="42577" hidden="1"/>
    <row r="42578" hidden="1"/>
    <row r="42579" hidden="1"/>
    <row r="42580" hidden="1"/>
    <row r="42581" hidden="1"/>
    <row r="42582" hidden="1"/>
    <row r="42583" hidden="1"/>
    <row r="42584" hidden="1"/>
    <row r="42585" hidden="1"/>
    <row r="42586" hidden="1"/>
    <row r="42587" hidden="1"/>
    <row r="42588" hidden="1"/>
    <row r="42589" hidden="1"/>
    <row r="42590" hidden="1"/>
    <row r="42591" hidden="1"/>
    <row r="42592" hidden="1"/>
    <row r="42593" hidden="1"/>
    <row r="42594" hidden="1"/>
    <row r="42595" hidden="1"/>
    <row r="42596" hidden="1"/>
    <row r="42597" hidden="1"/>
    <row r="42598" hidden="1"/>
    <row r="42599" hidden="1"/>
    <row r="42600" hidden="1"/>
    <row r="42601" hidden="1"/>
    <row r="42602" hidden="1"/>
    <row r="42603" hidden="1"/>
    <row r="42604" hidden="1"/>
    <row r="42605" hidden="1"/>
    <row r="42606" hidden="1"/>
    <row r="42607" hidden="1"/>
    <row r="42608" hidden="1"/>
    <row r="42609" hidden="1"/>
    <row r="42610" hidden="1"/>
    <row r="42611" hidden="1"/>
    <row r="42612" hidden="1"/>
    <row r="42613" hidden="1"/>
    <row r="42614" hidden="1"/>
    <row r="42615" hidden="1"/>
    <row r="42616" hidden="1"/>
    <row r="42617" hidden="1"/>
    <row r="42618" hidden="1"/>
    <row r="42619" hidden="1"/>
    <row r="42620" hidden="1"/>
    <row r="42621" hidden="1"/>
    <row r="42622" hidden="1"/>
    <row r="42623" hidden="1"/>
    <row r="42624" hidden="1"/>
    <row r="42625" hidden="1"/>
    <row r="42626" hidden="1"/>
    <row r="42627" hidden="1"/>
    <row r="42628" hidden="1"/>
    <row r="42629" hidden="1"/>
    <row r="42630" hidden="1"/>
    <row r="42631" hidden="1"/>
    <row r="42632" hidden="1"/>
    <row r="42633" hidden="1"/>
    <row r="42634" hidden="1"/>
    <row r="42635" hidden="1"/>
    <row r="42636" hidden="1"/>
    <row r="42637" hidden="1"/>
    <row r="42638" hidden="1"/>
    <row r="42639" hidden="1"/>
    <row r="42640" hidden="1"/>
    <row r="42641" hidden="1"/>
    <row r="42642" hidden="1"/>
    <row r="42643" hidden="1"/>
    <row r="42644" hidden="1"/>
    <row r="42645" hidden="1"/>
    <row r="42646" hidden="1"/>
    <row r="42647" hidden="1"/>
    <row r="42648" hidden="1"/>
    <row r="42649" hidden="1"/>
    <row r="42650" hidden="1"/>
    <row r="42651" hidden="1"/>
    <row r="42652" hidden="1"/>
    <row r="42653" hidden="1"/>
    <row r="42654" hidden="1"/>
    <row r="42655" hidden="1"/>
    <row r="42656" hidden="1"/>
    <row r="42657" hidden="1"/>
    <row r="42658" hidden="1"/>
    <row r="42659" hidden="1"/>
    <row r="42660" hidden="1"/>
    <row r="42661" hidden="1"/>
    <row r="42662" hidden="1"/>
    <row r="42663" hidden="1"/>
    <row r="42664" hidden="1"/>
    <row r="42665" hidden="1"/>
    <row r="42666" hidden="1"/>
    <row r="42667" hidden="1"/>
    <row r="42668" hidden="1"/>
    <row r="42669" hidden="1"/>
    <row r="42670" hidden="1"/>
    <row r="42671" hidden="1"/>
    <row r="42672" hidden="1"/>
    <row r="42673" hidden="1"/>
    <row r="42674" hidden="1"/>
    <row r="42675" hidden="1"/>
    <row r="42676" hidden="1"/>
    <row r="42677" hidden="1"/>
    <row r="42678" hidden="1"/>
    <row r="42679" hidden="1"/>
    <row r="42680" hidden="1"/>
    <row r="42681" hidden="1"/>
    <row r="42682" hidden="1"/>
    <row r="42683" hidden="1"/>
    <row r="42684" hidden="1"/>
    <row r="42685" hidden="1"/>
    <row r="42686" hidden="1"/>
    <row r="42687" hidden="1"/>
    <row r="42688" hidden="1"/>
    <row r="42689" hidden="1"/>
    <row r="42690" hidden="1"/>
    <row r="42691" hidden="1"/>
    <row r="42692" hidden="1"/>
    <row r="42693" hidden="1"/>
    <row r="42694" hidden="1"/>
    <row r="42695" hidden="1"/>
    <row r="42696" hidden="1"/>
    <row r="42697" hidden="1"/>
    <row r="42698" hidden="1"/>
    <row r="42699" hidden="1"/>
    <row r="42700" hidden="1"/>
    <row r="42701" hidden="1"/>
    <row r="42702" hidden="1"/>
    <row r="42703" hidden="1"/>
    <row r="42704" hidden="1"/>
    <row r="42705" hidden="1"/>
    <row r="42706" hidden="1"/>
    <row r="42707" hidden="1"/>
    <row r="42708" hidden="1"/>
    <row r="42709" hidden="1"/>
    <row r="42710" hidden="1"/>
    <row r="42711" hidden="1"/>
    <row r="42712" hidden="1"/>
    <row r="42713" hidden="1"/>
    <row r="42714" hidden="1"/>
    <row r="42715" hidden="1"/>
    <row r="42716" hidden="1"/>
    <row r="42717" hidden="1"/>
    <row r="42718" hidden="1"/>
    <row r="42719" hidden="1"/>
    <row r="42720" hidden="1"/>
    <row r="42721" hidden="1"/>
    <row r="42722" hidden="1"/>
    <row r="42723" hidden="1"/>
    <row r="42724" hidden="1"/>
    <row r="42725" hidden="1"/>
    <row r="42726" hidden="1"/>
    <row r="42727" hidden="1"/>
    <row r="42728" hidden="1"/>
    <row r="42729" hidden="1"/>
    <row r="42730" hidden="1"/>
    <row r="42731" hidden="1"/>
    <row r="42732" hidden="1"/>
    <row r="42733" hidden="1"/>
    <row r="42734" hidden="1"/>
    <row r="42735" hidden="1"/>
    <row r="42736" hidden="1"/>
    <row r="42737" hidden="1"/>
    <row r="42738" hidden="1"/>
    <row r="42739" hidden="1"/>
    <row r="42740" hidden="1"/>
    <row r="42741" hidden="1"/>
    <row r="42742" hidden="1"/>
    <row r="42743" hidden="1"/>
    <row r="42744" hidden="1"/>
    <row r="42745" hidden="1"/>
    <row r="42746" hidden="1"/>
    <row r="42747" hidden="1"/>
    <row r="42748" hidden="1"/>
    <row r="42749" hidden="1"/>
    <row r="42750" hidden="1"/>
    <row r="42751" hidden="1"/>
    <row r="42752" hidden="1"/>
    <row r="42753" hidden="1"/>
    <row r="42754" hidden="1"/>
    <row r="42755" hidden="1"/>
    <row r="42756" hidden="1"/>
    <row r="42757" hidden="1"/>
    <row r="42758" hidden="1"/>
    <row r="42759" hidden="1"/>
    <row r="42760" hidden="1"/>
    <row r="42761" hidden="1"/>
    <row r="42762" hidden="1"/>
    <row r="42763" hidden="1"/>
    <row r="42764" hidden="1"/>
    <row r="42765" hidden="1"/>
    <row r="42766" hidden="1"/>
    <row r="42767" hidden="1"/>
    <row r="42768" hidden="1"/>
    <row r="42769" hidden="1"/>
    <row r="42770" hidden="1"/>
    <row r="42771" hidden="1"/>
    <row r="42772" hidden="1"/>
    <row r="42773" hidden="1"/>
    <row r="42774" hidden="1"/>
    <row r="42775" hidden="1"/>
    <row r="42776" hidden="1"/>
    <row r="42777" hidden="1"/>
    <row r="42778" hidden="1"/>
    <row r="42779" hidden="1"/>
    <row r="42780" hidden="1"/>
    <row r="42781" hidden="1"/>
    <row r="42782" hidden="1"/>
    <row r="42783" hidden="1"/>
    <row r="42784" hidden="1"/>
    <row r="42785" hidden="1"/>
    <row r="42786" hidden="1"/>
    <row r="42787" hidden="1"/>
    <row r="42788" hidden="1"/>
    <row r="42789" hidden="1"/>
    <row r="42790" hidden="1"/>
    <row r="42791" hidden="1"/>
    <row r="42792" hidden="1"/>
    <row r="42793" hidden="1"/>
    <row r="42794" hidden="1"/>
    <row r="42795" hidden="1"/>
    <row r="42796" hidden="1"/>
    <row r="42797" hidden="1"/>
    <row r="42798" hidden="1"/>
    <row r="42799" hidden="1"/>
    <row r="42800" hidden="1"/>
    <row r="42801" hidden="1"/>
    <row r="42802" hidden="1"/>
    <row r="42803" hidden="1"/>
    <row r="42804" hidden="1"/>
    <row r="42805" hidden="1"/>
    <row r="42806" hidden="1"/>
    <row r="42807" hidden="1"/>
    <row r="42808" hidden="1"/>
    <row r="42809" hidden="1"/>
    <row r="42810" hidden="1"/>
    <row r="42811" hidden="1"/>
    <row r="42812" hidden="1"/>
    <row r="42813" hidden="1"/>
    <row r="42814" hidden="1"/>
    <row r="42815" hidden="1"/>
    <row r="42816" hidden="1"/>
    <row r="42817" hidden="1"/>
    <row r="42818" hidden="1"/>
    <row r="42819" hidden="1"/>
    <row r="42820" hidden="1"/>
    <row r="42821" hidden="1"/>
    <row r="42822" hidden="1"/>
    <row r="42823" hidden="1"/>
    <row r="42824" hidden="1"/>
    <row r="42825" hidden="1"/>
    <row r="42826" hidden="1"/>
    <row r="42827" hidden="1"/>
    <row r="42828" hidden="1"/>
    <row r="42829" hidden="1"/>
    <row r="42830" hidden="1"/>
    <row r="42831" hidden="1"/>
    <row r="42832" hidden="1"/>
    <row r="42833" hidden="1"/>
    <row r="42834" hidden="1"/>
    <row r="42835" hidden="1"/>
    <row r="42836" hidden="1"/>
    <row r="42837" hidden="1"/>
    <row r="42838" hidden="1"/>
    <row r="42839" hidden="1"/>
    <row r="42840" hidden="1"/>
    <row r="42841" hidden="1"/>
    <row r="42842" hidden="1"/>
    <row r="42843" hidden="1"/>
    <row r="42844" hidden="1"/>
    <row r="42845" hidden="1"/>
    <row r="42846" hidden="1"/>
    <row r="42847" hidden="1"/>
    <row r="42848" hidden="1"/>
    <row r="42849" hidden="1"/>
    <row r="42850" hidden="1"/>
    <row r="42851" hidden="1"/>
    <row r="42852" hidden="1"/>
    <row r="42853" hidden="1"/>
    <row r="42854" hidden="1"/>
    <row r="42855" hidden="1"/>
    <row r="42856" hidden="1"/>
    <row r="42857" hidden="1"/>
    <row r="42858" hidden="1"/>
    <row r="42859" hidden="1"/>
    <row r="42860" hidden="1"/>
    <row r="42861" hidden="1"/>
    <row r="42862" hidden="1"/>
    <row r="42863" hidden="1"/>
    <row r="42864" hidden="1"/>
    <row r="42865" hidden="1"/>
    <row r="42866" hidden="1"/>
    <row r="42867" hidden="1"/>
    <row r="42868" hidden="1"/>
    <row r="42869" hidden="1"/>
    <row r="42870" hidden="1"/>
    <row r="42871" hidden="1"/>
    <row r="42872" hidden="1"/>
    <row r="42873" hidden="1"/>
    <row r="42874" hidden="1"/>
    <row r="42875" hidden="1"/>
    <row r="42876" hidden="1"/>
    <row r="42877" hidden="1"/>
    <row r="42878" hidden="1"/>
    <row r="42879" hidden="1"/>
    <row r="42880" hidden="1"/>
    <row r="42881" hidden="1"/>
    <row r="42882" hidden="1"/>
    <row r="42883" hidden="1"/>
    <row r="42884" hidden="1"/>
    <row r="42885" hidden="1"/>
    <row r="42886" hidden="1"/>
    <row r="42887" hidden="1"/>
    <row r="42888" hidden="1"/>
    <row r="42889" hidden="1"/>
    <row r="42890" hidden="1"/>
    <row r="42891" hidden="1"/>
    <row r="42892" hidden="1"/>
    <row r="42893" hidden="1"/>
    <row r="42894" hidden="1"/>
    <row r="42895" hidden="1"/>
    <row r="42896" hidden="1"/>
    <row r="42897" hidden="1"/>
    <row r="42898" hidden="1"/>
    <row r="42899" hidden="1"/>
    <row r="42900" hidden="1"/>
    <row r="42901" hidden="1"/>
    <row r="42902" hidden="1"/>
    <row r="42903" hidden="1"/>
    <row r="42904" hidden="1"/>
    <row r="42905" hidden="1"/>
    <row r="42906" hidden="1"/>
    <row r="42907" hidden="1"/>
    <row r="42908" hidden="1"/>
    <row r="42909" hidden="1"/>
    <row r="42910" hidden="1"/>
    <row r="42911" hidden="1"/>
    <row r="42912" hidden="1"/>
    <row r="42913" hidden="1"/>
    <row r="42914" hidden="1"/>
    <row r="42915" hidden="1"/>
    <row r="42916" hidden="1"/>
    <row r="42917" hidden="1"/>
    <row r="42918" hidden="1"/>
    <row r="42919" hidden="1"/>
    <row r="42920" hidden="1"/>
    <row r="42921" hidden="1"/>
    <row r="42922" hidden="1"/>
    <row r="42923" hidden="1"/>
    <row r="42924" hidden="1"/>
    <row r="42925" hidden="1"/>
    <row r="42926" hidden="1"/>
    <row r="42927" hidden="1"/>
    <row r="42928" hidden="1"/>
    <row r="42929" hidden="1"/>
    <row r="42930" hidden="1"/>
    <row r="42931" hidden="1"/>
    <row r="42932" hidden="1"/>
    <row r="42933" hidden="1"/>
    <row r="42934" hidden="1"/>
    <row r="42935" hidden="1"/>
    <row r="42936" hidden="1"/>
    <row r="42937" hidden="1"/>
    <row r="42938" hidden="1"/>
    <row r="42939" hidden="1"/>
    <row r="42940" hidden="1"/>
    <row r="42941" hidden="1"/>
    <row r="42942" hidden="1"/>
    <row r="42943" hidden="1"/>
    <row r="42944" hidden="1"/>
    <row r="42945" hidden="1"/>
    <row r="42946" hidden="1"/>
    <row r="42947" hidden="1"/>
    <row r="42948" hidden="1"/>
    <row r="42949" hidden="1"/>
    <row r="42950" hidden="1"/>
    <row r="42951" hidden="1"/>
    <row r="42952" hidden="1"/>
    <row r="42953" hidden="1"/>
    <row r="42954" hidden="1"/>
    <row r="42955" hidden="1"/>
    <row r="42956" hidden="1"/>
    <row r="42957" hidden="1"/>
    <row r="42958" hidden="1"/>
    <row r="42959" hidden="1"/>
    <row r="42960" hidden="1"/>
    <row r="42961" hidden="1"/>
    <row r="42962" hidden="1"/>
    <row r="42963" hidden="1"/>
    <row r="42964" hidden="1"/>
    <row r="42965" hidden="1"/>
    <row r="42966" hidden="1"/>
    <row r="42967" hidden="1"/>
    <row r="42968" hidden="1"/>
    <row r="42969" hidden="1"/>
    <row r="42970" hidden="1"/>
    <row r="42971" hidden="1"/>
    <row r="42972" hidden="1"/>
    <row r="42973" hidden="1"/>
    <row r="42974" hidden="1"/>
    <row r="42975" hidden="1"/>
    <row r="42976" hidden="1"/>
    <row r="42977" hidden="1"/>
    <row r="42978" hidden="1"/>
    <row r="42979" hidden="1"/>
    <row r="42980" hidden="1"/>
    <row r="42981" hidden="1"/>
    <row r="42982" hidden="1"/>
    <row r="42983" hidden="1"/>
    <row r="42984" hidden="1"/>
    <row r="42985" hidden="1"/>
    <row r="42986" hidden="1"/>
    <row r="42987" hidden="1"/>
    <row r="42988" hidden="1"/>
    <row r="42989" hidden="1"/>
    <row r="42990" hidden="1"/>
    <row r="42991" hidden="1"/>
    <row r="42992" hidden="1"/>
    <row r="42993" hidden="1"/>
    <row r="42994" hidden="1"/>
    <row r="42995" hidden="1"/>
    <row r="42996" hidden="1"/>
    <row r="42997" hidden="1"/>
    <row r="42998" hidden="1"/>
    <row r="42999" hidden="1"/>
    <row r="43000" hidden="1"/>
    <row r="43001" hidden="1"/>
    <row r="43002" hidden="1"/>
    <row r="43003" hidden="1"/>
    <row r="43004" hidden="1"/>
    <row r="43005" hidden="1"/>
    <row r="43006" hidden="1"/>
    <row r="43007" hidden="1"/>
    <row r="43008" hidden="1"/>
    <row r="43009" hidden="1"/>
    <row r="43010" hidden="1"/>
    <row r="43011" hidden="1"/>
    <row r="43012" hidden="1"/>
    <row r="43013" hidden="1"/>
    <row r="43014" hidden="1"/>
    <row r="43015" hidden="1"/>
    <row r="43016" hidden="1"/>
    <row r="43017" hidden="1"/>
    <row r="43018" hidden="1"/>
    <row r="43019" hidden="1"/>
    <row r="43020" hidden="1"/>
    <row r="43021" hidden="1"/>
    <row r="43022" hidden="1"/>
    <row r="43023" hidden="1"/>
    <row r="43024" hidden="1"/>
    <row r="43025" hidden="1"/>
    <row r="43026" hidden="1"/>
    <row r="43027" hidden="1"/>
    <row r="43028" hidden="1"/>
    <row r="43029" hidden="1"/>
    <row r="43030" hidden="1"/>
    <row r="43031" hidden="1"/>
    <row r="43032" hidden="1"/>
    <row r="43033" hidden="1"/>
    <row r="43034" hidden="1"/>
    <row r="43035" hidden="1"/>
    <row r="43036" hidden="1"/>
    <row r="43037" hidden="1"/>
    <row r="43038" hidden="1"/>
    <row r="43039" hidden="1"/>
    <row r="43040" hidden="1"/>
    <row r="43041" hidden="1"/>
    <row r="43042" hidden="1"/>
    <row r="43043" hidden="1"/>
    <row r="43044" hidden="1"/>
    <row r="43045" hidden="1"/>
    <row r="43046" hidden="1"/>
    <row r="43047" hidden="1"/>
    <row r="43048" hidden="1"/>
    <row r="43049" hidden="1"/>
    <row r="43050" hidden="1"/>
    <row r="43051" hidden="1"/>
    <row r="43052" hidden="1"/>
    <row r="43053" hidden="1"/>
    <row r="43054" hidden="1"/>
    <row r="43055" hidden="1"/>
    <row r="43056" hidden="1"/>
    <row r="43057" hidden="1"/>
    <row r="43058" hidden="1"/>
    <row r="43059" hidden="1"/>
    <row r="43060" hidden="1"/>
    <row r="43061" hidden="1"/>
    <row r="43062" hidden="1"/>
    <row r="43063" hidden="1"/>
    <row r="43064" hidden="1"/>
    <row r="43065" hidden="1"/>
    <row r="43066" hidden="1"/>
    <row r="43067" hidden="1"/>
    <row r="43068" hidden="1"/>
    <row r="43069" hidden="1"/>
    <row r="43070" hidden="1"/>
    <row r="43071" hidden="1"/>
    <row r="43072" hidden="1"/>
    <row r="43073" hidden="1"/>
    <row r="43074" hidden="1"/>
    <row r="43075" hidden="1"/>
    <row r="43076" hidden="1"/>
    <row r="43077" hidden="1"/>
    <row r="43078" hidden="1"/>
    <row r="43079" hidden="1"/>
    <row r="43080" hidden="1"/>
    <row r="43081" hidden="1"/>
    <row r="43082" hidden="1"/>
    <row r="43083" hidden="1"/>
    <row r="43084" hidden="1"/>
    <row r="43085" hidden="1"/>
    <row r="43086" hidden="1"/>
    <row r="43087" hidden="1"/>
    <row r="43088" hidden="1"/>
    <row r="43089" hidden="1"/>
    <row r="43090" hidden="1"/>
    <row r="43091" hidden="1"/>
    <row r="43092" hidden="1"/>
    <row r="43093" hidden="1"/>
    <row r="43094" hidden="1"/>
    <row r="43095" hidden="1"/>
    <row r="43096" hidden="1"/>
    <row r="43097" hidden="1"/>
    <row r="43098" hidden="1"/>
    <row r="43099" hidden="1"/>
    <row r="43100" hidden="1"/>
    <row r="43101" hidden="1"/>
    <row r="43102" hidden="1"/>
    <row r="43103" hidden="1"/>
    <row r="43104" hidden="1"/>
    <row r="43105" hidden="1"/>
    <row r="43106" hidden="1"/>
    <row r="43107" hidden="1"/>
    <row r="43108" hidden="1"/>
    <row r="43109" hidden="1"/>
    <row r="43110" hidden="1"/>
    <row r="43111" hidden="1"/>
    <row r="43112" hidden="1"/>
    <row r="43113" hidden="1"/>
    <row r="43114" hidden="1"/>
    <row r="43115" hidden="1"/>
    <row r="43116" hidden="1"/>
    <row r="43117" hidden="1"/>
    <row r="43118" hidden="1"/>
    <row r="43119" hidden="1"/>
    <row r="43120" hidden="1"/>
    <row r="43121" hidden="1"/>
    <row r="43122" hidden="1"/>
    <row r="43123" hidden="1"/>
    <row r="43124" hidden="1"/>
    <row r="43125" hidden="1"/>
    <row r="43126" hidden="1"/>
    <row r="43127" hidden="1"/>
    <row r="43128" hidden="1"/>
    <row r="43129" hidden="1"/>
    <row r="43130" hidden="1"/>
    <row r="43131" hidden="1"/>
    <row r="43132" hidden="1"/>
    <row r="43133" hidden="1"/>
    <row r="43134" hidden="1"/>
    <row r="43135" hidden="1"/>
    <row r="43136" hidden="1"/>
    <row r="43137" hidden="1"/>
    <row r="43138" hidden="1"/>
    <row r="43139" hidden="1"/>
    <row r="43140" hidden="1"/>
    <row r="43141" hidden="1"/>
    <row r="43142" hidden="1"/>
    <row r="43143" hidden="1"/>
    <row r="43144" hidden="1"/>
    <row r="43145" hidden="1"/>
    <row r="43146" hidden="1"/>
    <row r="43147" hidden="1"/>
    <row r="43148" hidden="1"/>
    <row r="43149" hidden="1"/>
    <row r="43150" hidden="1"/>
    <row r="43151" hidden="1"/>
    <row r="43152" hidden="1"/>
    <row r="43153" hidden="1"/>
    <row r="43154" hidden="1"/>
    <row r="43155" hidden="1"/>
    <row r="43156" hidden="1"/>
    <row r="43157" hidden="1"/>
    <row r="43158" hidden="1"/>
    <row r="43159" hidden="1"/>
    <row r="43160" hidden="1"/>
    <row r="43161" hidden="1"/>
    <row r="43162" hidden="1"/>
    <row r="43163" hidden="1"/>
    <row r="43164" hidden="1"/>
    <row r="43165" hidden="1"/>
    <row r="43166" hidden="1"/>
    <row r="43167" hidden="1"/>
    <row r="43168" hidden="1"/>
    <row r="43169" hidden="1"/>
    <row r="43170" hidden="1"/>
    <row r="43171" hidden="1"/>
    <row r="43172" hidden="1"/>
    <row r="43173" hidden="1"/>
    <row r="43174" hidden="1"/>
    <row r="43175" hidden="1"/>
    <row r="43176" hidden="1"/>
    <row r="43177" hidden="1"/>
    <row r="43178" hidden="1"/>
    <row r="43179" hidden="1"/>
    <row r="43180" hidden="1"/>
    <row r="43181" hidden="1"/>
    <row r="43182" hidden="1"/>
    <row r="43183" hidden="1"/>
    <row r="43184" hidden="1"/>
    <row r="43185" hidden="1"/>
    <row r="43186" hidden="1"/>
    <row r="43187" hidden="1"/>
    <row r="43188" hidden="1"/>
    <row r="43189" hidden="1"/>
    <row r="43190" hidden="1"/>
    <row r="43191" hidden="1"/>
    <row r="43192" hidden="1"/>
    <row r="43193" hidden="1"/>
    <row r="43194" hidden="1"/>
    <row r="43195" hidden="1"/>
    <row r="43196" hidden="1"/>
    <row r="43197" hidden="1"/>
    <row r="43198" hidden="1"/>
    <row r="43199" hidden="1"/>
    <row r="43200" hidden="1"/>
    <row r="43201" hidden="1"/>
    <row r="43202" hidden="1"/>
    <row r="43203" hidden="1"/>
    <row r="43204" hidden="1"/>
    <row r="43205" hidden="1"/>
    <row r="43206" hidden="1"/>
    <row r="43207" hidden="1"/>
    <row r="43208" hidden="1"/>
    <row r="43209" hidden="1"/>
    <row r="43210" hidden="1"/>
    <row r="43211" hidden="1"/>
    <row r="43212" hidden="1"/>
    <row r="43213" hidden="1"/>
    <row r="43214" hidden="1"/>
    <row r="43215" hidden="1"/>
    <row r="43216" hidden="1"/>
    <row r="43217" hidden="1"/>
    <row r="43218" hidden="1"/>
    <row r="43219" hidden="1"/>
    <row r="43220" hidden="1"/>
    <row r="43221" hidden="1"/>
    <row r="43222" hidden="1"/>
    <row r="43223" hidden="1"/>
    <row r="43224" hidden="1"/>
    <row r="43225" hidden="1"/>
    <row r="43226" hidden="1"/>
    <row r="43227" hidden="1"/>
    <row r="43228" hidden="1"/>
    <row r="43229" hidden="1"/>
    <row r="43230" hidden="1"/>
    <row r="43231" hidden="1"/>
    <row r="43232" hidden="1"/>
    <row r="43233" hidden="1"/>
    <row r="43234" hidden="1"/>
    <row r="43235" hidden="1"/>
    <row r="43236" hidden="1"/>
    <row r="43237" hidden="1"/>
    <row r="43238" hidden="1"/>
    <row r="43239" hidden="1"/>
    <row r="43240" hidden="1"/>
    <row r="43241" hidden="1"/>
    <row r="43242" hidden="1"/>
    <row r="43243" hidden="1"/>
    <row r="43244" hidden="1"/>
    <row r="43245" hidden="1"/>
    <row r="43246" hidden="1"/>
    <row r="43247" hidden="1"/>
    <row r="43248" hidden="1"/>
    <row r="43249" hidden="1"/>
    <row r="43250" hidden="1"/>
    <row r="43251" hidden="1"/>
    <row r="43252" hidden="1"/>
    <row r="43253" hidden="1"/>
    <row r="43254" hidden="1"/>
    <row r="43255" hidden="1"/>
    <row r="43256" hidden="1"/>
    <row r="43257" hidden="1"/>
    <row r="43258" hidden="1"/>
    <row r="43259" hidden="1"/>
    <row r="43260" hidden="1"/>
    <row r="43261" hidden="1"/>
    <row r="43262" hidden="1"/>
    <row r="43263" hidden="1"/>
    <row r="43264" hidden="1"/>
    <row r="43265" hidden="1"/>
    <row r="43266" hidden="1"/>
    <row r="43267" hidden="1"/>
    <row r="43268" hidden="1"/>
    <row r="43269" hidden="1"/>
    <row r="43270" hidden="1"/>
    <row r="43271" hidden="1"/>
    <row r="43272" hidden="1"/>
    <row r="43273" hidden="1"/>
    <row r="43274" hidden="1"/>
    <row r="43275" hidden="1"/>
    <row r="43276" hidden="1"/>
    <row r="43277" hidden="1"/>
    <row r="43278" hidden="1"/>
    <row r="43279" hidden="1"/>
    <row r="43280" hidden="1"/>
    <row r="43281" hidden="1"/>
    <row r="43282" hidden="1"/>
    <row r="43283" hidden="1"/>
    <row r="43284" hidden="1"/>
    <row r="43285" hidden="1"/>
    <row r="43286" hidden="1"/>
    <row r="43287" hidden="1"/>
    <row r="43288" hidden="1"/>
    <row r="43289" hidden="1"/>
    <row r="43290" hidden="1"/>
    <row r="43291" hidden="1"/>
    <row r="43292" hidden="1"/>
    <row r="43293" hidden="1"/>
    <row r="43294" hidden="1"/>
    <row r="43295" hidden="1"/>
    <row r="43296" hidden="1"/>
    <row r="43297" hidden="1"/>
    <row r="43298" hidden="1"/>
    <row r="43299" hidden="1"/>
    <row r="43300" hidden="1"/>
    <row r="43301" hidden="1"/>
    <row r="43302" hidden="1"/>
    <row r="43303" hidden="1"/>
    <row r="43304" hidden="1"/>
    <row r="43305" hidden="1"/>
    <row r="43306" hidden="1"/>
    <row r="43307" hidden="1"/>
    <row r="43308" hidden="1"/>
    <row r="43309" hidden="1"/>
    <row r="43310" hidden="1"/>
    <row r="43311" hidden="1"/>
    <row r="43312" hidden="1"/>
    <row r="43313" hidden="1"/>
    <row r="43314" hidden="1"/>
    <row r="43315" hidden="1"/>
    <row r="43316" hidden="1"/>
    <row r="43317" hidden="1"/>
    <row r="43318" hidden="1"/>
    <row r="43319" hidden="1"/>
    <row r="43320" hidden="1"/>
    <row r="43321" hidden="1"/>
    <row r="43322" hidden="1"/>
    <row r="43323" hidden="1"/>
    <row r="43324" hidden="1"/>
    <row r="43325" hidden="1"/>
    <row r="43326" hidden="1"/>
    <row r="43327" hidden="1"/>
    <row r="43328" hidden="1"/>
    <row r="43329" hidden="1"/>
    <row r="43330" hidden="1"/>
    <row r="43331" hidden="1"/>
    <row r="43332" hidden="1"/>
    <row r="43333" hidden="1"/>
    <row r="43334" hidden="1"/>
    <row r="43335" hidden="1"/>
    <row r="43336" hidden="1"/>
    <row r="43337" hidden="1"/>
    <row r="43338" hidden="1"/>
    <row r="43339" hidden="1"/>
    <row r="43340" hidden="1"/>
    <row r="43341" hidden="1"/>
    <row r="43342" hidden="1"/>
    <row r="43343" hidden="1"/>
    <row r="43344" hidden="1"/>
    <row r="43345" hidden="1"/>
    <row r="43346" hidden="1"/>
    <row r="43347" hidden="1"/>
    <row r="43348" hidden="1"/>
    <row r="43349" hidden="1"/>
    <row r="43350" hidden="1"/>
    <row r="43351" hidden="1"/>
    <row r="43352" hidden="1"/>
    <row r="43353" hidden="1"/>
    <row r="43354" hidden="1"/>
    <row r="43355" hidden="1"/>
    <row r="43356" hidden="1"/>
    <row r="43357" hidden="1"/>
    <row r="43358" hidden="1"/>
    <row r="43359" hidden="1"/>
    <row r="43360" hidden="1"/>
    <row r="43361" hidden="1"/>
    <row r="43362" hidden="1"/>
    <row r="43363" hidden="1"/>
    <row r="43364" hidden="1"/>
    <row r="43365" hidden="1"/>
    <row r="43366" hidden="1"/>
    <row r="43367" hidden="1"/>
    <row r="43368" hidden="1"/>
    <row r="43369" hidden="1"/>
    <row r="43370" hidden="1"/>
    <row r="43371" hidden="1"/>
    <row r="43372" hidden="1"/>
    <row r="43373" hidden="1"/>
    <row r="43374" hidden="1"/>
    <row r="43375" hidden="1"/>
    <row r="43376" hidden="1"/>
    <row r="43377" hidden="1"/>
    <row r="43378" hidden="1"/>
    <row r="43379" hidden="1"/>
    <row r="43380" hidden="1"/>
    <row r="43381" hidden="1"/>
    <row r="43382" hidden="1"/>
    <row r="43383" hidden="1"/>
    <row r="43384" hidden="1"/>
    <row r="43385" hidden="1"/>
    <row r="43386" hidden="1"/>
    <row r="43387" hidden="1"/>
    <row r="43388" hidden="1"/>
    <row r="43389" hidden="1"/>
    <row r="43390" hidden="1"/>
    <row r="43391" hidden="1"/>
    <row r="43392" hidden="1"/>
    <row r="43393" hidden="1"/>
    <row r="43394" hidden="1"/>
    <row r="43395" hidden="1"/>
    <row r="43396" hidden="1"/>
    <row r="43397" hidden="1"/>
    <row r="43398" hidden="1"/>
    <row r="43399" hidden="1"/>
    <row r="43400" hidden="1"/>
    <row r="43401" hidden="1"/>
    <row r="43402" hidden="1"/>
    <row r="43403" hidden="1"/>
    <row r="43404" hidden="1"/>
    <row r="43405" hidden="1"/>
    <row r="43406" hidden="1"/>
    <row r="43407" hidden="1"/>
    <row r="43408" hidden="1"/>
    <row r="43409" hidden="1"/>
    <row r="43410" hidden="1"/>
    <row r="43411" hidden="1"/>
    <row r="43412" hidden="1"/>
    <row r="43413" hidden="1"/>
    <row r="43414" hidden="1"/>
    <row r="43415" hidden="1"/>
    <row r="43416" hidden="1"/>
    <row r="43417" hidden="1"/>
    <row r="43418" hidden="1"/>
    <row r="43419" hidden="1"/>
    <row r="43420" hidden="1"/>
    <row r="43421" hidden="1"/>
    <row r="43422" hidden="1"/>
    <row r="43423" hidden="1"/>
    <row r="43424" hidden="1"/>
    <row r="43425" hidden="1"/>
    <row r="43426" hidden="1"/>
    <row r="43427" hidden="1"/>
    <row r="43428" hidden="1"/>
    <row r="43429" hidden="1"/>
    <row r="43430" hidden="1"/>
    <row r="43431" hidden="1"/>
    <row r="43432" hidden="1"/>
    <row r="43433" hidden="1"/>
    <row r="43434" hidden="1"/>
    <row r="43435" hidden="1"/>
    <row r="43436" hidden="1"/>
    <row r="43437" hidden="1"/>
    <row r="43438" hidden="1"/>
    <row r="43439" hidden="1"/>
    <row r="43440" hidden="1"/>
    <row r="43441" hidden="1"/>
    <row r="43442" hidden="1"/>
    <row r="43443" hidden="1"/>
    <row r="43444" hidden="1"/>
    <row r="43445" hidden="1"/>
    <row r="43446" hidden="1"/>
    <row r="43447" hidden="1"/>
    <row r="43448" hidden="1"/>
    <row r="43449" hidden="1"/>
    <row r="43450" hidden="1"/>
    <row r="43451" hidden="1"/>
    <row r="43452" hidden="1"/>
    <row r="43453" hidden="1"/>
    <row r="43454" hidden="1"/>
    <row r="43455" hidden="1"/>
    <row r="43456" hidden="1"/>
    <row r="43457" hidden="1"/>
    <row r="43458" hidden="1"/>
    <row r="43459" hidden="1"/>
    <row r="43460" hidden="1"/>
    <row r="43461" hidden="1"/>
    <row r="43462" hidden="1"/>
    <row r="43463" hidden="1"/>
    <row r="43464" hidden="1"/>
    <row r="43465" hidden="1"/>
    <row r="43466" hidden="1"/>
    <row r="43467" hidden="1"/>
    <row r="43468" hidden="1"/>
    <row r="43469" hidden="1"/>
    <row r="43470" hidden="1"/>
    <row r="43471" hidden="1"/>
    <row r="43472" hidden="1"/>
    <row r="43473" hidden="1"/>
    <row r="43474" hidden="1"/>
    <row r="43475" hidden="1"/>
    <row r="43476" hidden="1"/>
    <row r="43477" hidden="1"/>
    <row r="43478" hidden="1"/>
    <row r="43479" hidden="1"/>
    <row r="43480" hidden="1"/>
    <row r="43481" hidden="1"/>
    <row r="43482" hidden="1"/>
    <row r="43483" hidden="1"/>
    <row r="43484" hidden="1"/>
    <row r="43485" hidden="1"/>
    <row r="43486" hidden="1"/>
    <row r="43487" hidden="1"/>
    <row r="43488" hidden="1"/>
    <row r="43489" hidden="1"/>
    <row r="43490" hidden="1"/>
    <row r="43491" hidden="1"/>
    <row r="43492" hidden="1"/>
    <row r="43493" hidden="1"/>
    <row r="43494" hidden="1"/>
    <row r="43495" hidden="1"/>
    <row r="43496" hidden="1"/>
    <row r="43497" hidden="1"/>
    <row r="43498" hidden="1"/>
    <row r="43499" hidden="1"/>
    <row r="43500" hidden="1"/>
    <row r="43501" hidden="1"/>
    <row r="43502" hidden="1"/>
    <row r="43503" hidden="1"/>
    <row r="43504" hidden="1"/>
    <row r="43505" hidden="1"/>
    <row r="43506" hidden="1"/>
    <row r="43507" hidden="1"/>
    <row r="43508" hidden="1"/>
    <row r="43509" hidden="1"/>
    <row r="43510" hidden="1"/>
    <row r="43511" hidden="1"/>
    <row r="43512" hidden="1"/>
    <row r="43513" hidden="1"/>
    <row r="43514" hidden="1"/>
    <row r="43515" hidden="1"/>
    <row r="43516" hidden="1"/>
    <row r="43517" hidden="1"/>
    <row r="43518" hidden="1"/>
    <row r="43519" hidden="1"/>
    <row r="43520" hidden="1"/>
    <row r="43521" hidden="1"/>
    <row r="43522" hidden="1"/>
    <row r="43523" hidden="1"/>
    <row r="43524" hidden="1"/>
    <row r="43525" hidden="1"/>
    <row r="43526" hidden="1"/>
    <row r="43527" hidden="1"/>
    <row r="43528" hidden="1"/>
    <row r="43529" hidden="1"/>
    <row r="43530" hidden="1"/>
    <row r="43531" hidden="1"/>
    <row r="43532" hidden="1"/>
    <row r="43533" hidden="1"/>
    <row r="43534" hidden="1"/>
    <row r="43535" hidden="1"/>
    <row r="43536" hidden="1"/>
    <row r="43537" hidden="1"/>
    <row r="43538" hidden="1"/>
    <row r="43539" hidden="1"/>
    <row r="43540" hidden="1"/>
    <row r="43541" hidden="1"/>
    <row r="43542" hidden="1"/>
    <row r="43543" hidden="1"/>
    <row r="43544" hidden="1"/>
    <row r="43545" hidden="1"/>
    <row r="43546" hidden="1"/>
    <row r="43547" hidden="1"/>
    <row r="43548" hidden="1"/>
    <row r="43549" hidden="1"/>
    <row r="43550" hidden="1"/>
    <row r="43551" hidden="1"/>
    <row r="43552" hidden="1"/>
    <row r="43553" hidden="1"/>
    <row r="43554" hidden="1"/>
    <row r="43555" hidden="1"/>
    <row r="43556" hidden="1"/>
    <row r="43557" hidden="1"/>
    <row r="43558" hidden="1"/>
    <row r="43559" hidden="1"/>
    <row r="43560" hidden="1"/>
    <row r="43561" hidden="1"/>
    <row r="43562" hidden="1"/>
    <row r="43563" hidden="1"/>
    <row r="43564" hidden="1"/>
    <row r="43565" hidden="1"/>
    <row r="43566" hidden="1"/>
    <row r="43567" hidden="1"/>
    <row r="43568" hidden="1"/>
    <row r="43569" hidden="1"/>
    <row r="43570" hidden="1"/>
    <row r="43571" hidden="1"/>
    <row r="43572" hidden="1"/>
    <row r="43573" hidden="1"/>
    <row r="43574" hidden="1"/>
    <row r="43575" hidden="1"/>
    <row r="43576" hidden="1"/>
    <row r="43577" hidden="1"/>
    <row r="43578" hidden="1"/>
    <row r="43579" hidden="1"/>
    <row r="43580" hidden="1"/>
    <row r="43581" hidden="1"/>
    <row r="43582" hidden="1"/>
    <row r="43583" hidden="1"/>
    <row r="43584" hidden="1"/>
    <row r="43585" hidden="1"/>
    <row r="43586" hidden="1"/>
    <row r="43587" hidden="1"/>
    <row r="43588" hidden="1"/>
    <row r="43589" hidden="1"/>
    <row r="43590" hidden="1"/>
    <row r="43591" hidden="1"/>
    <row r="43592" hidden="1"/>
    <row r="43593" hidden="1"/>
    <row r="43594" hidden="1"/>
    <row r="43595" hidden="1"/>
    <row r="43596" hidden="1"/>
    <row r="43597" hidden="1"/>
    <row r="43598" hidden="1"/>
    <row r="43599" hidden="1"/>
    <row r="43600" hidden="1"/>
    <row r="43601" hidden="1"/>
    <row r="43602" hidden="1"/>
    <row r="43603" hidden="1"/>
    <row r="43604" hidden="1"/>
    <row r="43605" hidden="1"/>
    <row r="43606" hidden="1"/>
    <row r="43607" hidden="1"/>
    <row r="43608" hidden="1"/>
    <row r="43609" hidden="1"/>
    <row r="43610" hidden="1"/>
    <row r="43611" hidden="1"/>
    <row r="43612" hidden="1"/>
    <row r="43613" hidden="1"/>
    <row r="43614" hidden="1"/>
    <row r="43615" hidden="1"/>
    <row r="43616" hidden="1"/>
    <row r="43617" hidden="1"/>
    <row r="43618" hidden="1"/>
    <row r="43619" hidden="1"/>
    <row r="43620" hidden="1"/>
    <row r="43621" hidden="1"/>
    <row r="43622" hidden="1"/>
    <row r="43623" hidden="1"/>
    <row r="43624" hidden="1"/>
    <row r="43625" hidden="1"/>
    <row r="43626" hidden="1"/>
    <row r="43627" hidden="1"/>
    <row r="43628" hidden="1"/>
    <row r="43629" hidden="1"/>
    <row r="43630" hidden="1"/>
    <row r="43631" hidden="1"/>
    <row r="43632" hidden="1"/>
    <row r="43633" hidden="1"/>
    <row r="43634" hidden="1"/>
    <row r="43635" hidden="1"/>
    <row r="43636" hidden="1"/>
    <row r="43637" hidden="1"/>
    <row r="43638" hidden="1"/>
    <row r="43639" hidden="1"/>
    <row r="43640" hidden="1"/>
    <row r="43641" hidden="1"/>
    <row r="43642" hidden="1"/>
    <row r="43643" hidden="1"/>
    <row r="43644" hidden="1"/>
    <row r="43645" hidden="1"/>
    <row r="43646" hidden="1"/>
    <row r="43647" hidden="1"/>
    <row r="43648" hidden="1"/>
    <row r="43649" hidden="1"/>
    <row r="43650" hidden="1"/>
    <row r="43651" hidden="1"/>
    <row r="43652" hidden="1"/>
    <row r="43653" hidden="1"/>
    <row r="43654" hidden="1"/>
    <row r="43655" hidden="1"/>
    <row r="43656" hidden="1"/>
    <row r="43657" hidden="1"/>
    <row r="43658" hidden="1"/>
    <row r="43659" hidden="1"/>
    <row r="43660" hidden="1"/>
    <row r="43661" hidden="1"/>
    <row r="43662" hidden="1"/>
    <row r="43663" hidden="1"/>
    <row r="43664" hidden="1"/>
    <row r="43665" hidden="1"/>
    <row r="43666" hidden="1"/>
    <row r="43667" hidden="1"/>
    <row r="43668" hidden="1"/>
    <row r="43669" hidden="1"/>
    <row r="43670" hidden="1"/>
    <row r="43671" hidden="1"/>
    <row r="43672" hidden="1"/>
    <row r="43673" hidden="1"/>
    <row r="43674" hidden="1"/>
    <row r="43675" hidden="1"/>
    <row r="43676" hidden="1"/>
    <row r="43677" hidden="1"/>
    <row r="43678" hidden="1"/>
    <row r="43679" hidden="1"/>
    <row r="43680" hidden="1"/>
    <row r="43681" hidden="1"/>
    <row r="43682" hidden="1"/>
    <row r="43683" hidden="1"/>
    <row r="43684" hidden="1"/>
    <row r="43685" hidden="1"/>
    <row r="43686" hidden="1"/>
    <row r="43687" hidden="1"/>
    <row r="43688" hidden="1"/>
    <row r="43689" hidden="1"/>
    <row r="43690" hidden="1"/>
    <row r="43691" hidden="1"/>
    <row r="43692" hidden="1"/>
    <row r="43693" hidden="1"/>
    <row r="43694" hidden="1"/>
    <row r="43695" hidden="1"/>
    <row r="43696" hidden="1"/>
    <row r="43697" hidden="1"/>
    <row r="43698" hidden="1"/>
    <row r="43699" hidden="1"/>
    <row r="43700" hidden="1"/>
    <row r="43701" hidden="1"/>
    <row r="43702" hidden="1"/>
    <row r="43703" hidden="1"/>
    <row r="43704" hidden="1"/>
    <row r="43705" hidden="1"/>
    <row r="43706" hidden="1"/>
    <row r="43707" hidden="1"/>
    <row r="43708" hidden="1"/>
    <row r="43709" hidden="1"/>
    <row r="43710" hidden="1"/>
    <row r="43711" hidden="1"/>
    <row r="43712" hidden="1"/>
    <row r="43713" hidden="1"/>
    <row r="43714" hidden="1"/>
    <row r="43715" hidden="1"/>
    <row r="43716" hidden="1"/>
    <row r="43717" hidden="1"/>
    <row r="43718" hidden="1"/>
    <row r="43719" hidden="1"/>
    <row r="43720" hidden="1"/>
    <row r="43721" hidden="1"/>
    <row r="43722" hidden="1"/>
    <row r="43723" hidden="1"/>
    <row r="43724" hidden="1"/>
    <row r="43725" hidden="1"/>
    <row r="43726" hidden="1"/>
    <row r="43727" hidden="1"/>
    <row r="43728" hidden="1"/>
    <row r="43729" hidden="1"/>
    <row r="43730" hidden="1"/>
    <row r="43731" hidden="1"/>
    <row r="43732" hidden="1"/>
    <row r="43733" hidden="1"/>
    <row r="43734" hidden="1"/>
    <row r="43735" hidden="1"/>
    <row r="43736" hidden="1"/>
    <row r="43737" hidden="1"/>
    <row r="43738" hidden="1"/>
    <row r="43739" hidden="1"/>
    <row r="43740" hidden="1"/>
    <row r="43741" hidden="1"/>
    <row r="43742" hidden="1"/>
    <row r="43743" hidden="1"/>
    <row r="43744" hidden="1"/>
    <row r="43745" hidden="1"/>
    <row r="43746" hidden="1"/>
    <row r="43747" hidden="1"/>
    <row r="43748" hidden="1"/>
    <row r="43749" hidden="1"/>
    <row r="43750" hidden="1"/>
    <row r="43751" hidden="1"/>
    <row r="43752" hidden="1"/>
    <row r="43753" hidden="1"/>
    <row r="43754" hidden="1"/>
    <row r="43755" hidden="1"/>
    <row r="43756" hidden="1"/>
    <row r="43757" hidden="1"/>
    <row r="43758" hidden="1"/>
    <row r="43759" hidden="1"/>
    <row r="43760" hidden="1"/>
    <row r="43761" hidden="1"/>
    <row r="43762" hidden="1"/>
    <row r="43763" hidden="1"/>
    <row r="43764" hidden="1"/>
    <row r="43765" hidden="1"/>
    <row r="43766" hidden="1"/>
    <row r="43767" hidden="1"/>
    <row r="43768" hidden="1"/>
    <row r="43769" hidden="1"/>
    <row r="43770" hidden="1"/>
    <row r="43771" hidden="1"/>
    <row r="43772" hidden="1"/>
    <row r="43773" hidden="1"/>
    <row r="43774" hidden="1"/>
    <row r="43775" hidden="1"/>
    <row r="43776" hidden="1"/>
    <row r="43777" hidden="1"/>
    <row r="43778" hidden="1"/>
    <row r="43779" hidden="1"/>
    <row r="43780" hidden="1"/>
    <row r="43781" hidden="1"/>
    <row r="43782" hidden="1"/>
    <row r="43783" hidden="1"/>
    <row r="43784" hidden="1"/>
    <row r="43785" hidden="1"/>
    <row r="43786" hidden="1"/>
    <row r="43787" hidden="1"/>
    <row r="43788" hidden="1"/>
    <row r="43789" hidden="1"/>
    <row r="43790" hidden="1"/>
    <row r="43791" hidden="1"/>
    <row r="43792" hidden="1"/>
    <row r="43793" hidden="1"/>
    <row r="43794" hidden="1"/>
    <row r="43795" hidden="1"/>
    <row r="43796" hidden="1"/>
    <row r="43797" hidden="1"/>
    <row r="43798" hidden="1"/>
    <row r="43799" hidden="1"/>
    <row r="43800" hidden="1"/>
    <row r="43801" hidden="1"/>
    <row r="43802" hidden="1"/>
    <row r="43803" hidden="1"/>
    <row r="43804" hidden="1"/>
    <row r="43805" hidden="1"/>
    <row r="43806" hidden="1"/>
    <row r="43807" hidden="1"/>
    <row r="43808" hidden="1"/>
    <row r="43809" hidden="1"/>
    <row r="43810" hidden="1"/>
    <row r="43811" hidden="1"/>
    <row r="43812" hidden="1"/>
    <row r="43813" hidden="1"/>
    <row r="43814" hidden="1"/>
    <row r="43815" hidden="1"/>
    <row r="43816" hidden="1"/>
    <row r="43817" hidden="1"/>
    <row r="43818" hidden="1"/>
    <row r="43819" hidden="1"/>
    <row r="43820" hidden="1"/>
    <row r="43821" hidden="1"/>
    <row r="43822" hidden="1"/>
    <row r="43823" hidden="1"/>
    <row r="43824" hidden="1"/>
    <row r="43825" hidden="1"/>
    <row r="43826" hidden="1"/>
    <row r="43827" hidden="1"/>
    <row r="43828" hidden="1"/>
    <row r="43829" hidden="1"/>
    <row r="43830" hidden="1"/>
    <row r="43831" hidden="1"/>
    <row r="43832" hidden="1"/>
    <row r="43833" hidden="1"/>
    <row r="43834" hidden="1"/>
    <row r="43835" hidden="1"/>
    <row r="43836" hidden="1"/>
    <row r="43837" hidden="1"/>
    <row r="43838" hidden="1"/>
    <row r="43839" hidden="1"/>
    <row r="43840" hidden="1"/>
    <row r="43841" hidden="1"/>
    <row r="43842" hidden="1"/>
    <row r="43843" hidden="1"/>
    <row r="43844" hidden="1"/>
    <row r="43845" hidden="1"/>
    <row r="43846" hidden="1"/>
    <row r="43847" hidden="1"/>
    <row r="43848" hidden="1"/>
    <row r="43849" hidden="1"/>
    <row r="43850" hidden="1"/>
    <row r="43851" hidden="1"/>
    <row r="43852" hidden="1"/>
    <row r="43853" hidden="1"/>
    <row r="43854" hidden="1"/>
    <row r="43855" hidden="1"/>
    <row r="43856" hidden="1"/>
    <row r="43857" hidden="1"/>
    <row r="43858" hidden="1"/>
    <row r="43859" hidden="1"/>
    <row r="43860" hidden="1"/>
    <row r="43861" hidden="1"/>
    <row r="43862" hidden="1"/>
    <row r="43863" hidden="1"/>
    <row r="43864" hidden="1"/>
    <row r="43865" hidden="1"/>
    <row r="43866" hidden="1"/>
    <row r="43867" hidden="1"/>
    <row r="43868" hidden="1"/>
    <row r="43869" hidden="1"/>
    <row r="43870" hidden="1"/>
    <row r="43871" hidden="1"/>
    <row r="43872" hidden="1"/>
    <row r="43873" hidden="1"/>
    <row r="43874" hidden="1"/>
    <row r="43875" hidden="1"/>
    <row r="43876" hidden="1"/>
    <row r="43877" hidden="1"/>
    <row r="43878" hidden="1"/>
    <row r="43879" hidden="1"/>
    <row r="43880" hidden="1"/>
    <row r="43881" hidden="1"/>
    <row r="43882" hidden="1"/>
    <row r="43883" hidden="1"/>
    <row r="43884" hidden="1"/>
    <row r="43885" hidden="1"/>
    <row r="43886" hidden="1"/>
    <row r="43887" hidden="1"/>
    <row r="43888" hidden="1"/>
    <row r="43889" hidden="1"/>
    <row r="43890" hidden="1"/>
    <row r="43891" hidden="1"/>
    <row r="43892" hidden="1"/>
    <row r="43893" hidden="1"/>
    <row r="43894" hidden="1"/>
    <row r="43895" hidden="1"/>
    <row r="43896" hidden="1"/>
    <row r="43897" hidden="1"/>
    <row r="43898" hidden="1"/>
    <row r="43899" hidden="1"/>
    <row r="43900" hidden="1"/>
    <row r="43901" hidden="1"/>
    <row r="43902" hidden="1"/>
    <row r="43903" hidden="1"/>
    <row r="43904" hidden="1"/>
    <row r="43905" hidden="1"/>
    <row r="43906" hidden="1"/>
    <row r="43907" hidden="1"/>
    <row r="43908" hidden="1"/>
    <row r="43909" hidden="1"/>
    <row r="43910" hidden="1"/>
    <row r="43911" hidden="1"/>
    <row r="43912" hidden="1"/>
    <row r="43913" hidden="1"/>
    <row r="43914" hidden="1"/>
    <row r="43915" hidden="1"/>
    <row r="43916" hidden="1"/>
    <row r="43917" hidden="1"/>
    <row r="43918" hidden="1"/>
    <row r="43919" hidden="1"/>
    <row r="43920" hidden="1"/>
    <row r="43921" hidden="1"/>
    <row r="43922" hidden="1"/>
    <row r="43923" hidden="1"/>
    <row r="43924" hidden="1"/>
    <row r="43925" hidden="1"/>
    <row r="43926" hidden="1"/>
    <row r="43927" hidden="1"/>
    <row r="43928" hidden="1"/>
    <row r="43929" hidden="1"/>
    <row r="43930" hidden="1"/>
    <row r="43931" hidden="1"/>
    <row r="43932" hidden="1"/>
    <row r="43933" hidden="1"/>
    <row r="43934" hidden="1"/>
    <row r="43935" hidden="1"/>
    <row r="43936" hidden="1"/>
    <row r="43937" hidden="1"/>
    <row r="43938" hidden="1"/>
    <row r="43939" hidden="1"/>
    <row r="43940" hidden="1"/>
    <row r="43941" hidden="1"/>
    <row r="43942" hidden="1"/>
    <row r="43943" hidden="1"/>
    <row r="43944" hidden="1"/>
    <row r="43945" hidden="1"/>
    <row r="43946" hidden="1"/>
    <row r="43947" hidden="1"/>
    <row r="43948" hidden="1"/>
    <row r="43949" hidden="1"/>
    <row r="43950" hidden="1"/>
    <row r="43951" hidden="1"/>
    <row r="43952" hidden="1"/>
    <row r="43953" hidden="1"/>
    <row r="43954" hidden="1"/>
    <row r="43955" hidden="1"/>
    <row r="43956" hidden="1"/>
    <row r="43957" hidden="1"/>
    <row r="43958" hidden="1"/>
    <row r="43959" hidden="1"/>
    <row r="43960" hidden="1"/>
    <row r="43961" hidden="1"/>
    <row r="43962" hidden="1"/>
    <row r="43963" hidden="1"/>
    <row r="43964" hidden="1"/>
    <row r="43965" hidden="1"/>
    <row r="43966" hidden="1"/>
    <row r="43967" hidden="1"/>
    <row r="43968" hidden="1"/>
    <row r="43969" hidden="1"/>
    <row r="43970" hidden="1"/>
    <row r="43971" hidden="1"/>
    <row r="43972" hidden="1"/>
    <row r="43973" hidden="1"/>
    <row r="43974" hidden="1"/>
    <row r="43975" hidden="1"/>
    <row r="43976" hidden="1"/>
    <row r="43977" hidden="1"/>
    <row r="43978" hidden="1"/>
    <row r="43979" hidden="1"/>
    <row r="43980" hidden="1"/>
    <row r="43981" hidden="1"/>
    <row r="43982" hidden="1"/>
    <row r="43983" hidden="1"/>
    <row r="43984" hidden="1"/>
    <row r="43985" hidden="1"/>
    <row r="43986" hidden="1"/>
    <row r="43987" hidden="1"/>
    <row r="43988" hidden="1"/>
    <row r="43989" hidden="1"/>
    <row r="43990" hidden="1"/>
    <row r="43991" hidden="1"/>
    <row r="43992" hidden="1"/>
    <row r="43993" hidden="1"/>
    <row r="43994" hidden="1"/>
    <row r="43995" hidden="1"/>
    <row r="43996" hidden="1"/>
    <row r="43997" hidden="1"/>
    <row r="43998" hidden="1"/>
    <row r="43999" hidden="1"/>
    <row r="44000" hidden="1"/>
    <row r="44001" hidden="1"/>
    <row r="44002" hidden="1"/>
    <row r="44003" hidden="1"/>
    <row r="44004" hidden="1"/>
    <row r="44005" hidden="1"/>
    <row r="44006" hidden="1"/>
    <row r="44007" hidden="1"/>
    <row r="44008" hidden="1"/>
    <row r="44009" hidden="1"/>
    <row r="44010" hidden="1"/>
    <row r="44011" hidden="1"/>
    <row r="44012" hidden="1"/>
    <row r="44013" hidden="1"/>
    <row r="44014" hidden="1"/>
    <row r="44015" hidden="1"/>
    <row r="44016" hidden="1"/>
    <row r="44017" hidden="1"/>
    <row r="44018" hidden="1"/>
    <row r="44019" hidden="1"/>
    <row r="44020" hidden="1"/>
    <row r="44021" hidden="1"/>
    <row r="44022" hidden="1"/>
    <row r="44023" hidden="1"/>
    <row r="44024" hidden="1"/>
    <row r="44025" hidden="1"/>
    <row r="44026" hidden="1"/>
    <row r="44027" hidden="1"/>
    <row r="44028" hidden="1"/>
    <row r="44029" hidden="1"/>
    <row r="44030" hidden="1"/>
    <row r="44031" hidden="1"/>
    <row r="44032" hidden="1"/>
    <row r="44033" hidden="1"/>
    <row r="44034" hidden="1"/>
    <row r="44035" hidden="1"/>
    <row r="44036" hidden="1"/>
    <row r="44037" hidden="1"/>
    <row r="44038" hidden="1"/>
    <row r="44039" hidden="1"/>
    <row r="44040" hidden="1"/>
    <row r="44041" hidden="1"/>
    <row r="44042" hidden="1"/>
    <row r="44043" hidden="1"/>
    <row r="44044" hidden="1"/>
    <row r="44045" hidden="1"/>
    <row r="44046" hidden="1"/>
    <row r="44047" hidden="1"/>
    <row r="44048" hidden="1"/>
    <row r="44049" hidden="1"/>
    <row r="44050" hidden="1"/>
    <row r="44051" hidden="1"/>
    <row r="44052" hidden="1"/>
    <row r="44053" hidden="1"/>
    <row r="44054" hidden="1"/>
    <row r="44055" hidden="1"/>
    <row r="44056" hidden="1"/>
    <row r="44057" hidden="1"/>
    <row r="44058" hidden="1"/>
    <row r="44059" hidden="1"/>
    <row r="44060" hidden="1"/>
    <row r="44061" hidden="1"/>
    <row r="44062" hidden="1"/>
    <row r="44063" hidden="1"/>
    <row r="44064" hidden="1"/>
    <row r="44065" hidden="1"/>
    <row r="44066" hidden="1"/>
    <row r="44067" hidden="1"/>
    <row r="44068" hidden="1"/>
    <row r="44069" hidden="1"/>
    <row r="44070" hidden="1"/>
    <row r="44071" hidden="1"/>
    <row r="44072" hidden="1"/>
    <row r="44073" hidden="1"/>
    <row r="44074" hidden="1"/>
    <row r="44075" hidden="1"/>
    <row r="44076" hidden="1"/>
    <row r="44077" hidden="1"/>
    <row r="44078" hidden="1"/>
    <row r="44079" hidden="1"/>
    <row r="44080" hidden="1"/>
    <row r="44081" hidden="1"/>
    <row r="44082" hidden="1"/>
    <row r="44083" hidden="1"/>
    <row r="44084" hidden="1"/>
    <row r="44085" hidden="1"/>
    <row r="44086" hidden="1"/>
    <row r="44087" hidden="1"/>
    <row r="44088" hidden="1"/>
    <row r="44089" hidden="1"/>
    <row r="44090" hidden="1"/>
    <row r="44091" hidden="1"/>
    <row r="44092" hidden="1"/>
    <row r="44093" hidden="1"/>
    <row r="44094" hidden="1"/>
    <row r="44095" hidden="1"/>
    <row r="44096" hidden="1"/>
    <row r="44097" hidden="1"/>
    <row r="44098" hidden="1"/>
    <row r="44099" hidden="1"/>
    <row r="44100" hidden="1"/>
    <row r="44101" hidden="1"/>
    <row r="44102" hidden="1"/>
    <row r="44103" hidden="1"/>
    <row r="44104" hidden="1"/>
    <row r="44105" hidden="1"/>
    <row r="44106" hidden="1"/>
    <row r="44107" hidden="1"/>
    <row r="44108" hidden="1"/>
    <row r="44109" hidden="1"/>
    <row r="44110" hidden="1"/>
    <row r="44111" hidden="1"/>
    <row r="44112" hidden="1"/>
    <row r="44113" hidden="1"/>
    <row r="44114" hidden="1"/>
    <row r="44115" hidden="1"/>
    <row r="44116" hidden="1"/>
    <row r="44117" hidden="1"/>
    <row r="44118" hidden="1"/>
    <row r="44119" hidden="1"/>
    <row r="44120" hidden="1"/>
    <row r="44121" hidden="1"/>
    <row r="44122" hidden="1"/>
    <row r="44123" hidden="1"/>
    <row r="44124" hidden="1"/>
    <row r="44125" hidden="1"/>
    <row r="44126" hidden="1"/>
    <row r="44127" hidden="1"/>
    <row r="44128" hidden="1"/>
    <row r="44129" hidden="1"/>
    <row r="44130" hidden="1"/>
    <row r="44131" hidden="1"/>
    <row r="44132" hidden="1"/>
    <row r="44133" hidden="1"/>
    <row r="44134" hidden="1"/>
    <row r="44135" hidden="1"/>
    <row r="44136" hidden="1"/>
    <row r="44137" hidden="1"/>
    <row r="44138" hidden="1"/>
    <row r="44139" hidden="1"/>
    <row r="44140" hidden="1"/>
    <row r="44141" hidden="1"/>
    <row r="44142" hidden="1"/>
    <row r="44143" hidden="1"/>
    <row r="44144" hidden="1"/>
    <row r="44145" hidden="1"/>
    <row r="44146" hidden="1"/>
    <row r="44147" hidden="1"/>
    <row r="44148" hidden="1"/>
    <row r="44149" hidden="1"/>
    <row r="44150" hidden="1"/>
    <row r="44151" hidden="1"/>
    <row r="44152" hidden="1"/>
    <row r="44153" hidden="1"/>
    <row r="44154" hidden="1"/>
    <row r="44155" hidden="1"/>
    <row r="44156" hidden="1"/>
    <row r="44157" hidden="1"/>
    <row r="44158" hidden="1"/>
    <row r="44159" hidden="1"/>
    <row r="44160" hidden="1"/>
    <row r="44161" hidden="1"/>
    <row r="44162" hidden="1"/>
    <row r="44163" hidden="1"/>
    <row r="44164" hidden="1"/>
    <row r="44165" hidden="1"/>
    <row r="44166" hidden="1"/>
    <row r="44167" hidden="1"/>
    <row r="44168" hidden="1"/>
    <row r="44169" hidden="1"/>
    <row r="44170" hidden="1"/>
    <row r="44171" hidden="1"/>
    <row r="44172" hidden="1"/>
    <row r="44173" hidden="1"/>
    <row r="44174" hidden="1"/>
    <row r="44175" hidden="1"/>
    <row r="44176" hidden="1"/>
    <row r="44177" hidden="1"/>
    <row r="44178" hidden="1"/>
    <row r="44179" hidden="1"/>
    <row r="44180" hidden="1"/>
    <row r="44181" hidden="1"/>
    <row r="44182" hidden="1"/>
    <row r="44183" hidden="1"/>
    <row r="44184" hidden="1"/>
    <row r="44185" hidden="1"/>
    <row r="44186" hidden="1"/>
    <row r="44187" hidden="1"/>
    <row r="44188" hidden="1"/>
    <row r="44189" hidden="1"/>
    <row r="44190" hidden="1"/>
    <row r="44191" hidden="1"/>
    <row r="44192" hidden="1"/>
    <row r="44193" hidden="1"/>
    <row r="44194" hidden="1"/>
    <row r="44195" hidden="1"/>
    <row r="44196" hidden="1"/>
    <row r="44197" hidden="1"/>
    <row r="44198" hidden="1"/>
    <row r="44199" hidden="1"/>
    <row r="44200" hidden="1"/>
    <row r="44201" hidden="1"/>
    <row r="44202" hidden="1"/>
    <row r="44203" hidden="1"/>
    <row r="44204" hidden="1"/>
    <row r="44205" hidden="1"/>
    <row r="44206" hidden="1"/>
    <row r="44207" hidden="1"/>
    <row r="44208" hidden="1"/>
    <row r="44209" hidden="1"/>
    <row r="44210" hidden="1"/>
    <row r="44211" hidden="1"/>
    <row r="44212" hidden="1"/>
    <row r="44213" hidden="1"/>
    <row r="44214" hidden="1"/>
    <row r="44215" hidden="1"/>
    <row r="44216" hidden="1"/>
    <row r="44217" hidden="1"/>
    <row r="44218" hidden="1"/>
    <row r="44219" hidden="1"/>
    <row r="44220" hidden="1"/>
    <row r="44221" hidden="1"/>
    <row r="44222" hidden="1"/>
    <row r="44223" hidden="1"/>
    <row r="44224" hidden="1"/>
    <row r="44225" hidden="1"/>
    <row r="44226" hidden="1"/>
    <row r="44227" hidden="1"/>
    <row r="44228" hidden="1"/>
    <row r="44229" hidden="1"/>
    <row r="44230" hidden="1"/>
    <row r="44231" hidden="1"/>
    <row r="44232" hidden="1"/>
    <row r="44233" hidden="1"/>
    <row r="44234" hidden="1"/>
    <row r="44235" hidden="1"/>
    <row r="44236" hidden="1"/>
    <row r="44237" hidden="1"/>
    <row r="44238" hidden="1"/>
    <row r="44239" hidden="1"/>
    <row r="44240" hidden="1"/>
    <row r="44241" hidden="1"/>
    <row r="44242" hidden="1"/>
    <row r="44243" hidden="1"/>
    <row r="44244" hidden="1"/>
    <row r="44245" hidden="1"/>
    <row r="44246" hidden="1"/>
    <row r="44247" hidden="1"/>
    <row r="44248" hidden="1"/>
    <row r="44249" hidden="1"/>
    <row r="44250" hidden="1"/>
    <row r="44251" hidden="1"/>
    <row r="44252" hidden="1"/>
    <row r="44253" hidden="1"/>
    <row r="44254" hidden="1"/>
    <row r="44255" hidden="1"/>
    <row r="44256" hidden="1"/>
    <row r="44257" hidden="1"/>
    <row r="44258" hidden="1"/>
    <row r="44259" hidden="1"/>
    <row r="44260" hidden="1"/>
    <row r="44261" hidden="1"/>
    <row r="44262" hidden="1"/>
    <row r="44263" hidden="1"/>
    <row r="44264" hidden="1"/>
    <row r="44265" hidden="1"/>
    <row r="44266" hidden="1"/>
    <row r="44267" hidden="1"/>
    <row r="44268" hidden="1"/>
    <row r="44269" hidden="1"/>
    <row r="44270" hidden="1"/>
    <row r="44271" hidden="1"/>
    <row r="44272" hidden="1"/>
    <row r="44273" hidden="1"/>
    <row r="44274" hidden="1"/>
    <row r="44275" hidden="1"/>
    <row r="44276" hidden="1"/>
    <row r="44277" hidden="1"/>
    <row r="44278" hidden="1"/>
    <row r="44279" hidden="1"/>
    <row r="44280" hidden="1"/>
    <row r="44281" hidden="1"/>
    <row r="44282" hidden="1"/>
    <row r="44283" hidden="1"/>
    <row r="44284" hidden="1"/>
    <row r="44285" hidden="1"/>
    <row r="44286" hidden="1"/>
    <row r="44287" hidden="1"/>
    <row r="44288" hidden="1"/>
    <row r="44289" hidden="1"/>
    <row r="44290" hidden="1"/>
    <row r="44291" hidden="1"/>
    <row r="44292" hidden="1"/>
    <row r="44293" hidden="1"/>
    <row r="44294" hidden="1"/>
    <row r="44295" hidden="1"/>
    <row r="44296" hidden="1"/>
    <row r="44297" hidden="1"/>
    <row r="44298" hidden="1"/>
    <row r="44299" hidden="1"/>
    <row r="44300" hidden="1"/>
    <row r="44301" hidden="1"/>
    <row r="44302" hidden="1"/>
    <row r="44303" hidden="1"/>
    <row r="44304" hidden="1"/>
    <row r="44305" hidden="1"/>
    <row r="44306" hidden="1"/>
    <row r="44307" hidden="1"/>
    <row r="44308" hidden="1"/>
    <row r="44309" hidden="1"/>
    <row r="44310" hidden="1"/>
    <row r="44311" hidden="1"/>
    <row r="44312" hidden="1"/>
    <row r="44313" hidden="1"/>
    <row r="44314" hidden="1"/>
    <row r="44315" hidden="1"/>
    <row r="44316" hidden="1"/>
    <row r="44317" hidden="1"/>
    <row r="44318" hidden="1"/>
    <row r="44319" hidden="1"/>
    <row r="44320" hidden="1"/>
    <row r="44321" hidden="1"/>
    <row r="44322" hidden="1"/>
    <row r="44323" hidden="1"/>
    <row r="44324" hidden="1"/>
    <row r="44325" hidden="1"/>
    <row r="44326" hidden="1"/>
    <row r="44327" hidden="1"/>
    <row r="44328" hidden="1"/>
    <row r="44329" hidden="1"/>
    <row r="44330" hidden="1"/>
    <row r="44331" hidden="1"/>
    <row r="44332" hidden="1"/>
    <row r="44333" hidden="1"/>
    <row r="44334" hidden="1"/>
    <row r="44335" hidden="1"/>
    <row r="44336" hidden="1"/>
    <row r="44337" hidden="1"/>
    <row r="44338" hidden="1"/>
    <row r="44339" hidden="1"/>
    <row r="44340" hidden="1"/>
    <row r="44341" hidden="1"/>
    <row r="44342" hidden="1"/>
    <row r="44343" hidden="1"/>
    <row r="44344" hidden="1"/>
    <row r="44345" hidden="1"/>
    <row r="44346" hidden="1"/>
    <row r="44347" hidden="1"/>
    <row r="44348" hidden="1"/>
    <row r="44349" hidden="1"/>
    <row r="44350" hidden="1"/>
    <row r="44351" hidden="1"/>
    <row r="44352" hidden="1"/>
    <row r="44353" hidden="1"/>
    <row r="44354" hidden="1"/>
    <row r="44355" hidden="1"/>
    <row r="44356" hidden="1"/>
    <row r="44357" hidden="1"/>
    <row r="44358" hidden="1"/>
    <row r="44359" hidden="1"/>
    <row r="44360" hidden="1"/>
    <row r="44361" hidden="1"/>
    <row r="44362" hidden="1"/>
    <row r="44363" hidden="1"/>
    <row r="44364" hidden="1"/>
    <row r="44365" hidden="1"/>
    <row r="44366" hidden="1"/>
    <row r="44367" hidden="1"/>
    <row r="44368" hidden="1"/>
    <row r="44369" hidden="1"/>
    <row r="44370" hidden="1"/>
    <row r="44371" hidden="1"/>
    <row r="44372" hidden="1"/>
    <row r="44373" hidden="1"/>
    <row r="44374" hidden="1"/>
    <row r="44375" hidden="1"/>
    <row r="44376" hidden="1"/>
    <row r="44377" hidden="1"/>
    <row r="44378" hidden="1"/>
    <row r="44379" hidden="1"/>
    <row r="44380" hidden="1"/>
    <row r="44381" hidden="1"/>
    <row r="44382" hidden="1"/>
    <row r="44383" hidden="1"/>
    <row r="44384" hidden="1"/>
    <row r="44385" hidden="1"/>
    <row r="44386" hidden="1"/>
    <row r="44387" hidden="1"/>
    <row r="44388" hidden="1"/>
    <row r="44389" hidden="1"/>
    <row r="44390" hidden="1"/>
    <row r="44391" hidden="1"/>
    <row r="44392" hidden="1"/>
    <row r="44393" hidden="1"/>
    <row r="44394" hidden="1"/>
    <row r="44395" hidden="1"/>
    <row r="44396" hidden="1"/>
    <row r="44397" hidden="1"/>
    <row r="44398" hidden="1"/>
    <row r="44399" hidden="1"/>
    <row r="44400" hidden="1"/>
    <row r="44401" hidden="1"/>
    <row r="44402" hidden="1"/>
    <row r="44403" hidden="1"/>
    <row r="44404" hidden="1"/>
    <row r="44405" hidden="1"/>
    <row r="44406" hidden="1"/>
    <row r="44407" hidden="1"/>
    <row r="44408" hidden="1"/>
    <row r="44409" hidden="1"/>
    <row r="44410" hidden="1"/>
    <row r="44411" hidden="1"/>
    <row r="44412" hidden="1"/>
    <row r="44413" hidden="1"/>
    <row r="44414" hidden="1"/>
    <row r="44415" hidden="1"/>
    <row r="44416" hidden="1"/>
    <row r="44417" hidden="1"/>
    <row r="44418" hidden="1"/>
    <row r="44419" hidden="1"/>
    <row r="44420" hidden="1"/>
    <row r="44421" hidden="1"/>
    <row r="44422" hidden="1"/>
    <row r="44423" hidden="1"/>
    <row r="44424" hidden="1"/>
    <row r="44425" hidden="1"/>
    <row r="44426" hidden="1"/>
    <row r="44427" hidden="1"/>
    <row r="44428" hidden="1"/>
    <row r="44429" hidden="1"/>
    <row r="44430" hidden="1"/>
    <row r="44431" hidden="1"/>
    <row r="44432" hidden="1"/>
    <row r="44433" hidden="1"/>
    <row r="44434" hidden="1"/>
    <row r="44435" hidden="1"/>
    <row r="44436" hidden="1"/>
    <row r="44437" hidden="1"/>
    <row r="44438" hidden="1"/>
    <row r="44439" hidden="1"/>
    <row r="44440" hidden="1"/>
    <row r="44441" hidden="1"/>
    <row r="44442" hidden="1"/>
    <row r="44443" hidden="1"/>
    <row r="44444" hidden="1"/>
    <row r="44445" hidden="1"/>
    <row r="44446" hidden="1"/>
    <row r="44447" hidden="1"/>
    <row r="44448" hidden="1"/>
    <row r="44449" hidden="1"/>
    <row r="44450" hidden="1"/>
    <row r="44451" hidden="1"/>
    <row r="44452" hidden="1"/>
    <row r="44453" hidden="1"/>
    <row r="44454" hidden="1"/>
    <row r="44455" hidden="1"/>
    <row r="44456" hidden="1"/>
    <row r="44457" hidden="1"/>
    <row r="44458" hidden="1"/>
    <row r="44459" hidden="1"/>
    <row r="44460" hidden="1"/>
    <row r="44461" hidden="1"/>
    <row r="44462" hidden="1"/>
    <row r="44463" hidden="1"/>
    <row r="44464" hidden="1"/>
    <row r="44465" hidden="1"/>
    <row r="44466" hidden="1"/>
    <row r="44467" hidden="1"/>
    <row r="44468" hidden="1"/>
    <row r="44469" hidden="1"/>
    <row r="44470" hidden="1"/>
    <row r="44471" hidden="1"/>
    <row r="44472" hidden="1"/>
    <row r="44473" hidden="1"/>
    <row r="44474" hidden="1"/>
    <row r="44475" hidden="1"/>
    <row r="44476" hidden="1"/>
    <row r="44477" hidden="1"/>
    <row r="44478" hidden="1"/>
    <row r="44479" hidden="1"/>
    <row r="44480" hidden="1"/>
    <row r="44481" hidden="1"/>
    <row r="44482" hidden="1"/>
    <row r="44483" hidden="1"/>
    <row r="44484" hidden="1"/>
    <row r="44485" hidden="1"/>
    <row r="44486" hidden="1"/>
    <row r="44487" hidden="1"/>
    <row r="44488" hidden="1"/>
    <row r="44489" hidden="1"/>
    <row r="44490" hidden="1"/>
    <row r="44491" hidden="1"/>
    <row r="44492" hidden="1"/>
    <row r="44493" hidden="1"/>
    <row r="44494" hidden="1"/>
    <row r="44495" hidden="1"/>
    <row r="44496" hidden="1"/>
    <row r="44497" hidden="1"/>
    <row r="44498" hidden="1"/>
    <row r="44499" hidden="1"/>
    <row r="44500" hidden="1"/>
    <row r="44501" hidden="1"/>
    <row r="44502" hidden="1"/>
    <row r="44503" hidden="1"/>
    <row r="44504" hidden="1"/>
    <row r="44505" hidden="1"/>
    <row r="44506" hidden="1"/>
    <row r="44507" hidden="1"/>
    <row r="44508" hidden="1"/>
    <row r="44509" hidden="1"/>
    <row r="44510" hidden="1"/>
    <row r="44511" hidden="1"/>
    <row r="44512" hidden="1"/>
    <row r="44513" hidden="1"/>
    <row r="44514" hidden="1"/>
    <row r="44515" hidden="1"/>
    <row r="44516" hidden="1"/>
    <row r="44517" hidden="1"/>
    <row r="44518" hidden="1"/>
    <row r="44519" hidden="1"/>
    <row r="44520" hidden="1"/>
    <row r="44521" hidden="1"/>
    <row r="44522" hidden="1"/>
    <row r="44523" hidden="1"/>
    <row r="44524" hidden="1"/>
    <row r="44525" hidden="1"/>
    <row r="44526" hidden="1"/>
    <row r="44527" hidden="1"/>
    <row r="44528" hidden="1"/>
    <row r="44529" hidden="1"/>
    <row r="44530" hidden="1"/>
    <row r="44531" hidden="1"/>
    <row r="44532" hidden="1"/>
    <row r="44533" hidden="1"/>
    <row r="44534" hidden="1"/>
    <row r="44535" hidden="1"/>
    <row r="44536" hidden="1"/>
    <row r="44537" hidden="1"/>
    <row r="44538" hidden="1"/>
    <row r="44539" hidden="1"/>
    <row r="44540" hidden="1"/>
    <row r="44541" hidden="1"/>
    <row r="44542" hidden="1"/>
    <row r="44543" hidden="1"/>
    <row r="44544" hidden="1"/>
    <row r="44545" hidden="1"/>
    <row r="44546" hidden="1"/>
    <row r="44547" hidden="1"/>
    <row r="44548" hidden="1"/>
    <row r="44549" hidden="1"/>
    <row r="44550" hidden="1"/>
    <row r="44551" hidden="1"/>
    <row r="44552" hidden="1"/>
    <row r="44553" hidden="1"/>
    <row r="44554" hidden="1"/>
    <row r="44555" hidden="1"/>
    <row r="44556" hidden="1"/>
    <row r="44557" hidden="1"/>
    <row r="44558" hidden="1"/>
    <row r="44559" hidden="1"/>
    <row r="44560" hidden="1"/>
    <row r="44561" hidden="1"/>
    <row r="44562" hidden="1"/>
    <row r="44563" hidden="1"/>
    <row r="44564" hidden="1"/>
    <row r="44565" hidden="1"/>
    <row r="44566" hidden="1"/>
    <row r="44567" hidden="1"/>
    <row r="44568" hidden="1"/>
    <row r="44569" hidden="1"/>
    <row r="44570" hidden="1"/>
    <row r="44571" hidden="1"/>
    <row r="44572" hidden="1"/>
    <row r="44573" hidden="1"/>
    <row r="44574" hidden="1"/>
    <row r="44575" hidden="1"/>
    <row r="44576" hidden="1"/>
    <row r="44577" hidden="1"/>
    <row r="44578" hidden="1"/>
    <row r="44579" hidden="1"/>
    <row r="44580" hidden="1"/>
    <row r="44581" hidden="1"/>
    <row r="44582" hidden="1"/>
    <row r="44583" hidden="1"/>
    <row r="44584" hidden="1"/>
    <row r="44585" hidden="1"/>
    <row r="44586" hidden="1"/>
    <row r="44587" hidden="1"/>
    <row r="44588" hidden="1"/>
    <row r="44589" hidden="1"/>
    <row r="44590" hidden="1"/>
    <row r="44591" hidden="1"/>
    <row r="44592" hidden="1"/>
    <row r="44593" hidden="1"/>
    <row r="44594" hidden="1"/>
    <row r="44595" hidden="1"/>
    <row r="44596" hidden="1"/>
    <row r="44597" hidden="1"/>
    <row r="44598" hidden="1"/>
    <row r="44599" hidden="1"/>
    <row r="44600" hidden="1"/>
    <row r="44601" hidden="1"/>
    <row r="44602" hidden="1"/>
    <row r="44603" hidden="1"/>
    <row r="44604" hidden="1"/>
    <row r="44605" hidden="1"/>
    <row r="44606" hidden="1"/>
    <row r="44607" hidden="1"/>
    <row r="44608" hidden="1"/>
    <row r="44609" hidden="1"/>
    <row r="44610" hidden="1"/>
    <row r="44611" hidden="1"/>
    <row r="44612" hidden="1"/>
    <row r="44613" hidden="1"/>
    <row r="44614" hidden="1"/>
    <row r="44615" hidden="1"/>
    <row r="44616" hidden="1"/>
    <row r="44617" hidden="1"/>
    <row r="44618" hidden="1"/>
    <row r="44619" hidden="1"/>
    <row r="44620" hidden="1"/>
    <row r="44621" hidden="1"/>
    <row r="44622" hidden="1"/>
    <row r="44623" hidden="1"/>
    <row r="44624" hidden="1"/>
    <row r="44625" hidden="1"/>
    <row r="44626" hidden="1"/>
    <row r="44627" hidden="1"/>
    <row r="44628" hidden="1"/>
    <row r="44629" hidden="1"/>
    <row r="44630" hidden="1"/>
    <row r="44631" hidden="1"/>
    <row r="44632" hidden="1"/>
    <row r="44633" hidden="1"/>
    <row r="44634" hidden="1"/>
    <row r="44635" hidden="1"/>
    <row r="44636" hidden="1"/>
    <row r="44637" hidden="1"/>
    <row r="44638" hidden="1"/>
    <row r="44639" hidden="1"/>
    <row r="44640" hidden="1"/>
    <row r="44641" hidden="1"/>
    <row r="44642" hidden="1"/>
    <row r="44643" hidden="1"/>
    <row r="44644" hidden="1"/>
    <row r="44645" hidden="1"/>
    <row r="44646" hidden="1"/>
    <row r="44647" hidden="1"/>
    <row r="44648" hidden="1"/>
    <row r="44649" hidden="1"/>
    <row r="44650" hidden="1"/>
    <row r="44651" hidden="1"/>
    <row r="44652" hidden="1"/>
    <row r="44653" hidden="1"/>
    <row r="44654" hidden="1"/>
    <row r="44655" hidden="1"/>
    <row r="44656" hidden="1"/>
    <row r="44657" hidden="1"/>
    <row r="44658" hidden="1"/>
    <row r="44659" hidden="1"/>
    <row r="44660" hidden="1"/>
    <row r="44661" hidden="1"/>
    <row r="44662" hidden="1"/>
    <row r="44663" hidden="1"/>
    <row r="44664" hidden="1"/>
    <row r="44665" hidden="1"/>
    <row r="44666" hidden="1"/>
    <row r="44667" hidden="1"/>
    <row r="44668" hidden="1"/>
    <row r="44669" hidden="1"/>
    <row r="44670" hidden="1"/>
    <row r="44671" hidden="1"/>
    <row r="44672" hidden="1"/>
    <row r="44673" hidden="1"/>
    <row r="44674" hidden="1"/>
    <row r="44675" hidden="1"/>
    <row r="44676" hidden="1"/>
    <row r="44677" hidden="1"/>
    <row r="44678" hidden="1"/>
    <row r="44679" hidden="1"/>
    <row r="44680" hidden="1"/>
    <row r="44681" hidden="1"/>
    <row r="44682" hidden="1"/>
    <row r="44683" hidden="1"/>
    <row r="44684" hidden="1"/>
    <row r="44685" hidden="1"/>
    <row r="44686" hidden="1"/>
    <row r="44687" hidden="1"/>
    <row r="44688" hidden="1"/>
    <row r="44689" hidden="1"/>
    <row r="44690" hidden="1"/>
    <row r="44691" hidden="1"/>
    <row r="44692" hidden="1"/>
    <row r="44693" hidden="1"/>
    <row r="44694" hidden="1"/>
    <row r="44695" hidden="1"/>
    <row r="44696" hidden="1"/>
    <row r="44697" hidden="1"/>
    <row r="44698" hidden="1"/>
    <row r="44699" hidden="1"/>
    <row r="44700" hidden="1"/>
    <row r="44701" hidden="1"/>
    <row r="44702" hidden="1"/>
    <row r="44703" hidden="1"/>
    <row r="44704" hidden="1"/>
    <row r="44705" hidden="1"/>
    <row r="44706" hidden="1"/>
    <row r="44707" hidden="1"/>
    <row r="44708" hidden="1"/>
    <row r="44709" hidden="1"/>
    <row r="44710" hidden="1"/>
    <row r="44711" hidden="1"/>
    <row r="44712" hidden="1"/>
    <row r="44713" hidden="1"/>
    <row r="44714" hidden="1"/>
    <row r="44715" hidden="1"/>
    <row r="44716" hidden="1"/>
    <row r="44717" hidden="1"/>
    <row r="44718" hidden="1"/>
    <row r="44719" hidden="1"/>
    <row r="44720" hidden="1"/>
    <row r="44721" hidden="1"/>
    <row r="44722" hidden="1"/>
    <row r="44723" hidden="1"/>
    <row r="44724" hidden="1"/>
    <row r="44725" hidden="1"/>
    <row r="44726" hidden="1"/>
    <row r="44727" hidden="1"/>
    <row r="44728" hidden="1"/>
    <row r="44729" hidden="1"/>
    <row r="44730" hidden="1"/>
    <row r="44731" hidden="1"/>
    <row r="44732" hidden="1"/>
    <row r="44733" hidden="1"/>
    <row r="44734" hidden="1"/>
    <row r="44735" hidden="1"/>
    <row r="44736" hidden="1"/>
    <row r="44737" hidden="1"/>
    <row r="44738" hidden="1"/>
    <row r="44739" hidden="1"/>
    <row r="44740" hidden="1"/>
    <row r="44741" hidden="1"/>
    <row r="44742" hidden="1"/>
    <row r="44743" hidden="1"/>
    <row r="44744" hidden="1"/>
    <row r="44745" hidden="1"/>
    <row r="44746" hidden="1"/>
    <row r="44747" hidden="1"/>
    <row r="44748" hidden="1"/>
    <row r="44749" hidden="1"/>
    <row r="44750" hidden="1"/>
    <row r="44751" hidden="1"/>
    <row r="44752" hidden="1"/>
    <row r="44753" hidden="1"/>
    <row r="44754" hidden="1"/>
    <row r="44755" hidden="1"/>
    <row r="44756" hidden="1"/>
    <row r="44757" hidden="1"/>
    <row r="44758" hidden="1"/>
    <row r="44759" hidden="1"/>
    <row r="44760" hidden="1"/>
    <row r="44761" hidden="1"/>
    <row r="44762" hidden="1"/>
    <row r="44763" hidden="1"/>
    <row r="44764" hidden="1"/>
    <row r="44765" hidden="1"/>
    <row r="44766" hidden="1"/>
    <row r="44767" hidden="1"/>
    <row r="44768" hidden="1"/>
    <row r="44769" hidden="1"/>
    <row r="44770" hidden="1"/>
    <row r="44771" hidden="1"/>
    <row r="44772" hidden="1"/>
    <row r="44773" hidden="1"/>
    <row r="44774" hidden="1"/>
    <row r="44775" hidden="1"/>
    <row r="44776" hidden="1"/>
    <row r="44777" hidden="1"/>
    <row r="44778" hidden="1"/>
    <row r="44779" hidden="1"/>
    <row r="44780" hidden="1"/>
    <row r="44781" hidden="1"/>
    <row r="44782" hidden="1"/>
    <row r="44783" hidden="1"/>
    <row r="44784" hidden="1"/>
    <row r="44785" hidden="1"/>
    <row r="44786" hidden="1"/>
    <row r="44787" hidden="1"/>
    <row r="44788" hidden="1"/>
    <row r="44789" hidden="1"/>
    <row r="44790" hidden="1"/>
    <row r="44791" hidden="1"/>
    <row r="44792" hidden="1"/>
    <row r="44793" hidden="1"/>
    <row r="44794" hidden="1"/>
    <row r="44795" hidden="1"/>
    <row r="44796" hidden="1"/>
    <row r="44797" hidden="1"/>
    <row r="44798" hidden="1"/>
    <row r="44799" hidden="1"/>
    <row r="44800" hidden="1"/>
    <row r="44801" hidden="1"/>
    <row r="44802" hidden="1"/>
    <row r="44803" hidden="1"/>
    <row r="44804" hidden="1"/>
    <row r="44805" hidden="1"/>
    <row r="44806" hidden="1"/>
    <row r="44807" hidden="1"/>
    <row r="44808" hidden="1"/>
    <row r="44809" hidden="1"/>
    <row r="44810" hidden="1"/>
    <row r="44811" hidden="1"/>
    <row r="44812" hidden="1"/>
    <row r="44813" hidden="1"/>
    <row r="44814" hidden="1"/>
    <row r="44815" hidden="1"/>
    <row r="44816" hidden="1"/>
    <row r="44817" hidden="1"/>
    <row r="44818" hidden="1"/>
    <row r="44819" hidden="1"/>
    <row r="44820" hidden="1"/>
    <row r="44821" hidden="1"/>
    <row r="44822" hidden="1"/>
    <row r="44823" hidden="1"/>
    <row r="44824" hidden="1"/>
    <row r="44825" hidden="1"/>
    <row r="44826" hidden="1"/>
    <row r="44827" hidden="1"/>
    <row r="44828" hidden="1"/>
    <row r="44829" hidden="1"/>
    <row r="44830" hidden="1"/>
    <row r="44831" hidden="1"/>
    <row r="44832" hidden="1"/>
    <row r="44833" hidden="1"/>
    <row r="44834" hidden="1"/>
    <row r="44835" hidden="1"/>
    <row r="44836" hidden="1"/>
    <row r="44837" hidden="1"/>
    <row r="44838" hidden="1"/>
    <row r="44839" hidden="1"/>
    <row r="44840" hidden="1"/>
    <row r="44841" hidden="1"/>
    <row r="44842" hidden="1"/>
    <row r="44843" hidden="1"/>
    <row r="44844" hidden="1"/>
    <row r="44845" hidden="1"/>
    <row r="44846" hidden="1"/>
    <row r="44847" hidden="1"/>
    <row r="44848" hidden="1"/>
    <row r="44849" hidden="1"/>
    <row r="44850" hidden="1"/>
    <row r="44851" hidden="1"/>
    <row r="44852" hidden="1"/>
    <row r="44853" hidden="1"/>
    <row r="44854" hidden="1"/>
    <row r="44855" hidden="1"/>
    <row r="44856" hidden="1"/>
    <row r="44857" hidden="1"/>
    <row r="44858" hidden="1"/>
    <row r="44859" hidden="1"/>
    <row r="44860" hidden="1"/>
    <row r="44861" hidden="1"/>
    <row r="44862" hidden="1"/>
    <row r="44863" hidden="1"/>
    <row r="44864" hidden="1"/>
    <row r="44865" hidden="1"/>
    <row r="44866" hidden="1"/>
    <row r="44867" hidden="1"/>
    <row r="44868" hidden="1"/>
    <row r="44869" hidden="1"/>
    <row r="44870" hidden="1"/>
    <row r="44871" hidden="1"/>
    <row r="44872" hidden="1"/>
    <row r="44873" hidden="1"/>
    <row r="44874" hidden="1"/>
    <row r="44875" hidden="1"/>
    <row r="44876" hidden="1"/>
    <row r="44877" hidden="1"/>
    <row r="44878" hidden="1"/>
    <row r="44879" hidden="1"/>
    <row r="44880" hidden="1"/>
    <row r="44881" hidden="1"/>
    <row r="44882" hidden="1"/>
    <row r="44883" hidden="1"/>
    <row r="44884" hidden="1"/>
    <row r="44885" hidden="1"/>
    <row r="44886" hidden="1"/>
    <row r="44887" hidden="1"/>
    <row r="44888" hidden="1"/>
    <row r="44889" hidden="1"/>
    <row r="44890" hidden="1"/>
    <row r="44891" hidden="1"/>
    <row r="44892" hidden="1"/>
    <row r="44893" hidden="1"/>
    <row r="44894" hidden="1"/>
    <row r="44895" hidden="1"/>
    <row r="44896" hidden="1"/>
    <row r="44897" hidden="1"/>
    <row r="44898" hidden="1"/>
    <row r="44899" hidden="1"/>
    <row r="44900" hidden="1"/>
    <row r="44901" hidden="1"/>
    <row r="44902" hidden="1"/>
    <row r="44903" hidden="1"/>
    <row r="44904" hidden="1"/>
    <row r="44905" hidden="1"/>
    <row r="44906" hidden="1"/>
    <row r="44907" hidden="1"/>
    <row r="44908" hidden="1"/>
    <row r="44909" hidden="1"/>
    <row r="44910" hidden="1"/>
    <row r="44911" hidden="1"/>
    <row r="44912" hidden="1"/>
    <row r="44913" hidden="1"/>
    <row r="44914" hidden="1"/>
    <row r="44915" hidden="1"/>
    <row r="44916" hidden="1"/>
    <row r="44917" hidden="1"/>
    <row r="44918" hidden="1"/>
    <row r="44919" hidden="1"/>
    <row r="44920" hidden="1"/>
    <row r="44921" hidden="1"/>
    <row r="44922" hidden="1"/>
    <row r="44923" hidden="1"/>
    <row r="44924" hidden="1"/>
    <row r="44925" hidden="1"/>
    <row r="44926" hidden="1"/>
    <row r="44927" hidden="1"/>
    <row r="44928" hidden="1"/>
    <row r="44929" hidden="1"/>
    <row r="44930" hidden="1"/>
    <row r="44931" hidden="1"/>
    <row r="44932" hidden="1"/>
    <row r="44933" hidden="1"/>
    <row r="44934" hidden="1"/>
    <row r="44935" hidden="1"/>
    <row r="44936" hidden="1"/>
    <row r="44937" hidden="1"/>
    <row r="44938" hidden="1"/>
    <row r="44939" hidden="1"/>
    <row r="44940" hidden="1"/>
    <row r="44941" hidden="1"/>
    <row r="44942" hidden="1"/>
    <row r="44943" hidden="1"/>
    <row r="44944" hidden="1"/>
    <row r="44945" hidden="1"/>
    <row r="44946" hidden="1"/>
    <row r="44947" hidden="1"/>
    <row r="44948" hidden="1"/>
    <row r="44949" hidden="1"/>
    <row r="44950" hidden="1"/>
    <row r="44951" hidden="1"/>
    <row r="44952" hidden="1"/>
    <row r="44953" hidden="1"/>
    <row r="44954" hidden="1"/>
    <row r="44955" hidden="1"/>
    <row r="44956" hidden="1"/>
    <row r="44957" hidden="1"/>
    <row r="44958" hidden="1"/>
    <row r="44959" hidden="1"/>
    <row r="44960" hidden="1"/>
    <row r="44961" hidden="1"/>
    <row r="44962" hidden="1"/>
    <row r="44963" hidden="1"/>
    <row r="44964" hidden="1"/>
    <row r="44965" hidden="1"/>
    <row r="44966" hidden="1"/>
    <row r="44967" hidden="1"/>
    <row r="44968" hidden="1"/>
    <row r="44969" hidden="1"/>
    <row r="44970" hidden="1"/>
    <row r="44971" hidden="1"/>
    <row r="44972" hidden="1"/>
    <row r="44973" hidden="1"/>
    <row r="44974" hidden="1"/>
    <row r="44975" hidden="1"/>
    <row r="44976" hidden="1"/>
    <row r="44977" hidden="1"/>
    <row r="44978" hidden="1"/>
    <row r="44979" hidden="1"/>
    <row r="44980" hidden="1"/>
    <row r="44981" hidden="1"/>
    <row r="44982" hidden="1"/>
    <row r="44983" hidden="1"/>
    <row r="44984" hidden="1"/>
    <row r="44985" hidden="1"/>
    <row r="44986" hidden="1"/>
    <row r="44987" hidden="1"/>
    <row r="44988" hidden="1"/>
    <row r="44989" hidden="1"/>
    <row r="44990" hidden="1"/>
    <row r="44991" hidden="1"/>
    <row r="44992" hidden="1"/>
    <row r="44993" hidden="1"/>
    <row r="44994" hidden="1"/>
    <row r="44995" hidden="1"/>
    <row r="44996" hidden="1"/>
    <row r="44997" hidden="1"/>
    <row r="44998" hidden="1"/>
    <row r="44999" hidden="1"/>
    <row r="45000" hidden="1"/>
    <row r="45001" hidden="1"/>
    <row r="45002" hidden="1"/>
    <row r="45003" hidden="1"/>
    <row r="45004" hidden="1"/>
    <row r="45005" hidden="1"/>
    <row r="45006" hidden="1"/>
    <row r="45007" hidden="1"/>
    <row r="45008" hidden="1"/>
    <row r="45009" hidden="1"/>
    <row r="45010" hidden="1"/>
    <row r="45011" hidden="1"/>
    <row r="45012" hidden="1"/>
    <row r="45013" hidden="1"/>
    <row r="45014" hidden="1"/>
    <row r="45015" hidden="1"/>
    <row r="45016" hidden="1"/>
    <row r="45017" hidden="1"/>
    <row r="45018" hidden="1"/>
    <row r="45019" hidden="1"/>
    <row r="45020" hidden="1"/>
    <row r="45021" hidden="1"/>
    <row r="45022" hidden="1"/>
    <row r="45023" hidden="1"/>
    <row r="45024" hidden="1"/>
    <row r="45025" hidden="1"/>
    <row r="45026" hidden="1"/>
    <row r="45027" hidden="1"/>
    <row r="45028" hidden="1"/>
    <row r="45029" hidden="1"/>
    <row r="45030" hidden="1"/>
    <row r="45031" hidden="1"/>
    <row r="45032" hidden="1"/>
    <row r="45033" hidden="1"/>
    <row r="45034" hidden="1"/>
    <row r="45035" hidden="1"/>
    <row r="45036" hidden="1"/>
    <row r="45037" hidden="1"/>
    <row r="45038" hidden="1"/>
    <row r="45039" hidden="1"/>
    <row r="45040" hidden="1"/>
    <row r="45041" hidden="1"/>
    <row r="45042" hidden="1"/>
    <row r="45043" hidden="1"/>
    <row r="45044" hidden="1"/>
    <row r="45045" hidden="1"/>
    <row r="45046" hidden="1"/>
    <row r="45047" hidden="1"/>
    <row r="45048" hidden="1"/>
    <row r="45049" hidden="1"/>
    <row r="45050" hidden="1"/>
    <row r="45051" hidden="1"/>
    <row r="45052" hidden="1"/>
    <row r="45053" hidden="1"/>
    <row r="45054" hidden="1"/>
    <row r="45055" hidden="1"/>
    <row r="45056" hidden="1"/>
    <row r="45057" hidden="1"/>
    <row r="45058" hidden="1"/>
    <row r="45059" hidden="1"/>
    <row r="45060" hidden="1"/>
    <row r="45061" hidden="1"/>
    <row r="45062" hidden="1"/>
    <row r="45063" hidden="1"/>
    <row r="45064" hidden="1"/>
    <row r="45065" hidden="1"/>
    <row r="45066" hidden="1"/>
    <row r="45067" hidden="1"/>
    <row r="45068" hidden="1"/>
    <row r="45069" hidden="1"/>
    <row r="45070" hidden="1"/>
    <row r="45071" hidden="1"/>
    <row r="45072" hidden="1"/>
    <row r="45073" hidden="1"/>
    <row r="45074" hidden="1"/>
    <row r="45075" hidden="1"/>
    <row r="45076" hidden="1"/>
    <row r="45077" hidden="1"/>
    <row r="45078" hidden="1"/>
    <row r="45079" hidden="1"/>
    <row r="45080" hidden="1"/>
    <row r="45081" hidden="1"/>
    <row r="45082" hidden="1"/>
    <row r="45083" hidden="1"/>
    <row r="45084" hidden="1"/>
    <row r="45085" hidden="1"/>
    <row r="45086" hidden="1"/>
    <row r="45087" hidden="1"/>
    <row r="45088" hidden="1"/>
    <row r="45089" hidden="1"/>
    <row r="45090" hidden="1"/>
    <row r="45091" hidden="1"/>
    <row r="45092" hidden="1"/>
    <row r="45093" hidden="1"/>
    <row r="45094" hidden="1"/>
    <row r="45095" hidden="1"/>
    <row r="45096" hidden="1"/>
    <row r="45097" hidden="1"/>
    <row r="45098" hidden="1"/>
    <row r="45099" hidden="1"/>
    <row r="45100" hidden="1"/>
    <row r="45101" hidden="1"/>
    <row r="45102" hidden="1"/>
    <row r="45103" hidden="1"/>
    <row r="45104" hidden="1"/>
    <row r="45105" hidden="1"/>
    <row r="45106" hidden="1"/>
    <row r="45107" hidden="1"/>
    <row r="45108" hidden="1"/>
    <row r="45109" hidden="1"/>
    <row r="45110" hidden="1"/>
    <row r="45111" hidden="1"/>
    <row r="45112" hidden="1"/>
    <row r="45113" hidden="1"/>
    <row r="45114" hidden="1"/>
    <row r="45115" hidden="1"/>
    <row r="45116" hidden="1"/>
    <row r="45117" hidden="1"/>
    <row r="45118" hidden="1"/>
    <row r="45119" hidden="1"/>
    <row r="45120" hidden="1"/>
    <row r="45121" hidden="1"/>
    <row r="45122" hidden="1"/>
    <row r="45123" hidden="1"/>
    <row r="45124" hidden="1"/>
    <row r="45125" hidden="1"/>
    <row r="45126" hidden="1"/>
    <row r="45127" hidden="1"/>
    <row r="45128" hidden="1"/>
    <row r="45129" hidden="1"/>
    <row r="45130" hidden="1"/>
    <row r="45131" hidden="1"/>
    <row r="45132" hidden="1"/>
    <row r="45133" hidden="1"/>
    <row r="45134" hidden="1"/>
    <row r="45135" hidden="1"/>
    <row r="45136" hidden="1"/>
    <row r="45137" hidden="1"/>
    <row r="45138" hidden="1"/>
    <row r="45139" hidden="1"/>
    <row r="45140" hidden="1"/>
    <row r="45141" hidden="1"/>
    <row r="45142" hidden="1"/>
    <row r="45143" hidden="1"/>
    <row r="45144" hidden="1"/>
    <row r="45145" hidden="1"/>
    <row r="45146" hidden="1"/>
    <row r="45147" hidden="1"/>
    <row r="45148" hidden="1"/>
    <row r="45149" hidden="1"/>
    <row r="45150" hidden="1"/>
    <row r="45151" hidden="1"/>
    <row r="45152" hidden="1"/>
    <row r="45153" hidden="1"/>
    <row r="45154" hidden="1"/>
    <row r="45155" hidden="1"/>
    <row r="45156" hidden="1"/>
    <row r="45157" hidden="1"/>
    <row r="45158" hidden="1"/>
    <row r="45159" hidden="1"/>
    <row r="45160" hidden="1"/>
    <row r="45161" hidden="1"/>
    <row r="45162" hidden="1"/>
    <row r="45163" hidden="1"/>
    <row r="45164" hidden="1"/>
    <row r="45165" hidden="1"/>
    <row r="45166" hidden="1"/>
    <row r="45167" hidden="1"/>
    <row r="45168" hidden="1"/>
    <row r="45169" hidden="1"/>
    <row r="45170" hidden="1"/>
    <row r="45171" hidden="1"/>
    <row r="45172" hidden="1"/>
    <row r="45173" hidden="1"/>
    <row r="45174" hidden="1"/>
    <row r="45175" hidden="1"/>
    <row r="45176" hidden="1"/>
    <row r="45177" hidden="1"/>
    <row r="45178" hidden="1"/>
    <row r="45179" hidden="1"/>
    <row r="45180" hidden="1"/>
    <row r="45181" hidden="1"/>
    <row r="45182" hidden="1"/>
    <row r="45183" hidden="1"/>
    <row r="45184" hidden="1"/>
    <row r="45185" hidden="1"/>
    <row r="45186" hidden="1"/>
    <row r="45187" hidden="1"/>
    <row r="45188" hidden="1"/>
    <row r="45189" hidden="1"/>
    <row r="45190" hidden="1"/>
    <row r="45191" hidden="1"/>
    <row r="45192" hidden="1"/>
    <row r="45193" hidden="1"/>
    <row r="45194" hidden="1"/>
    <row r="45195" hidden="1"/>
    <row r="45196" hidden="1"/>
    <row r="45197" hidden="1"/>
    <row r="45198" hidden="1"/>
    <row r="45199" hidden="1"/>
    <row r="45200" hidden="1"/>
    <row r="45201" hidden="1"/>
    <row r="45202" hidden="1"/>
    <row r="45203" hidden="1"/>
    <row r="45204" hidden="1"/>
    <row r="45205" hidden="1"/>
    <row r="45206" hidden="1"/>
    <row r="45207" hidden="1"/>
    <row r="45208" hidden="1"/>
    <row r="45209" hidden="1"/>
    <row r="45210" hidden="1"/>
    <row r="45211" hidden="1"/>
    <row r="45212" hidden="1"/>
    <row r="45213" hidden="1"/>
    <row r="45214" hidden="1"/>
    <row r="45215" hidden="1"/>
    <row r="45216" hidden="1"/>
    <row r="45217" hidden="1"/>
    <row r="45218" hidden="1"/>
    <row r="45219" hidden="1"/>
    <row r="45220" hidden="1"/>
    <row r="45221" hidden="1"/>
    <row r="45222" hidden="1"/>
    <row r="45223" hidden="1"/>
    <row r="45224" hidden="1"/>
    <row r="45225" hidden="1"/>
    <row r="45226" hidden="1"/>
    <row r="45227" hidden="1"/>
    <row r="45228" hidden="1"/>
    <row r="45229" hidden="1"/>
    <row r="45230" hidden="1"/>
    <row r="45231" hidden="1"/>
    <row r="45232" hidden="1"/>
    <row r="45233" hidden="1"/>
    <row r="45234" hidden="1"/>
    <row r="45235" hidden="1"/>
    <row r="45236" hidden="1"/>
    <row r="45237" hidden="1"/>
    <row r="45238" hidden="1"/>
    <row r="45239" hidden="1"/>
    <row r="45240" hidden="1"/>
    <row r="45241" hidden="1"/>
    <row r="45242" hidden="1"/>
    <row r="45243" hidden="1"/>
    <row r="45244" hidden="1"/>
    <row r="45245" hidden="1"/>
    <row r="45246" hidden="1"/>
    <row r="45247" hidden="1"/>
    <row r="45248" hidden="1"/>
    <row r="45249" hidden="1"/>
    <row r="45250" hidden="1"/>
    <row r="45251" hidden="1"/>
    <row r="45252" hidden="1"/>
    <row r="45253" hidden="1"/>
    <row r="45254" hidden="1"/>
    <row r="45255" hidden="1"/>
    <row r="45256" hidden="1"/>
    <row r="45257" hidden="1"/>
    <row r="45258" hidden="1"/>
    <row r="45259" hidden="1"/>
    <row r="45260" hidden="1"/>
    <row r="45261" hidden="1"/>
    <row r="45262" hidden="1"/>
    <row r="45263" hidden="1"/>
    <row r="45264" hidden="1"/>
    <row r="45265" hidden="1"/>
    <row r="45266" hidden="1"/>
    <row r="45267" hidden="1"/>
    <row r="45268" hidden="1"/>
    <row r="45269" hidden="1"/>
    <row r="45270" hidden="1"/>
    <row r="45271" hidden="1"/>
    <row r="45272" hidden="1"/>
    <row r="45273" hidden="1"/>
    <row r="45274" hidden="1"/>
    <row r="45275" hidden="1"/>
    <row r="45276" hidden="1"/>
    <row r="45277" hidden="1"/>
    <row r="45278" hidden="1"/>
    <row r="45279" hidden="1"/>
    <row r="45280" hidden="1"/>
    <row r="45281" hidden="1"/>
    <row r="45282" hidden="1"/>
    <row r="45283" hidden="1"/>
    <row r="45284" hidden="1"/>
    <row r="45285" hidden="1"/>
    <row r="45286" hidden="1"/>
    <row r="45287" hidden="1"/>
    <row r="45288" hidden="1"/>
    <row r="45289" hidden="1"/>
    <row r="45290" hidden="1"/>
    <row r="45291" hidden="1"/>
    <row r="45292" hidden="1"/>
    <row r="45293" hidden="1"/>
    <row r="45294" hidden="1"/>
    <row r="45295" hidden="1"/>
    <row r="45296" hidden="1"/>
    <row r="45297" hidden="1"/>
    <row r="45298" hidden="1"/>
    <row r="45299" hidden="1"/>
    <row r="45300" hidden="1"/>
    <row r="45301" hidden="1"/>
    <row r="45302" hidden="1"/>
    <row r="45303" hidden="1"/>
    <row r="45304" hidden="1"/>
    <row r="45305" hidden="1"/>
    <row r="45306" hidden="1"/>
    <row r="45307" hidden="1"/>
    <row r="45308" hidden="1"/>
    <row r="45309" hidden="1"/>
    <row r="45310" hidden="1"/>
    <row r="45311" hidden="1"/>
    <row r="45312" hidden="1"/>
    <row r="45313" hidden="1"/>
    <row r="45314" hidden="1"/>
    <row r="45315" hidden="1"/>
    <row r="45316" hidden="1"/>
    <row r="45317" hidden="1"/>
    <row r="45318" hidden="1"/>
    <row r="45319" hidden="1"/>
    <row r="45320" hidden="1"/>
    <row r="45321" hidden="1"/>
    <row r="45322" hidden="1"/>
    <row r="45323" hidden="1"/>
    <row r="45324" hidden="1"/>
    <row r="45325" hidden="1"/>
    <row r="45326" hidden="1"/>
    <row r="45327" hidden="1"/>
    <row r="45328" hidden="1"/>
    <row r="45329" hidden="1"/>
    <row r="45330" hidden="1"/>
    <row r="45331" hidden="1"/>
    <row r="45332" hidden="1"/>
    <row r="45333" hidden="1"/>
    <row r="45334" hidden="1"/>
    <row r="45335" hidden="1"/>
    <row r="45336" hidden="1"/>
    <row r="45337" hidden="1"/>
    <row r="45338" hidden="1"/>
    <row r="45339" hidden="1"/>
    <row r="45340" hidden="1"/>
    <row r="45341" hidden="1"/>
    <row r="45342" hidden="1"/>
    <row r="45343" hidden="1"/>
    <row r="45344" hidden="1"/>
    <row r="45345" hidden="1"/>
    <row r="45346" hidden="1"/>
    <row r="45347" hidden="1"/>
    <row r="45348" hidden="1"/>
    <row r="45349" hidden="1"/>
    <row r="45350" hidden="1"/>
    <row r="45351" hidden="1"/>
    <row r="45352" hidden="1"/>
    <row r="45353" hidden="1"/>
    <row r="45354" hidden="1"/>
    <row r="45355" hidden="1"/>
    <row r="45356" hidden="1"/>
    <row r="45357" hidden="1"/>
    <row r="45358" hidden="1"/>
    <row r="45359" hidden="1"/>
    <row r="45360" hidden="1"/>
    <row r="45361" hidden="1"/>
    <row r="45362" hidden="1"/>
    <row r="45363" hidden="1"/>
    <row r="45364" hidden="1"/>
    <row r="45365" hidden="1"/>
    <row r="45366" hidden="1"/>
    <row r="45367" hidden="1"/>
    <row r="45368" hidden="1"/>
    <row r="45369" hidden="1"/>
    <row r="45370" hidden="1"/>
    <row r="45371" hidden="1"/>
    <row r="45372" hidden="1"/>
    <row r="45373" hidden="1"/>
    <row r="45374" hidden="1"/>
    <row r="45375" hidden="1"/>
    <row r="45376" hidden="1"/>
    <row r="45377" hidden="1"/>
    <row r="45378" hidden="1"/>
    <row r="45379" hidden="1"/>
    <row r="45380" hidden="1"/>
    <row r="45381" hidden="1"/>
    <row r="45382" hidden="1"/>
    <row r="45383" hidden="1"/>
    <row r="45384" hidden="1"/>
    <row r="45385" hidden="1"/>
    <row r="45386" hidden="1"/>
    <row r="45387" hidden="1"/>
    <row r="45388" hidden="1"/>
    <row r="45389" hidden="1"/>
    <row r="45390" hidden="1"/>
    <row r="45391" hidden="1"/>
    <row r="45392" hidden="1"/>
    <row r="45393" hidden="1"/>
    <row r="45394" hidden="1"/>
    <row r="45395" hidden="1"/>
    <row r="45396" hidden="1"/>
    <row r="45397" hidden="1"/>
    <row r="45398" hidden="1"/>
    <row r="45399" hidden="1"/>
    <row r="45400" hidden="1"/>
    <row r="45401" hidden="1"/>
    <row r="45402" hidden="1"/>
    <row r="45403" hidden="1"/>
    <row r="45404" hidden="1"/>
    <row r="45405" hidden="1"/>
    <row r="45406" hidden="1"/>
    <row r="45407" hidden="1"/>
    <row r="45408" hidden="1"/>
    <row r="45409" hidden="1"/>
    <row r="45410" hidden="1"/>
    <row r="45411" hidden="1"/>
    <row r="45412" hidden="1"/>
    <row r="45413" hidden="1"/>
    <row r="45414" hidden="1"/>
    <row r="45415" hidden="1"/>
    <row r="45416" hidden="1"/>
    <row r="45417" hidden="1"/>
    <row r="45418" hidden="1"/>
    <row r="45419" hidden="1"/>
    <row r="45420" hidden="1"/>
    <row r="45421" hidden="1"/>
    <row r="45422" hidden="1"/>
    <row r="45423" hidden="1"/>
    <row r="45424" hidden="1"/>
    <row r="45425" hidden="1"/>
    <row r="45426" hidden="1"/>
    <row r="45427" hidden="1"/>
    <row r="45428" hidden="1"/>
    <row r="45429" hidden="1"/>
    <row r="45430" hidden="1"/>
    <row r="45431" hidden="1"/>
    <row r="45432" hidden="1"/>
    <row r="45433" hidden="1"/>
    <row r="45434" hidden="1"/>
    <row r="45435" hidden="1"/>
    <row r="45436" hidden="1"/>
    <row r="45437" hidden="1"/>
    <row r="45438" hidden="1"/>
    <row r="45439" hidden="1"/>
    <row r="45440" hidden="1"/>
    <row r="45441" hidden="1"/>
    <row r="45442" hidden="1"/>
    <row r="45443" hidden="1"/>
    <row r="45444" hidden="1"/>
    <row r="45445" hidden="1"/>
    <row r="45446" hidden="1"/>
    <row r="45447" hidden="1"/>
    <row r="45448" hidden="1"/>
    <row r="45449" hidden="1"/>
    <row r="45450" hidden="1"/>
    <row r="45451" hidden="1"/>
    <row r="45452" hidden="1"/>
    <row r="45453" hidden="1"/>
    <row r="45454" hidden="1"/>
    <row r="45455" hidden="1"/>
    <row r="45456" hidden="1"/>
    <row r="45457" hidden="1"/>
    <row r="45458" hidden="1"/>
    <row r="45459" hidden="1"/>
    <row r="45460" hidden="1"/>
    <row r="45461" hidden="1"/>
    <row r="45462" hidden="1"/>
    <row r="45463" hidden="1"/>
    <row r="45464" hidden="1"/>
    <row r="45465" hidden="1"/>
    <row r="45466" hidden="1"/>
    <row r="45467" hidden="1"/>
    <row r="45468" hidden="1"/>
    <row r="45469" hidden="1"/>
    <row r="45470" hidden="1"/>
    <row r="45471" hidden="1"/>
    <row r="45472" hidden="1"/>
    <row r="45473" hidden="1"/>
    <row r="45474" hidden="1"/>
    <row r="45475" hidden="1"/>
    <row r="45476" hidden="1"/>
    <row r="45477" hidden="1"/>
    <row r="45478" hidden="1"/>
    <row r="45479" hidden="1"/>
    <row r="45480" hidden="1"/>
    <row r="45481" hidden="1"/>
    <row r="45482" hidden="1"/>
    <row r="45483" hidden="1"/>
    <row r="45484" hidden="1"/>
    <row r="45485" hidden="1"/>
    <row r="45486" hidden="1"/>
    <row r="45487" hidden="1"/>
    <row r="45488" hidden="1"/>
    <row r="45489" hidden="1"/>
    <row r="45490" hidden="1"/>
    <row r="45491" hidden="1"/>
    <row r="45492" hidden="1"/>
    <row r="45493" hidden="1"/>
    <row r="45494" hidden="1"/>
    <row r="45495" hidden="1"/>
    <row r="45496" hidden="1"/>
    <row r="45497" hidden="1"/>
    <row r="45498" hidden="1"/>
    <row r="45499" hidden="1"/>
    <row r="45500" hidden="1"/>
    <row r="45501" hidden="1"/>
    <row r="45502" hidden="1"/>
    <row r="45503" hidden="1"/>
    <row r="45504" hidden="1"/>
    <row r="45505" hidden="1"/>
    <row r="45506" hidden="1"/>
    <row r="45507" hidden="1"/>
    <row r="45508" hidden="1"/>
    <row r="45509" hidden="1"/>
    <row r="45510" hidden="1"/>
    <row r="45511" hidden="1"/>
    <row r="45512" hidden="1"/>
    <row r="45513" hidden="1"/>
    <row r="45514" hidden="1"/>
    <row r="45515" hidden="1"/>
    <row r="45516" hidden="1"/>
    <row r="45517" hidden="1"/>
    <row r="45518" hidden="1"/>
    <row r="45519" hidden="1"/>
    <row r="45520" hidden="1"/>
    <row r="45521" hidden="1"/>
    <row r="45522" hidden="1"/>
    <row r="45523" hidden="1"/>
    <row r="45524" hidden="1"/>
    <row r="45525" hidden="1"/>
    <row r="45526" hidden="1"/>
    <row r="45527" hidden="1"/>
    <row r="45528" hidden="1"/>
    <row r="45529" hidden="1"/>
    <row r="45530" hidden="1"/>
    <row r="45531" hidden="1"/>
    <row r="45532" hidden="1"/>
    <row r="45533" hidden="1"/>
    <row r="45534" hidden="1"/>
    <row r="45535" hidden="1"/>
    <row r="45536" hidden="1"/>
    <row r="45537" hidden="1"/>
    <row r="45538" hidden="1"/>
    <row r="45539" hidden="1"/>
    <row r="45540" hidden="1"/>
    <row r="45541" hidden="1"/>
    <row r="45542" hidden="1"/>
    <row r="45543" hidden="1"/>
    <row r="45544" hidden="1"/>
    <row r="45545" hidden="1"/>
    <row r="45546" hidden="1"/>
    <row r="45547" hidden="1"/>
    <row r="45548" hidden="1"/>
    <row r="45549" hidden="1"/>
    <row r="45550" hidden="1"/>
    <row r="45551" hidden="1"/>
    <row r="45552" hidden="1"/>
    <row r="45553" hidden="1"/>
    <row r="45554" hidden="1"/>
    <row r="45555" hidden="1"/>
    <row r="45556" hidden="1"/>
    <row r="45557" hidden="1"/>
    <row r="45558" hidden="1"/>
    <row r="45559" hidden="1"/>
    <row r="45560" hidden="1"/>
    <row r="45561" hidden="1"/>
    <row r="45562" hidden="1"/>
    <row r="45563" hidden="1"/>
    <row r="45564" hidden="1"/>
    <row r="45565" hidden="1"/>
    <row r="45566" hidden="1"/>
    <row r="45567" hidden="1"/>
    <row r="45568" hidden="1"/>
    <row r="45569" hidden="1"/>
    <row r="45570" hidden="1"/>
    <row r="45571" hidden="1"/>
    <row r="45572" hidden="1"/>
    <row r="45573" hidden="1"/>
    <row r="45574" hidden="1"/>
    <row r="45575" hidden="1"/>
    <row r="45576" hidden="1"/>
    <row r="45577" hidden="1"/>
    <row r="45578" hidden="1"/>
    <row r="45579" hidden="1"/>
    <row r="45580" hidden="1"/>
    <row r="45581" hidden="1"/>
    <row r="45582" hidden="1"/>
    <row r="45583" hidden="1"/>
    <row r="45584" hidden="1"/>
    <row r="45585" hidden="1"/>
    <row r="45586" hidden="1"/>
    <row r="45587" hidden="1"/>
    <row r="45588" hidden="1"/>
    <row r="45589" hidden="1"/>
    <row r="45590" hidden="1"/>
    <row r="45591" hidden="1"/>
    <row r="45592" hidden="1"/>
    <row r="45593" hidden="1"/>
    <row r="45594" hidden="1"/>
    <row r="45595" hidden="1"/>
    <row r="45596" hidden="1"/>
    <row r="45597" hidden="1"/>
    <row r="45598" hidden="1"/>
    <row r="45599" hidden="1"/>
    <row r="45600" hidden="1"/>
    <row r="45601" hidden="1"/>
    <row r="45602" hidden="1"/>
    <row r="45603" hidden="1"/>
    <row r="45604" hidden="1"/>
    <row r="45605" hidden="1"/>
    <row r="45606" hidden="1"/>
    <row r="45607" hidden="1"/>
    <row r="45608" hidden="1"/>
    <row r="45609" hidden="1"/>
    <row r="45610" hidden="1"/>
    <row r="45611" hidden="1"/>
    <row r="45612" hidden="1"/>
    <row r="45613" hidden="1"/>
    <row r="45614" hidden="1"/>
    <row r="45615" hidden="1"/>
    <row r="45616" hidden="1"/>
    <row r="45617" hidden="1"/>
    <row r="45618" hidden="1"/>
    <row r="45619" hidden="1"/>
    <row r="45620" hidden="1"/>
    <row r="45621" hidden="1"/>
    <row r="45622" hidden="1"/>
    <row r="45623" hidden="1"/>
    <row r="45624" hidden="1"/>
    <row r="45625" hidden="1"/>
    <row r="45626" hidden="1"/>
    <row r="45627" hidden="1"/>
    <row r="45628" hidden="1"/>
    <row r="45629" hidden="1"/>
    <row r="45630" hidden="1"/>
    <row r="45631" hidden="1"/>
    <row r="45632" hidden="1"/>
    <row r="45633" hidden="1"/>
    <row r="45634" hidden="1"/>
    <row r="45635" hidden="1"/>
    <row r="45636" hidden="1"/>
    <row r="45637" hidden="1"/>
    <row r="45638" hidden="1"/>
    <row r="45639" hidden="1"/>
    <row r="45640" hidden="1"/>
    <row r="45641" hidden="1"/>
    <row r="45642" hidden="1"/>
    <row r="45643" hidden="1"/>
    <row r="45644" hidden="1"/>
    <row r="45645" hidden="1"/>
    <row r="45646" hidden="1"/>
    <row r="45647" hidden="1"/>
    <row r="45648" hidden="1"/>
    <row r="45649" hidden="1"/>
    <row r="45650" hidden="1"/>
    <row r="45651" hidden="1"/>
    <row r="45652" hidden="1"/>
    <row r="45653" hidden="1"/>
    <row r="45654" hidden="1"/>
    <row r="45655" hidden="1"/>
    <row r="45656" hidden="1"/>
    <row r="45657" hidden="1"/>
    <row r="45658" hidden="1"/>
    <row r="45659" hidden="1"/>
    <row r="45660" hidden="1"/>
    <row r="45661" hidden="1"/>
    <row r="45662" hidden="1"/>
    <row r="45663" hidden="1"/>
    <row r="45664" hidden="1"/>
    <row r="45665" hidden="1"/>
    <row r="45666" hidden="1"/>
    <row r="45667" hidden="1"/>
    <row r="45668" hidden="1"/>
    <row r="45669" hidden="1"/>
    <row r="45670" hidden="1"/>
    <row r="45671" hidden="1"/>
    <row r="45672" hidden="1"/>
    <row r="45673" hidden="1"/>
    <row r="45674" hidden="1"/>
    <row r="45675" hidden="1"/>
    <row r="45676" hidden="1"/>
    <row r="45677" hidden="1"/>
    <row r="45678" hidden="1"/>
    <row r="45679" hidden="1"/>
    <row r="45680" hidden="1"/>
    <row r="45681" hidden="1"/>
    <row r="45682" hidden="1"/>
    <row r="45683" hidden="1"/>
    <row r="45684" hidden="1"/>
    <row r="45685" hidden="1"/>
    <row r="45686" hidden="1"/>
    <row r="45687" hidden="1"/>
    <row r="45688" hidden="1"/>
    <row r="45689" hidden="1"/>
    <row r="45690" hidden="1"/>
    <row r="45691" hidden="1"/>
    <row r="45692" hidden="1"/>
    <row r="45693" hidden="1"/>
    <row r="45694" hidden="1"/>
    <row r="45695" hidden="1"/>
    <row r="45696" hidden="1"/>
    <row r="45697" hidden="1"/>
    <row r="45698" hidden="1"/>
    <row r="45699" hidden="1"/>
    <row r="45700" hidden="1"/>
    <row r="45701" hidden="1"/>
    <row r="45702" hidden="1"/>
    <row r="45703" hidden="1"/>
    <row r="45704" hidden="1"/>
    <row r="45705" hidden="1"/>
    <row r="45706" hidden="1"/>
    <row r="45707" hidden="1"/>
    <row r="45708" hidden="1"/>
    <row r="45709" hidden="1"/>
    <row r="45710" hidden="1"/>
    <row r="45711" hidden="1"/>
    <row r="45712" hidden="1"/>
    <row r="45713" hidden="1"/>
    <row r="45714" hidden="1"/>
    <row r="45715" hidden="1"/>
    <row r="45716" hidden="1"/>
    <row r="45717" hidden="1"/>
    <row r="45718" hidden="1"/>
    <row r="45719" hidden="1"/>
    <row r="45720" hidden="1"/>
    <row r="45721" hidden="1"/>
    <row r="45722" hidden="1"/>
    <row r="45723" hidden="1"/>
    <row r="45724" hidden="1"/>
    <row r="45725" hidden="1"/>
    <row r="45726" hidden="1"/>
    <row r="45727" hidden="1"/>
    <row r="45728" hidden="1"/>
    <row r="45729" hidden="1"/>
    <row r="45730" hidden="1"/>
    <row r="45731" hidden="1"/>
    <row r="45732" hidden="1"/>
    <row r="45733" hidden="1"/>
    <row r="45734" hidden="1"/>
    <row r="45735" hidden="1"/>
    <row r="45736" hidden="1"/>
    <row r="45737" hidden="1"/>
    <row r="45738" hidden="1"/>
    <row r="45739" hidden="1"/>
    <row r="45740" hidden="1"/>
    <row r="45741" hidden="1"/>
    <row r="45742" hidden="1"/>
    <row r="45743" hidden="1"/>
    <row r="45744" hidden="1"/>
    <row r="45745" hidden="1"/>
    <row r="45746" hidden="1"/>
    <row r="45747" hidden="1"/>
    <row r="45748" hidden="1"/>
    <row r="45749" hidden="1"/>
    <row r="45750" hidden="1"/>
    <row r="45751" hidden="1"/>
    <row r="45752" hidden="1"/>
    <row r="45753" hidden="1"/>
    <row r="45754" hidden="1"/>
    <row r="45755" hidden="1"/>
    <row r="45756" hidden="1"/>
    <row r="45757" hidden="1"/>
    <row r="45758" hidden="1"/>
    <row r="45759" hidden="1"/>
    <row r="45760" hidden="1"/>
    <row r="45761" hidden="1"/>
    <row r="45762" hidden="1"/>
    <row r="45763" hidden="1"/>
    <row r="45764" hidden="1"/>
    <row r="45765" hidden="1"/>
    <row r="45766" hidden="1"/>
    <row r="45767" hidden="1"/>
    <row r="45768" hidden="1"/>
    <row r="45769" hidden="1"/>
    <row r="45770" hidden="1"/>
    <row r="45771" hidden="1"/>
    <row r="45772" hidden="1"/>
    <row r="45773" hidden="1"/>
    <row r="45774" hidden="1"/>
    <row r="45775" hidden="1"/>
    <row r="45776" hidden="1"/>
    <row r="45777" hidden="1"/>
    <row r="45778" hidden="1"/>
    <row r="45779" hidden="1"/>
    <row r="45780" hidden="1"/>
    <row r="45781" hidden="1"/>
    <row r="45782" hidden="1"/>
    <row r="45783" hidden="1"/>
    <row r="45784" hidden="1"/>
    <row r="45785" hidden="1"/>
    <row r="45786" hidden="1"/>
    <row r="45787" hidden="1"/>
    <row r="45788" hidden="1"/>
    <row r="45789" hidden="1"/>
    <row r="45790" hidden="1"/>
    <row r="45791" hidden="1"/>
    <row r="45792" hidden="1"/>
    <row r="45793" hidden="1"/>
    <row r="45794" hidden="1"/>
    <row r="45795" hidden="1"/>
    <row r="45796" hidden="1"/>
    <row r="45797" hidden="1"/>
    <row r="45798" hidden="1"/>
    <row r="45799" hidden="1"/>
    <row r="45800" hidden="1"/>
    <row r="45801" hidden="1"/>
    <row r="45802" hidden="1"/>
    <row r="45803" hidden="1"/>
    <row r="45804" hidden="1"/>
    <row r="45805" hidden="1"/>
    <row r="45806" hidden="1"/>
    <row r="45807" hidden="1"/>
    <row r="45808" hidden="1"/>
    <row r="45809" hidden="1"/>
    <row r="45810" hidden="1"/>
    <row r="45811" hidden="1"/>
    <row r="45812" hidden="1"/>
    <row r="45813" hidden="1"/>
    <row r="45814" hidden="1"/>
    <row r="45815" hidden="1"/>
    <row r="45816" hidden="1"/>
    <row r="45817" hidden="1"/>
    <row r="45818" hidden="1"/>
    <row r="45819" hidden="1"/>
    <row r="45820" hidden="1"/>
    <row r="45821" hidden="1"/>
    <row r="45822" hidden="1"/>
    <row r="45823" hidden="1"/>
    <row r="45824" hidden="1"/>
    <row r="45825" hidden="1"/>
    <row r="45826" hidden="1"/>
    <row r="45827" hidden="1"/>
    <row r="45828" hidden="1"/>
    <row r="45829" hidden="1"/>
    <row r="45830" hidden="1"/>
    <row r="45831" hidden="1"/>
    <row r="45832" hidden="1"/>
    <row r="45833" hidden="1"/>
    <row r="45834" hidden="1"/>
    <row r="45835" hidden="1"/>
    <row r="45836" hidden="1"/>
    <row r="45837" hidden="1"/>
    <row r="45838" hidden="1"/>
    <row r="45839" hidden="1"/>
    <row r="45840" hidden="1"/>
    <row r="45841" hidden="1"/>
    <row r="45842" hidden="1"/>
    <row r="45843" hidden="1"/>
    <row r="45844" hidden="1"/>
    <row r="45845" hidden="1"/>
    <row r="45846" hidden="1"/>
    <row r="45847" hidden="1"/>
    <row r="45848" hidden="1"/>
    <row r="45849" hidden="1"/>
    <row r="45850" hidden="1"/>
    <row r="45851" hidden="1"/>
    <row r="45852" hidden="1"/>
    <row r="45853" hidden="1"/>
    <row r="45854" hidden="1"/>
    <row r="45855" hidden="1"/>
    <row r="45856" hidden="1"/>
    <row r="45857" hidden="1"/>
    <row r="45858" hidden="1"/>
    <row r="45859" hidden="1"/>
    <row r="45860" hidden="1"/>
    <row r="45861" hidden="1"/>
    <row r="45862" hidden="1"/>
    <row r="45863" hidden="1"/>
    <row r="45864" hidden="1"/>
    <row r="45865" hidden="1"/>
    <row r="45866" hidden="1"/>
    <row r="45867" hidden="1"/>
    <row r="45868" hidden="1"/>
    <row r="45869" hidden="1"/>
    <row r="45870" hidden="1"/>
    <row r="45871" hidden="1"/>
    <row r="45872" hidden="1"/>
    <row r="45873" hidden="1"/>
    <row r="45874" hidden="1"/>
    <row r="45875" hidden="1"/>
    <row r="45876" hidden="1"/>
    <row r="45877" hidden="1"/>
    <row r="45878" hidden="1"/>
    <row r="45879" hidden="1"/>
    <row r="45880" hidden="1"/>
    <row r="45881" hidden="1"/>
    <row r="45882" hidden="1"/>
    <row r="45883" hidden="1"/>
    <row r="45884" hidden="1"/>
    <row r="45885" hidden="1"/>
    <row r="45886" hidden="1"/>
    <row r="45887" hidden="1"/>
    <row r="45888" hidden="1"/>
    <row r="45889" hidden="1"/>
    <row r="45890" hidden="1"/>
    <row r="45891" hidden="1"/>
    <row r="45892" hidden="1"/>
    <row r="45893" hidden="1"/>
    <row r="45894" hidden="1"/>
    <row r="45895" hidden="1"/>
    <row r="45896" hidden="1"/>
    <row r="45897" hidden="1"/>
    <row r="45898" hidden="1"/>
    <row r="45899" hidden="1"/>
    <row r="45900" hidden="1"/>
    <row r="45901" hidden="1"/>
    <row r="45902" hidden="1"/>
    <row r="45903" hidden="1"/>
    <row r="45904" hidden="1"/>
    <row r="45905" hidden="1"/>
    <row r="45906" hidden="1"/>
    <row r="45907" hidden="1"/>
    <row r="45908" hidden="1"/>
    <row r="45909" hidden="1"/>
    <row r="45910" hidden="1"/>
    <row r="45911" hidden="1"/>
    <row r="45912" hidden="1"/>
    <row r="45913" hidden="1"/>
    <row r="45914" hidden="1"/>
    <row r="45915" hidden="1"/>
    <row r="45916" hidden="1"/>
    <row r="45917" hidden="1"/>
    <row r="45918" hidden="1"/>
    <row r="45919" hidden="1"/>
    <row r="45920" hidden="1"/>
    <row r="45921" hidden="1"/>
    <row r="45922" hidden="1"/>
    <row r="45923" hidden="1"/>
    <row r="45924" hidden="1"/>
    <row r="45925" hidden="1"/>
    <row r="45926" hidden="1"/>
    <row r="45927" hidden="1"/>
    <row r="45928" hidden="1"/>
    <row r="45929" hidden="1"/>
    <row r="45930" hidden="1"/>
    <row r="45931" hidden="1"/>
    <row r="45932" hidden="1"/>
    <row r="45933" hidden="1"/>
    <row r="45934" hidden="1"/>
    <row r="45935" hidden="1"/>
    <row r="45936" hidden="1"/>
    <row r="45937" hidden="1"/>
    <row r="45938" hidden="1"/>
    <row r="45939" hidden="1"/>
    <row r="45940" hidden="1"/>
    <row r="45941" hidden="1"/>
    <row r="45942" hidden="1"/>
    <row r="45943" hidden="1"/>
    <row r="45944" hidden="1"/>
    <row r="45945" hidden="1"/>
    <row r="45946" hidden="1"/>
    <row r="45947" hidden="1"/>
    <row r="45948" hidden="1"/>
    <row r="45949" hidden="1"/>
    <row r="45950" hidden="1"/>
    <row r="45951" hidden="1"/>
    <row r="45952" hidden="1"/>
    <row r="45953" hidden="1"/>
    <row r="45954" hidden="1"/>
    <row r="45955" hidden="1"/>
    <row r="45956" hidden="1"/>
    <row r="45957" hidden="1"/>
    <row r="45958" hidden="1"/>
    <row r="45959" hidden="1"/>
    <row r="45960" hidden="1"/>
    <row r="45961" hidden="1"/>
    <row r="45962" hidden="1"/>
    <row r="45963" hidden="1"/>
    <row r="45964" hidden="1"/>
    <row r="45965" hidden="1"/>
    <row r="45966" hidden="1"/>
    <row r="45967" hidden="1"/>
    <row r="45968" hidden="1"/>
    <row r="45969" hidden="1"/>
    <row r="45970" hidden="1"/>
    <row r="45971" hidden="1"/>
    <row r="45972" hidden="1"/>
    <row r="45973" hidden="1"/>
    <row r="45974" hidden="1"/>
    <row r="45975" hidden="1"/>
    <row r="45976" hidden="1"/>
    <row r="45977" hidden="1"/>
    <row r="45978" hidden="1"/>
    <row r="45979" hidden="1"/>
    <row r="45980" hidden="1"/>
    <row r="45981" hidden="1"/>
    <row r="45982" hidden="1"/>
    <row r="45983" hidden="1"/>
    <row r="45984" hidden="1"/>
    <row r="45985" hidden="1"/>
    <row r="45986" hidden="1"/>
    <row r="45987" hidden="1"/>
    <row r="45988" hidden="1"/>
    <row r="45989" hidden="1"/>
    <row r="45990" hidden="1"/>
    <row r="45991" hidden="1"/>
    <row r="45992" hidden="1"/>
    <row r="45993" hidden="1"/>
    <row r="45994" hidden="1"/>
    <row r="45995" hidden="1"/>
    <row r="45996" hidden="1"/>
    <row r="45997" hidden="1"/>
    <row r="45998" hidden="1"/>
    <row r="45999" hidden="1"/>
    <row r="46000" hidden="1"/>
    <row r="46001" hidden="1"/>
    <row r="46002" hidden="1"/>
    <row r="46003" hidden="1"/>
    <row r="46004" hidden="1"/>
    <row r="46005" hidden="1"/>
    <row r="46006" hidden="1"/>
    <row r="46007" hidden="1"/>
    <row r="46008" hidden="1"/>
    <row r="46009" hidden="1"/>
    <row r="46010" hidden="1"/>
    <row r="46011" hidden="1"/>
    <row r="46012" hidden="1"/>
    <row r="46013" hidden="1"/>
    <row r="46014" hidden="1"/>
    <row r="46015" hidden="1"/>
    <row r="46016" hidden="1"/>
    <row r="46017" hidden="1"/>
    <row r="46018" hidden="1"/>
    <row r="46019" hidden="1"/>
    <row r="46020" hidden="1"/>
    <row r="46021" hidden="1"/>
    <row r="46022" hidden="1"/>
    <row r="46023" hidden="1"/>
    <row r="46024" hidden="1"/>
    <row r="46025" hidden="1"/>
    <row r="46026" hidden="1"/>
    <row r="46027" hidden="1"/>
    <row r="46028" hidden="1"/>
    <row r="46029" hidden="1"/>
    <row r="46030" hidden="1"/>
    <row r="46031" hidden="1"/>
    <row r="46032" hidden="1"/>
    <row r="46033" hidden="1"/>
    <row r="46034" hidden="1"/>
    <row r="46035" hidden="1"/>
    <row r="46036" hidden="1"/>
    <row r="46037" hidden="1"/>
    <row r="46038" hidden="1"/>
    <row r="46039" hidden="1"/>
    <row r="46040" hidden="1"/>
    <row r="46041" hidden="1"/>
    <row r="46042" hidden="1"/>
    <row r="46043" hidden="1"/>
    <row r="46044" hidden="1"/>
    <row r="46045" hidden="1"/>
    <row r="46046" hidden="1"/>
    <row r="46047" hidden="1"/>
    <row r="46048" hidden="1"/>
    <row r="46049" hidden="1"/>
    <row r="46050" hidden="1"/>
    <row r="46051" hidden="1"/>
    <row r="46052" hidden="1"/>
    <row r="46053" hidden="1"/>
    <row r="46054" hidden="1"/>
    <row r="46055" hidden="1"/>
    <row r="46056" hidden="1"/>
    <row r="46057" hidden="1"/>
    <row r="46058" hidden="1"/>
    <row r="46059" hidden="1"/>
    <row r="46060" hidden="1"/>
    <row r="46061" hidden="1"/>
    <row r="46062" hidden="1"/>
    <row r="46063" hidden="1"/>
    <row r="46064" hidden="1"/>
    <row r="46065" hidden="1"/>
    <row r="46066" hidden="1"/>
    <row r="46067" hidden="1"/>
    <row r="46068" hidden="1"/>
    <row r="46069" hidden="1"/>
    <row r="46070" hidden="1"/>
    <row r="46071" hidden="1"/>
    <row r="46072" hidden="1"/>
    <row r="46073" hidden="1"/>
    <row r="46074" hidden="1"/>
    <row r="46075" hidden="1"/>
    <row r="46076" hidden="1"/>
    <row r="46077" hidden="1"/>
    <row r="46078" hidden="1"/>
    <row r="46079" hidden="1"/>
    <row r="46080" hidden="1"/>
    <row r="46081" hidden="1"/>
    <row r="46082" hidden="1"/>
    <row r="46083" hidden="1"/>
    <row r="46084" hidden="1"/>
    <row r="46085" hidden="1"/>
    <row r="46086" hidden="1"/>
    <row r="46087" hidden="1"/>
    <row r="46088" hidden="1"/>
    <row r="46089" hidden="1"/>
    <row r="46090" hidden="1"/>
    <row r="46091" hidden="1"/>
    <row r="46092" hidden="1"/>
    <row r="46093" hidden="1"/>
    <row r="46094" hidden="1"/>
    <row r="46095" hidden="1"/>
    <row r="46096" hidden="1"/>
    <row r="46097" hidden="1"/>
    <row r="46098" hidden="1"/>
    <row r="46099" hidden="1"/>
    <row r="46100" hidden="1"/>
    <row r="46101" hidden="1"/>
    <row r="46102" hidden="1"/>
    <row r="46103" hidden="1"/>
    <row r="46104" hidden="1"/>
    <row r="46105" hidden="1"/>
    <row r="46106" hidden="1"/>
    <row r="46107" hidden="1"/>
    <row r="46108" hidden="1"/>
    <row r="46109" hidden="1"/>
    <row r="46110" hidden="1"/>
    <row r="46111" hidden="1"/>
    <row r="46112" hidden="1"/>
    <row r="46113" hidden="1"/>
    <row r="46114" hidden="1"/>
    <row r="46115" hidden="1"/>
    <row r="46116" hidden="1"/>
    <row r="46117" hidden="1"/>
    <row r="46118" hidden="1"/>
    <row r="46119" hidden="1"/>
    <row r="46120" hidden="1"/>
    <row r="46121" hidden="1"/>
    <row r="46122" hidden="1"/>
    <row r="46123" hidden="1"/>
    <row r="46124" hidden="1"/>
    <row r="46125" hidden="1"/>
    <row r="46126" hidden="1"/>
    <row r="46127" hidden="1"/>
    <row r="46128" hidden="1"/>
    <row r="46129" hidden="1"/>
    <row r="46130" hidden="1"/>
    <row r="46131" hidden="1"/>
    <row r="46132" hidden="1"/>
    <row r="46133" hidden="1"/>
    <row r="46134" hidden="1"/>
    <row r="46135" hidden="1"/>
    <row r="46136" hidden="1"/>
    <row r="46137" hidden="1"/>
    <row r="46138" hidden="1"/>
    <row r="46139" hidden="1"/>
    <row r="46140" hidden="1"/>
    <row r="46141" hidden="1"/>
    <row r="46142" hidden="1"/>
    <row r="46143" hidden="1"/>
    <row r="46144" hidden="1"/>
    <row r="46145" hidden="1"/>
    <row r="46146" hidden="1"/>
    <row r="46147" hidden="1"/>
    <row r="46148" hidden="1"/>
    <row r="46149" hidden="1"/>
    <row r="46150" hidden="1"/>
    <row r="46151" hidden="1"/>
    <row r="46152" hidden="1"/>
    <row r="46153" hidden="1"/>
    <row r="46154" hidden="1"/>
    <row r="46155" hidden="1"/>
    <row r="46156" hidden="1"/>
    <row r="46157" hidden="1"/>
    <row r="46158" hidden="1"/>
    <row r="46159" hidden="1"/>
    <row r="46160" hidden="1"/>
    <row r="46161" hidden="1"/>
    <row r="46162" hidden="1"/>
    <row r="46163" hidden="1"/>
    <row r="46164" hidden="1"/>
    <row r="46165" hidden="1"/>
    <row r="46166" hidden="1"/>
    <row r="46167" hidden="1"/>
    <row r="46168" hidden="1"/>
    <row r="46169" hidden="1"/>
    <row r="46170" hidden="1"/>
    <row r="46171" hidden="1"/>
    <row r="46172" hidden="1"/>
    <row r="46173" hidden="1"/>
    <row r="46174" hidden="1"/>
    <row r="46175" hidden="1"/>
    <row r="46176" hidden="1"/>
    <row r="46177" hidden="1"/>
    <row r="46178" hidden="1"/>
    <row r="46179" hidden="1"/>
    <row r="46180" hidden="1"/>
    <row r="46181" hidden="1"/>
    <row r="46182" hidden="1"/>
    <row r="46183" hidden="1"/>
    <row r="46184" hidden="1"/>
    <row r="46185" hidden="1"/>
    <row r="46186" hidden="1"/>
    <row r="46187" hidden="1"/>
    <row r="46188" hidden="1"/>
    <row r="46189" hidden="1"/>
    <row r="46190" hidden="1"/>
    <row r="46191" hidden="1"/>
    <row r="46192" hidden="1"/>
    <row r="46193" hidden="1"/>
    <row r="46194" hidden="1"/>
    <row r="46195" hidden="1"/>
    <row r="46196" hidden="1"/>
    <row r="46197" hidden="1"/>
    <row r="46198" hidden="1"/>
    <row r="46199" hidden="1"/>
    <row r="46200" hidden="1"/>
    <row r="46201" hidden="1"/>
    <row r="46202" hidden="1"/>
    <row r="46203" hidden="1"/>
    <row r="46204" hidden="1"/>
    <row r="46205" hidden="1"/>
    <row r="46206" hidden="1"/>
    <row r="46207" hidden="1"/>
    <row r="46208" hidden="1"/>
    <row r="46209" hidden="1"/>
    <row r="46210" hidden="1"/>
    <row r="46211" hidden="1"/>
    <row r="46212" hidden="1"/>
    <row r="46213" hidden="1"/>
    <row r="46214" hidden="1"/>
    <row r="46215" hidden="1"/>
    <row r="46216" hidden="1"/>
    <row r="46217" hidden="1"/>
    <row r="46218" hidden="1"/>
    <row r="46219" hidden="1"/>
    <row r="46220" hidden="1"/>
    <row r="46221" hidden="1"/>
    <row r="46222" hidden="1"/>
    <row r="46223" hidden="1"/>
    <row r="46224" hidden="1"/>
    <row r="46225" hidden="1"/>
    <row r="46226" hidden="1"/>
    <row r="46227" hidden="1"/>
    <row r="46228" hidden="1"/>
    <row r="46229" hidden="1"/>
    <row r="46230" hidden="1"/>
    <row r="46231" hidden="1"/>
    <row r="46232" hidden="1"/>
    <row r="46233" hidden="1"/>
    <row r="46234" hidden="1"/>
    <row r="46235" hidden="1"/>
    <row r="46236" hidden="1"/>
    <row r="46237" hidden="1"/>
    <row r="46238" hidden="1"/>
    <row r="46239" hidden="1"/>
    <row r="46240" hidden="1"/>
    <row r="46241" hidden="1"/>
    <row r="46242" hidden="1"/>
    <row r="46243" hidden="1"/>
    <row r="46244" hidden="1"/>
    <row r="46245" hidden="1"/>
    <row r="46246" hidden="1"/>
    <row r="46247" hidden="1"/>
    <row r="46248" hidden="1"/>
    <row r="46249" hidden="1"/>
    <row r="46250" hidden="1"/>
    <row r="46251" hidden="1"/>
    <row r="46252" hidden="1"/>
    <row r="46253" hidden="1"/>
    <row r="46254" hidden="1"/>
    <row r="46255" hidden="1"/>
    <row r="46256" hidden="1"/>
    <row r="46257" hidden="1"/>
    <row r="46258" hidden="1"/>
    <row r="46259" hidden="1"/>
    <row r="46260" hidden="1"/>
    <row r="46261" hidden="1"/>
    <row r="46262" hidden="1"/>
    <row r="46263" hidden="1"/>
    <row r="46264" hidden="1"/>
    <row r="46265" hidden="1"/>
    <row r="46266" hidden="1"/>
    <row r="46267" hidden="1"/>
    <row r="46268" hidden="1"/>
    <row r="46269" hidden="1"/>
    <row r="46270" hidden="1"/>
    <row r="46271" hidden="1"/>
    <row r="46272" hidden="1"/>
    <row r="46273" hidden="1"/>
    <row r="46274" hidden="1"/>
    <row r="46275" hidden="1"/>
    <row r="46276" hidden="1"/>
    <row r="46277" hidden="1"/>
    <row r="46278" hidden="1"/>
    <row r="46279" hidden="1"/>
    <row r="46280" hidden="1"/>
    <row r="46281" hidden="1"/>
    <row r="46282" hidden="1"/>
    <row r="46283" hidden="1"/>
    <row r="46284" hidden="1"/>
    <row r="46285" hidden="1"/>
    <row r="46286" hidden="1"/>
    <row r="46287" hidden="1"/>
    <row r="46288" hidden="1"/>
    <row r="46289" hidden="1"/>
    <row r="46290" hidden="1"/>
    <row r="46291" hidden="1"/>
    <row r="46292" hidden="1"/>
    <row r="46293" hidden="1"/>
    <row r="46294" hidden="1"/>
    <row r="46295" hidden="1"/>
    <row r="46296" hidden="1"/>
    <row r="46297" hidden="1"/>
    <row r="46298" hidden="1"/>
    <row r="46299" hidden="1"/>
    <row r="46300" hidden="1"/>
    <row r="46301" hidden="1"/>
    <row r="46302" hidden="1"/>
    <row r="46303" hidden="1"/>
    <row r="46304" hidden="1"/>
    <row r="46305" hidden="1"/>
    <row r="46306" hidden="1"/>
    <row r="46307" hidden="1"/>
    <row r="46308" hidden="1"/>
    <row r="46309" hidden="1"/>
    <row r="46310" hidden="1"/>
    <row r="46311" hidden="1"/>
    <row r="46312" hidden="1"/>
    <row r="46313" hidden="1"/>
    <row r="46314" hidden="1"/>
    <row r="46315" hidden="1"/>
    <row r="46316" hidden="1"/>
    <row r="46317" hidden="1"/>
    <row r="46318" hidden="1"/>
    <row r="46319" hidden="1"/>
    <row r="46320" hidden="1"/>
    <row r="46321" hidden="1"/>
    <row r="46322" hidden="1"/>
    <row r="46323" hidden="1"/>
    <row r="46324" hidden="1"/>
    <row r="46325" hidden="1"/>
    <row r="46326" hidden="1"/>
    <row r="46327" hidden="1"/>
    <row r="46328" hidden="1"/>
    <row r="46329" hidden="1"/>
    <row r="46330" hidden="1"/>
    <row r="46331" hidden="1"/>
    <row r="46332" hidden="1"/>
    <row r="46333" hidden="1"/>
    <row r="46334" hidden="1"/>
    <row r="46335" hidden="1"/>
    <row r="46336" hidden="1"/>
    <row r="46337" hidden="1"/>
    <row r="46338" hidden="1"/>
    <row r="46339" hidden="1"/>
    <row r="46340" hidden="1"/>
    <row r="46341" hidden="1"/>
    <row r="46342" hidden="1"/>
    <row r="46343" hidden="1"/>
    <row r="46344" hidden="1"/>
    <row r="46345" hidden="1"/>
    <row r="46346" hidden="1"/>
    <row r="46347" hidden="1"/>
    <row r="46348" hidden="1"/>
    <row r="46349" hidden="1"/>
    <row r="46350" hidden="1"/>
    <row r="46351" hidden="1"/>
    <row r="46352" hidden="1"/>
    <row r="46353" hidden="1"/>
    <row r="46354" hidden="1"/>
    <row r="46355" hidden="1"/>
    <row r="46356" hidden="1"/>
    <row r="46357" hidden="1"/>
    <row r="46358" hidden="1"/>
    <row r="46359" hidden="1"/>
    <row r="46360" hidden="1"/>
    <row r="46361" hidden="1"/>
    <row r="46362" hidden="1"/>
    <row r="46363" hidden="1"/>
    <row r="46364" hidden="1"/>
    <row r="46365" hidden="1"/>
    <row r="46366" hidden="1"/>
    <row r="46367" hidden="1"/>
    <row r="46368" hidden="1"/>
    <row r="46369" hidden="1"/>
    <row r="46370" hidden="1"/>
    <row r="46371" hidden="1"/>
    <row r="46372" hidden="1"/>
    <row r="46373" hidden="1"/>
    <row r="46374" hidden="1"/>
    <row r="46375" hidden="1"/>
    <row r="46376" hidden="1"/>
    <row r="46377" hidden="1"/>
    <row r="46378" hidden="1"/>
    <row r="46379" hidden="1"/>
    <row r="46380" hidden="1"/>
    <row r="46381" hidden="1"/>
    <row r="46382" hidden="1"/>
    <row r="46383" hidden="1"/>
    <row r="46384" hidden="1"/>
    <row r="46385" hidden="1"/>
    <row r="46386" hidden="1"/>
    <row r="46387" hidden="1"/>
    <row r="46388" hidden="1"/>
    <row r="46389" hidden="1"/>
    <row r="46390" hidden="1"/>
    <row r="46391" hidden="1"/>
    <row r="46392" hidden="1"/>
    <row r="46393" hidden="1"/>
    <row r="46394" hidden="1"/>
    <row r="46395" hidden="1"/>
    <row r="46396" hidden="1"/>
    <row r="46397" hidden="1"/>
    <row r="46398" hidden="1"/>
    <row r="46399" hidden="1"/>
    <row r="46400" hidden="1"/>
    <row r="46401" hidden="1"/>
    <row r="46402" hidden="1"/>
    <row r="46403" hidden="1"/>
    <row r="46404" hidden="1"/>
    <row r="46405" hidden="1"/>
    <row r="46406" hidden="1"/>
    <row r="46407" hidden="1"/>
    <row r="46408" hidden="1"/>
    <row r="46409" hidden="1"/>
    <row r="46410" hidden="1"/>
    <row r="46411" hidden="1"/>
    <row r="46412" hidden="1"/>
    <row r="46413" hidden="1"/>
    <row r="46414" hidden="1"/>
    <row r="46415" hidden="1"/>
    <row r="46416" hidden="1"/>
    <row r="46417" hidden="1"/>
    <row r="46418" hidden="1"/>
    <row r="46419" hidden="1"/>
    <row r="46420" hidden="1"/>
    <row r="46421" hidden="1"/>
    <row r="46422" hidden="1"/>
    <row r="46423" hidden="1"/>
    <row r="46424" hidden="1"/>
    <row r="46425" hidden="1"/>
    <row r="46426" hidden="1"/>
    <row r="46427" hidden="1"/>
    <row r="46428" hidden="1"/>
    <row r="46429" hidden="1"/>
    <row r="46430" hidden="1"/>
    <row r="46431" hidden="1"/>
    <row r="46432" hidden="1"/>
    <row r="46433" hidden="1"/>
    <row r="46434" hidden="1"/>
    <row r="46435" hidden="1"/>
    <row r="46436" hidden="1"/>
    <row r="46437" hidden="1"/>
    <row r="46438" hidden="1"/>
    <row r="46439" hidden="1"/>
    <row r="46440" hidden="1"/>
    <row r="46441" hidden="1"/>
    <row r="46442" hidden="1"/>
    <row r="46443" hidden="1"/>
    <row r="46444" hidden="1"/>
    <row r="46445" hidden="1"/>
    <row r="46446" hidden="1"/>
    <row r="46447" hidden="1"/>
    <row r="46448" hidden="1"/>
    <row r="46449" hidden="1"/>
    <row r="46450" hidden="1"/>
    <row r="46451" hidden="1"/>
    <row r="46452" hidden="1"/>
    <row r="46453" hidden="1"/>
    <row r="46454" hidden="1"/>
    <row r="46455" hidden="1"/>
    <row r="46456" hidden="1"/>
    <row r="46457" hidden="1"/>
    <row r="46458" hidden="1"/>
    <row r="46459" hidden="1"/>
    <row r="46460" hidden="1"/>
    <row r="46461" hidden="1"/>
    <row r="46462" hidden="1"/>
    <row r="46463" hidden="1"/>
    <row r="46464" hidden="1"/>
    <row r="46465" hidden="1"/>
    <row r="46466" hidden="1"/>
    <row r="46467" hidden="1"/>
    <row r="46468" hidden="1"/>
    <row r="46469" hidden="1"/>
    <row r="46470" hidden="1"/>
    <row r="46471" hidden="1"/>
    <row r="46472" hidden="1"/>
    <row r="46473" hidden="1"/>
    <row r="46474" hidden="1"/>
    <row r="46475" hidden="1"/>
    <row r="46476" hidden="1"/>
    <row r="46477" hidden="1"/>
    <row r="46478" hidden="1"/>
    <row r="46479" hidden="1"/>
    <row r="46480" hidden="1"/>
    <row r="46481" hidden="1"/>
    <row r="46482" hidden="1"/>
    <row r="46483" hidden="1"/>
    <row r="46484" hidden="1"/>
    <row r="46485" hidden="1"/>
    <row r="46486" hidden="1"/>
    <row r="46487" hidden="1"/>
    <row r="46488" hidden="1"/>
    <row r="46489" hidden="1"/>
    <row r="46490" hidden="1"/>
    <row r="46491" hidden="1"/>
    <row r="46492" hidden="1"/>
    <row r="46493" hidden="1"/>
    <row r="46494" hidden="1"/>
    <row r="46495" hidden="1"/>
    <row r="46496" hidden="1"/>
    <row r="46497" hidden="1"/>
    <row r="46498" hidden="1"/>
    <row r="46499" hidden="1"/>
    <row r="46500" hidden="1"/>
    <row r="46501" hidden="1"/>
    <row r="46502" hidden="1"/>
    <row r="46503" hidden="1"/>
    <row r="46504" hidden="1"/>
    <row r="46505" hidden="1"/>
    <row r="46506" hidden="1"/>
    <row r="46507" hidden="1"/>
    <row r="46508" hidden="1"/>
    <row r="46509" hidden="1"/>
    <row r="46510" hidden="1"/>
    <row r="46511" hidden="1"/>
    <row r="46512" hidden="1"/>
    <row r="46513" hidden="1"/>
    <row r="46514" hidden="1"/>
    <row r="46515" hidden="1"/>
    <row r="46516" hidden="1"/>
    <row r="46517" hidden="1"/>
    <row r="46518" hidden="1"/>
    <row r="46519" hidden="1"/>
    <row r="46520" hidden="1"/>
    <row r="46521" hidden="1"/>
    <row r="46522" hidden="1"/>
    <row r="46523" hidden="1"/>
    <row r="46524" hidden="1"/>
    <row r="46525" hidden="1"/>
    <row r="46526" hidden="1"/>
    <row r="46527" hidden="1"/>
    <row r="46528" hidden="1"/>
    <row r="46529" hidden="1"/>
    <row r="46530" hidden="1"/>
    <row r="46531" hidden="1"/>
    <row r="46532" hidden="1"/>
    <row r="46533" hidden="1"/>
    <row r="46534" hidden="1"/>
    <row r="46535" hidden="1"/>
    <row r="46536" hidden="1"/>
    <row r="46537" hidden="1"/>
    <row r="46538" hidden="1"/>
    <row r="46539" hidden="1"/>
    <row r="46540" hidden="1"/>
    <row r="46541" hidden="1"/>
    <row r="46542" hidden="1"/>
    <row r="46543" hidden="1"/>
    <row r="46544" hidden="1"/>
    <row r="46545" hidden="1"/>
    <row r="46546" hidden="1"/>
    <row r="46547" hidden="1"/>
    <row r="46548" hidden="1"/>
    <row r="46549" hidden="1"/>
    <row r="46550" hidden="1"/>
    <row r="46551" hidden="1"/>
    <row r="46552" hidden="1"/>
    <row r="46553" hidden="1"/>
    <row r="46554" hidden="1"/>
    <row r="46555" hidden="1"/>
    <row r="46556" hidden="1"/>
    <row r="46557" hidden="1"/>
    <row r="46558" hidden="1"/>
    <row r="46559" hidden="1"/>
    <row r="46560" hidden="1"/>
    <row r="46561" hidden="1"/>
    <row r="46562" hidden="1"/>
    <row r="46563" hidden="1"/>
    <row r="46564" hidden="1"/>
    <row r="46565" hidden="1"/>
    <row r="46566" hidden="1"/>
    <row r="46567" hidden="1"/>
    <row r="46568" hidden="1"/>
    <row r="46569" hidden="1"/>
    <row r="46570" hidden="1"/>
    <row r="46571" hidden="1"/>
    <row r="46572" hidden="1"/>
    <row r="46573" hidden="1"/>
    <row r="46574" hidden="1"/>
    <row r="46575" hidden="1"/>
    <row r="46576" hidden="1"/>
    <row r="46577" hidden="1"/>
    <row r="46578" hidden="1"/>
    <row r="46579" hidden="1"/>
    <row r="46580" hidden="1"/>
    <row r="46581" hidden="1"/>
    <row r="46582" hidden="1"/>
    <row r="46583" hidden="1"/>
    <row r="46584" hidden="1"/>
    <row r="46585" hidden="1"/>
    <row r="46586" hidden="1"/>
    <row r="46587" hidden="1"/>
    <row r="46588" hidden="1"/>
    <row r="46589" hidden="1"/>
    <row r="46590" hidden="1"/>
    <row r="46591" hidden="1"/>
    <row r="46592" hidden="1"/>
    <row r="46593" hidden="1"/>
    <row r="46594" hidden="1"/>
    <row r="46595" hidden="1"/>
    <row r="46596" hidden="1"/>
    <row r="46597" hidden="1"/>
    <row r="46598" hidden="1"/>
    <row r="46599" hidden="1"/>
    <row r="46600" hidden="1"/>
    <row r="46601" hidden="1"/>
    <row r="46602" hidden="1"/>
    <row r="46603" hidden="1"/>
    <row r="46604" hidden="1"/>
    <row r="46605" hidden="1"/>
    <row r="46606" hidden="1"/>
    <row r="46607" hidden="1"/>
    <row r="46608" hidden="1"/>
    <row r="46609" hidden="1"/>
    <row r="46610" hidden="1"/>
    <row r="46611" hidden="1"/>
    <row r="46612" hidden="1"/>
    <row r="46613" hidden="1"/>
    <row r="46614" hidden="1"/>
    <row r="46615" hidden="1"/>
    <row r="46616" hidden="1"/>
    <row r="46617" hidden="1"/>
    <row r="46618" hidden="1"/>
    <row r="46619" hidden="1"/>
    <row r="46620" hidden="1"/>
    <row r="46621" hidden="1"/>
    <row r="46622" hidden="1"/>
    <row r="46623" hidden="1"/>
    <row r="46624" hidden="1"/>
    <row r="46625" hidden="1"/>
    <row r="46626" hidden="1"/>
    <row r="46627" hidden="1"/>
    <row r="46628" hidden="1"/>
    <row r="46629" hidden="1"/>
    <row r="46630" hidden="1"/>
    <row r="46631" hidden="1"/>
    <row r="46632" hidden="1"/>
    <row r="46633" hidden="1"/>
    <row r="46634" hidden="1"/>
    <row r="46635" hidden="1"/>
    <row r="46636" hidden="1"/>
    <row r="46637" hidden="1"/>
    <row r="46638" hidden="1"/>
    <row r="46639" hidden="1"/>
    <row r="46640" hidden="1"/>
    <row r="46641" hidden="1"/>
    <row r="46642" hidden="1"/>
    <row r="46643" hidden="1"/>
    <row r="46644" hidden="1"/>
    <row r="46645" hidden="1"/>
    <row r="46646" hidden="1"/>
    <row r="46647" hidden="1"/>
    <row r="46648" hidden="1"/>
    <row r="46649" hidden="1"/>
    <row r="46650" hidden="1"/>
    <row r="46651" hidden="1"/>
    <row r="46652" hidden="1"/>
    <row r="46653" hidden="1"/>
    <row r="46654" hidden="1"/>
    <row r="46655" hidden="1"/>
    <row r="46656" hidden="1"/>
    <row r="46657" hidden="1"/>
    <row r="46658" hidden="1"/>
    <row r="46659" hidden="1"/>
    <row r="46660" hidden="1"/>
    <row r="46661" hidden="1"/>
    <row r="46662" hidden="1"/>
    <row r="46663" hidden="1"/>
    <row r="46664" hidden="1"/>
    <row r="46665" hidden="1"/>
    <row r="46666" hidden="1"/>
    <row r="46667" hidden="1"/>
    <row r="46668" hidden="1"/>
    <row r="46669" hidden="1"/>
    <row r="46670" hidden="1"/>
    <row r="46671" hidden="1"/>
    <row r="46672" hidden="1"/>
    <row r="46673" hidden="1"/>
    <row r="46674" hidden="1"/>
    <row r="46675" hidden="1"/>
    <row r="46676" hidden="1"/>
    <row r="46677" hidden="1"/>
    <row r="46678" hidden="1"/>
    <row r="46679" hidden="1"/>
    <row r="46680" hidden="1"/>
    <row r="46681" hidden="1"/>
    <row r="46682" hidden="1"/>
    <row r="46683" hidden="1"/>
    <row r="46684" hidden="1"/>
    <row r="46685" hidden="1"/>
    <row r="46686" hidden="1"/>
    <row r="46687" hidden="1"/>
    <row r="46688" hidden="1"/>
    <row r="46689" hidden="1"/>
    <row r="46690" hidden="1"/>
    <row r="46691" hidden="1"/>
    <row r="46692" hidden="1"/>
    <row r="46693" hidden="1"/>
    <row r="46694" hidden="1"/>
    <row r="46695" hidden="1"/>
    <row r="46696" hidden="1"/>
    <row r="46697" hidden="1"/>
    <row r="46698" hidden="1"/>
    <row r="46699" hidden="1"/>
    <row r="46700" hidden="1"/>
    <row r="46701" hidden="1"/>
    <row r="46702" hidden="1"/>
    <row r="46703" hidden="1"/>
    <row r="46704" hidden="1"/>
    <row r="46705" hidden="1"/>
    <row r="46706" hidden="1"/>
    <row r="46707" hidden="1"/>
    <row r="46708" hidden="1"/>
    <row r="46709" hidden="1"/>
    <row r="46710" hidden="1"/>
    <row r="46711" hidden="1"/>
    <row r="46712" hidden="1"/>
    <row r="46713" hidden="1"/>
    <row r="46714" hidden="1"/>
    <row r="46715" hidden="1"/>
    <row r="46716" hidden="1"/>
    <row r="46717" hidden="1"/>
    <row r="46718" hidden="1"/>
    <row r="46719" hidden="1"/>
    <row r="46720" hidden="1"/>
    <row r="46721" hidden="1"/>
    <row r="46722" hidden="1"/>
    <row r="46723" hidden="1"/>
    <row r="46724" hidden="1"/>
    <row r="46725" hidden="1"/>
    <row r="46726" hidden="1"/>
    <row r="46727" hidden="1"/>
    <row r="46728" hidden="1"/>
    <row r="46729" hidden="1"/>
    <row r="46730" hidden="1"/>
    <row r="46731" hidden="1"/>
    <row r="46732" hidden="1"/>
    <row r="46733" hidden="1"/>
    <row r="46734" hidden="1"/>
    <row r="46735" hidden="1"/>
    <row r="46736" hidden="1"/>
    <row r="46737" hidden="1"/>
    <row r="46738" hidden="1"/>
    <row r="46739" hidden="1"/>
    <row r="46740" hidden="1"/>
    <row r="46741" hidden="1"/>
    <row r="46742" hidden="1"/>
    <row r="46743" hidden="1"/>
    <row r="46744" hidden="1"/>
    <row r="46745" hidden="1"/>
    <row r="46746" hidden="1"/>
    <row r="46747" hidden="1"/>
    <row r="46748" hidden="1"/>
    <row r="46749" hidden="1"/>
    <row r="46750" hidden="1"/>
    <row r="46751" hidden="1"/>
    <row r="46752" hidden="1"/>
    <row r="46753" hidden="1"/>
    <row r="46754" hidden="1"/>
    <row r="46755" hidden="1"/>
    <row r="46756" hidden="1"/>
    <row r="46757" hidden="1"/>
    <row r="46758" hidden="1"/>
    <row r="46759" hidden="1"/>
    <row r="46760" hidden="1"/>
    <row r="46761" hidden="1"/>
    <row r="46762" hidden="1"/>
    <row r="46763" hidden="1"/>
    <row r="46764" hidden="1"/>
    <row r="46765" hidden="1"/>
    <row r="46766" hidden="1"/>
    <row r="46767" hidden="1"/>
    <row r="46768" hidden="1"/>
    <row r="46769" hidden="1"/>
    <row r="46770" hidden="1"/>
    <row r="46771" hidden="1"/>
    <row r="46772" hidden="1"/>
    <row r="46773" hidden="1"/>
    <row r="46774" hidden="1"/>
    <row r="46775" hidden="1"/>
    <row r="46776" hidden="1"/>
    <row r="46777" hidden="1"/>
    <row r="46778" hidden="1"/>
    <row r="46779" hidden="1"/>
    <row r="46780" hidden="1"/>
    <row r="46781" hidden="1"/>
    <row r="46782" hidden="1"/>
    <row r="46783" hidden="1"/>
    <row r="46784" hidden="1"/>
    <row r="46785" hidden="1"/>
    <row r="46786" hidden="1"/>
    <row r="46787" hidden="1"/>
    <row r="46788" hidden="1"/>
    <row r="46789" hidden="1"/>
    <row r="46790" hidden="1"/>
    <row r="46791" hidden="1"/>
    <row r="46792" hidden="1"/>
    <row r="46793" hidden="1"/>
    <row r="46794" hidden="1"/>
    <row r="46795" hidden="1"/>
    <row r="46796" hidden="1"/>
    <row r="46797" hidden="1"/>
    <row r="46798" hidden="1"/>
    <row r="46799" hidden="1"/>
    <row r="46800" hidden="1"/>
    <row r="46801" hidden="1"/>
    <row r="46802" hidden="1"/>
    <row r="46803" hidden="1"/>
    <row r="46804" hidden="1"/>
    <row r="46805" hidden="1"/>
    <row r="46806" hidden="1"/>
    <row r="46807" hidden="1"/>
    <row r="46808" hidden="1"/>
    <row r="46809" hidden="1"/>
    <row r="46810" hidden="1"/>
    <row r="46811" hidden="1"/>
    <row r="46812" hidden="1"/>
    <row r="46813" hidden="1"/>
    <row r="46814" hidden="1"/>
    <row r="46815" hidden="1"/>
    <row r="46816" hidden="1"/>
    <row r="46817" hidden="1"/>
    <row r="46818" hidden="1"/>
    <row r="46819" hidden="1"/>
    <row r="46820" hidden="1"/>
    <row r="46821" hidden="1"/>
    <row r="46822" hidden="1"/>
    <row r="46823" hidden="1"/>
    <row r="46824" hidden="1"/>
    <row r="46825" hidden="1"/>
    <row r="46826" hidden="1"/>
    <row r="46827" hidden="1"/>
    <row r="46828" hidden="1"/>
    <row r="46829" hidden="1"/>
    <row r="46830" hidden="1"/>
    <row r="46831" hidden="1"/>
    <row r="46832" hidden="1"/>
    <row r="46833" hidden="1"/>
    <row r="46834" hidden="1"/>
    <row r="46835" hidden="1"/>
    <row r="46836" hidden="1"/>
    <row r="46837" hidden="1"/>
    <row r="46838" hidden="1"/>
    <row r="46839" hidden="1"/>
    <row r="46840" hidden="1"/>
    <row r="46841" hidden="1"/>
    <row r="46842" hidden="1"/>
    <row r="46843" hidden="1"/>
    <row r="46844" hidden="1"/>
    <row r="46845" hidden="1"/>
    <row r="46846" hidden="1"/>
    <row r="46847" hidden="1"/>
    <row r="46848" hidden="1"/>
    <row r="46849" hidden="1"/>
    <row r="46850" hidden="1"/>
    <row r="46851" hidden="1"/>
    <row r="46852" hidden="1"/>
    <row r="46853" hidden="1"/>
    <row r="46854" hidden="1"/>
    <row r="46855" hidden="1"/>
    <row r="46856" hidden="1"/>
    <row r="46857" hidden="1"/>
    <row r="46858" hidden="1"/>
    <row r="46859" hidden="1"/>
    <row r="46860" hidden="1"/>
    <row r="46861" hidden="1"/>
    <row r="46862" hidden="1"/>
    <row r="46863" hidden="1"/>
    <row r="46864" hidden="1"/>
    <row r="46865" hidden="1"/>
    <row r="46866" hidden="1"/>
    <row r="46867" hidden="1"/>
    <row r="46868" hidden="1"/>
    <row r="46869" hidden="1"/>
    <row r="46870" hidden="1"/>
    <row r="46871" hidden="1"/>
    <row r="46872" hidden="1"/>
    <row r="46873" hidden="1"/>
    <row r="46874" hidden="1"/>
    <row r="46875" hidden="1"/>
    <row r="46876" hidden="1"/>
    <row r="46877" hidden="1"/>
    <row r="46878" hidden="1"/>
    <row r="46879" hidden="1"/>
    <row r="46880" hidden="1"/>
    <row r="46881" hidden="1"/>
    <row r="46882" hidden="1"/>
    <row r="46883" hidden="1"/>
    <row r="46884" hidden="1"/>
    <row r="46885" hidden="1"/>
    <row r="46886" hidden="1"/>
    <row r="46887" hidden="1"/>
    <row r="46888" hidden="1"/>
    <row r="46889" hidden="1"/>
    <row r="46890" hidden="1"/>
    <row r="46891" hidden="1"/>
    <row r="46892" hidden="1"/>
    <row r="46893" hidden="1"/>
    <row r="46894" hidden="1"/>
    <row r="46895" hidden="1"/>
    <row r="46896" hidden="1"/>
    <row r="46897" hidden="1"/>
    <row r="46898" hidden="1"/>
    <row r="46899" hidden="1"/>
    <row r="46900" hidden="1"/>
    <row r="46901" hidden="1"/>
    <row r="46902" hidden="1"/>
    <row r="46903" hidden="1"/>
    <row r="46904" hidden="1"/>
    <row r="46905" hidden="1"/>
    <row r="46906" hidden="1"/>
    <row r="46907" hidden="1"/>
    <row r="46908" hidden="1"/>
    <row r="46909" hidden="1"/>
    <row r="46910" hidden="1"/>
    <row r="46911" hidden="1"/>
    <row r="46912" hidden="1"/>
    <row r="46913" hidden="1"/>
    <row r="46914" hidden="1"/>
    <row r="46915" hidden="1"/>
    <row r="46916" hidden="1"/>
    <row r="46917" hidden="1"/>
    <row r="46918" hidden="1"/>
    <row r="46919" hidden="1"/>
    <row r="46920" hidden="1"/>
    <row r="46921" hidden="1"/>
    <row r="46922" hidden="1"/>
    <row r="46923" hidden="1"/>
    <row r="46924" hidden="1"/>
    <row r="46925" hidden="1"/>
    <row r="46926" hidden="1"/>
    <row r="46927" hidden="1"/>
    <row r="46928" hidden="1"/>
    <row r="46929" hidden="1"/>
    <row r="46930" hidden="1"/>
    <row r="46931" hidden="1"/>
    <row r="46932" hidden="1"/>
    <row r="46933" hidden="1"/>
    <row r="46934" hidden="1"/>
    <row r="46935" hidden="1"/>
    <row r="46936" hidden="1"/>
    <row r="46937" hidden="1"/>
    <row r="46938" hidden="1"/>
    <row r="46939" hidden="1"/>
    <row r="46940" hidden="1"/>
    <row r="46941" hidden="1"/>
    <row r="46942" hidden="1"/>
    <row r="46943" hidden="1"/>
    <row r="46944" hidden="1"/>
    <row r="46945" hidden="1"/>
    <row r="46946" hidden="1"/>
    <row r="46947" hidden="1"/>
    <row r="46948" hidden="1"/>
    <row r="46949" hidden="1"/>
    <row r="46950" hidden="1"/>
    <row r="46951" hidden="1"/>
    <row r="46952" hidden="1"/>
    <row r="46953" hidden="1"/>
    <row r="46954" hidden="1"/>
    <row r="46955" hidden="1"/>
    <row r="46956" hidden="1"/>
    <row r="46957" hidden="1"/>
    <row r="46958" hidden="1"/>
    <row r="46959" hidden="1"/>
    <row r="46960" hidden="1"/>
    <row r="46961" hidden="1"/>
    <row r="46962" hidden="1"/>
    <row r="46963" hidden="1"/>
    <row r="46964" hidden="1"/>
    <row r="46965" hidden="1"/>
    <row r="46966" hidden="1"/>
    <row r="46967" hidden="1"/>
    <row r="46968" hidden="1"/>
    <row r="46969" hidden="1"/>
    <row r="46970" hidden="1"/>
    <row r="46971" hidden="1"/>
    <row r="46972" hidden="1"/>
    <row r="46973" hidden="1"/>
    <row r="46974" hidden="1"/>
    <row r="46975" hidden="1"/>
    <row r="46976" hidden="1"/>
    <row r="46977" hidden="1"/>
    <row r="46978" hidden="1"/>
    <row r="46979" hidden="1"/>
    <row r="46980" hidden="1"/>
    <row r="46981" hidden="1"/>
    <row r="46982" hidden="1"/>
    <row r="46983" hidden="1"/>
    <row r="46984" hidden="1"/>
    <row r="46985" hidden="1"/>
    <row r="46986" hidden="1"/>
    <row r="46987" hidden="1"/>
    <row r="46988" hidden="1"/>
    <row r="46989" hidden="1"/>
    <row r="46990" hidden="1"/>
    <row r="46991" hidden="1"/>
    <row r="46992" hidden="1"/>
    <row r="46993" hidden="1"/>
    <row r="46994" hidden="1"/>
    <row r="46995" hidden="1"/>
    <row r="46996" hidden="1"/>
    <row r="46997" hidden="1"/>
    <row r="46998" hidden="1"/>
    <row r="46999" hidden="1"/>
    <row r="47000" hidden="1"/>
    <row r="47001" hidden="1"/>
    <row r="47002" hidden="1"/>
    <row r="47003" hidden="1"/>
    <row r="47004" hidden="1"/>
    <row r="47005" hidden="1"/>
    <row r="47006" hidden="1"/>
    <row r="47007" hidden="1"/>
    <row r="47008" hidden="1"/>
    <row r="47009" hidden="1"/>
    <row r="47010" hidden="1"/>
    <row r="47011" hidden="1"/>
    <row r="47012" hidden="1"/>
    <row r="47013" hidden="1"/>
    <row r="47014" hidden="1"/>
    <row r="47015" hidden="1"/>
    <row r="47016" hidden="1"/>
    <row r="47017" hidden="1"/>
    <row r="47018" hidden="1"/>
    <row r="47019" hidden="1"/>
    <row r="47020" hidden="1"/>
    <row r="47021" hidden="1"/>
    <row r="47022" hidden="1"/>
    <row r="47023" hidden="1"/>
    <row r="47024" hidden="1"/>
    <row r="47025" hidden="1"/>
    <row r="47026" hidden="1"/>
    <row r="47027" hidden="1"/>
    <row r="47028" hidden="1"/>
    <row r="47029" hidden="1"/>
    <row r="47030" hidden="1"/>
    <row r="47031" hidden="1"/>
    <row r="47032" hidden="1"/>
    <row r="47033" hidden="1"/>
    <row r="47034" hidden="1"/>
    <row r="47035" hidden="1"/>
    <row r="47036" hidden="1"/>
    <row r="47037" hidden="1"/>
    <row r="47038" hidden="1"/>
    <row r="47039" hidden="1"/>
    <row r="47040" hidden="1"/>
    <row r="47041" hidden="1"/>
    <row r="47042" hidden="1"/>
    <row r="47043" hidden="1"/>
    <row r="47044" hidden="1"/>
    <row r="47045" hidden="1"/>
    <row r="47046" hidden="1"/>
    <row r="47047" hidden="1"/>
    <row r="47048" hidden="1"/>
    <row r="47049" hidden="1"/>
    <row r="47050" hidden="1"/>
    <row r="47051" hidden="1"/>
    <row r="47052" hidden="1"/>
    <row r="47053" hidden="1"/>
    <row r="47054" hidden="1"/>
    <row r="47055" hidden="1"/>
    <row r="47056" hidden="1"/>
    <row r="47057" hidden="1"/>
    <row r="47058" hidden="1"/>
    <row r="47059" hidden="1"/>
    <row r="47060" hidden="1"/>
    <row r="47061" hidden="1"/>
    <row r="47062" hidden="1"/>
    <row r="47063" hidden="1"/>
    <row r="47064" hidden="1"/>
    <row r="47065" hidden="1"/>
    <row r="47066" hidden="1"/>
    <row r="47067" hidden="1"/>
    <row r="47068" hidden="1"/>
    <row r="47069" hidden="1"/>
    <row r="47070" hidden="1"/>
    <row r="47071" hidden="1"/>
    <row r="47072" hidden="1"/>
    <row r="47073" hidden="1"/>
    <row r="47074" hidden="1"/>
    <row r="47075" hidden="1"/>
    <row r="47076" hidden="1"/>
    <row r="47077" hidden="1"/>
    <row r="47078" hidden="1"/>
    <row r="47079" hidden="1"/>
    <row r="47080" hidden="1"/>
    <row r="47081" hidden="1"/>
    <row r="47082" hidden="1"/>
    <row r="47083" hidden="1"/>
    <row r="47084" hidden="1"/>
    <row r="47085" hidden="1"/>
    <row r="47086" hidden="1"/>
    <row r="47087" hidden="1"/>
    <row r="47088" hidden="1"/>
    <row r="47089" hidden="1"/>
    <row r="47090" hidden="1"/>
    <row r="47091" hidden="1"/>
    <row r="47092" hidden="1"/>
    <row r="47093" hidden="1"/>
    <row r="47094" hidden="1"/>
    <row r="47095" hidden="1"/>
    <row r="47096" hidden="1"/>
    <row r="47097" hidden="1"/>
    <row r="47098" hidden="1"/>
    <row r="47099" hidden="1"/>
    <row r="47100" hidden="1"/>
    <row r="47101" hidden="1"/>
    <row r="47102" hidden="1"/>
    <row r="47103" hidden="1"/>
    <row r="47104" hidden="1"/>
    <row r="47105" hidden="1"/>
    <row r="47106" hidden="1"/>
    <row r="47107" hidden="1"/>
    <row r="47108" hidden="1"/>
    <row r="47109" hidden="1"/>
    <row r="47110" hidden="1"/>
    <row r="47111" hidden="1"/>
    <row r="47112" hidden="1"/>
    <row r="47113" hidden="1"/>
    <row r="47114" hidden="1"/>
    <row r="47115" hidden="1"/>
    <row r="47116" hidden="1"/>
    <row r="47117" hidden="1"/>
    <row r="47118" hidden="1"/>
    <row r="47119" hidden="1"/>
    <row r="47120" hidden="1"/>
    <row r="47121" hidden="1"/>
    <row r="47122" hidden="1"/>
    <row r="47123" hidden="1"/>
    <row r="47124" hidden="1"/>
    <row r="47125" hidden="1"/>
    <row r="47126" hidden="1"/>
    <row r="47127" hidden="1"/>
    <row r="47128" hidden="1"/>
    <row r="47129" hidden="1"/>
    <row r="47130" hidden="1"/>
    <row r="47131" hidden="1"/>
    <row r="47132" hidden="1"/>
    <row r="47133" hidden="1"/>
    <row r="47134" hidden="1"/>
    <row r="47135" hidden="1"/>
    <row r="47136" hidden="1"/>
    <row r="47137" hidden="1"/>
    <row r="47138" hidden="1"/>
    <row r="47139" hidden="1"/>
    <row r="47140" hidden="1"/>
    <row r="47141" hidden="1"/>
    <row r="47142" hidden="1"/>
    <row r="47143" hidden="1"/>
    <row r="47144" hidden="1"/>
    <row r="47145" hidden="1"/>
    <row r="47146" hidden="1"/>
    <row r="47147" hidden="1"/>
    <row r="47148" hidden="1"/>
    <row r="47149" hidden="1"/>
    <row r="47150" hidden="1"/>
    <row r="47151" hidden="1"/>
    <row r="47152" hidden="1"/>
    <row r="47153" hidden="1"/>
    <row r="47154" hidden="1"/>
    <row r="47155" hidden="1"/>
    <row r="47156" hidden="1"/>
    <row r="47157" hidden="1"/>
    <row r="47158" hidden="1"/>
    <row r="47159" hidden="1"/>
    <row r="47160" hidden="1"/>
    <row r="47161" hidden="1"/>
    <row r="47162" hidden="1"/>
    <row r="47163" hidden="1"/>
    <row r="47164" hidden="1"/>
    <row r="47165" hidden="1"/>
    <row r="47166" hidden="1"/>
    <row r="47167" hidden="1"/>
    <row r="47168" hidden="1"/>
    <row r="47169" hidden="1"/>
    <row r="47170" hidden="1"/>
    <row r="47171" hidden="1"/>
    <row r="47172" hidden="1"/>
    <row r="47173" hidden="1"/>
    <row r="47174" hidden="1"/>
    <row r="47175" hidden="1"/>
    <row r="47176" hidden="1"/>
    <row r="47177" hidden="1"/>
    <row r="47178" hidden="1"/>
    <row r="47179" hidden="1"/>
    <row r="47180" hidden="1"/>
    <row r="47181" hidden="1"/>
    <row r="47182" hidden="1"/>
    <row r="47183" hidden="1"/>
    <row r="47184" hidden="1"/>
    <row r="47185" hidden="1"/>
    <row r="47186" hidden="1"/>
    <row r="47187" hidden="1"/>
    <row r="47188" hidden="1"/>
    <row r="47189" hidden="1"/>
    <row r="47190" hidden="1"/>
    <row r="47191" hidden="1"/>
    <row r="47192" hidden="1"/>
    <row r="47193" hidden="1"/>
    <row r="47194" hidden="1"/>
    <row r="47195" hidden="1"/>
    <row r="47196" hidden="1"/>
    <row r="47197" hidden="1"/>
    <row r="47198" hidden="1"/>
    <row r="47199" hidden="1"/>
    <row r="47200" hidden="1"/>
    <row r="47201" hidden="1"/>
    <row r="47202" hidden="1"/>
    <row r="47203" hidden="1"/>
    <row r="47204" hidden="1"/>
    <row r="47205" hidden="1"/>
    <row r="47206" hidden="1"/>
    <row r="47207" hidden="1"/>
    <row r="47208" hidden="1"/>
    <row r="47209" hidden="1"/>
    <row r="47210" hidden="1"/>
    <row r="47211" hidden="1"/>
    <row r="47212" hidden="1"/>
    <row r="47213" hidden="1"/>
    <row r="47214" hidden="1"/>
    <row r="47215" hidden="1"/>
    <row r="47216" hidden="1"/>
    <row r="47217" hidden="1"/>
    <row r="47218" hidden="1"/>
    <row r="47219" hidden="1"/>
    <row r="47220" hidden="1"/>
    <row r="47221" hidden="1"/>
    <row r="47222" hidden="1"/>
    <row r="47223" hidden="1"/>
    <row r="47224" hidden="1"/>
    <row r="47225" hidden="1"/>
    <row r="47226" hidden="1"/>
    <row r="47227" hidden="1"/>
    <row r="47228" hidden="1"/>
    <row r="47229" hidden="1"/>
    <row r="47230" hidden="1"/>
    <row r="47231" hidden="1"/>
    <row r="47232" hidden="1"/>
    <row r="47233" hidden="1"/>
    <row r="47234" hidden="1"/>
    <row r="47235" hidden="1"/>
    <row r="47236" hidden="1"/>
    <row r="47237" hidden="1"/>
    <row r="47238" hidden="1"/>
    <row r="47239" hidden="1"/>
    <row r="47240" hidden="1"/>
    <row r="47241" hidden="1"/>
    <row r="47242" hidden="1"/>
    <row r="47243" hidden="1"/>
    <row r="47244" hidden="1"/>
    <row r="47245" hidden="1"/>
    <row r="47246" hidden="1"/>
    <row r="47247" hidden="1"/>
    <row r="47248" hidden="1"/>
    <row r="47249" hidden="1"/>
    <row r="47250" hidden="1"/>
    <row r="47251" hidden="1"/>
    <row r="47252" hidden="1"/>
    <row r="47253" hidden="1"/>
    <row r="47254" hidden="1"/>
    <row r="47255" hidden="1"/>
    <row r="47256" hidden="1"/>
    <row r="47257" hidden="1"/>
    <row r="47258" hidden="1"/>
    <row r="47259" hidden="1"/>
    <row r="47260" hidden="1"/>
    <row r="47261" hidden="1"/>
    <row r="47262" hidden="1"/>
    <row r="47263" hidden="1"/>
    <row r="47264" hidden="1"/>
    <row r="47265" hidden="1"/>
    <row r="47266" hidden="1"/>
    <row r="47267" hidden="1"/>
    <row r="47268" hidden="1"/>
    <row r="47269" hidden="1"/>
    <row r="47270" hidden="1"/>
    <row r="47271" hidden="1"/>
    <row r="47272" hidden="1"/>
    <row r="47273" hidden="1"/>
    <row r="47274" hidden="1"/>
    <row r="47275" hidden="1"/>
    <row r="47276" hidden="1"/>
    <row r="47277" hidden="1"/>
    <row r="47278" hidden="1"/>
    <row r="47279" hidden="1"/>
    <row r="47280" hidden="1"/>
    <row r="47281" hidden="1"/>
    <row r="47282" hidden="1"/>
    <row r="47283" hidden="1"/>
    <row r="47284" hidden="1"/>
    <row r="47285" hidden="1"/>
    <row r="47286" hidden="1"/>
    <row r="47287" hidden="1"/>
    <row r="47288" hidden="1"/>
    <row r="47289" hidden="1"/>
    <row r="47290" hidden="1"/>
    <row r="47291" hidden="1"/>
    <row r="47292" hidden="1"/>
    <row r="47293" hidden="1"/>
    <row r="47294" hidden="1"/>
    <row r="47295" hidden="1"/>
    <row r="47296" hidden="1"/>
    <row r="47297" hidden="1"/>
    <row r="47298" hidden="1"/>
    <row r="47299" hidden="1"/>
    <row r="47300" hidden="1"/>
    <row r="47301" hidden="1"/>
    <row r="47302" hidden="1"/>
    <row r="47303" hidden="1"/>
    <row r="47304" hidden="1"/>
    <row r="47305" hidden="1"/>
    <row r="47306" hidden="1"/>
    <row r="47307" hidden="1"/>
    <row r="47308" hidden="1"/>
    <row r="47309" hidden="1"/>
    <row r="47310" hidden="1"/>
    <row r="47311" hidden="1"/>
    <row r="47312" hidden="1"/>
    <row r="47313" hidden="1"/>
    <row r="47314" hidden="1"/>
    <row r="47315" hidden="1"/>
    <row r="47316" hidden="1"/>
    <row r="47317" hidden="1"/>
    <row r="47318" hidden="1"/>
    <row r="47319" hidden="1"/>
    <row r="47320" hidden="1"/>
    <row r="47321" hidden="1"/>
    <row r="47322" hidden="1"/>
    <row r="47323" hidden="1"/>
    <row r="47324" hidden="1"/>
    <row r="47325" hidden="1"/>
    <row r="47326" hidden="1"/>
    <row r="47327" hidden="1"/>
    <row r="47328" hidden="1"/>
    <row r="47329" hidden="1"/>
    <row r="47330" hidden="1"/>
    <row r="47331" hidden="1"/>
    <row r="47332" hidden="1"/>
    <row r="47333" hidden="1"/>
    <row r="47334" hidden="1"/>
    <row r="47335" hidden="1"/>
    <row r="47336" hidden="1"/>
    <row r="47337" hidden="1"/>
    <row r="47338" hidden="1"/>
    <row r="47339" hidden="1"/>
    <row r="47340" hidden="1"/>
    <row r="47341" hidden="1"/>
    <row r="47342" hidden="1"/>
    <row r="47343" hidden="1"/>
    <row r="47344" hidden="1"/>
    <row r="47345" hidden="1"/>
    <row r="47346" hidden="1"/>
    <row r="47347" hidden="1"/>
    <row r="47348" hidden="1"/>
    <row r="47349" hidden="1"/>
    <row r="47350" hidden="1"/>
    <row r="47351" hidden="1"/>
    <row r="47352" hidden="1"/>
    <row r="47353" hidden="1"/>
    <row r="47354" hidden="1"/>
    <row r="47355" hidden="1"/>
    <row r="47356" hidden="1"/>
    <row r="47357" hidden="1"/>
    <row r="47358" hidden="1"/>
    <row r="47359" hidden="1"/>
    <row r="47360" hidden="1"/>
    <row r="47361" hidden="1"/>
    <row r="47362" hidden="1"/>
    <row r="47363" hidden="1"/>
    <row r="47364" hidden="1"/>
    <row r="47365" hidden="1"/>
    <row r="47366" hidden="1"/>
    <row r="47367" hidden="1"/>
    <row r="47368" hidden="1"/>
    <row r="47369" hidden="1"/>
    <row r="47370" hidden="1"/>
    <row r="47371" hidden="1"/>
    <row r="47372" hidden="1"/>
    <row r="47373" hidden="1"/>
    <row r="47374" hidden="1"/>
    <row r="47375" hidden="1"/>
    <row r="47376" hidden="1"/>
    <row r="47377" hidden="1"/>
    <row r="47378" hidden="1"/>
    <row r="47379" hidden="1"/>
    <row r="47380" hidden="1"/>
    <row r="47381" hidden="1"/>
    <row r="47382" hidden="1"/>
    <row r="47383" hidden="1"/>
    <row r="47384" hidden="1"/>
    <row r="47385" hidden="1"/>
    <row r="47386" hidden="1"/>
    <row r="47387" hidden="1"/>
    <row r="47388" hidden="1"/>
    <row r="47389" hidden="1"/>
    <row r="47390" hidden="1"/>
    <row r="47391" hidden="1"/>
    <row r="47392" hidden="1"/>
    <row r="47393" hidden="1"/>
    <row r="47394" hidden="1"/>
    <row r="47395" hidden="1"/>
    <row r="47396" hidden="1"/>
    <row r="47397" hidden="1"/>
    <row r="47398" hidden="1"/>
    <row r="47399" hidden="1"/>
    <row r="47400" hidden="1"/>
    <row r="47401" hidden="1"/>
    <row r="47402" hidden="1"/>
    <row r="47403" hidden="1"/>
    <row r="47404" hidden="1"/>
    <row r="47405" hidden="1"/>
    <row r="47406" hidden="1"/>
    <row r="47407" hidden="1"/>
    <row r="47408" hidden="1"/>
    <row r="47409" hidden="1"/>
    <row r="47410" hidden="1"/>
    <row r="47411" hidden="1"/>
    <row r="47412" hidden="1"/>
    <row r="47413" hidden="1"/>
    <row r="47414" hidden="1"/>
    <row r="47415" hidden="1"/>
    <row r="47416" hidden="1"/>
    <row r="47417" hidden="1"/>
    <row r="47418" hidden="1"/>
    <row r="47419" hidden="1"/>
    <row r="47420" hidden="1"/>
    <row r="47421" hidden="1"/>
    <row r="47422" hidden="1"/>
    <row r="47423" hidden="1"/>
    <row r="47424" hidden="1"/>
    <row r="47425" hidden="1"/>
    <row r="47426" hidden="1"/>
    <row r="47427" hidden="1"/>
    <row r="47428" hidden="1"/>
    <row r="47429" hidden="1"/>
    <row r="47430" hidden="1"/>
    <row r="47431" hidden="1"/>
    <row r="47432" hidden="1"/>
    <row r="47433" hidden="1"/>
    <row r="47434" hidden="1"/>
    <row r="47435" hidden="1"/>
    <row r="47436" hidden="1"/>
    <row r="47437" hidden="1"/>
    <row r="47438" hidden="1"/>
    <row r="47439" hidden="1"/>
    <row r="47440" hidden="1"/>
    <row r="47441" hidden="1"/>
    <row r="47442" hidden="1"/>
    <row r="47443" hidden="1"/>
    <row r="47444" hidden="1"/>
    <row r="47445" hidden="1"/>
    <row r="47446" hidden="1"/>
    <row r="47447" hidden="1"/>
    <row r="47448" hidden="1"/>
    <row r="47449" hidden="1"/>
    <row r="47450" hidden="1"/>
    <row r="47451" hidden="1"/>
    <row r="47452" hidden="1"/>
    <row r="47453" hidden="1"/>
    <row r="47454" hidden="1"/>
    <row r="47455" hidden="1"/>
    <row r="47456" hidden="1"/>
    <row r="47457" hidden="1"/>
    <row r="47458" hidden="1"/>
    <row r="47459" hidden="1"/>
    <row r="47460" hidden="1"/>
    <row r="47461" hidden="1"/>
    <row r="47462" hidden="1"/>
    <row r="47463" hidden="1"/>
    <row r="47464" hidden="1"/>
    <row r="47465" hidden="1"/>
    <row r="47466" hidden="1"/>
    <row r="47467" hidden="1"/>
    <row r="47468" hidden="1"/>
    <row r="47469" hidden="1"/>
    <row r="47470" hidden="1"/>
    <row r="47471" hidden="1"/>
    <row r="47472" hidden="1"/>
    <row r="47473" hidden="1"/>
    <row r="47474" hidden="1"/>
    <row r="47475" hidden="1"/>
    <row r="47476" hidden="1"/>
    <row r="47477" hidden="1"/>
    <row r="47478" hidden="1"/>
    <row r="47479" hidden="1"/>
    <row r="47480" hidden="1"/>
    <row r="47481" hidden="1"/>
    <row r="47482" hidden="1"/>
    <row r="47483" hidden="1"/>
    <row r="47484" hidden="1"/>
    <row r="47485" hidden="1"/>
    <row r="47486" hidden="1"/>
    <row r="47487" hidden="1"/>
    <row r="47488" hidden="1"/>
    <row r="47489" hidden="1"/>
    <row r="47490" hidden="1"/>
    <row r="47491" hidden="1"/>
    <row r="47492" hidden="1"/>
    <row r="47493" hidden="1"/>
    <row r="47494" hidden="1"/>
    <row r="47495" hidden="1"/>
    <row r="47496" hidden="1"/>
    <row r="47497" hidden="1"/>
    <row r="47498" hidden="1"/>
    <row r="47499" hidden="1"/>
    <row r="47500" hidden="1"/>
    <row r="47501" hidden="1"/>
    <row r="47502" hidden="1"/>
    <row r="47503" hidden="1"/>
    <row r="47504" hidden="1"/>
    <row r="47505" hidden="1"/>
    <row r="47506" hidden="1"/>
    <row r="47507" hidden="1"/>
    <row r="47508" hidden="1"/>
    <row r="47509" hidden="1"/>
    <row r="47510" hidden="1"/>
    <row r="47511" hidden="1"/>
    <row r="47512" hidden="1"/>
    <row r="47513" hidden="1"/>
    <row r="47514" hidden="1"/>
    <row r="47515" hidden="1"/>
    <row r="47516" hidden="1"/>
    <row r="47517" hidden="1"/>
    <row r="47518" hidden="1"/>
    <row r="47519" hidden="1"/>
    <row r="47520" hidden="1"/>
    <row r="47521" hidden="1"/>
    <row r="47522" hidden="1"/>
    <row r="47523" hidden="1"/>
    <row r="47524" hidden="1"/>
    <row r="47525" hidden="1"/>
    <row r="47526" hidden="1"/>
    <row r="47527" hidden="1"/>
    <row r="47528" hidden="1"/>
    <row r="47529" hidden="1"/>
    <row r="47530" hidden="1"/>
    <row r="47531" hidden="1"/>
    <row r="47532" hidden="1"/>
    <row r="47533" hidden="1"/>
    <row r="47534" hidden="1"/>
    <row r="47535" hidden="1"/>
    <row r="47536" hidden="1"/>
    <row r="47537" hidden="1"/>
    <row r="47538" hidden="1"/>
    <row r="47539" hidden="1"/>
    <row r="47540" hidden="1"/>
    <row r="47541" hidden="1"/>
    <row r="47542" hidden="1"/>
    <row r="47543" hidden="1"/>
    <row r="47544" hidden="1"/>
    <row r="47545" hidden="1"/>
    <row r="47546" hidden="1"/>
    <row r="47547" hidden="1"/>
    <row r="47548" hidden="1"/>
    <row r="47549" hidden="1"/>
    <row r="47550" hidden="1"/>
    <row r="47551" hidden="1"/>
    <row r="47552" hidden="1"/>
    <row r="47553" hidden="1"/>
    <row r="47554" hidden="1"/>
    <row r="47555" hidden="1"/>
    <row r="47556" hidden="1"/>
    <row r="47557" hidden="1"/>
    <row r="47558" hidden="1"/>
    <row r="47559" hidden="1"/>
    <row r="47560" hidden="1"/>
    <row r="47561" hidden="1"/>
    <row r="47562" hidden="1"/>
    <row r="47563" hidden="1"/>
    <row r="47564" hidden="1"/>
    <row r="47565" hidden="1"/>
    <row r="47566" hidden="1"/>
    <row r="47567" hidden="1"/>
    <row r="47568" hidden="1"/>
    <row r="47569" hidden="1"/>
    <row r="47570" hidden="1"/>
    <row r="47571" hidden="1"/>
    <row r="47572" hidden="1"/>
    <row r="47573" hidden="1"/>
    <row r="47574" hidden="1"/>
    <row r="47575" hidden="1"/>
    <row r="47576" hidden="1"/>
    <row r="47577" hidden="1"/>
    <row r="47578" hidden="1"/>
    <row r="47579" hidden="1"/>
    <row r="47580" hidden="1"/>
    <row r="47581" hidden="1"/>
    <row r="47582" hidden="1"/>
    <row r="47583" hidden="1"/>
    <row r="47584" hidden="1"/>
    <row r="47585" hidden="1"/>
    <row r="47586" hidden="1"/>
    <row r="47587" hidden="1"/>
    <row r="47588" hidden="1"/>
    <row r="47589" hidden="1"/>
    <row r="47590" hidden="1"/>
    <row r="47591" hidden="1"/>
    <row r="47592" hidden="1"/>
    <row r="47593" hidden="1"/>
    <row r="47594" hidden="1"/>
    <row r="47595" hidden="1"/>
    <row r="47596" hidden="1"/>
    <row r="47597" hidden="1"/>
    <row r="47598" hidden="1"/>
    <row r="47599" hidden="1"/>
    <row r="47600" hidden="1"/>
    <row r="47601" hidden="1"/>
    <row r="47602" hidden="1"/>
    <row r="47603" hidden="1"/>
    <row r="47604" hidden="1"/>
    <row r="47605" hidden="1"/>
    <row r="47606" hidden="1"/>
    <row r="47607" hidden="1"/>
    <row r="47608" hidden="1"/>
    <row r="47609" hidden="1"/>
    <row r="47610" hidden="1"/>
    <row r="47611" hidden="1"/>
    <row r="47612" hidden="1"/>
    <row r="47613" hidden="1"/>
    <row r="47614" hidden="1"/>
    <row r="47615" hidden="1"/>
    <row r="47616" hidden="1"/>
    <row r="47617" hidden="1"/>
    <row r="47618" hidden="1"/>
    <row r="47619" hidden="1"/>
    <row r="47620" hidden="1"/>
    <row r="47621" hidden="1"/>
    <row r="47622" hidden="1"/>
    <row r="47623" hidden="1"/>
    <row r="47624" hidden="1"/>
    <row r="47625" hidden="1"/>
    <row r="47626" hidden="1"/>
    <row r="47627" hidden="1"/>
    <row r="47628" hidden="1"/>
    <row r="47629" hidden="1"/>
    <row r="47630" hidden="1"/>
    <row r="47631" hidden="1"/>
    <row r="47632" hidden="1"/>
    <row r="47633" hidden="1"/>
    <row r="47634" hidden="1"/>
    <row r="47635" hidden="1"/>
    <row r="47636" hidden="1"/>
    <row r="47637" hidden="1"/>
    <row r="47638" hidden="1"/>
    <row r="47639" hidden="1"/>
    <row r="47640" hidden="1"/>
    <row r="47641" hidden="1"/>
    <row r="47642" hidden="1"/>
    <row r="47643" hidden="1"/>
    <row r="47644" hidden="1"/>
    <row r="47645" hidden="1"/>
    <row r="47646" hidden="1"/>
    <row r="47647" hidden="1"/>
    <row r="47648" hidden="1"/>
    <row r="47649" hidden="1"/>
    <row r="47650" hidden="1"/>
    <row r="47651" hidden="1"/>
    <row r="47652" hidden="1"/>
    <row r="47653" hidden="1"/>
    <row r="47654" hidden="1"/>
    <row r="47655" hidden="1"/>
    <row r="47656" hidden="1"/>
    <row r="47657" hidden="1"/>
    <row r="47658" hidden="1"/>
    <row r="47659" hidden="1"/>
    <row r="47660" hidden="1"/>
    <row r="47661" hidden="1"/>
    <row r="47662" hidden="1"/>
    <row r="47663" hidden="1"/>
    <row r="47664" hidden="1"/>
    <row r="47665" hidden="1"/>
    <row r="47666" hidden="1"/>
    <row r="47667" hidden="1"/>
    <row r="47668" hidden="1"/>
    <row r="47669" hidden="1"/>
    <row r="47670" hidden="1"/>
    <row r="47671" hidden="1"/>
    <row r="47672" hidden="1"/>
    <row r="47673" hidden="1"/>
    <row r="47674" hidden="1"/>
    <row r="47675" hidden="1"/>
    <row r="47676" hidden="1"/>
    <row r="47677" hidden="1"/>
    <row r="47678" hidden="1"/>
    <row r="47679" hidden="1"/>
    <row r="47680" hidden="1"/>
    <row r="47681" hidden="1"/>
    <row r="47682" hidden="1"/>
    <row r="47683" hidden="1"/>
    <row r="47684" hidden="1"/>
    <row r="47685" hidden="1"/>
    <row r="47686" hidden="1"/>
    <row r="47687" hidden="1"/>
    <row r="47688" hidden="1"/>
    <row r="47689" hidden="1"/>
    <row r="47690" hidden="1"/>
    <row r="47691" hidden="1"/>
    <row r="47692" hidden="1"/>
    <row r="47693" hidden="1"/>
    <row r="47694" hidden="1"/>
    <row r="47695" hidden="1"/>
    <row r="47696" hidden="1"/>
    <row r="47697" hidden="1"/>
    <row r="47698" hidden="1"/>
    <row r="47699" hidden="1"/>
    <row r="47700" hidden="1"/>
    <row r="47701" hidden="1"/>
    <row r="47702" hidden="1"/>
    <row r="47703" hidden="1"/>
    <row r="47704" hidden="1"/>
    <row r="47705" hidden="1"/>
    <row r="47706" hidden="1"/>
    <row r="47707" hidden="1"/>
    <row r="47708" hidden="1"/>
    <row r="47709" hidden="1"/>
    <row r="47710" hidden="1"/>
    <row r="47711" hidden="1"/>
    <row r="47712" hidden="1"/>
    <row r="47713" hidden="1"/>
    <row r="47714" hidden="1"/>
    <row r="47715" hidden="1"/>
    <row r="47716" hidden="1"/>
    <row r="47717" hidden="1"/>
    <row r="47718" hidden="1"/>
    <row r="47719" hidden="1"/>
    <row r="47720" hidden="1"/>
    <row r="47721" hidden="1"/>
    <row r="47722" hidden="1"/>
    <row r="47723" hidden="1"/>
    <row r="47724" hidden="1"/>
    <row r="47725" hidden="1"/>
    <row r="47726" hidden="1"/>
    <row r="47727" hidden="1"/>
    <row r="47728" hidden="1"/>
    <row r="47729" hidden="1"/>
    <row r="47730" hidden="1"/>
    <row r="47731" hidden="1"/>
    <row r="47732" hidden="1"/>
    <row r="47733" hidden="1"/>
    <row r="47734" hidden="1"/>
    <row r="47735" hidden="1"/>
    <row r="47736" hidden="1"/>
    <row r="47737" hidden="1"/>
    <row r="47738" hidden="1"/>
    <row r="47739" hidden="1"/>
    <row r="47740" hidden="1"/>
    <row r="47741" hidden="1"/>
    <row r="47742" hidden="1"/>
    <row r="47743" hidden="1"/>
    <row r="47744" hidden="1"/>
    <row r="47745" hidden="1"/>
    <row r="47746" hidden="1"/>
    <row r="47747" hidden="1"/>
    <row r="47748" hidden="1"/>
    <row r="47749" hidden="1"/>
    <row r="47750" hidden="1"/>
    <row r="47751" hidden="1"/>
    <row r="47752" hidden="1"/>
    <row r="47753" hidden="1"/>
    <row r="47754" hidden="1"/>
    <row r="47755" hidden="1"/>
    <row r="47756" hidden="1"/>
    <row r="47757" hidden="1"/>
    <row r="47758" hidden="1"/>
    <row r="47759" hidden="1"/>
    <row r="47760" hidden="1"/>
    <row r="47761" hidden="1"/>
    <row r="47762" hidden="1"/>
    <row r="47763" hidden="1"/>
    <row r="47764" hidden="1"/>
    <row r="47765" hidden="1"/>
    <row r="47766" hidden="1"/>
    <row r="47767" hidden="1"/>
    <row r="47768" hidden="1"/>
    <row r="47769" hidden="1"/>
    <row r="47770" hidden="1"/>
    <row r="47771" hidden="1"/>
    <row r="47772" hidden="1"/>
    <row r="47773" hidden="1"/>
    <row r="47774" hidden="1"/>
    <row r="47775" hidden="1"/>
    <row r="47776" hidden="1"/>
    <row r="47777" hidden="1"/>
    <row r="47778" hidden="1"/>
    <row r="47779" hidden="1"/>
    <row r="47780" hidden="1"/>
    <row r="47781" hidden="1"/>
    <row r="47782" hidden="1"/>
    <row r="47783" hidden="1"/>
    <row r="47784" hidden="1"/>
    <row r="47785" hidden="1"/>
    <row r="47786" hidden="1"/>
    <row r="47787" hidden="1"/>
    <row r="47788" hidden="1"/>
    <row r="47789" hidden="1"/>
    <row r="47790" hidden="1"/>
    <row r="47791" hidden="1"/>
    <row r="47792" hidden="1"/>
    <row r="47793" hidden="1"/>
    <row r="47794" hidden="1"/>
    <row r="47795" hidden="1"/>
    <row r="47796" hidden="1"/>
    <row r="47797" hidden="1"/>
    <row r="47798" hidden="1"/>
    <row r="47799" hidden="1"/>
    <row r="47800" hidden="1"/>
    <row r="47801" hidden="1"/>
    <row r="47802" hidden="1"/>
    <row r="47803" hidden="1"/>
    <row r="47804" hidden="1"/>
    <row r="47805" hidden="1"/>
    <row r="47806" hidden="1"/>
    <row r="47807" hidden="1"/>
    <row r="47808" hidden="1"/>
    <row r="47809" hidden="1"/>
    <row r="47810" hidden="1"/>
    <row r="47811" hidden="1"/>
    <row r="47812" hidden="1"/>
    <row r="47813" hidden="1"/>
    <row r="47814" hidden="1"/>
    <row r="47815" hidden="1"/>
    <row r="47816" hidden="1"/>
    <row r="47817" hidden="1"/>
    <row r="47818" hidden="1"/>
    <row r="47819" hidden="1"/>
    <row r="47820" hidden="1"/>
    <row r="47821" hidden="1"/>
    <row r="47822" hidden="1"/>
    <row r="47823" hidden="1"/>
    <row r="47824" hidden="1"/>
    <row r="47825" hidden="1"/>
    <row r="47826" hidden="1"/>
    <row r="47827" hidden="1"/>
    <row r="47828" hidden="1"/>
    <row r="47829" hidden="1"/>
    <row r="47830" hidden="1"/>
    <row r="47831" hidden="1"/>
    <row r="47832" hidden="1"/>
    <row r="47833" hidden="1"/>
    <row r="47834" hidden="1"/>
    <row r="47835" hidden="1"/>
    <row r="47836" hidden="1"/>
    <row r="47837" hidden="1"/>
    <row r="47838" hidden="1"/>
    <row r="47839" hidden="1"/>
    <row r="47840" hidden="1"/>
    <row r="47841" hidden="1"/>
    <row r="47842" hidden="1"/>
    <row r="47843" hidden="1"/>
    <row r="47844" hidden="1"/>
    <row r="47845" hidden="1"/>
    <row r="47846" hidden="1"/>
    <row r="47847" hidden="1"/>
    <row r="47848" hidden="1"/>
    <row r="47849" hidden="1"/>
    <row r="47850" hidden="1"/>
    <row r="47851" hidden="1"/>
    <row r="47852" hidden="1"/>
    <row r="47853" hidden="1"/>
    <row r="47854" hidden="1"/>
    <row r="47855" hidden="1"/>
    <row r="47856" hidden="1"/>
    <row r="47857" hidden="1"/>
    <row r="47858" hidden="1"/>
    <row r="47859" hidden="1"/>
    <row r="47860" hidden="1"/>
    <row r="47861" hidden="1"/>
    <row r="47862" hidden="1"/>
    <row r="47863" hidden="1"/>
    <row r="47864" hidden="1"/>
    <row r="47865" hidden="1"/>
    <row r="47866" hidden="1"/>
    <row r="47867" hidden="1"/>
    <row r="47868" hidden="1"/>
    <row r="47869" hidden="1"/>
    <row r="47870" hidden="1"/>
    <row r="47871" hidden="1"/>
    <row r="47872" hidden="1"/>
    <row r="47873" hidden="1"/>
    <row r="47874" hidden="1"/>
    <row r="47875" hidden="1"/>
    <row r="47876" hidden="1"/>
    <row r="47877" hidden="1"/>
    <row r="47878" hidden="1"/>
    <row r="47879" hidden="1"/>
    <row r="47880" hidden="1"/>
    <row r="47881" hidden="1"/>
    <row r="47882" hidden="1"/>
    <row r="47883" hidden="1"/>
    <row r="47884" hidden="1"/>
    <row r="47885" hidden="1"/>
    <row r="47886" hidden="1"/>
    <row r="47887" hidden="1"/>
    <row r="47888" hidden="1"/>
    <row r="47889" hidden="1"/>
    <row r="47890" hidden="1"/>
    <row r="47891" hidden="1"/>
    <row r="47892" hidden="1"/>
    <row r="47893" hidden="1"/>
    <row r="47894" hidden="1"/>
    <row r="47895" hidden="1"/>
    <row r="47896" hidden="1"/>
    <row r="47897" hidden="1"/>
    <row r="47898" hidden="1"/>
    <row r="47899" hidden="1"/>
    <row r="47900" hidden="1"/>
    <row r="47901" hidden="1"/>
    <row r="47902" hidden="1"/>
    <row r="47903" hidden="1"/>
    <row r="47904" hidden="1"/>
    <row r="47905" hidden="1"/>
    <row r="47906" hidden="1"/>
    <row r="47907" hidden="1"/>
    <row r="47908" hidden="1"/>
    <row r="47909" hidden="1"/>
    <row r="47910" hidden="1"/>
    <row r="47911" hidden="1"/>
    <row r="47912" hidden="1"/>
    <row r="47913" hidden="1"/>
    <row r="47914" hidden="1"/>
    <row r="47915" hidden="1"/>
    <row r="47916" hidden="1"/>
    <row r="47917" hidden="1"/>
    <row r="47918" hidden="1"/>
    <row r="47919" hidden="1"/>
    <row r="47920" hidden="1"/>
    <row r="47921" hidden="1"/>
    <row r="47922" hidden="1"/>
    <row r="47923" hidden="1"/>
    <row r="47924" hidden="1"/>
    <row r="47925" hidden="1"/>
    <row r="47926" hidden="1"/>
    <row r="47927" hidden="1"/>
    <row r="47928" hidden="1"/>
    <row r="47929" hidden="1"/>
    <row r="47930" hidden="1"/>
    <row r="47931" hidden="1"/>
    <row r="47932" hidden="1"/>
    <row r="47933" hidden="1"/>
    <row r="47934" hidden="1"/>
    <row r="47935" hidden="1"/>
    <row r="47936" hidden="1"/>
    <row r="47937" hidden="1"/>
    <row r="47938" hidden="1"/>
    <row r="47939" hidden="1"/>
    <row r="47940" hidden="1"/>
    <row r="47941" hidden="1"/>
    <row r="47942" hidden="1"/>
    <row r="47943" hidden="1"/>
    <row r="47944" hidden="1"/>
    <row r="47945" hidden="1"/>
    <row r="47946" hidden="1"/>
    <row r="47947" hidden="1"/>
    <row r="47948" hidden="1"/>
    <row r="47949" hidden="1"/>
    <row r="47950" hidden="1"/>
    <row r="47951" hidden="1"/>
    <row r="47952" hidden="1"/>
    <row r="47953" hidden="1"/>
    <row r="47954" hidden="1"/>
    <row r="47955" hidden="1"/>
    <row r="47956" hidden="1"/>
    <row r="47957" hidden="1"/>
    <row r="47958" hidden="1"/>
    <row r="47959" hidden="1"/>
    <row r="47960" hidden="1"/>
    <row r="47961" hidden="1"/>
    <row r="47962" hidden="1"/>
    <row r="47963" hidden="1"/>
    <row r="47964" hidden="1"/>
    <row r="47965" hidden="1"/>
    <row r="47966" hidden="1"/>
    <row r="47967" hidden="1"/>
    <row r="47968" hidden="1"/>
    <row r="47969" hidden="1"/>
    <row r="47970" hidden="1"/>
    <row r="47971" hidden="1"/>
    <row r="47972" hidden="1"/>
    <row r="47973" hidden="1"/>
    <row r="47974" hidden="1"/>
    <row r="47975" hidden="1"/>
    <row r="47976" hidden="1"/>
    <row r="47977" hidden="1"/>
    <row r="47978" hidden="1"/>
    <row r="47979" hidden="1"/>
    <row r="47980" hidden="1"/>
    <row r="47981" hidden="1"/>
    <row r="47982" hidden="1"/>
    <row r="47983" hidden="1"/>
    <row r="47984" hidden="1"/>
    <row r="47985" hidden="1"/>
    <row r="47986" hidden="1"/>
    <row r="47987" hidden="1"/>
    <row r="47988" hidden="1"/>
    <row r="47989" hidden="1"/>
    <row r="47990" hidden="1"/>
    <row r="47991" hidden="1"/>
    <row r="47992" hidden="1"/>
    <row r="47993" hidden="1"/>
    <row r="47994" hidden="1"/>
    <row r="47995" hidden="1"/>
    <row r="47996" hidden="1"/>
    <row r="47997" hidden="1"/>
    <row r="47998" hidden="1"/>
    <row r="47999" hidden="1"/>
    <row r="48000" hidden="1"/>
    <row r="48001" hidden="1"/>
    <row r="48002" hidden="1"/>
    <row r="48003" hidden="1"/>
    <row r="48004" hidden="1"/>
    <row r="48005" hidden="1"/>
    <row r="48006" hidden="1"/>
    <row r="48007" hidden="1"/>
    <row r="48008" hidden="1"/>
    <row r="48009" hidden="1"/>
    <row r="48010" hidden="1"/>
    <row r="48011" hidden="1"/>
    <row r="48012" hidden="1"/>
    <row r="48013" hidden="1"/>
    <row r="48014" hidden="1"/>
    <row r="48015" hidden="1"/>
    <row r="48016" hidden="1"/>
    <row r="48017" hidden="1"/>
    <row r="48018" hidden="1"/>
    <row r="48019" hidden="1"/>
    <row r="48020" hidden="1"/>
    <row r="48021" hidden="1"/>
    <row r="48022" hidden="1"/>
    <row r="48023" hidden="1"/>
    <row r="48024" hidden="1"/>
    <row r="48025" hidden="1"/>
    <row r="48026" hidden="1"/>
    <row r="48027" hidden="1"/>
    <row r="48028" hidden="1"/>
    <row r="48029" hidden="1"/>
    <row r="48030" hidden="1"/>
    <row r="48031" hidden="1"/>
    <row r="48032" hidden="1"/>
    <row r="48033" hidden="1"/>
    <row r="48034" hidden="1"/>
    <row r="48035" hidden="1"/>
    <row r="48036" hidden="1"/>
    <row r="48037" hidden="1"/>
    <row r="48038" hidden="1"/>
    <row r="48039" hidden="1"/>
    <row r="48040" hidden="1"/>
    <row r="48041" hidden="1"/>
    <row r="48042" hidden="1"/>
    <row r="48043" hidden="1"/>
    <row r="48044" hidden="1"/>
    <row r="48045" hidden="1"/>
    <row r="48046" hidden="1"/>
    <row r="48047" hidden="1"/>
    <row r="48048" hidden="1"/>
    <row r="48049" hidden="1"/>
    <row r="48050" hidden="1"/>
    <row r="48051" hidden="1"/>
    <row r="48052" hidden="1"/>
    <row r="48053" hidden="1"/>
    <row r="48054" hidden="1"/>
    <row r="48055" hidden="1"/>
    <row r="48056" hidden="1"/>
    <row r="48057" hidden="1"/>
    <row r="48058" hidden="1"/>
    <row r="48059" hidden="1"/>
    <row r="48060" hidden="1"/>
    <row r="48061" hidden="1"/>
    <row r="48062" hidden="1"/>
    <row r="48063" hidden="1"/>
    <row r="48064" hidden="1"/>
    <row r="48065" hidden="1"/>
    <row r="48066" hidden="1"/>
    <row r="48067" hidden="1"/>
    <row r="48068" hidden="1"/>
    <row r="48069" hidden="1"/>
    <row r="48070" hidden="1"/>
    <row r="48071" hidden="1"/>
    <row r="48072" hidden="1"/>
    <row r="48073" hidden="1"/>
    <row r="48074" hidden="1"/>
    <row r="48075" hidden="1"/>
    <row r="48076" hidden="1"/>
    <row r="48077" hidden="1"/>
    <row r="48078" hidden="1"/>
    <row r="48079" hidden="1"/>
    <row r="48080" hidden="1"/>
    <row r="48081" hidden="1"/>
    <row r="48082" hidden="1"/>
    <row r="48083" hidden="1"/>
    <row r="48084" hidden="1"/>
    <row r="48085" hidden="1"/>
    <row r="48086" hidden="1"/>
    <row r="48087" hidden="1"/>
    <row r="48088" hidden="1"/>
    <row r="48089" hidden="1"/>
    <row r="48090" hidden="1"/>
    <row r="48091" hidden="1"/>
    <row r="48092" hidden="1"/>
    <row r="48093" hidden="1"/>
    <row r="48094" hidden="1"/>
    <row r="48095" hidden="1"/>
    <row r="48096" hidden="1"/>
    <row r="48097" hidden="1"/>
    <row r="48098" hidden="1"/>
    <row r="48099" hidden="1"/>
    <row r="48100" hidden="1"/>
    <row r="48101" hidden="1"/>
    <row r="48102" hidden="1"/>
    <row r="48103" hidden="1"/>
    <row r="48104" hidden="1"/>
    <row r="48105" hidden="1"/>
    <row r="48106" hidden="1"/>
    <row r="48107" hidden="1"/>
    <row r="48108" hidden="1"/>
    <row r="48109" hidden="1"/>
    <row r="48110" hidden="1"/>
    <row r="48111" hidden="1"/>
    <row r="48112" hidden="1"/>
    <row r="48113" hidden="1"/>
    <row r="48114" hidden="1"/>
    <row r="48115" hidden="1"/>
    <row r="48116" hidden="1"/>
    <row r="48117" hidden="1"/>
    <row r="48118" hidden="1"/>
    <row r="48119" hidden="1"/>
    <row r="48120" hidden="1"/>
    <row r="48121" hidden="1"/>
    <row r="48122" hidden="1"/>
    <row r="48123" hidden="1"/>
    <row r="48124" hidden="1"/>
    <row r="48125" hidden="1"/>
    <row r="48126" hidden="1"/>
    <row r="48127" hidden="1"/>
    <row r="48128" hidden="1"/>
    <row r="48129" hidden="1"/>
    <row r="48130" hidden="1"/>
    <row r="48131" hidden="1"/>
    <row r="48132" hidden="1"/>
    <row r="48133" hidden="1"/>
    <row r="48134" hidden="1"/>
    <row r="48135" hidden="1"/>
    <row r="48136" hidden="1"/>
    <row r="48137" hidden="1"/>
    <row r="48138" hidden="1"/>
    <row r="48139" hidden="1"/>
    <row r="48140" hidden="1"/>
    <row r="48141" hidden="1"/>
    <row r="48142" hidden="1"/>
    <row r="48143" hidden="1"/>
    <row r="48144" hidden="1"/>
    <row r="48145" hidden="1"/>
    <row r="48146" hidden="1"/>
    <row r="48147" hidden="1"/>
    <row r="48148" hidden="1"/>
    <row r="48149" hidden="1"/>
    <row r="48150" hidden="1"/>
    <row r="48151" hidden="1"/>
    <row r="48152" hidden="1"/>
    <row r="48153" hidden="1"/>
    <row r="48154" hidden="1"/>
    <row r="48155" hidden="1"/>
    <row r="48156" hidden="1"/>
    <row r="48157" hidden="1"/>
    <row r="48158" hidden="1"/>
    <row r="48159" hidden="1"/>
    <row r="48160" hidden="1"/>
    <row r="48161" hidden="1"/>
    <row r="48162" hidden="1"/>
    <row r="48163" hidden="1"/>
    <row r="48164" hidden="1"/>
    <row r="48165" hidden="1"/>
    <row r="48166" hidden="1"/>
    <row r="48167" hidden="1"/>
    <row r="48168" hidden="1"/>
    <row r="48169" hidden="1"/>
    <row r="48170" hidden="1"/>
    <row r="48171" hidden="1"/>
    <row r="48172" hidden="1"/>
    <row r="48173" hidden="1"/>
    <row r="48174" hidden="1"/>
    <row r="48175" hidden="1"/>
    <row r="48176" hidden="1"/>
    <row r="48177" hidden="1"/>
    <row r="48178" hidden="1"/>
    <row r="48179" hidden="1"/>
    <row r="48180" hidden="1"/>
    <row r="48181" hidden="1"/>
    <row r="48182" hidden="1"/>
    <row r="48183" hidden="1"/>
    <row r="48184" hidden="1"/>
    <row r="48185" hidden="1"/>
    <row r="48186" hidden="1"/>
    <row r="48187" hidden="1"/>
    <row r="48188" hidden="1"/>
    <row r="48189" hidden="1"/>
    <row r="48190" hidden="1"/>
    <row r="48191" hidden="1"/>
    <row r="48192" hidden="1"/>
    <row r="48193" hidden="1"/>
    <row r="48194" hidden="1"/>
    <row r="48195" hidden="1"/>
    <row r="48196" hidden="1"/>
    <row r="48197" hidden="1"/>
    <row r="48198" hidden="1"/>
    <row r="48199" hidden="1"/>
    <row r="48200" hidden="1"/>
    <row r="48201" hidden="1"/>
    <row r="48202" hidden="1"/>
    <row r="48203" hidden="1"/>
    <row r="48204" hidden="1"/>
    <row r="48205" hidden="1"/>
    <row r="48206" hidden="1"/>
    <row r="48207" hidden="1"/>
    <row r="48208" hidden="1"/>
    <row r="48209" hidden="1"/>
    <row r="48210" hidden="1"/>
    <row r="48211" hidden="1"/>
    <row r="48212" hidden="1"/>
    <row r="48213" hidden="1"/>
    <row r="48214" hidden="1"/>
    <row r="48215" hidden="1"/>
    <row r="48216" hidden="1"/>
    <row r="48217" hidden="1"/>
    <row r="48218" hidden="1"/>
    <row r="48219" hidden="1"/>
    <row r="48220" hidden="1"/>
    <row r="48221" hidden="1"/>
    <row r="48222" hidden="1"/>
    <row r="48223" hidden="1"/>
    <row r="48224" hidden="1"/>
    <row r="48225" hidden="1"/>
    <row r="48226" hidden="1"/>
    <row r="48227" hidden="1"/>
    <row r="48228" hidden="1"/>
    <row r="48229" hidden="1"/>
    <row r="48230" hidden="1"/>
    <row r="48231" hidden="1"/>
    <row r="48232" hidden="1"/>
    <row r="48233" hidden="1"/>
    <row r="48234" hidden="1"/>
    <row r="48235" hidden="1"/>
    <row r="48236" hidden="1"/>
    <row r="48237" hidden="1"/>
    <row r="48238" hidden="1"/>
    <row r="48239" hidden="1"/>
    <row r="48240" hidden="1"/>
    <row r="48241" hidden="1"/>
    <row r="48242" hidden="1"/>
    <row r="48243" hidden="1"/>
    <row r="48244" hidden="1"/>
    <row r="48245" hidden="1"/>
    <row r="48246" hidden="1"/>
    <row r="48247" hidden="1"/>
    <row r="48248" hidden="1"/>
    <row r="48249" hidden="1"/>
    <row r="48250" hidden="1"/>
    <row r="48251" hidden="1"/>
    <row r="48252" hidden="1"/>
    <row r="48253" hidden="1"/>
    <row r="48254" hidden="1"/>
    <row r="48255" hidden="1"/>
    <row r="48256" hidden="1"/>
    <row r="48257" hidden="1"/>
    <row r="48258" hidden="1"/>
    <row r="48259" hidden="1"/>
    <row r="48260" hidden="1"/>
    <row r="48261" hidden="1"/>
    <row r="48262" hidden="1"/>
    <row r="48263" hidden="1"/>
    <row r="48264" hidden="1"/>
    <row r="48265" hidden="1"/>
    <row r="48266" hidden="1"/>
    <row r="48267" hidden="1"/>
    <row r="48268" hidden="1"/>
    <row r="48269" hidden="1"/>
    <row r="48270" hidden="1"/>
    <row r="48271" hidden="1"/>
    <row r="48272" hidden="1"/>
    <row r="48273" hidden="1"/>
    <row r="48274" hidden="1"/>
    <row r="48275" hidden="1"/>
    <row r="48276" hidden="1"/>
    <row r="48277" hidden="1"/>
    <row r="48278" hidden="1"/>
    <row r="48279" hidden="1"/>
    <row r="48280" hidden="1"/>
    <row r="48281" hidden="1"/>
    <row r="48282" hidden="1"/>
    <row r="48283" hidden="1"/>
    <row r="48284" hidden="1"/>
    <row r="48285" hidden="1"/>
    <row r="48286" hidden="1"/>
    <row r="48287" hidden="1"/>
    <row r="48288" hidden="1"/>
    <row r="48289" hidden="1"/>
    <row r="48290" hidden="1"/>
    <row r="48291" hidden="1"/>
    <row r="48292" hidden="1"/>
    <row r="48293" hidden="1"/>
    <row r="48294" hidden="1"/>
    <row r="48295" hidden="1"/>
    <row r="48296" hidden="1"/>
    <row r="48297" hidden="1"/>
    <row r="48298" hidden="1"/>
    <row r="48299" hidden="1"/>
    <row r="48300" hidden="1"/>
    <row r="48301" hidden="1"/>
    <row r="48302" hidden="1"/>
    <row r="48303" hidden="1"/>
    <row r="48304" hidden="1"/>
    <row r="48305" hidden="1"/>
    <row r="48306" hidden="1"/>
    <row r="48307" hidden="1"/>
    <row r="48308" hidden="1"/>
    <row r="48309" hidden="1"/>
    <row r="48310" hidden="1"/>
    <row r="48311" hidden="1"/>
    <row r="48312" hidden="1"/>
    <row r="48313" hidden="1"/>
    <row r="48314" hidden="1"/>
    <row r="48315" hidden="1"/>
    <row r="48316" hidden="1"/>
    <row r="48317" hidden="1"/>
    <row r="48318" hidden="1"/>
    <row r="48319" hidden="1"/>
    <row r="48320" hidden="1"/>
    <row r="48321" hidden="1"/>
    <row r="48322" hidden="1"/>
    <row r="48323" hidden="1"/>
    <row r="48324" hidden="1"/>
    <row r="48325" hidden="1"/>
    <row r="48326" hidden="1"/>
    <row r="48327" hidden="1"/>
    <row r="48328" hidden="1"/>
    <row r="48329" hidden="1"/>
    <row r="48330" hidden="1"/>
    <row r="48331" hidden="1"/>
    <row r="48332" hidden="1"/>
    <row r="48333" hidden="1"/>
    <row r="48334" hidden="1"/>
    <row r="48335" hidden="1"/>
    <row r="48336" hidden="1"/>
    <row r="48337" hidden="1"/>
    <row r="48338" hidden="1"/>
    <row r="48339" hidden="1"/>
    <row r="48340" hidden="1"/>
    <row r="48341" hidden="1"/>
    <row r="48342" hidden="1"/>
    <row r="48343" hidden="1"/>
    <row r="48344" hidden="1"/>
    <row r="48345" hidden="1"/>
    <row r="48346" hidden="1"/>
    <row r="48347" hidden="1"/>
    <row r="48348" hidden="1"/>
    <row r="48349" hidden="1"/>
    <row r="48350" hidden="1"/>
    <row r="48351" hidden="1"/>
    <row r="48352" hidden="1"/>
    <row r="48353" hidden="1"/>
    <row r="48354" hidden="1"/>
    <row r="48355" hidden="1"/>
    <row r="48356" hidden="1"/>
    <row r="48357" hidden="1"/>
    <row r="48358" hidden="1"/>
    <row r="48359" hidden="1"/>
    <row r="48360" hidden="1"/>
    <row r="48361" hidden="1"/>
    <row r="48362" hidden="1"/>
    <row r="48363" hidden="1"/>
    <row r="48364" hidden="1"/>
    <row r="48365" hidden="1"/>
    <row r="48366" hidden="1"/>
    <row r="48367" hidden="1"/>
    <row r="48368" hidden="1"/>
    <row r="48369" hidden="1"/>
    <row r="48370" hidden="1"/>
    <row r="48371" hidden="1"/>
    <row r="48372" hidden="1"/>
    <row r="48373" hidden="1"/>
    <row r="48374" hidden="1"/>
    <row r="48375" hidden="1"/>
    <row r="48376" hidden="1"/>
    <row r="48377" hidden="1"/>
    <row r="48378" hidden="1"/>
    <row r="48379" hidden="1"/>
    <row r="48380" hidden="1"/>
    <row r="48381" hidden="1"/>
    <row r="48382" hidden="1"/>
    <row r="48383" hidden="1"/>
    <row r="48384" hidden="1"/>
    <row r="48385" hidden="1"/>
    <row r="48386" hidden="1"/>
    <row r="48387" hidden="1"/>
    <row r="48388" hidden="1"/>
    <row r="48389" hidden="1"/>
    <row r="48390" hidden="1"/>
    <row r="48391" hidden="1"/>
    <row r="48392" hidden="1"/>
    <row r="48393" hidden="1"/>
    <row r="48394" hidden="1"/>
    <row r="48395" hidden="1"/>
    <row r="48396" hidden="1"/>
    <row r="48397" hidden="1"/>
    <row r="48398" hidden="1"/>
    <row r="48399" hidden="1"/>
    <row r="48400" hidden="1"/>
    <row r="48401" hidden="1"/>
    <row r="48402" hidden="1"/>
    <row r="48403" hidden="1"/>
    <row r="48404" hidden="1"/>
    <row r="48405" hidden="1"/>
    <row r="48406" hidden="1"/>
    <row r="48407" hidden="1"/>
    <row r="48408" hidden="1"/>
    <row r="48409" hidden="1"/>
    <row r="48410" hidden="1"/>
    <row r="48411" hidden="1"/>
    <row r="48412" hidden="1"/>
    <row r="48413" hidden="1"/>
    <row r="48414" hidden="1"/>
    <row r="48415" hidden="1"/>
    <row r="48416" hidden="1"/>
    <row r="48417" hidden="1"/>
    <row r="48418" hidden="1"/>
    <row r="48419" hidden="1"/>
    <row r="48420" hidden="1"/>
    <row r="48421" hidden="1"/>
    <row r="48422" hidden="1"/>
    <row r="48423" hidden="1"/>
    <row r="48424" hidden="1"/>
    <row r="48425" hidden="1"/>
    <row r="48426" hidden="1"/>
    <row r="48427" hidden="1"/>
    <row r="48428" hidden="1"/>
    <row r="48429" hidden="1"/>
    <row r="48430" hidden="1"/>
    <row r="48431" hidden="1"/>
    <row r="48432" hidden="1"/>
    <row r="48433" hidden="1"/>
    <row r="48434" hidden="1"/>
    <row r="48435" hidden="1"/>
    <row r="48436" hidden="1"/>
    <row r="48437" hidden="1"/>
    <row r="48438" hidden="1"/>
    <row r="48439" hidden="1"/>
    <row r="48440" hidden="1"/>
    <row r="48441" hidden="1"/>
    <row r="48442" hidden="1"/>
    <row r="48443" hidden="1"/>
    <row r="48444" hidden="1"/>
    <row r="48445" hidden="1"/>
    <row r="48446" hidden="1"/>
    <row r="48447" hidden="1"/>
    <row r="48448" hidden="1"/>
    <row r="48449" hidden="1"/>
    <row r="48450" hidden="1"/>
    <row r="48451" hidden="1"/>
    <row r="48452" hidden="1"/>
    <row r="48453" hidden="1"/>
    <row r="48454" hidden="1"/>
    <row r="48455" hidden="1"/>
    <row r="48456" hidden="1"/>
    <row r="48457" hidden="1"/>
    <row r="48458" hidden="1"/>
    <row r="48459" hidden="1"/>
    <row r="48460" hidden="1"/>
    <row r="48461" hidden="1"/>
    <row r="48462" hidden="1"/>
    <row r="48463" hidden="1"/>
    <row r="48464" hidden="1"/>
    <row r="48465" hidden="1"/>
    <row r="48466" hidden="1"/>
    <row r="48467" hidden="1"/>
    <row r="48468" hidden="1"/>
    <row r="48469" hidden="1"/>
    <row r="48470" hidden="1"/>
    <row r="48471" hidden="1"/>
    <row r="48472" hidden="1"/>
    <row r="48473" hidden="1"/>
    <row r="48474" hidden="1"/>
    <row r="48475" hidden="1"/>
    <row r="48476" hidden="1"/>
    <row r="48477" hidden="1"/>
    <row r="48478" hidden="1"/>
    <row r="48479" hidden="1"/>
    <row r="48480" hidden="1"/>
    <row r="48481" hidden="1"/>
    <row r="48482" hidden="1"/>
    <row r="48483" hidden="1"/>
    <row r="48484" hidden="1"/>
    <row r="48485" hidden="1"/>
    <row r="48486" hidden="1"/>
    <row r="48487" hidden="1"/>
    <row r="48488" hidden="1"/>
    <row r="48489" hidden="1"/>
    <row r="48490" hidden="1"/>
    <row r="48491" hidden="1"/>
    <row r="48492" hidden="1"/>
    <row r="48493" hidden="1"/>
    <row r="48494" hidden="1"/>
    <row r="48495" hidden="1"/>
    <row r="48496" hidden="1"/>
    <row r="48497" hidden="1"/>
    <row r="48498" hidden="1"/>
    <row r="48499" hidden="1"/>
    <row r="48500" hidden="1"/>
    <row r="48501" hidden="1"/>
    <row r="48502" hidden="1"/>
    <row r="48503" hidden="1"/>
    <row r="48504" hidden="1"/>
    <row r="48505" hidden="1"/>
    <row r="48506" hidden="1"/>
    <row r="48507" hidden="1"/>
    <row r="48508" hidden="1"/>
    <row r="48509" hidden="1"/>
    <row r="48510" hidden="1"/>
    <row r="48511" hidden="1"/>
    <row r="48512" hidden="1"/>
    <row r="48513" hidden="1"/>
    <row r="48514" hidden="1"/>
    <row r="48515" hidden="1"/>
    <row r="48516" hidden="1"/>
    <row r="48517" hidden="1"/>
    <row r="48518" hidden="1"/>
    <row r="48519" hidden="1"/>
    <row r="48520" hidden="1"/>
    <row r="48521" hidden="1"/>
    <row r="48522" hidden="1"/>
    <row r="48523" hidden="1"/>
    <row r="48524" hidden="1"/>
    <row r="48525" hidden="1"/>
    <row r="48526" hidden="1"/>
    <row r="48527" hidden="1"/>
    <row r="48528" hidden="1"/>
    <row r="48529" hidden="1"/>
    <row r="48530" hidden="1"/>
    <row r="48531" hidden="1"/>
    <row r="48532" hidden="1"/>
    <row r="48533" hidden="1"/>
    <row r="48534" hidden="1"/>
    <row r="48535" hidden="1"/>
    <row r="48536" hidden="1"/>
    <row r="48537" hidden="1"/>
    <row r="48538" hidden="1"/>
    <row r="48539" hidden="1"/>
    <row r="48540" hidden="1"/>
    <row r="48541" hidden="1"/>
    <row r="48542" hidden="1"/>
    <row r="48543" hidden="1"/>
    <row r="48544" hidden="1"/>
    <row r="48545" hidden="1"/>
    <row r="48546" hidden="1"/>
    <row r="48547" hidden="1"/>
    <row r="48548" hidden="1"/>
    <row r="48549" hidden="1"/>
    <row r="48550" hidden="1"/>
    <row r="48551" hidden="1"/>
    <row r="48552" hidden="1"/>
    <row r="48553" hidden="1"/>
    <row r="48554" hidden="1"/>
    <row r="48555" hidden="1"/>
    <row r="48556" hidden="1"/>
    <row r="48557" hidden="1"/>
    <row r="48558" hidden="1"/>
    <row r="48559" hidden="1"/>
    <row r="48560" hidden="1"/>
    <row r="48561" hidden="1"/>
    <row r="48562" hidden="1"/>
    <row r="48563" hidden="1"/>
    <row r="48564" hidden="1"/>
    <row r="48565" hidden="1"/>
    <row r="48566" hidden="1"/>
    <row r="48567" hidden="1"/>
    <row r="48568" hidden="1"/>
    <row r="48569" hidden="1"/>
    <row r="48570" hidden="1"/>
    <row r="48571" hidden="1"/>
    <row r="48572" hidden="1"/>
    <row r="48573" hidden="1"/>
    <row r="48574" hidden="1"/>
    <row r="48575" hidden="1"/>
    <row r="48576" hidden="1"/>
    <row r="48577" hidden="1"/>
    <row r="48578" hidden="1"/>
    <row r="48579" hidden="1"/>
    <row r="48580" hidden="1"/>
    <row r="48581" hidden="1"/>
    <row r="48582" hidden="1"/>
    <row r="48583" hidden="1"/>
    <row r="48584" hidden="1"/>
    <row r="48585" hidden="1"/>
    <row r="48586" hidden="1"/>
    <row r="48587" hidden="1"/>
    <row r="48588" hidden="1"/>
    <row r="48589" hidden="1"/>
    <row r="48590" hidden="1"/>
    <row r="48591" hidden="1"/>
    <row r="48592" hidden="1"/>
    <row r="48593" hidden="1"/>
    <row r="48594" hidden="1"/>
    <row r="48595" hidden="1"/>
    <row r="48596" hidden="1"/>
    <row r="48597" hidden="1"/>
    <row r="48598" hidden="1"/>
    <row r="48599" hidden="1"/>
    <row r="48600" hidden="1"/>
    <row r="48601" hidden="1"/>
    <row r="48602" hidden="1"/>
    <row r="48603" hidden="1"/>
    <row r="48604" hidden="1"/>
    <row r="48605" hidden="1"/>
    <row r="48606" hidden="1"/>
    <row r="48607" hidden="1"/>
    <row r="48608" hidden="1"/>
    <row r="48609" hidden="1"/>
    <row r="48610" hidden="1"/>
    <row r="48611" hidden="1"/>
    <row r="48612" hidden="1"/>
    <row r="48613" hidden="1"/>
    <row r="48614" hidden="1"/>
    <row r="48615" hidden="1"/>
    <row r="48616" hidden="1"/>
    <row r="48617" hidden="1"/>
    <row r="48618" hidden="1"/>
    <row r="48619" hidden="1"/>
    <row r="48620" hidden="1"/>
    <row r="48621" hidden="1"/>
    <row r="48622" hidden="1"/>
    <row r="48623" hidden="1"/>
    <row r="48624" hidden="1"/>
    <row r="48625" hidden="1"/>
    <row r="48626" hidden="1"/>
    <row r="48627" hidden="1"/>
    <row r="48628" hidden="1"/>
    <row r="48629" hidden="1"/>
    <row r="48630" hidden="1"/>
    <row r="48631" hidden="1"/>
    <row r="48632" hidden="1"/>
    <row r="48633" hidden="1"/>
    <row r="48634" hidden="1"/>
    <row r="48635" hidden="1"/>
    <row r="48636" hidden="1"/>
    <row r="48637" hidden="1"/>
    <row r="48638" hidden="1"/>
    <row r="48639" hidden="1"/>
    <row r="48640" hidden="1"/>
    <row r="48641" hidden="1"/>
    <row r="48642" hidden="1"/>
    <row r="48643" hidden="1"/>
    <row r="48644" hidden="1"/>
    <row r="48645" hidden="1"/>
    <row r="48646" hidden="1"/>
    <row r="48647" hidden="1"/>
    <row r="48648" hidden="1"/>
    <row r="48649" hidden="1"/>
    <row r="48650" hidden="1"/>
    <row r="48651" hidden="1"/>
    <row r="48652" hidden="1"/>
    <row r="48653" hidden="1"/>
    <row r="48654" hidden="1"/>
    <row r="48655" hidden="1"/>
    <row r="48656" hidden="1"/>
    <row r="48657" hidden="1"/>
    <row r="48658" hidden="1"/>
    <row r="48659" hidden="1"/>
    <row r="48660" hidden="1"/>
    <row r="48661" hidden="1"/>
    <row r="48662" hidden="1"/>
    <row r="48663" hidden="1"/>
    <row r="48664" hidden="1"/>
    <row r="48665" hidden="1"/>
    <row r="48666" hidden="1"/>
    <row r="48667" hidden="1"/>
    <row r="48668" hidden="1"/>
    <row r="48669" hidden="1"/>
    <row r="48670" hidden="1"/>
    <row r="48671" hidden="1"/>
    <row r="48672" hidden="1"/>
    <row r="48673" hidden="1"/>
    <row r="48674" hidden="1"/>
    <row r="48675" hidden="1"/>
    <row r="48676" hidden="1"/>
    <row r="48677" hidden="1"/>
    <row r="48678" hidden="1"/>
    <row r="48679" hidden="1"/>
    <row r="48680" hidden="1"/>
    <row r="48681" hidden="1"/>
    <row r="48682" hidden="1"/>
    <row r="48683" hidden="1"/>
    <row r="48684" hidden="1"/>
    <row r="48685" hidden="1"/>
    <row r="48686" hidden="1"/>
    <row r="48687" hidden="1"/>
    <row r="48688" hidden="1"/>
    <row r="48689" hidden="1"/>
    <row r="48690" hidden="1"/>
    <row r="48691" hidden="1"/>
    <row r="48692" hidden="1"/>
    <row r="48693" hidden="1"/>
    <row r="48694" hidden="1"/>
    <row r="48695" hidden="1"/>
    <row r="48696" hidden="1"/>
    <row r="48697" hidden="1"/>
    <row r="48698" hidden="1"/>
    <row r="48699" hidden="1"/>
    <row r="48700" hidden="1"/>
    <row r="48701" hidden="1"/>
    <row r="48702" hidden="1"/>
    <row r="48703" hidden="1"/>
    <row r="48704" hidden="1"/>
    <row r="48705" hidden="1"/>
    <row r="48706" hidden="1"/>
    <row r="48707" hidden="1"/>
    <row r="48708" hidden="1"/>
    <row r="48709" hidden="1"/>
    <row r="48710" hidden="1"/>
    <row r="48711" hidden="1"/>
    <row r="48712" hidden="1"/>
    <row r="48713" hidden="1"/>
    <row r="48714" hidden="1"/>
    <row r="48715" hidden="1"/>
    <row r="48716" hidden="1"/>
    <row r="48717" hidden="1"/>
    <row r="48718" hidden="1"/>
    <row r="48719" hidden="1"/>
    <row r="48720" hidden="1"/>
    <row r="48721" hidden="1"/>
    <row r="48722" hidden="1"/>
    <row r="48723" hidden="1"/>
    <row r="48724" hidden="1"/>
    <row r="48725" hidden="1"/>
    <row r="48726" hidden="1"/>
    <row r="48727" hidden="1"/>
    <row r="48728" hidden="1"/>
    <row r="48729" hidden="1"/>
    <row r="48730" hidden="1"/>
    <row r="48731" hidden="1"/>
    <row r="48732" hidden="1"/>
    <row r="48733" hidden="1"/>
    <row r="48734" hidden="1"/>
    <row r="48735" hidden="1"/>
    <row r="48736" hidden="1"/>
    <row r="48737" hidden="1"/>
    <row r="48738" hidden="1"/>
    <row r="48739" hidden="1"/>
    <row r="48740" hidden="1"/>
    <row r="48741" hidden="1"/>
    <row r="48742" hidden="1"/>
    <row r="48743" hidden="1"/>
    <row r="48744" hidden="1"/>
    <row r="48745" hidden="1"/>
    <row r="48746" hidden="1"/>
    <row r="48747" hidden="1"/>
    <row r="48748" hidden="1"/>
    <row r="48749" hidden="1"/>
    <row r="48750" hidden="1"/>
    <row r="48751" hidden="1"/>
    <row r="48752" hidden="1"/>
    <row r="48753" hidden="1"/>
    <row r="48754" hidden="1"/>
    <row r="48755" hidden="1"/>
    <row r="48756" hidden="1"/>
    <row r="48757" hidden="1"/>
    <row r="48758" hidden="1"/>
    <row r="48759" hidden="1"/>
    <row r="48760" hidden="1"/>
    <row r="48761" hidden="1"/>
    <row r="48762" hidden="1"/>
    <row r="48763" hidden="1"/>
    <row r="48764" hidden="1"/>
    <row r="48765" hidden="1"/>
    <row r="48766" hidden="1"/>
    <row r="48767" hidden="1"/>
    <row r="48768" hidden="1"/>
    <row r="48769" hidden="1"/>
    <row r="48770" hidden="1"/>
    <row r="48771" hidden="1"/>
    <row r="48772" hidden="1"/>
    <row r="48773" hidden="1"/>
    <row r="48774" hidden="1"/>
    <row r="48775" hidden="1"/>
    <row r="48776" hidden="1"/>
    <row r="48777" hidden="1"/>
    <row r="48778" hidden="1"/>
    <row r="48779" hidden="1"/>
    <row r="48780" hidden="1"/>
    <row r="48781" hidden="1"/>
    <row r="48782" hidden="1"/>
    <row r="48783" hidden="1"/>
    <row r="48784" hidden="1"/>
    <row r="48785" hidden="1"/>
    <row r="48786" hidden="1"/>
    <row r="48787" hidden="1"/>
    <row r="48788" hidden="1"/>
    <row r="48789" hidden="1"/>
    <row r="48790" hidden="1"/>
    <row r="48791" hidden="1"/>
    <row r="48792" hidden="1"/>
    <row r="48793" hidden="1"/>
    <row r="48794" hidden="1"/>
    <row r="48795" hidden="1"/>
    <row r="48796" hidden="1"/>
    <row r="48797" hidden="1"/>
    <row r="48798" hidden="1"/>
    <row r="48799" hidden="1"/>
    <row r="48800" hidden="1"/>
    <row r="48801" hidden="1"/>
    <row r="48802" hidden="1"/>
    <row r="48803" hidden="1"/>
    <row r="48804" hidden="1"/>
    <row r="48805" hidden="1"/>
    <row r="48806" hidden="1"/>
    <row r="48807" hidden="1"/>
    <row r="48808" hidden="1"/>
    <row r="48809" hidden="1"/>
    <row r="48810" hidden="1"/>
    <row r="48811" hidden="1"/>
    <row r="48812" hidden="1"/>
    <row r="48813" hidden="1"/>
    <row r="48814" hidden="1"/>
    <row r="48815" hidden="1"/>
    <row r="48816" hidden="1"/>
    <row r="48817" hidden="1"/>
    <row r="48818" hidden="1"/>
    <row r="48819" hidden="1"/>
    <row r="48820" hidden="1"/>
    <row r="48821" hidden="1"/>
    <row r="48822" hidden="1"/>
    <row r="48823" hidden="1"/>
    <row r="48824" hidden="1"/>
    <row r="48825" hidden="1"/>
    <row r="48826" hidden="1"/>
    <row r="48827" hidden="1"/>
    <row r="48828" hidden="1"/>
    <row r="48829" hidden="1"/>
    <row r="48830" hidden="1"/>
    <row r="48831" hidden="1"/>
    <row r="48832" hidden="1"/>
    <row r="48833" hidden="1"/>
    <row r="48834" hidden="1"/>
    <row r="48835" hidden="1"/>
    <row r="48836" hidden="1"/>
    <row r="48837" hidden="1"/>
    <row r="48838" hidden="1"/>
    <row r="48839" hidden="1"/>
    <row r="48840" hidden="1"/>
    <row r="48841" hidden="1"/>
    <row r="48842" hidden="1"/>
    <row r="48843" hidden="1"/>
    <row r="48844" hidden="1"/>
    <row r="48845" hidden="1"/>
    <row r="48846" hidden="1"/>
    <row r="48847" hidden="1"/>
    <row r="48848" hidden="1"/>
    <row r="48849" hidden="1"/>
    <row r="48850" hidden="1"/>
    <row r="48851" hidden="1"/>
    <row r="48852" hidden="1"/>
    <row r="48853" hidden="1"/>
    <row r="48854" hidden="1"/>
    <row r="48855" hidden="1"/>
    <row r="48856" hidden="1"/>
    <row r="48857" hidden="1"/>
    <row r="48858" hidden="1"/>
    <row r="48859" hidden="1"/>
    <row r="48860" hidden="1"/>
    <row r="48861" hidden="1"/>
    <row r="48862" hidden="1"/>
    <row r="48863" hidden="1"/>
    <row r="48864" hidden="1"/>
    <row r="48865" hidden="1"/>
    <row r="48866" hidden="1"/>
    <row r="48867" hidden="1"/>
    <row r="48868" hidden="1"/>
    <row r="48869" hidden="1"/>
    <row r="48870" hidden="1"/>
    <row r="48871" hidden="1"/>
    <row r="48872" hidden="1"/>
    <row r="48873" hidden="1"/>
    <row r="48874" hidden="1"/>
    <row r="48875" hidden="1"/>
    <row r="48876" hidden="1"/>
    <row r="48877" hidden="1"/>
    <row r="48878" hidden="1"/>
    <row r="48879" hidden="1"/>
    <row r="48880" hidden="1"/>
    <row r="48881" hidden="1"/>
    <row r="48882" hidden="1"/>
    <row r="48883" hidden="1"/>
    <row r="48884" hidden="1"/>
    <row r="48885" hidden="1"/>
    <row r="48886" hidden="1"/>
    <row r="48887" hidden="1"/>
    <row r="48888" hidden="1"/>
    <row r="48889" hidden="1"/>
    <row r="48890" hidden="1"/>
    <row r="48891" hidden="1"/>
    <row r="48892" hidden="1"/>
    <row r="48893" hidden="1"/>
    <row r="48894" hidden="1"/>
    <row r="48895" hidden="1"/>
    <row r="48896" hidden="1"/>
    <row r="48897" hidden="1"/>
    <row r="48898" hidden="1"/>
    <row r="48899" hidden="1"/>
    <row r="48900" hidden="1"/>
    <row r="48901" hidden="1"/>
    <row r="48902" hidden="1"/>
    <row r="48903" hidden="1"/>
    <row r="48904" hidden="1"/>
    <row r="48905" hidden="1"/>
    <row r="48906" hidden="1"/>
    <row r="48907" hidden="1"/>
    <row r="48908" hidden="1"/>
    <row r="48909" hidden="1"/>
    <row r="48910" hidden="1"/>
    <row r="48911" hidden="1"/>
    <row r="48912" hidden="1"/>
    <row r="48913" hidden="1"/>
    <row r="48914" hidden="1"/>
    <row r="48915" hidden="1"/>
    <row r="48916" hidden="1"/>
    <row r="48917" hidden="1"/>
    <row r="48918" hidden="1"/>
    <row r="48919" hidden="1"/>
    <row r="48920" hidden="1"/>
    <row r="48921" hidden="1"/>
    <row r="48922" hidden="1"/>
    <row r="48923" hidden="1"/>
    <row r="48924" hidden="1"/>
    <row r="48925" hidden="1"/>
    <row r="48926" hidden="1"/>
    <row r="48927" hidden="1"/>
    <row r="48928" hidden="1"/>
    <row r="48929" hidden="1"/>
    <row r="48930" hidden="1"/>
    <row r="48931" hidden="1"/>
    <row r="48932" hidden="1"/>
    <row r="48933" hidden="1"/>
    <row r="48934" hidden="1"/>
    <row r="48935" hidden="1"/>
    <row r="48936" hidden="1"/>
    <row r="48937" hidden="1"/>
    <row r="48938" hidden="1"/>
    <row r="48939" hidden="1"/>
    <row r="48940" hidden="1"/>
    <row r="48941" hidden="1"/>
    <row r="48942" hidden="1"/>
    <row r="48943" hidden="1"/>
    <row r="48944" hidden="1"/>
    <row r="48945" hidden="1"/>
    <row r="48946" hidden="1"/>
    <row r="48947" hidden="1"/>
    <row r="48948" hidden="1"/>
    <row r="48949" hidden="1"/>
    <row r="48950" hidden="1"/>
    <row r="48951" hidden="1"/>
    <row r="48952" hidden="1"/>
    <row r="48953" hidden="1"/>
    <row r="48954" hidden="1"/>
    <row r="48955" hidden="1"/>
    <row r="48956" hidden="1"/>
    <row r="48957" hidden="1"/>
    <row r="48958" hidden="1"/>
    <row r="48959" hidden="1"/>
    <row r="48960" hidden="1"/>
    <row r="48961" hidden="1"/>
    <row r="48962" hidden="1"/>
    <row r="48963" hidden="1"/>
    <row r="48964" hidden="1"/>
    <row r="48965" hidden="1"/>
    <row r="48966" hidden="1"/>
    <row r="48967" hidden="1"/>
    <row r="48968" hidden="1"/>
    <row r="48969" hidden="1"/>
    <row r="48970" hidden="1"/>
    <row r="48971" hidden="1"/>
    <row r="48972" hidden="1"/>
    <row r="48973" hidden="1"/>
    <row r="48974" hidden="1"/>
    <row r="48975" hidden="1"/>
    <row r="48976" hidden="1"/>
    <row r="48977" hidden="1"/>
    <row r="48978" hidden="1"/>
    <row r="48979" hidden="1"/>
    <row r="48980" hidden="1"/>
    <row r="48981" hidden="1"/>
    <row r="48982" hidden="1"/>
    <row r="48983" hidden="1"/>
    <row r="48984" hidden="1"/>
    <row r="48985" hidden="1"/>
    <row r="48986" hidden="1"/>
    <row r="48987" hidden="1"/>
    <row r="48988" hidden="1"/>
    <row r="48989" hidden="1"/>
    <row r="48990" hidden="1"/>
    <row r="48991" hidden="1"/>
    <row r="48992" hidden="1"/>
    <row r="48993" hidden="1"/>
    <row r="48994" hidden="1"/>
    <row r="48995" hidden="1"/>
    <row r="48996" hidden="1"/>
    <row r="48997" hidden="1"/>
    <row r="48998" hidden="1"/>
    <row r="48999" hidden="1"/>
    <row r="49000" hidden="1"/>
    <row r="49001" hidden="1"/>
    <row r="49002" hidden="1"/>
    <row r="49003" hidden="1"/>
    <row r="49004" hidden="1"/>
    <row r="49005" hidden="1"/>
    <row r="49006" hidden="1"/>
    <row r="49007" hidden="1"/>
    <row r="49008" hidden="1"/>
    <row r="49009" hidden="1"/>
    <row r="49010" hidden="1"/>
    <row r="49011" hidden="1"/>
    <row r="49012" hidden="1"/>
    <row r="49013" hidden="1"/>
    <row r="49014" hidden="1"/>
    <row r="49015" hidden="1"/>
    <row r="49016" hidden="1"/>
    <row r="49017" hidden="1"/>
    <row r="49018" hidden="1"/>
    <row r="49019" hidden="1"/>
    <row r="49020" hidden="1"/>
    <row r="49021" hidden="1"/>
    <row r="49022" hidden="1"/>
    <row r="49023" hidden="1"/>
    <row r="49024" hidden="1"/>
    <row r="49025" hidden="1"/>
    <row r="49026" hidden="1"/>
    <row r="49027" hidden="1"/>
    <row r="49028" hidden="1"/>
    <row r="49029" hidden="1"/>
    <row r="49030" hidden="1"/>
    <row r="49031" hidden="1"/>
    <row r="49032" hidden="1"/>
    <row r="49033" hidden="1"/>
    <row r="49034" hidden="1"/>
    <row r="49035" hidden="1"/>
    <row r="49036" hidden="1"/>
    <row r="49037" hidden="1"/>
    <row r="49038" hidden="1"/>
    <row r="49039" hidden="1"/>
    <row r="49040" hidden="1"/>
    <row r="49041" hidden="1"/>
    <row r="49042" hidden="1"/>
    <row r="49043" hidden="1"/>
    <row r="49044" hidden="1"/>
    <row r="49045" hidden="1"/>
    <row r="49046" hidden="1"/>
    <row r="49047" hidden="1"/>
    <row r="49048" hidden="1"/>
    <row r="49049" hidden="1"/>
    <row r="49050" hidden="1"/>
    <row r="49051" hidden="1"/>
    <row r="49052" hidden="1"/>
    <row r="49053" hidden="1"/>
    <row r="49054" hidden="1"/>
    <row r="49055" hidden="1"/>
    <row r="49056" hidden="1"/>
    <row r="49057" hidden="1"/>
    <row r="49058" hidden="1"/>
    <row r="49059" hidden="1"/>
    <row r="49060" hidden="1"/>
    <row r="49061" hidden="1"/>
    <row r="49062" hidden="1"/>
    <row r="49063" hidden="1"/>
    <row r="49064" hidden="1"/>
    <row r="49065" hidden="1"/>
    <row r="49066" hidden="1"/>
    <row r="49067" hidden="1"/>
    <row r="49068" hidden="1"/>
    <row r="49069" hidden="1"/>
    <row r="49070" hidden="1"/>
    <row r="49071" hidden="1"/>
    <row r="49072" hidden="1"/>
    <row r="49073" hidden="1"/>
    <row r="49074" hidden="1"/>
    <row r="49075" hidden="1"/>
    <row r="49076" hidden="1"/>
    <row r="49077" hidden="1"/>
    <row r="49078" hidden="1"/>
    <row r="49079" hidden="1"/>
    <row r="49080" hidden="1"/>
    <row r="49081" hidden="1"/>
    <row r="49082" hidden="1"/>
    <row r="49083" hidden="1"/>
    <row r="49084" hidden="1"/>
    <row r="49085" hidden="1"/>
    <row r="49086" hidden="1"/>
    <row r="49087" hidden="1"/>
    <row r="49088" hidden="1"/>
    <row r="49089" hidden="1"/>
    <row r="49090" hidden="1"/>
    <row r="49091" hidden="1"/>
    <row r="49092" hidden="1"/>
    <row r="49093" hidden="1"/>
    <row r="49094" hidden="1"/>
    <row r="49095" hidden="1"/>
    <row r="49096" hidden="1"/>
    <row r="49097" hidden="1"/>
    <row r="49098" hidden="1"/>
    <row r="49099" hidden="1"/>
    <row r="49100" hidden="1"/>
    <row r="49101" hidden="1"/>
    <row r="49102" hidden="1"/>
    <row r="49103" hidden="1"/>
    <row r="49104" hidden="1"/>
    <row r="49105" hidden="1"/>
    <row r="49106" hidden="1"/>
    <row r="49107" hidden="1"/>
    <row r="49108" hidden="1"/>
    <row r="49109" hidden="1"/>
    <row r="49110" hidden="1"/>
    <row r="49111" hidden="1"/>
    <row r="49112" hidden="1"/>
    <row r="49113" hidden="1"/>
    <row r="49114" hidden="1"/>
    <row r="49115" hidden="1"/>
    <row r="49116" hidden="1"/>
    <row r="49117" hidden="1"/>
    <row r="49118" hidden="1"/>
    <row r="49119" hidden="1"/>
    <row r="49120" hidden="1"/>
    <row r="49121" hidden="1"/>
    <row r="49122" hidden="1"/>
    <row r="49123" hidden="1"/>
    <row r="49124" hidden="1"/>
    <row r="49125" hidden="1"/>
    <row r="49126" hidden="1"/>
    <row r="49127" hidden="1"/>
    <row r="49128" hidden="1"/>
    <row r="49129" hidden="1"/>
    <row r="49130" hidden="1"/>
    <row r="49131" hidden="1"/>
    <row r="49132" hidden="1"/>
    <row r="49133" hidden="1"/>
    <row r="49134" hidden="1"/>
    <row r="49135" hidden="1"/>
    <row r="49136" hidden="1"/>
    <row r="49137" hidden="1"/>
    <row r="49138" hidden="1"/>
    <row r="49139" hidden="1"/>
    <row r="49140" hidden="1"/>
    <row r="49141" hidden="1"/>
    <row r="49142" hidden="1"/>
    <row r="49143" hidden="1"/>
    <row r="49144" hidden="1"/>
    <row r="49145" hidden="1"/>
    <row r="49146" hidden="1"/>
    <row r="49147" hidden="1"/>
    <row r="49148" hidden="1"/>
    <row r="49149" hidden="1"/>
    <row r="49150" hidden="1"/>
    <row r="49151" hidden="1"/>
    <row r="49152" hidden="1"/>
    <row r="49153" hidden="1"/>
    <row r="49154" hidden="1"/>
    <row r="49155" hidden="1"/>
    <row r="49156" hidden="1"/>
    <row r="49157" hidden="1"/>
    <row r="49158" hidden="1"/>
    <row r="49159" hidden="1"/>
    <row r="49160" hidden="1"/>
    <row r="49161" hidden="1"/>
    <row r="49162" hidden="1"/>
    <row r="49163" hidden="1"/>
    <row r="49164" hidden="1"/>
    <row r="49165" hidden="1"/>
    <row r="49166" hidden="1"/>
    <row r="49167" hidden="1"/>
    <row r="49168" hidden="1"/>
    <row r="49169" hidden="1"/>
    <row r="49170" hidden="1"/>
    <row r="49171" hidden="1"/>
    <row r="49172" hidden="1"/>
    <row r="49173" hidden="1"/>
    <row r="49174" hidden="1"/>
    <row r="49175" hidden="1"/>
    <row r="49176" hidden="1"/>
    <row r="49177" hidden="1"/>
    <row r="49178" hidden="1"/>
    <row r="49179" hidden="1"/>
    <row r="49180" hidden="1"/>
    <row r="49181" hidden="1"/>
    <row r="49182" hidden="1"/>
    <row r="49183" hidden="1"/>
    <row r="49184" hidden="1"/>
    <row r="49185" hidden="1"/>
    <row r="49186" hidden="1"/>
    <row r="49187" hidden="1"/>
    <row r="49188" hidden="1"/>
    <row r="49189" hidden="1"/>
    <row r="49190" hidden="1"/>
    <row r="49191" hidden="1"/>
    <row r="49192" hidden="1"/>
    <row r="49193" hidden="1"/>
    <row r="49194" hidden="1"/>
    <row r="49195" hidden="1"/>
    <row r="49196" hidden="1"/>
    <row r="49197" hidden="1"/>
    <row r="49198" hidden="1"/>
    <row r="49199" hidden="1"/>
    <row r="49200" hidden="1"/>
    <row r="49201" hidden="1"/>
    <row r="49202" hidden="1"/>
    <row r="49203" hidden="1"/>
    <row r="49204" hidden="1"/>
    <row r="49205" hidden="1"/>
    <row r="49206" hidden="1"/>
    <row r="49207" hidden="1"/>
    <row r="49208" hidden="1"/>
    <row r="49209" hidden="1"/>
    <row r="49210" hidden="1"/>
    <row r="49211" hidden="1"/>
    <row r="49212" hidden="1"/>
    <row r="49213" hidden="1"/>
    <row r="49214" hidden="1"/>
    <row r="49215" hidden="1"/>
    <row r="49216" hidden="1"/>
    <row r="49217" hidden="1"/>
    <row r="49218" hidden="1"/>
    <row r="49219" hidden="1"/>
    <row r="49220" hidden="1"/>
    <row r="49221" hidden="1"/>
    <row r="49222" hidden="1"/>
    <row r="49223" hidden="1"/>
    <row r="49224" hidden="1"/>
    <row r="49225" hidden="1"/>
    <row r="49226" hidden="1"/>
    <row r="49227" hidden="1"/>
    <row r="49228" hidden="1"/>
    <row r="49229" hidden="1"/>
    <row r="49230" hidden="1"/>
    <row r="49231" hidden="1"/>
    <row r="49232" hidden="1"/>
    <row r="49233" hidden="1"/>
    <row r="49234" hidden="1"/>
    <row r="49235" hidden="1"/>
    <row r="49236" hidden="1"/>
    <row r="49237" hidden="1"/>
    <row r="49238" hidden="1"/>
    <row r="49239" hidden="1"/>
    <row r="49240" hidden="1"/>
    <row r="49241" hidden="1"/>
    <row r="49242" hidden="1"/>
    <row r="49243" hidden="1"/>
    <row r="49244" hidden="1"/>
    <row r="49245" hidden="1"/>
    <row r="49246" hidden="1"/>
    <row r="49247" hidden="1"/>
    <row r="49248" hidden="1"/>
    <row r="49249" hidden="1"/>
    <row r="49250" hidden="1"/>
    <row r="49251" hidden="1"/>
    <row r="49252" hidden="1"/>
    <row r="49253" hidden="1"/>
    <row r="49254" hidden="1"/>
    <row r="49255" hidden="1"/>
    <row r="49256" hidden="1"/>
    <row r="49257" hidden="1"/>
    <row r="49258" hidden="1"/>
    <row r="49259" hidden="1"/>
    <row r="49260" hidden="1"/>
    <row r="49261" hidden="1"/>
    <row r="49262" hidden="1"/>
    <row r="49263" hidden="1"/>
    <row r="49264" hidden="1"/>
    <row r="49265" hidden="1"/>
    <row r="49266" hidden="1"/>
    <row r="49267" hidden="1"/>
    <row r="49268" hidden="1"/>
    <row r="49269" hidden="1"/>
    <row r="49270" hidden="1"/>
    <row r="49271" hidden="1"/>
    <row r="49272" hidden="1"/>
    <row r="49273" hidden="1"/>
    <row r="49274" hidden="1"/>
    <row r="49275" hidden="1"/>
    <row r="49276" hidden="1"/>
    <row r="49277" hidden="1"/>
    <row r="49278" hidden="1"/>
    <row r="49279" hidden="1"/>
    <row r="49280" hidden="1"/>
    <row r="49281" hidden="1"/>
    <row r="49282" hidden="1"/>
    <row r="49283" hidden="1"/>
    <row r="49284" hidden="1"/>
    <row r="49285" hidden="1"/>
    <row r="49286" hidden="1"/>
    <row r="49287" hidden="1"/>
    <row r="49288" hidden="1"/>
    <row r="49289" hidden="1"/>
    <row r="49290" hidden="1"/>
    <row r="49291" hidden="1"/>
    <row r="49292" hidden="1"/>
    <row r="49293" hidden="1"/>
    <row r="49294" hidden="1"/>
    <row r="49295" hidden="1"/>
    <row r="49296" hidden="1"/>
    <row r="49297" hidden="1"/>
    <row r="49298" hidden="1"/>
    <row r="49299" hidden="1"/>
    <row r="49300" hidden="1"/>
    <row r="49301" hidden="1"/>
    <row r="49302" hidden="1"/>
    <row r="49303" hidden="1"/>
    <row r="49304" hidden="1"/>
    <row r="49305" hidden="1"/>
    <row r="49306" hidden="1"/>
    <row r="49307" hidden="1"/>
    <row r="49308" hidden="1"/>
    <row r="49309" hidden="1"/>
    <row r="49310" hidden="1"/>
    <row r="49311" hidden="1"/>
    <row r="49312" hidden="1"/>
    <row r="49313" hidden="1"/>
    <row r="49314" hidden="1"/>
    <row r="49315" hidden="1"/>
    <row r="49316" hidden="1"/>
    <row r="49317" hidden="1"/>
    <row r="49318" hidden="1"/>
    <row r="49319" hidden="1"/>
    <row r="49320" hidden="1"/>
    <row r="49321" hidden="1"/>
    <row r="49322" hidden="1"/>
    <row r="49323" hidden="1"/>
    <row r="49324" hidden="1"/>
    <row r="49325" hidden="1"/>
    <row r="49326" hidden="1"/>
    <row r="49327" hidden="1"/>
    <row r="49328" hidden="1"/>
    <row r="49329" hidden="1"/>
    <row r="49330" hidden="1"/>
    <row r="49331" hidden="1"/>
    <row r="49332" hidden="1"/>
    <row r="49333" hidden="1"/>
    <row r="49334" hidden="1"/>
    <row r="49335" hidden="1"/>
    <row r="49336" hidden="1"/>
    <row r="49337" hidden="1"/>
    <row r="49338" hidden="1"/>
    <row r="49339" hidden="1"/>
    <row r="49340" hidden="1"/>
    <row r="49341" hidden="1"/>
    <row r="49342" hidden="1"/>
    <row r="49343" hidden="1"/>
    <row r="49344" hidden="1"/>
    <row r="49345" hidden="1"/>
    <row r="49346" hidden="1"/>
    <row r="49347" hidden="1"/>
    <row r="49348" hidden="1"/>
    <row r="49349" hidden="1"/>
    <row r="49350" hidden="1"/>
    <row r="49351" hidden="1"/>
    <row r="49352" hidden="1"/>
    <row r="49353" hidden="1"/>
    <row r="49354" hidden="1"/>
    <row r="49355" hidden="1"/>
    <row r="49356" hidden="1"/>
    <row r="49357" hidden="1"/>
    <row r="49358" hidden="1"/>
    <row r="49359" hidden="1"/>
    <row r="49360" hidden="1"/>
    <row r="49361" hidden="1"/>
    <row r="49362" hidden="1"/>
    <row r="49363" hidden="1"/>
    <row r="49364" hidden="1"/>
    <row r="49365" hidden="1"/>
    <row r="49366" hidden="1"/>
    <row r="49367" hidden="1"/>
    <row r="49368" hidden="1"/>
    <row r="49369" hidden="1"/>
    <row r="49370" hidden="1"/>
    <row r="49371" hidden="1"/>
    <row r="49372" hidden="1"/>
    <row r="49373" hidden="1"/>
    <row r="49374" hidden="1"/>
    <row r="49375" hidden="1"/>
    <row r="49376" hidden="1"/>
    <row r="49377" hidden="1"/>
    <row r="49378" hidden="1"/>
    <row r="49379" hidden="1"/>
    <row r="49380" hidden="1"/>
    <row r="49381" hidden="1"/>
    <row r="49382" hidden="1"/>
    <row r="49383" hidden="1"/>
    <row r="49384" hidden="1"/>
    <row r="49385" hidden="1"/>
    <row r="49386" hidden="1"/>
    <row r="49387" hidden="1"/>
    <row r="49388" hidden="1"/>
    <row r="49389" hidden="1"/>
    <row r="49390" hidden="1"/>
    <row r="49391" hidden="1"/>
    <row r="49392" hidden="1"/>
    <row r="49393" hidden="1"/>
    <row r="49394" hidden="1"/>
    <row r="49395" hidden="1"/>
    <row r="49396" hidden="1"/>
    <row r="49397" hidden="1"/>
    <row r="49398" hidden="1"/>
    <row r="49399" hidden="1"/>
    <row r="49400" hidden="1"/>
    <row r="49401" hidden="1"/>
    <row r="49402" hidden="1"/>
    <row r="49403" hidden="1"/>
    <row r="49404" hidden="1"/>
    <row r="49405" hidden="1"/>
    <row r="49406" hidden="1"/>
    <row r="49407" hidden="1"/>
    <row r="49408" hidden="1"/>
    <row r="49409" hidden="1"/>
    <row r="49410" hidden="1"/>
    <row r="49411" hidden="1"/>
    <row r="49412" hidden="1"/>
    <row r="49413" hidden="1"/>
    <row r="49414" hidden="1"/>
    <row r="49415" hidden="1"/>
    <row r="49416" hidden="1"/>
    <row r="49417" hidden="1"/>
    <row r="49418" hidden="1"/>
    <row r="49419" hidden="1"/>
    <row r="49420" hidden="1"/>
    <row r="49421" hidden="1"/>
    <row r="49422" hidden="1"/>
    <row r="49423" hidden="1"/>
    <row r="49424" hidden="1"/>
    <row r="49425" hidden="1"/>
    <row r="49426" hidden="1"/>
    <row r="49427" hidden="1"/>
    <row r="49428" hidden="1"/>
    <row r="49429" hidden="1"/>
    <row r="49430" hidden="1"/>
    <row r="49431" hidden="1"/>
    <row r="49432" hidden="1"/>
    <row r="49433" hidden="1"/>
    <row r="49434" hidden="1"/>
    <row r="49435" hidden="1"/>
    <row r="49436" hidden="1"/>
    <row r="49437" hidden="1"/>
    <row r="49438" hidden="1"/>
    <row r="49439" hidden="1"/>
    <row r="49440" hidden="1"/>
    <row r="49441" hidden="1"/>
    <row r="49442" hidden="1"/>
    <row r="49443" hidden="1"/>
    <row r="49444" hidden="1"/>
    <row r="49445" hidden="1"/>
    <row r="49446" hidden="1"/>
    <row r="49447" hidden="1"/>
    <row r="49448" hidden="1"/>
    <row r="49449" hidden="1"/>
    <row r="49450" hidden="1"/>
    <row r="49451" hidden="1"/>
    <row r="49452" hidden="1"/>
    <row r="49453" hidden="1"/>
    <row r="49454" hidden="1"/>
    <row r="49455" hidden="1"/>
    <row r="49456" hidden="1"/>
    <row r="49457" hidden="1"/>
    <row r="49458" hidden="1"/>
    <row r="49459" hidden="1"/>
    <row r="49460" hidden="1"/>
    <row r="49461" hidden="1"/>
    <row r="49462" hidden="1"/>
    <row r="49463" hidden="1"/>
    <row r="49464" hidden="1"/>
    <row r="49465" hidden="1"/>
    <row r="49466" hidden="1"/>
    <row r="49467" hidden="1"/>
    <row r="49468" hidden="1"/>
    <row r="49469" hidden="1"/>
    <row r="49470" hidden="1"/>
    <row r="49471" hidden="1"/>
    <row r="49472" hidden="1"/>
    <row r="49473" hidden="1"/>
    <row r="49474" hidden="1"/>
    <row r="49475" hidden="1"/>
    <row r="49476" hidden="1"/>
    <row r="49477" hidden="1"/>
    <row r="49478" hidden="1"/>
    <row r="49479" hidden="1"/>
    <row r="49480" hidden="1"/>
    <row r="49481" hidden="1"/>
    <row r="49482" hidden="1"/>
    <row r="49483" hidden="1"/>
    <row r="49484" hidden="1"/>
    <row r="49485" hidden="1"/>
    <row r="49486" hidden="1"/>
    <row r="49487" hidden="1"/>
    <row r="49488" hidden="1"/>
    <row r="49489" hidden="1"/>
    <row r="49490" hidden="1"/>
    <row r="49491" hidden="1"/>
    <row r="49492" hidden="1"/>
    <row r="49493" hidden="1"/>
    <row r="49494" hidden="1"/>
    <row r="49495" hidden="1"/>
    <row r="49496" hidden="1"/>
    <row r="49497" hidden="1"/>
    <row r="49498" hidden="1"/>
    <row r="49499" hidden="1"/>
    <row r="49500" hidden="1"/>
    <row r="49501" hidden="1"/>
    <row r="49502" hidden="1"/>
    <row r="49503" hidden="1"/>
    <row r="49504" hidden="1"/>
    <row r="49505" hidden="1"/>
    <row r="49506" hidden="1"/>
    <row r="49507" hidden="1"/>
    <row r="49508" hidden="1"/>
    <row r="49509" hidden="1"/>
    <row r="49510" hidden="1"/>
    <row r="49511" hidden="1"/>
    <row r="49512" hidden="1"/>
    <row r="49513" hidden="1"/>
    <row r="49514" hidden="1"/>
    <row r="49515" hidden="1"/>
    <row r="49516" hidden="1"/>
    <row r="49517" hidden="1"/>
    <row r="49518" hidden="1"/>
    <row r="49519" hidden="1"/>
    <row r="49520" hidden="1"/>
    <row r="49521" hidden="1"/>
    <row r="49522" hidden="1"/>
    <row r="49523" hidden="1"/>
    <row r="49524" hidden="1"/>
    <row r="49525" hidden="1"/>
    <row r="49526" hidden="1"/>
    <row r="49527" hidden="1"/>
    <row r="49528" hidden="1"/>
    <row r="49529" hidden="1"/>
    <row r="49530" hidden="1"/>
    <row r="49531" hidden="1"/>
    <row r="49532" hidden="1"/>
    <row r="49533" hidden="1"/>
    <row r="49534" hidden="1"/>
    <row r="49535" hidden="1"/>
    <row r="49536" hidden="1"/>
    <row r="49537" hidden="1"/>
    <row r="49538" hidden="1"/>
    <row r="49539" hidden="1"/>
    <row r="49540" hidden="1"/>
    <row r="49541" hidden="1"/>
    <row r="49542" hidden="1"/>
    <row r="49543" hidden="1"/>
    <row r="49544" hidden="1"/>
    <row r="49545" hidden="1"/>
    <row r="49546" hidden="1"/>
    <row r="49547" hidden="1"/>
    <row r="49548" hidden="1"/>
    <row r="49549" hidden="1"/>
    <row r="49550" hidden="1"/>
    <row r="49551" hidden="1"/>
    <row r="49552" hidden="1"/>
    <row r="49553" hidden="1"/>
    <row r="49554" hidden="1"/>
    <row r="49555" hidden="1"/>
    <row r="49556" hidden="1"/>
    <row r="49557" hidden="1"/>
    <row r="49558" hidden="1"/>
    <row r="49559" hidden="1"/>
    <row r="49560" hidden="1"/>
    <row r="49561" hidden="1"/>
    <row r="49562" hidden="1"/>
    <row r="49563" hidden="1"/>
    <row r="49564" hidden="1"/>
    <row r="49565" hidden="1"/>
    <row r="49566" hidden="1"/>
    <row r="49567" hidden="1"/>
    <row r="49568" hidden="1"/>
    <row r="49569" hidden="1"/>
    <row r="49570" hidden="1"/>
    <row r="49571" hidden="1"/>
    <row r="49572" hidden="1"/>
    <row r="49573" hidden="1"/>
    <row r="49574" hidden="1"/>
    <row r="49575" hidden="1"/>
    <row r="49576" hidden="1"/>
    <row r="49577" hidden="1"/>
    <row r="49578" hidden="1"/>
    <row r="49579" hidden="1"/>
    <row r="49580" hidden="1"/>
    <row r="49581" hidden="1"/>
    <row r="49582" hidden="1"/>
    <row r="49583" hidden="1"/>
    <row r="49584" hidden="1"/>
    <row r="49585" hidden="1"/>
    <row r="49586" hidden="1"/>
    <row r="49587" hidden="1"/>
    <row r="49588" hidden="1"/>
    <row r="49589" hidden="1"/>
    <row r="49590" hidden="1"/>
    <row r="49591" hidden="1"/>
    <row r="49592" hidden="1"/>
    <row r="49593" hidden="1"/>
    <row r="49594" hidden="1"/>
    <row r="49595" hidden="1"/>
    <row r="49596" hidden="1"/>
    <row r="49597" hidden="1"/>
    <row r="49598" hidden="1"/>
    <row r="49599" hidden="1"/>
    <row r="49600" hidden="1"/>
    <row r="49601" hidden="1"/>
    <row r="49602" hidden="1"/>
    <row r="49603" hidden="1"/>
    <row r="49604" hidden="1"/>
    <row r="49605" hidden="1"/>
    <row r="49606" hidden="1"/>
    <row r="49607" hidden="1"/>
    <row r="49608" hidden="1"/>
    <row r="49609" hidden="1"/>
    <row r="49610" hidden="1"/>
    <row r="49611" hidden="1"/>
    <row r="49612" hidden="1"/>
    <row r="49613" hidden="1"/>
    <row r="49614" hidden="1"/>
    <row r="49615" hidden="1"/>
    <row r="49616" hidden="1"/>
    <row r="49617" hidden="1"/>
    <row r="49618" hidden="1"/>
    <row r="49619" hidden="1"/>
    <row r="49620" hidden="1"/>
    <row r="49621" hidden="1"/>
    <row r="49622" hidden="1"/>
    <row r="49623" hidden="1"/>
    <row r="49624" hidden="1"/>
    <row r="49625" hidden="1"/>
    <row r="49626" hidden="1"/>
    <row r="49627" hidden="1"/>
    <row r="49628" hidden="1"/>
    <row r="49629" hidden="1"/>
    <row r="49630" hidden="1"/>
    <row r="49631" hidden="1"/>
    <row r="49632" hidden="1"/>
    <row r="49633" hidden="1"/>
    <row r="49634" hidden="1"/>
    <row r="49635" hidden="1"/>
    <row r="49636" hidden="1"/>
    <row r="49637" hidden="1"/>
    <row r="49638" hidden="1"/>
    <row r="49639" hidden="1"/>
    <row r="49640" hidden="1"/>
    <row r="49641" hidden="1"/>
    <row r="49642" hidden="1"/>
    <row r="49643" hidden="1"/>
    <row r="49644" hidden="1"/>
    <row r="49645" hidden="1"/>
    <row r="49646" hidden="1"/>
    <row r="49647" hidden="1"/>
    <row r="49648" hidden="1"/>
    <row r="49649" hidden="1"/>
    <row r="49650" hidden="1"/>
    <row r="49651" hidden="1"/>
    <row r="49652" hidden="1"/>
    <row r="49653" hidden="1"/>
    <row r="49654" hidden="1"/>
    <row r="49655" hidden="1"/>
    <row r="49656" hidden="1"/>
    <row r="49657" hidden="1"/>
    <row r="49658" hidden="1"/>
    <row r="49659" hidden="1"/>
    <row r="49660" hidden="1"/>
    <row r="49661" hidden="1"/>
    <row r="49662" hidden="1"/>
    <row r="49663" hidden="1"/>
    <row r="49664" hidden="1"/>
    <row r="49665" hidden="1"/>
    <row r="49666" hidden="1"/>
    <row r="49667" hidden="1"/>
    <row r="49668" hidden="1"/>
    <row r="49669" hidden="1"/>
    <row r="49670" hidden="1"/>
    <row r="49671" hidden="1"/>
    <row r="49672" hidden="1"/>
    <row r="49673" hidden="1"/>
    <row r="49674" hidden="1"/>
    <row r="49675" hidden="1"/>
    <row r="49676" hidden="1"/>
    <row r="49677" hidden="1"/>
    <row r="49678" hidden="1"/>
    <row r="49679" hidden="1"/>
    <row r="49680" hidden="1"/>
    <row r="49681" hidden="1"/>
    <row r="49682" hidden="1"/>
    <row r="49683" hidden="1"/>
    <row r="49684" hidden="1"/>
    <row r="49685" hidden="1"/>
    <row r="49686" hidden="1"/>
    <row r="49687" hidden="1"/>
    <row r="49688" hidden="1"/>
    <row r="49689" hidden="1"/>
    <row r="49690" hidden="1"/>
    <row r="49691" hidden="1"/>
    <row r="49692" hidden="1"/>
    <row r="49693" hidden="1"/>
    <row r="49694" hidden="1"/>
    <row r="49695" hidden="1"/>
    <row r="49696" hidden="1"/>
    <row r="49697" hidden="1"/>
    <row r="49698" hidden="1"/>
    <row r="49699" hidden="1"/>
    <row r="49700" hidden="1"/>
    <row r="49701" hidden="1"/>
    <row r="49702" hidden="1"/>
    <row r="49703" hidden="1"/>
    <row r="49704" hidden="1"/>
    <row r="49705" hidden="1"/>
    <row r="49706" hidden="1"/>
    <row r="49707" hidden="1"/>
    <row r="49708" hidden="1"/>
    <row r="49709" hidden="1"/>
    <row r="49710" hidden="1"/>
    <row r="49711" hidden="1"/>
    <row r="49712" hidden="1"/>
    <row r="49713" hidden="1"/>
    <row r="49714" hidden="1"/>
    <row r="49715" hidden="1"/>
    <row r="49716" hidden="1"/>
    <row r="49717" hidden="1"/>
    <row r="49718" hidden="1"/>
    <row r="49719" hidden="1"/>
    <row r="49720" hidden="1"/>
    <row r="49721" hidden="1"/>
    <row r="49722" hidden="1"/>
    <row r="49723" hidden="1"/>
    <row r="49724" hidden="1"/>
    <row r="49725" hidden="1"/>
    <row r="49726" hidden="1"/>
    <row r="49727" hidden="1"/>
    <row r="49728" hidden="1"/>
    <row r="49729" hidden="1"/>
    <row r="49730" hidden="1"/>
    <row r="49731" hidden="1"/>
    <row r="49732" hidden="1"/>
    <row r="49733" hidden="1"/>
    <row r="49734" hidden="1"/>
    <row r="49735" hidden="1"/>
    <row r="49736" hidden="1"/>
    <row r="49737" hidden="1"/>
    <row r="49738" hidden="1"/>
    <row r="49739" hidden="1"/>
    <row r="49740" hidden="1"/>
    <row r="49741" hidden="1"/>
    <row r="49742" hidden="1"/>
    <row r="49743" hidden="1"/>
    <row r="49744" hidden="1"/>
    <row r="49745" hidden="1"/>
    <row r="49746" hidden="1"/>
    <row r="49747" hidden="1"/>
    <row r="49748" hidden="1"/>
    <row r="49749" hidden="1"/>
    <row r="49750" hidden="1"/>
    <row r="49751" hidden="1"/>
    <row r="49752" hidden="1"/>
    <row r="49753" hidden="1"/>
    <row r="49754" hidden="1"/>
    <row r="49755" hidden="1"/>
    <row r="49756" hidden="1"/>
    <row r="49757" hidden="1"/>
    <row r="49758" hidden="1"/>
    <row r="49759" hidden="1"/>
    <row r="49760" hidden="1"/>
    <row r="49761" hidden="1"/>
    <row r="49762" hidden="1"/>
    <row r="49763" hidden="1"/>
    <row r="49764" hidden="1"/>
    <row r="49765" hidden="1"/>
    <row r="49766" hidden="1"/>
    <row r="49767" hidden="1"/>
    <row r="49768" hidden="1"/>
    <row r="49769" hidden="1"/>
    <row r="49770" hidden="1"/>
    <row r="49771" hidden="1"/>
    <row r="49772" hidden="1"/>
    <row r="49773" hidden="1"/>
    <row r="49774" hidden="1"/>
    <row r="49775" hidden="1"/>
    <row r="49776" hidden="1"/>
    <row r="49777" hidden="1"/>
    <row r="49778" hidden="1"/>
    <row r="49779" hidden="1"/>
    <row r="49780" hidden="1"/>
    <row r="49781" hidden="1"/>
    <row r="49782" hidden="1"/>
    <row r="49783" hidden="1"/>
    <row r="49784" hidden="1"/>
    <row r="49785" hidden="1"/>
    <row r="49786" hidden="1"/>
    <row r="49787" hidden="1"/>
    <row r="49788" hidden="1"/>
    <row r="49789" hidden="1"/>
    <row r="49790" hidden="1"/>
    <row r="49791" hidden="1"/>
    <row r="49792" hidden="1"/>
    <row r="49793" hidden="1"/>
    <row r="49794" hidden="1"/>
    <row r="49795" hidden="1"/>
    <row r="49796" hidden="1"/>
    <row r="49797" hidden="1"/>
    <row r="49798" hidden="1"/>
    <row r="49799" hidden="1"/>
    <row r="49800" hidden="1"/>
    <row r="49801" hidden="1"/>
    <row r="49802" hidden="1"/>
    <row r="49803" hidden="1"/>
    <row r="49804" hidden="1"/>
    <row r="49805" hidden="1"/>
    <row r="49806" hidden="1"/>
    <row r="49807" hidden="1"/>
    <row r="49808" hidden="1"/>
    <row r="49809" hidden="1"/>
    <row r="49810" hidden="1"/>
    <row r="49811" hidden="1"/>
    <row r="49812" hidden="1"/>
    <row r="49813" hidden="1"/>
    <row r="49814" hidden="1"/>
    <row r="49815" hidden="1"/>
    <row r="49816" hidden="1"/>
    <row r="49817" hidden="1"/>
    <row r="49818" hidden="1"/>
    <row r="49819" hidden="1"/>
    <row r="49820" hidden="1"/>
    <row r="49821" hidden="1"/>
    <row r="49822" hidden="1"/>
    <row r="49823" hidden="1"/>
    <row r="49824" hidden="1"/>
    <row r="49825" hidden="1"/>
    <row r="49826" hidden="1"/>
    <row r="49827" hidden="1"/>
    <row r="49828" hidden="1"/>
    <row r="49829" hidden="1"/>
    <row r="49830" hidden="1"/>
    <row r="49831" hidden="1"/>
    <row r="49832" hidden="1"/>
    <row r="49833" hidden="1"/>
    <row r="49834" hidden="1"/>
    <row r="49835" hidden="1"/>
    <row r="49836" hidden="1"/>
    <row r="49837" hidden="1"/>
    <row r="49838" hidden="1"/>
    <row r="49839" hidden="1"/>
    <row r="49840" hidden="1"/>
    <row r="49841" hidden="1"/>
    <row r="49842" hidden="1"/>
    <row r="49843" hidden="1"/>
    <row r="49844" hidden="1"/>
    <row r="49845" hidden="1"/>
    <row r="49846" hidden="1"/>
    <row r="49847" hidden="1"/>
    <row r="49848" hidden="1"/>
    <row r="49849" hidden="1"/>
    <row r="49850" hidden="1"/>
    <row r="49851" hidden="1"/>
    <row r="49852" hidden="1"/>
    <row r="49853" hidden="1"/>
    <row r="49854" hidden="1"/>
    <row r="49855" hidden="1"/>
    <row r="49856" hidden="1"/>
    <row r="49857" hidden="1"/>
    <row r="49858" hidden="1"/>
    <row r="49859" hidden="1"/>
    <row r="49860" hidden="1"/>
    <row r="49861" hidden="1"/>
    <row r="49862" hidden="1"/>
    <row r="49863" hidden="1"/>
    <row r="49864" hidden="1"/>
    <row r="49865" hidden="1"/>
    <row r="49866" hidden="1"/>
    <row r="49867" hidden="1"/>
    <row r="49868" hidden="1"/>
    <row r="49869" hidden="1"/>
    <row r="49870" hidden="1"/>
    <row r="49871" hidden="1"/>
    <row r="49872" hidden="1"/>
    <row r="49873" hidden="1"/>
    <row r="49874" hidden="1"/>
    <row r="49875" hidden="1"/>
    <row r="49876" hidden="1"/>
    <row r="49877" hidden="1"/>
    <row r="49878" hidden="1"/>
    <row r="49879" hidden="1"/>
    <row r="49880" hidden="1"/>
    <row r="49881" hidden="1"/>
    <row r="49882" hidden="1"/>
    <row r="49883" hidden="1"/>
    <row r="49884" hidden="1"/>
    <row r="49885" hidden="1"/>
    <row r="49886" hidden="1"/>
    <row r="49887" hidden="1"/>
    <row r="49888" hidden="1"/>
    <row r="49889" hidden="1"/>
    <row r="49890" hidden="1"/>
    <row r="49891" hidden="1"/>
    <row r="49892" hidden="1"/>
    <row r="49893" hidden="1"/>
    <row r="49894" hidden="1"/>
    <row r="49895" hidden="1"/>
    <row r="49896" hidden="1"/>
    <row r="49897" hidden="1"/>
    <row r="49898" hidden="1"/>
    <row r="49899" hidden="1"/>
    <row r="49900" hidden="1"/>
    <row r="49901" hidden="1"/>
    <row r="49902" hidden="1"/>
    <row r="49903" hidden="1"/>
    <row r="49904" hidden="1"/>
    <row r="49905" hidden="1"/>
    <row r="49906" hidden="1"/>
    <row r="49907" hidden="1"/>
    <row r="49908" hidden="1"/>
    <row r="49909" hidden="1"/>
    <row r="49910" hidden="1"/>
    <row r="49911" hidden="1"/>
    <row r="49912" hidden="1"/>
    <row r="49913" hidden="1"/>
    <row r="49914" hidden="1"/>
    <row r="49915" hidden="1"/>
    <row r="49916" hidden="1"/>
    <row r="49917" hidden="1"/>
    <row r="49918" hidden="1"/>
    <row r="49919" hidden="1"/>
    <row r="49920" hidden="1"/>
    <row r="49921" hidden="1"/>
    <row r="49922" hidden="1"/>
    <row r="49923" hidden="1"/>
    <row r="49924" hidden="1"/>
    <row r="49925" hidden="1"/>
    <row r="49926" hidden="1"/>
    <row r="49927" hidden="1"/>
    <row r="49928" hidden="1"/>
    <row r="49929" hidden="1"/>
    <row r="49930" hidden="1"/>
    <row r="49931" hidden="1"/>
    <row r="49932" hidden="1"/>
    <row r="49933" hidden="1"/>
    <row r="49934" hidden="1"/>
    <row r="49935" hidden="1"/>
    <row r="49936" hidden="1"/>
    <row r="49937" hidden="1"/>
    <row r="49938" hidden="1"/>
    <row r="49939" hidden="1"/>
    <row r="49940" hidden="1"/>
    <row r="49941" hidden="1"/>
    <row r="49942" hidden="1"/>
    <row r="49943" hidden="1"/>
    <row r="49944" hidden="1"/>
    <row r="49945" hidden="1"/>
    <row r="49946" hidden="1"/>
    <row r="49947" hidden="1"/>
    <row r="49948" hidden="1"/>
    <row r="49949" hidden="1"/>
    <row r="49950" hidden="1"/>
    <row r="49951" hidden="1"/>
    <row r="49952" hidden="1"/>
    <row r="49953" hidden="1"/>
    <row r="49954" hidden="1"/>
    <row r="49955" hidden="1"/>
    <row r="49956" hidden="1"/>
    <row r="49957" hidden="1"/>
    <row r="49958" hidden="1"/>
    <row r="49959" hidden="1"/>
    <row r="49960" hidden="1"/>
    <row r="49961" hidden="1"/>
    <row r="49962" hidden="1"/>
    <row r="49963" hidden="1"/>
    <row r="49964" hidden="1"/>
    <row r="49965" hidden="1"/>
    <row r="49966" hidden="1"/>
    <row r="49967" hidden="1"/>
    <row r="49968" hidden="1"/>
    <row r="49969" hidden="1"/>
    <row r="49970" hidden="1"/>
    <row r="49971" hidden="1"/>
    <row r="49972" hidden="1"/>
    <row r="49973" hidden="1"/>
    <row r="49974" hidden="1"/>
    <row r="49975" hidden="1"/>
    <row r="49976" hidden="1"/>
    <row r="49977" hidden="1"/>
    <row r="49978" hidden="1"/>
    <row r="49979" hidden="1"/>
    <row r="49980" hidden="1"/>
    <row r="49981" hidden="1"/>
    <row r="49982" hidden="1"/>
    <row r="49983" hidden="1"/>
    <row r="49984" hidden="1"/>
    <row r="49985" hidden="1"/>
    <row r="49986" hidden="1"/>
    <row r="49987" hidden="1"/>
    <row r="49988" hidden="1"/>
    <row r="49989" hidden="1"/>
    <row r="49990" hidden="1"/>
    <row r="49991" hidden="1"/>
    <row r="49992" hidden="1"/>
    <row r="49993" hidden="1"/>
    <row r="49994" hidden="1"/>
    <row r="49995" hidden="1"/>
    <row r="49996" hidden="1"/>
    <row r="49997" hidden="1"/>
    <row r="49998" hidden="1"/>
    <row r="49999" hidden="1"/>
    <row r="50000" hidden="1"/>
    <row r="50001" hidden="1"/>
    <row r="50002" hidden="1"/>
    <row r="50003" hidden="1"/>
    <row r="50004" hidden="1"/>
    <row r="50005" hidden="1"/>
    <row r="50006" hidden="1"/>
    <row r="50007" hidden="1"/>
    <row r="50008" hidden="1"/>
    <row r="50009" hidden="1"/>
    <row r="50010" hidden="1"/>
    <row r="50011" hidden="1"/>
    <row r="50012" hidden="1"/>
    <row r="50013" hidden="1"/>
    <row r="50014" hidden="1"/>
    <row r="50015" hidden="1"/>
    <row r="50016" hidden="1"/>
    <row r="50017" hidden="1"/>
    <row r="50018" hidden="1"/>
    <row r="50019" hidden="1"/>
    <row r="50020" hidden="1"/>
    <row r="50021" hidden="1"/>
    <row r="50022" hidden="1"/>
    <row r="50023" hidden="1"/>
    <row r="50024" hidden="1"/>
    <row r="50025" hidden="1"/>
    <row r="50026" hidden="1"/>
    <row r="50027" hidden="1"/>
    <row r="50028" hidden="1"/>
    <row r="50029" hidden="1"/>
    <row r="50030" hidden="1"/>
    <row r="50031" hidden="1"/>
    <row r="50032" hidden="1"/>
    <row r="50033" hidden="1"/>
    <row r="50034" hidden="1"/>
    <row r="50035" hidden="1"/>
    <row r="50036" hidden="1"/>
    <row r="50037" hidden="1"/>
    <row r="50038" hidden="1"/>
    <row r="50039" hidden="1"/>
    <row r="50040" hidden="1"/>
    <row r="50041" hidden="1"/>
    <row r="50042" hidden="1"/>
    <row r="50043" hidden="1"/>
    <row r="50044" hidden="1"/>
    <row r="50045" hidden="1"/>
    <row r="50046" hidden="1"/>
    <row r="50047" hidden="1"/>
    <row r="50048" hidden="1"/>
    <row r="50049" hidden="1"/>
    <row r="50050" hidden="1"/>
    <row r="50051" hidden="1"/>
    <row r="50052" hidden="1"/>
    <row r="50053" hidden="1"/>
    <row r="50054" hidden="1"/>
    <row r="50055" hidden="1"/>
    <row r="50056" hidden="1"/>
    <row r="50057" hidden="1"/>
    <row r="50058" hidden="1"/>
    <row r="50059" hidden="1"/>
    <row r="50060" hidden="1"/>
    <row r="50061" hidden="1"/>
    <row r="50062" hidden="1"/>
    <row r="50063" hidden="1"/>
    <row r="50064" hidden="1"/>
    <row r="50065" hidden="1"/>
    <row r="50066" hidden="1"/>
    <row r="50067" hidden="1"/>
    <row r="50068" hidden="1"/>
    <row r="50069" hidden="1"/>
    <row r="50070" hidden="1"/>
    <row r="50071" hidden="1"/>
    <row r="50072" hidden="1"/>
    <row r="50073" hidden="1"/>
    <row r="50074" hidden="1"/>
    <row r="50075" hidden="1"/>
    <row r="50076" hidden="1"/>
    <row r="50077" hidden="1"/>
    <row r="50078" hidden="1"/>
    <row r="50079" hidden="1"/>
    <row r="50080" hidden="1"/>
    <row r="50081" hidden="1"/>
    <row r="50082" hidden="1"/>
    <row r="50083" hidden="1"/>
    <row r="50084" hidden="1"/>
    <row r="50085" hidden="1"/>
    <row r="50086" hidden="1"/>
    <row r="50087" hidden="1"/>
    <row r="50088" hidden="1"/>
    <row r="50089" hidden="1"/>
    <row r="50090" hidden="1"/>
    <row r="50091" hidden="1"/>
    <row r="50092" hidden="1"/>
    <row r="50093" hidden="1"/>
    <row r="50094" hidden="1"/>
    <row r="50095" hidden="1"/>
    <row r="50096" hidden="1"/>
    <row r="50097" hidden="1"/>
    <row r="50098" hidden="1"/>
    <row r="50099" hidden="1"/>
    <row r="50100" hidden="1"/>
    <row r="50101" hidden="1"/>
    <row r="50102" hidden="1"/>
    <row r="50103" hidden="1"/>
    <row r="50104" hidden="1"/>
    <row r="50105" hidden="1"/>
    <row r="50106" hidden="1"/>
    <row r="50107" hidden="1"/>
    <row r="50108" hidden="1"/>
    <row r="50109" hidden="1"/>
    <row r="50110" hidden="1"/>
    <row r="50111" hidden="1"/>
    <row r="50112" hidden="1"/>
    <row r="50113" hidden="1"/>
    <row r="50114" hidden="1"/>
    <row r="50115" hidden="1"/>
    <row r="50116" hidden="1"/>
    <row r="50117" hidden="1"/>
    <row r="50118" hidden="1"/>
    <row r="50119" hidden="1"/>
    <row r="50120" hidden="1"/>
    <row r="50121" hidden="1"/>
    <row r="50122" hidden="1"/>
    <row r="50123" hidden="1"/>
    <row r="50124" hidden="1"/>
    <row r="50125" hidden="1"/>
    <row r="50126" hidden="1"/>
    <row r="50127" hidden="1"/>
    <row r="50128" hidden="1"/>
    <row r="50129" hidden="1"/>
    <row r="50130" hidden="1"/>
    <row r="50131" hidden="1"/>
    <row r="50132" hidden="1"/>
    <row r="50133" hidden="1"/>
    <row r="50134" hidden="1"/>
    <row r="50135" hidden="1"/>
    <row r="50136" hidden="1"/>
    <row r="50137" hidden="1"/>
    <row r="50138" hidden="1"/>
    <row r="50139" hidden="1"/>
    <row r="50140" hidden="1"/>
    <row r="50141" hidden="1"/>
    <row r="50142" hidden="1"/>
    <row r="50143" hidden="1"/>
    <row r="50144" hidden="1"/>
    <row r="50145" hidden="1"/>
    <row r="50146" hidden="1"/>
    <row r="50147" hidden="1"/>
    <row r="50148" hidden="1"/>
    <row r="50149" hidden="1"/>
    <row r="50150" hidden="1"/>
    <row r="50151" hidden="1"/>
    <row r="50152" hidden="1"/>
    <row r="50153" hidden="1"/>
    <row r="50154" hidden="1"/>
    <row r="50155" hidden="1"/>
    <row r="50156" hidden="1"/>
    <row r="50157" hidden="1"/>
    <row r="50158" hidden="1"/>
    <row r="50159" hidden="1"/>
    <row r="50160" hidden="1"/>
    <row r="50161" hidden="1"/>
    <row r="50162" hidden="1"/>
    <row r="50163" hidden="1"/>
    <row r="50164" hidden="1"/>
    <row r="50165" hidden="1"/>
    <row r="50166" hidden="1"/>
    <row r="50167" hidden="1"/>
    <row r="50168" hidden="1"/>
    <row r="50169" hidden="1"/>
    <row r="50170" hidden="1"/>
    <row r="50171" hidden="1"/>
    <row r="50172" hidden="1"/>
    <row r="50173" hidden="1"/>
    <row r="50174" hidden="1"/>
    <row r="50175" hidden="1"/>
    <row r="50176" hidden="1"/>
    <row r="50177" hidden="1"/>
    <row r="50178" hidden="1"/>
    <row r="50179" hidden="1"/>
    <row r="50180" hidden="1"/>
    <row r="50181" hidden="1"/>
    <row r="50182" hidden="1"/>
    <row r="50183" hidden="1"/>
    <row r="50184" hidden="1"/>
    <row r="50185" hidden="1"/>
    <row r="50186" hidden="1"/>
    <row r="50187" hidden="1"/>
    <row r="50188" hidden="1"/>
    <row r="50189" hidden="1"/>
    <row r="50190" hidden="1"/>
    <row r="50191" hidden="1"/>
    <row r="50192" hidden="1"/>
    <row r="50193" hidden="1"/>
    <row r="50194" hidden="1"/>
    <row r="50195" hidden="1"/>
    <row r="50196" hidden="1"/>
    <row r="50197" hidden="1"/>
    <row r="50198" hidden="1"/>
    <row r="50199" hidden="1"/>
    <row r="50200" hidden="1"/>
    <row r="50201" hidden="1"/>
    <row r="50202" hidden="1"/>
    <row r="50203" hidden="1"/>
    <row r="50204" hidden="1"/>
    <row r="50205" hidden="1"/>
    <row r="50206" hidden="1"/>
    <row r="50207" hidden="1"/>
    <row r="50208" hidden="1"/>
    <row r="50209" hidden="1"/>
    <row r="50210" hidden="1"/>
    <row r="50211" hidden="1"/>
    <row r="50212" hidden="1"/>
    <row r="50213" hidden="1"/>
    <row r="50214" hidden="1"/>
    <row r="50215" hidden="1"/>
    <row r="50216" hidden="1"/>
    <row r="50217" hidden="1"/>
    <row r="50218" hidden="1"/>
    <row r="50219" hidden="1"/>
    <row r="50220" hidden="1"/>
    <row r="50221" hidden="1"/>
    <row r="50222" hidden="1"/>
    <row r="50223" hidden="1"/>
    <row r="50224" hidden="1"/>
    <row r="50225" hidden="1"/>
    <row r="50226" hidden="1"/>
    <row r="50227" hidden="1"/>
    <row r="50228" hidden="1"/>
    <row r="50229" hidden="1"/>
    <row r="50230" hidden="1"/>
    <row r="50231" hidden="1"/>
    <row r="50232" hidden="1"/>
    <row r="50233" hidden="1"/>
    <row r="50234" hidden="1"/>
    <row r="50235" hidden="1"/>
    <row r="50236" hidden="1"/>
    <row r="50237" hidden="1"/>
    <row r="50238" hidden="1"/>
    <row r="50239" hidden="1"/>
    <row r="50240" hidden="1"/>
    <row r="50241" hidden="1"/>
    <row r="50242" hidden="1"/>
    <row r="50243" hidden="1"/>
    <row r="50244" hidden="1"/>
    <row r="50245" hidden="1"/>
    <row r="50246" hidden="1"/>
    <row r="50247" hidden="1"/>
    <row r="50248" hidden="1"/>
    <row r="50249" hidden="1"/>
    <row r="50250" hidden="1"/>
    <row r="50251" hidden="1"/>
    <row r="50252" hidden="1"/>
    <row r="50253" hidden="1"/>
    <row r="50254" hidden="1"/>
    <row r="50255" hidden="1"/>
    <row r="50256" hidden="1"/>
    <row r="50257" hidden="1"/>
    <row r="50258" hidden="1"/>
    <row r="50259" hidden="1"/>
    <row r="50260" hidden="1"/>
    <row r="50261" hidden="1"/>
    <row r="50262" hidden="1"/>
    <row r="50263" hidden="1"/>
    <row r="50264" hidden="1"/>
    <row r="50265" hidden="1"/>
    <row r="50266" hidden="1"/>
    <row r="50267" hidden="1"/>
    <row r="50268" hidden="1"/>
    <row r="50269" hidden="1"/>
    <row r="50270" hidden="1"/>
    <row r="50271" hidden="1"/>
    <row r="50272" hidden="1"/>
    <row r="50273" hidden="1"/>
    <row r="50274" hidden="1"/>
    <row r="50275" hidden="1"/>
    <row r="50276" hidden="1"/>
    <row r="50277" hidden="1"/>
    <row r="50278" hidden="1"/>
    <row r="50279" hidden="1"/>
    <row r="50280" hidden="1"/>
    <row r="50281" hidden="1"/>
    <row r="50282" hidden="1"/>
    <row r="50283" hidden="1"/>
    <row r="50284" hidden="1"/>
    <row r="50285" hidden="1"/>
    <row r="50286" hidden="1"/>
    <row r="50287" hidden="1"/>
    <row r="50288" hidden="1"/>
    <row r="50289" hidden="1"/>
    <row r="50290" hidden="1"/>
    <row r="50291" hidden="1"/>
    <row r="50292" hidden="1"/>
    <row r="50293" hidden="1"/>
    <row r="50294" hidden="1"/>
    <row r="50295" hidden="1"/>
    <row r="50296" hidden="1"/>
    <row r="50297" hidden="1"/>
    <row r="50298" hidden="1"/>
    <row r="50299" hidden="1"/>
    <row r="50300" hidden="1"/>
    <row r="50301" hidden="1"/>
    <row r="50302" hidden="1"/>
    <row r="50303" hidden="1"/>
    <row r="50304" hidden="1"/>
    <row r="50305" hidden="1"/>
    <row r="50306" hidden="1"/>
    <row r="50307" hidden="1"/>
    <row r="50308" hidden="1"/>
    <row r="50309" hidden="1"/>
    <row r="50310" hidden="1"/>
    <row r="50311" hidden="1"/>
    <row r="50312" hidden="1"/>
    <row r="50313" hidden="1"/>
    <row r="50314" hidden="1"/>
    <row r="50315" hidden="1"/>
    <row r="50316" hidden="1"/>
    <row r="50317" hidden="1"/>
    <row r="50318" hidden="1"/>
    <row r="50319" hidden="1"/>
    <row r="50320" hidden="1"/>
    <row r="50321" hidden="1"/>
    <row r="50322" hidden="1"/>
    <row r="50323" hidden="1"/>
    <row r="50324" hidden="1"/>
    <row r="50325" hidden="1"/>
    <row r="50326" hidden="1"/>
    <row r="50327" hidden="1"/>
    <row r="50328" hidden="1"/>
    <row r="50329" hidden="1"/>
    <row r="50330" hidden="1"/>
    <row r="50331" hidden="1"/>
    <row r="50332" hidden="1"/>
    <row r="50333" hidden="1"/>
    <row r="50334" hidden="1"/>
    <row r="50335" hidden="1"/>
    <row r="50336" hidden="1"/>
    <row r="50337" hidden="1"/>
    <row r="50338" hidden="1"/>
    <row r="50339" hidden="1"/>
    <row r="50340" hidden="1"/>
    <row r="50341" hidden="1"/>
    <row r="50342" hidden="1"/>
    <row r="50343" hidden="1"/>
    <row r="50344" hidden="1"/>
    <row r="50345" hidden="1"/>
    <row r="50346" hidden="1"/>
    <row r="50347" hidden="1"/>
    <row r="50348" hidden="1"/>
    <row r="50349" hidden="1"/>
    <row r="50350" hidden="1"/>
    <row r="50351" hidden="1"/>
    <row r="50352" hidden="1"/>
    <row r="50353" hidden="1"/>
    <row r="50354" hidden="1"/>
    <row r="50355" hidden="1"/>
    <row r="50356" hidden="1"/>
    <row r="50357" hidden="1"/>
    <row r="50358" hidden="1"/>
    <row r="50359" hidden="1"/>
    <row r="50360" hidden="1"/>
    <row r="50361" hidden="1"/>
    <row r="50362" hidden="1"/>
    <row r="50363" hidden="1"/>
    <row r="50364" hidden="1"/>
    <row r="50365" hidden="1"/>
    <row r="50366" hidden="1"/>
    <row r="50367" hidden="1"/>
    <row r="50368" hidden="1"/>
    <row r="50369" hidden="1"/>
    <row r="50370" hidden="1"/>
    <row r="50371" hidden="1"/>
    <row r="50372" hidden="1"/>
    <row r="50373" hidden="1"/>
    <row r="50374" hidden="1"/>
    <row r="50375" hidden="1"/>
    <row r="50376" hidden="1"/>
    <row r="50377" hidden="1"/>
    <row r="50378" hidden="1"/>
    <row r="50379" hidden="1"/>
    <row r="50380" hidden="1"/>
    <row r="50381" hidden="1"/>
    <row r="50382" hidden="1"/>
    <row r="50383" hidden="1"/>
    <row r="50384" hidden="1"/>
    <row r="50385" hidden="1"/>
    <row r="50386" hidden="1"/>
    <row r="50387" hidden="1"/>
    <row r="50388" hidden="1"/>
    <row r="50389" hidden="1"/>
    <row r="50390" hidden="1"/>
    <row r="50391" hidden="1"/>
    <row r="50392" hidden="1"/>
    <row r="50393" hidden="1"/>
    <row r="50394" hidden="1"/>
    <row r="50395" hidden="1"/>
    <row r="50396" hidden="1"/>
    <row r="50397" hidden="1"/>
    <row r="50398" hidden="1"/>
    <row r="50399" hidden="1"/>
    <row r="50400" hidden="1"/>
    <row r="50401" hidden="1"/>
    <row r="50402" hidden="1"/>
    <row r="50403" hidden="1"/>
    <row r="50404" hidden="1"/>
    <row r="50405" hidden="1"/>
    <row r="50406" hidden="1"/>
    <row r="50407" hidden="1"/>
    <row r="50408" hidden="1"/>
    <row r="50409" hidden="1"/>
    <row r="50410" hidden="1"/>
    <row r="50411" hidden="1"/>
    <row r="50412" hidden="1"/>
    <row r="50413" hidden="1"/>
    <row r="50414" hidden="1"/>
    <row r="50415" hidden="1"/>
    <row r="50416" hidden="1"/>
    <row r="50417" hidden="1"/>
    <row r="50418" hidden="1"/>
    <row r="50419" hidden="1"/>
    <row r="50420" hidden="1"/>
    <row r="50421" hidden="1"/>
    <row r="50422" hidden="1"/>
    <row r="50423" hidden="1"/>
    <row r="50424" hidden="1"/>
    <row r="50425" hidden="1"/>
    <row r="50426" hidden="1"/>
    <row r="50427" hidden="1"/>
    <row r="50428" hidden="1"/>
    <row r="50429" hidden="1"/>
    <row r="50430" hidden="1"/>
    <row r="50431" hidden="1"/>
    <row r="50432" hidden="1"/>
    <row r="50433" hidden="1"/>
    <row r="50434" hidden="1"/>
    <row r="50435" hidden="1"/>
    <row r="50436" hidden="1"/>
    <row r="50437" hidden="1"/>
    <row r="50438" hidden="1"/>
    <row r="50439" hidden="1"/>
    <row r="50440" hidden="1"/>
    <row r="50441" hidden="1"/>
    <row r="50442" hidden="1"/>
    <row r="50443" hidden="1"/>
    <row r="50444" hidden="1"/>
    <row r="50445" hidden="1"/>
    <row r="50446" hidden="1"/>
    <row r="50447" hidden="1"/>
    <row r="50448" hidden="1"/>
    <row r="50449" hidden="1"/>
    <row r="50450" hidden="1"/>
    <row r="50451" hidden="1"/>
    <row r="50452" hidden="1"/>
    <row r="50453" hidden="1"/>
    <row r="50454" hidden="1"/>
    <row r="50455" hidden="1"/>
    <row r="50456" hidden="1"/>
    <row r="50457" hidden="1"/>
    <row r="50458" hidden="1"/>
    <row r="50459" hidden="1"/>
    <row r="50460" hidden="1"/>
    <row r="50461" hidden="1"/>
    <row r="50462" hidden="1"/>
    <row r="50463" hidden="1"/>
    <row r="50464" hidden="1"/>
    <row r="50465" hidden="1"/>
    <row r="50466" hidden="1"/>
    <row r="50467" hidden="1"/>
    <row r="50468" hidden="1"/>
    <row r="50469" hidden="1"/>
    <row r="50470" hidden="1"/>
    <row r="50471" hidden="1"/>
    <row r="50472" hidden="1"/>
    <row r="50473" hidden="1"/>
    <row r="50474" hidden="1"/>
    <row r="50475" hidden="1"/>
    <row r="50476" hidden="1"/>
    <row r="50477" hidden="1"/>
    <row r="50478" hidden="1"/>
    <row r="50479" hidden="1"/>
    <row r="50480" hidden="1"/>
    <row r="50481" hidden="1"/>
    <row r="50482" hidden="1"/>
    <row r="50483" hidden="1"/>
    <row r="50484" hidden="1"/>
    <row r="50485" hidden="1"/>
    <row r="50486" hidden="1"/>
    <row r="50487" hidden="1"/>
    <row r="50488" hidden="1"/>
    <row r="50489" hidden="1"/>
    <row r="50490" hidden="1"/>
    <row r="50491" hidden="1"/>
    <row r="50492" hidden="1"/>
    <row r="50493" hidden="1"/>
    <row r="50494" hidden="1"/>
    <row r="50495" hidden="1"/>
    <row r="50496" hidden="1"/>
    <row r="50497" hidden="1"/>
    <row r="50498" hidden="1"/>
    <row r="50499" hidden="1"/>
    <row r="50500" hidden="1"/>
    <row r="50501" hidden="1"/>
    <row r="50502" hidden="1"/>
    <row r="50503" hidden="1"/>
    <row r="50504" hidden="1"/>
    <row r="50505" hidden="1"/>
    <row r="50506" hidden="1"/>
    <row r="50507" hidden="1"/>
    <row r="50508" hidden="1"/>
    <row r="50509" hidden="1"/>
    <row r="50510" hidden="1"/>
    <row r="50511" hidden="1"/>
    <row r="50512" hidden="1"/>
    <row r="50513" hidden="1"/>
    <row r="50514" hidden="1"/>
    <row r="50515" hidden="1"/>
    <row r="50516" hidden="1"/>
    <row r="50517" hidden="1"/>
    <row r="50518" hidden="1"/>
    <row r="50519" hidden="1"/>
    <row r="50520" hidden="1"/>
    <row r="50521" hidden="1"/>
    <row r="50522" hidden="1"/>
    <row r="50523" hidden="1"/>
    <row r="50524" hidden="1"/>
    <row r="50525" hidden="1"/>
    <row r="50526" hidden="1"/>
    <row r="50527" hidden="1"/>
    <row r="50528" hidden="1"/>
    <row r="50529" hidden="1"/>
    <row r="50530" hidden="1"/>
    <row r="50531" hidden="1"/>
    <row r="50532" hidden="1"/>
    <row r="50533" hidden="1"/>
    <row r="50534" hidden="1"/>
    <row r="50535" hidden="1"/>
    <row r="50536" hidden="1"/>
    <row r="50537" hidden="1"/>
    <row r="50538" hidden="1"/>
    <row r="50539" hidden="1"/>
    <row r="50540" hidden="1"/>
    <row r="50541" hidden="1"/>
    <row r="50542" hidden="1"/>
    <row r="50543" hidden="1"/>
    <row r="50544" hidden="1"/>
    <row r="50545" hidden="1"/>
    <row r="50546" hidden="1"/>
    <row r="50547" hidden="1"/>
    <row r="50548" hidden="1"/>
    <row r="50549" hidden="1"/>
    <row r="50550" hidden="1"/>
    <row r="50551" hidden="1"/>
    <row r="50552" hidden="1"/>
    <row r="50553" hidden="1"/>
    <row r="50554" hidden="1"/>
    <row r="50555" hidden="1"/>
    <row r="50556" hidden="1"/>
    <row r="50557" hidden="1"/>
    <row r="50558" hidden="1"/>
    <row r="50559" hidden="1"/>
    <row r="50560" hidden="1"/>
    <row r="50561" hidden="1"/>
    <row r="50562" hidden="1"/>
    <row r="50563" hidden="1"/>
    <row r="50564" hidden="1"/>
    <row r="50565" hidden="1"/>
    <row r="50566" hidden="1"/>
    <row r="50567" hidden="1"/>
    <row r="50568" hidden="1"/>
    <row r="50569" hidden="1"/>
    <row r="50570" hidden="1"/>
    <row r="50571" hidden="1"/>
    <row r="50572" hidden="1"/>
    <row r="50573" hidden="1"/>
    <row r="50574" hidden="1"/>
    <row r="50575" hidden="1"/>
    <row r="50576" hidden="1"/>
    <row r="50577" hidden="1"/>
    <row r="50578" hidden="1"/>
    <row r="50579" hidden="1"/>
    <row r="50580" hidden="1"/>
    <row r="50581" hidden="1"/>
    <row r="50582" hidden="1"/>
    <row r="50583" hidden="1"/>
    <row r="50584" hidden="1"/>
    <row r="50585" hidden="1"/>
    <row r="50586" hidden="1"/>
    <row r="50587" hidden="1"/>
    <row r="50588" hidden="1"/>
    <row r="50589" hidden="1"/>
    <row r="50590" hidden="1"/>
    <row r="50591" hidden="1"/>
    <row r="50592" hidden="1"/>
    <row r="50593" hidden="1"/>
    <row r="50594" hidden="1"/>
    <row r="50595" hidden="1"/>
    <row r="50596" hidden="1"/>
    <row r="50597" hidden="1"/>
    <row r="50598" hidden="1"/>
    <row r="50599" hidden="1"/>
    <row r="50600" hidden="1"/>
    <row r="50601" hidden="1"/>
    <row r="50602" hidden="1"/>
    <row r="50603" hidden="1"/>
    <row r="50604" hidden="1"/>
    <row r="50605" hidden="1"/>
    <row r="50606" hidden="1"/>
    <row r="50607" hidden="1"/>
    <row r="50608" hidden="1"/>
    <row r="50609" hidden="1"/>
    <row r="50610" hidden="1"/>
    <row r="50611" hidden="1"/>
    <row r="50612" hidden="1"/>
    <row r="50613" hidden="1"/>
    <row r="50614" hidden="1"/>
    <row r="50615" hidden="1"/>
    <row r="50616" hidden="1"/>
    <row r="50617" hidden="1"/>
    <row r="50618" hidden="1"/>
    <row r="50619" hidden="1"/>
    <row r="50620" hidden="1"/>
    <row r="50621" hidden="1"/>
    <row r="50622" hidden="1"/>
    <row r="50623" hidden="1"/>
    <row r="50624" hidden="1"/>
    <row r="50625" hidden="1"/>
    <row r="50626" hidden="1"/>
    <row r="50627" hidden="1"/>
    <row r="50628" hidden="1"/>
    <row r="50629" hidden="1"/>
    <row r="50630" hidden="1"/>
    <row r="50631" hidden="1"/>
    <row r="50632" hidden="1"/>
    <row r="50633" hidden="1"/>
    <row r="50634" hidden="1"/>
    <row r="50635" hidden="1"/>
    <row r="50636" hidden="1"/>
    <row r="50637" hidden="1"/>
    <row r="50638" hidden="1"/>
    <row r="50639" hidden="1"/>
    <row r="50640" hidden="1"/>
    <row r="50641" hidden="1"/>
    <row r="50642" hidden="1"/>
    <row r="50643" hidden="1"/>
    <row r="50644" hidden="1"/>
    <row r="50645" hidden="1"/>
    <row r="50646" hidden="1"/>
    <row r="50647" hidden="1"/>
    <row r="50648" hidden="1"/>
    <row r="50649" hidden="1"/>
    <row r="50650" hidden="1"/>
    <row r="50651" hidden="1"/>
    <row r="50652" hidden="1"/>
    <row r="50653" hidden="1"/>
    <row r="50654" hidden="1"/>
    <row r="50655" hidden="1"/>
    <row r="50656" hidden="1"/>
    <row r="50657" hidden="1"/>
    <row r="50658" hidden="1"/>
    <row r="50659" hidden="1"/>
    <row r="50660" hidden="1"/>
    <row r="50661" hidden="1"/>
    <row r="50662" hidden="1"/>
    <row r="50663" hidden="1"/>
    <row r="50664" hidden="1"/>
    <row r="50665" hidden="1"/>
    <row r="50666" hidden="1"/>
    <row r="50667" hidden="1"/>
    <row r="50668" hidden="1"/>
    <row r="50669" hidden="1"/>
    <row r="50670" hidden="1"/>
    <row r="50671" hidden="1"/>
    <row r="50672" hidden="1"/>
    <row r="50673" hidden="1"/>
    <row r="50674" hidden="1"/>
    <row r="50675" hidden="1"/>
    <row r="50676" hidden="1"/>
    <row r="50677" hidden="1"/>
    <row r="50678" hidden="1"/>
    <row r="50679" hidden="1"/>
    <row r="50680" hidden="1"/>
    <row r="50681" hidden="1"/>
    <row r="50682" hidden="1"/>
    <row r="50683" hidden="1"/>
    <row r="50684" hidden="1"/>
    <row r="50685" hidden="1"/>
    <row r="50686" hidden="1"/>
    <row r="50687" hidden="1"/>
    <row r="50688" hidden="1"/>
    <row r="50689" hidden="1"/>
    <row r="50690" hidden="1"/>
    <row r="50691" hidden="1"/>
    <row r="50692" hidden="1"/>
    <row r="50693" hidden="1"/>
    <row r="50694" hidden="1"/>
    <row r="50695" hidden="1"/>
    <row r="50696" hidden="1"/>
    <row r="50697" hidden="1"/>
    <row r="50698" hidden="1"/>
    <row r="50699" hidden="1"/>
    <row r="50700" hidden="1"/>
    <row r="50701" hidden="1"/>
    <row r="50702" hidden="1"/>
    <row r="50703" hidden="1"/>
    <row r="50704" hidden="1"/>
    <row r="50705" hidden="1"/>
    <row r="50706" hidden="1"/>
    <row r="50707" hidden="1"/>
    <row r="50708" hidden="1"/>
    <row r="50709" hidden="1"/>
    <row r="50710" hidden="1"/>
    <row r="50711" hidden="1"/>
    <row r="50712" hidden="1"/>
    <row r="50713" hidden="1"/>
    <row r="50714" hidden="1"/>
    <row r="50715" hidden="1"/>
    <row r="50716" hidden="1"/>
    <row r="50717" hidden="1"/>
    <row r="50718" hidden="1"/>
    <row r="50719" hidden="1"/>
    <row r="50720" hidden="1"/>
    <row r="50721" hidden="1"/>
    <row r="50722" hidden="1"/>
    <row r="50723" hidden="1"/>
    <row r="50724" hidden="1"/>
    <row r="50725" hidden="1"/>
    <row r="50726" hidden="1"/>
    <row r="50727" hidden="1"/>
    <row r="50728" hidden="1"/>
    <row r="50729" hidden="1"/>
    <row r="50730" hidden="1"/>
    <row r="50731" hidden="1"/>
    <row r="50732" hidden="1"/>
    <row r="50733" hidden="1"/>
    <row r="50734" hidden="1"/>
    <row r="50735" hidden="1"/>
    <row r="50736" hidden="1"/>
    <row r="50737" hidden="1"/>
    <row r="50738" hidden="1"/>
    <row r="50739" hidden="1"/>
    <row r="50740" hidden="1"/>
    <row r="50741" hidden="1"/>
    <row r="50742" hidden="1"/>
    <row r="50743" hidden="1"/>
    <row r="50744" hidden="1"/>
    <row r="50745" hidden="1"/>
    <row r="50746" hidden="1"/>
    <row r="50747" hidden="1"/>
    <row r="50748" hidden="1"/>
    <row r="50749" hidden="1"/>
    <row r="50750" hidden="1"/>
    <row r="50751" hidden="1"/>
    <row r="50752" hidden="1"/>
    <row r="50753" hidden="1"/>
    <row r="50754" hidden="1"/>
    <row r="50755" hidden="1"/>
    <row r="50756" hidden="1"/>
    <row r="50757" hidden="1"/>
    <row r="50758" hidden="1"/>
    <row r="50759" hidden="1"/>
    <row r="50760" hidden="1"/>
    <row r="50761" hidden="1"/>
    <row r="50762" hidden="1"/>
    <row r="50763" hidden="1"/>
    <row r="50764" hidden="1"/>
    <row r="50765" hidden="1"/>
    <row r="50766" hidden="1"/>
    <row r="50767" hidden="1"/>
    <row r="50768" hidden="1"/>
    <row r="50769" hidden="1"/>
    <row r="50770" hidden="1"/>
    <row r="50771" hidden="1"/>
    <row r="50772" hidden="1"/>
    <row r="50773" hidden="1"/>
    <row r="50774" hidden="1"/>
    <row r="50775" hidden="1"/>
    <row r="50776" hidden="1"/>
    <row r="50777" hidden="1"/>
    <row r="50778" hidden="1"/>
    <row r="50779" hidden="1"/>
    <row r="50780" hidden="1"/>
    <row r="50781" hidden="1"/>
    <row r="50782" hidden="1"/>
    <row r="50783" hidden="1"/>
    <row r="50784" hidden="1"/>
    <row r="50785" hidden="1"/>
    <row r="50786" hidden="1"/>
    <row r="50787" hidden="1"/>
    <row r="50788" hidden="1"/>
    <row r="50789" hidden="1"/>
    <row r="50790" hidden="1"/>
    <row r="50791" hidden="1"/>
    <row r="50792" hidden="1"/>
    <row r="50793" hidden="1"/>
    <row r="50794" hidden="1"/>
    <row r="50795" hidden="1"/>
    <row r="50796" hidden="1"/>
    <row r="50797" hidden="1"/>
    <row r="50798" hidden="1"/>
    <row r="50799" hidden="1"/>
    <row r="50800" hidden="1"/>
    <row r="50801" hidden="1"/>
    <row r="50802" hidden="1"/>
    <row r="50803" hidden="1"/>
    <row r="50804" hidden="1"/>
    <row r="50805" hidden="1"/>
    <row r="50806" hidden="1"/>
    <row r="50807" hidden="1"/>
    <row r="50808" hidden="1"/>
    <row r="50809" hidden="1"/>
    <row r="50810" hidden="1"/>
    <row r="50811" hidden="1"/>
    <row r="50812" hidden="1"/>
    <row r="50813" hidden="1"/>
    <row r="50814" hidden="1"/>
    <row r="50815" hidden="1"/>
    <row r="50816" hidden="1"/>
    <row r="50817" hidden="1"/>
    <row r="50818" hidden="1"/>
    <row r="50819" hidden="1"/>
    <row r="50820" hidden="1"/>
    <row r="50821" hidden="1"/>
    <row r="50822" hidden="1"/>
    <row r="50823" hidden="1"/>
    <row r="50824" hidden="1"/>
    <row r="50825" hidden="1"/>
    <row r="50826" hidden="1"/>
    <row r="50827" hidden="1"/>
    <row r="50828" hidden="1"/>
    <row r="50829" hidden="1"/>
    <row r="50830" hidden="1"/>
    <row r="50831" hidden="1"/>
    <row r="50832" hidden="1"/>
    <row r="50833" hidden="1"/>
    <row r="50834" hidden="1"/>
    <row r="50835" hidden="1"/>
    <row r="50836" hidden="1"/>
    <row r="50837" hidden="1"/>
    <row r="50838" hidden="1"/>
    <row r="50839" hidden="1"/>
    <row r="50840" hidden="1"/>
    <row r="50841" hidden="1"/>
    <row r="50842" hidden="1"/>
    <row r="50843" hidden="1"/>
    <row r="50844" hidden="1"/>
    <row r="50845" hidden="1"/>
    <row r="50846" hidden="1"/>
    <row r="50847" hidden="1"/>
    <row r="50848" hidden="1"/>
    <row r="50849" hidden="1"/>
    <row r="50850" hidden="1"/>
    <row r="50851" hidden="1"/>
    <row r="50852" hidden="1"/>
    <row r="50853" hidden="1"/>
    <row r="50854" hidden="1"/>
    <row r="50855" hidden="1"/>
    <row r="50856" hidden="1"/>
    <row r="50857" hidden="1"/>
    <row r="50858" hidden="1"/>
    <row r="50859" hidden="1"/>
    <row r="50860" hidden="1"/>
    <row r="50861" hidden="1"/>
    <row r="50862" hidden="1"/>
    <row r="50863" hidden="1"/>
    <row r="50864" hidden="1"/>
    <row r="50865" hidden="1"/>
    <row r="50866" hidden="1"/>
    <row r="50867" hidden="1"/>
    <row r="50868" hidden="1"/>
    <row r="50869" hidden="1"/>
    <row r="50870" hidden="1"/>
    <row r="50871" hidden="1"/>
    <row r="50872" hidden="1"/>
    <row r="50873" hidden="1"/>
    <row r="50874" hidden="1"/>
    <row r="50875" hidden="1"/>
    <row r="50876" hidden="1"/>
    <row r="50877" hidden="1"/>
    <row r="50878" hidden="1"/>
    <row r="50879" hidden="1"/>
    <row r="50880" hidden="1"/>
    <row r="50881" hidden="1"/>
    <row r="50882" hidden="1"/>
    <row r="50883" hidden="1"/>
    <row r="50884" hidden="1"/>
    <row r="50885" hidden="1"/>
    <row r="50886" hidden="1"/>
    <row r="50887" hidden="1"/>
    <row r="50888" hidden="1"/>
    <row r="50889" hidden="1"/>
    <row r="50890" hidden="1"/>
    <row r="50891" hidden="1"/>
    <row r="50892" hidden="1"/>
    <row r="50893" hidden="1"/>
    <row r="50894" hidden="1"/>
    <row r="50895" hidden="1"/>
    <row r="50896" hidden="1"/>
    <row r="50897" hidden="1"/>
    <row r="50898" hidden="1"/>
    <row r="50899" hidden="1"/>
    <row r="50900" hidden="1"/>
    <row r="50901" hidden="1"/>
    <row r="50902" hidden="1"/>
    <row r="50903" hidden="1"/>
    <row r="50904" hidden="1"/>
    <row r="50905" hidden="1"/>
    <row r="50906" hidden="1"/>
    <row r="50907" hidden="1"/>
    <row r="50908" hidden="1"/>
    <row r="50909" hidden="1"/>
    <row r="50910" hidden="1"/>
    <row r="50911" hidden="1"/>
    <row r="50912" hidden="1"/>
    <row r="50913" hidden="1"/>
    <row r="50914" hidden="1"/>
    <row r="50915" hidden="1"/>
    <row r="50916" hidden="1"/>
    <row r="50917" hidden="1"/>
    <row r="50918" hidden="1"/>
    <row r="50919" hidden="1"/>
    <row r="50920" hidden="1"/>
    <row r="50921" hidden="1"/>
    <row r="50922" hidden="1"/>
    <row r="50923" hidden="1"/>
    <row r="50924" hidden="1"/>
    <row r="50925" hidden="1"/>
    <row r="50926" hidden="1"/>
    <row r="50927" hidden="1"/>
    <row r="50928" hidden="1"/>
    <row r="50929" hidden="1"/>
    <row r="50930" hidden="1"/>
    <row r="50931" hidden="1"/>
    <row r="50932" hidden="1"/>
    <row r="50933" hidden="1"/>
    <row r="50934" hidden="1"/>
    <row r="50935" hidden="1"/>
    <row r="50936" hidden="1"/>
    <row r="50937" hidden="1"/>
    <row r="50938" hidden="1"/>
    <row r="50939" hidden="1"/>
    <row r="50940" hidden="1"/>
    <row r="50941" hidden="1"/>
    <row r="50942" hidden="1"/>
    <row r="50943" hidden="1"/>
    <row r="50944" hidden="1"/>
    <row r="50945" hidden="1"/>
    <row r="50946" hidden="1"/>
    <row r="50947" hidden="1"/>
    <row r="50948" hidden="1"/>
    <row r="50949" hidden="1"/>
    <row r="50950" hidden="1"/>
    <row r="50951" hidden="1"/>
    <row r="50952" hidden="1"/>
    <row r="50953" hidden="1"/>
    <row r="50954" hidden="1"/>
    <row r="50955" hidden="1"/>
    <row r="50956" hidden="1"/>
    <row r="50957" hidden="1"/>
    <row r="50958" hidden="1"/>
    <row r="50959" hidden="1"/>
    <row r="50960" hidden="1"/>
    <row r="50961" hidden="1"/>
    <row r="50962" hidden="1"/>
    <row r="50963" hidden="1"/>
    <row r="50964" hidden="1"/>
    <row r="50965" hidden="1"/>
    <row r="50966" hidden="1"/>
    <row r="50967" hidden="1"/>
    <row r="50968" hidden="1"/>
    <row r="50969" hidden="1"/>
    <row r="50970" hidden="1"/>
    <row r="50971" hidden="1"/>
    <row r="50972" hidden="1"/>
    <row r="50973" hidden="1"/>
    <row r="50974" hidden="1"/>
    <row r="50975" hidden="1"/>
    <row r="50976" hidden="1"/>
    <row r="50977" hidden="1"/>
    <row r="50978" hidden="1"/>
    <row r="50979" hidden="1"/>
    <row r="50980" hidden="1"/>
    <row r="50981" hidden="1"/>
    <row r="50982" hidden="1"/>
    <row r="50983" hidden="1"/>
    <row r="50984" hidden="1"/>
    <row r="50985" hidden="1"/>
    <row r="50986" hidden="1"/>
    <row r="50987" hidden="1"/>
    <row r="50988" hidden="1"/>
    <row r="50989" hidden="1"/>
    <row r="50990" hidden="1"/>
    <row r="50991" hidden="1"/>
    <row r="50992" hidden="1"/>
    <row r="50993" hidden="1"/>
    <row r="50994" hidden="1"/>
    <row r="50995" hidden="1"/>
    <row r="50996" hidden="1"/>
    <row r="50997" hidden="1"/>
    <row r="50998" hidden="1"/>
    <row r="50999" hidden="1"/>
    <row r="51000" hidden="1"/>
    <row r="51001" hidden="1"/>
    <row r="51002" hidden="1"/>
    <row r="51003" hidden="1"/>
    <row r="51004" hidden="1"/>
    <row r="51005" hidden="1"/>
    <row r="51006" hidden="1"/>
    <row r="51007" hidden="1"/>
    <row r="51008" hidden="1"/>
    <row r="51009" hidden="1"/>
    <row r="51010" hidden="1"/>
    <row r="51011" hidden="1"/>
    <row r="51012" hidden="1"/>
    <row r="51013" hidden="1"/>
    <row r="51014" hidden="1"/>
    <row r="51015" hidden="1"/>
    <row r="51016" hidden="1"/>
    <row r="51017" hidden="1"/>
    <row r="51018" hidden="1"/>
    <row r="51019" hidden="1"/>
    <row r="51020" hidden="1"/>
    <row r="51021" hidden="1"/>
    <row r="51022" hidden="1"/>
    <row r="51023" hidden="1"/>
    <row r="51024" hidden="1"/>
    <row r="51025" hidden="1"/>
    <row r="51026" hidden="1"/>
    <row r="51027" hidden="1"/>
    <row r="51028" hidden="1"/>
    <row r="51029" hidden="1"/>
    <row r="51030" hidden="1"/>
    <row r="51031" hidden="1"/>
    <row r="51032" hidden="1"/>
    <row r="51033" hidden="1"/>
    <row r="51034" hidden="1"/>
    <row r="51035" hidden="1"/>
    <row r="51036" hidden="1"/>
    <row r="51037" hidden="1"/>
    <row r="51038" hidden="1"/>
    <row r="51039" hidden="1"/>
    <row r="51040" hidden="1"/>
    <row r="51041" hidden="1"/>
    <row r="51042" hidden="1"/>
    <row r="51043" hidden="1"/>
    <row r="51044" hidden="1"/>
    <row r="51045" hidden="1"/>
    <row r="51046" hidden="1"/>
    <row r="51047" hidden="1"/>
    <row r="51048" hidden="1"/>
    <row r="51049" hidden="1"/>
    <row r="51050" hidden="1"/>
    <row r="51051" hidden="1"/>
    <row r="51052" hidden="1"/>
    <row r="51053" hidden="1"/>
    <row r="51054" hidden="1"/>
    <row r="51055" hidden="1"/>
    <row r="51056" hidden="1"/>
    <row r="51057" hidden="1"/>
    <row r="51058" hidden="1"/>
    <row r="51059" hidden="1"/>
    <row r="51060" hidden="1"/>
    <row r="51061" hidden="1"/>
    <row r="51062" hidden="1"/>
    <row r="51063" hidden="1"/>
    <row r="51064" hidden="1"/>
    <row r="51065" hidden="1"/>
    <row r="51066" hidden="1"/>
    <row r="51067" hidden="1"/>
    <row r="51068" hidden="1"/>
    <row r="51069" hidden="1"/>
    <row r="51070" hidden="1"/>
    <row r="51071" hidden="1"/>
    <row r="51072" hidden="1"/>
    <row r="51073" hidden="1"/>
    <row r="51074" hidden="1"/>
    <row r="51075" hidden="1"/>
    <row r="51076" hidden="1"/>
    <row r="51077" hidden="1"/>
    <row r="51078" hidden="1"/>
    <row r="51079" hidden="1"/>
    <row r="51080" hidden="1"/>
    <row r="51081" hidden="1"/>
    <row r="51082" hidden="1"/>
    <row r="51083" hidden="1"/>
    <row r="51084" hidden="1"/>
    <row r="51085" hidden="1"/>
    <row r="51086" hidden="1"/>
    <row r="51087" hidden="1"/>
    <row r="51088" hidden="1"/>
    <row r="51089" hidden="1"/>
    <row r="51090" hidden="1"/>
    <row r="51091" hidden="1"/>
    <row r="51092" hidden="1"/>
    <row r="51093" hidden="1"/>
    <row r="51094" hidden="1"/>
    <row r="51095" hidden="1"/>
    <row r="51096" hidden="1"/>
    <row r="51097" hidden="1"/>
    <row r="51098" hidden="1"/>
    <row r="51099" hidden="1"/>
    <row r="51100" hidden="1"/>
    <row r="51101" hidden="1"/>
    <row r="51102" hidden="1"/>
    <row r="51103" hidden="1"/>
    <row r="51104" hidden="1"/>
    <row r="51105" hidden="1"/>
    <row r="51106" hidden="1"/>
    <row r="51107" hidden="1"/>
    <row r="51108" hidden="1"/>
    <row r="51109" hidden="1"/>
    <row r="51110" hidden="1"/>
    <row r="51111" hidden="1"/>
    <row r="51112" hidden="1"/>
    <row r="51113" hidden="1"/>
    <row r="51114" hidden="1"/>
    <row r="51115" hidden="1"/>
    <row r="51116" hidden="1"/>
    <row r="51117" hidden="1"/>
    <row r="51118" hidden="1"/>
    <row r="51119" hidden="1"/>
    <row r="51120" hidden="1"/>
    <row r="51121" hidden="1"/>
    <row r="51122" hidden="1"/>
    <row r="51123" hidden="1"/>
    <row r="51124" hidden="1"/>
    <row r="51125" hidden="1"/>
    <row r="51126" hidden="1"/>
    <row r="51127" hidden="1"/>
    <row r="51128" hidden="1"/>
    <row r="51129" hidden="1"/>
    <row r="51130" hidden="1"/>
    <row r="51131" hidden="1"/>
    <row r="51132" hidden="1"/>
    <row r="51133" hidden="1"/>
    <row r="51134" hidden="1"/>
    <row r="51135" hidden="1"/>
    <row r="51136" hidden="1"/>
    <row r="51137" hidden="1"/>
    <row r="51138" hidden="1"/>
    <row r="51139" hidden="1"/>
    <row r="51140" hidden="1"/>
    <row r="51141" hidden="1"/>
    <row r="51142" hidden="1"/>
    <row r="51143" hidden="1"/>
    <row r="51144" hidden="1"/>
    <row r="51145" hidden="1"/>
    <row r="51146" hidden="1"/>
    <row r="51147" hidden="1"/>
    <row r="51148" hidden="1"/>
    <row r="51149" hidden="1"/>
    <row r="51150" hidden="1"/>
    <row r="51151" hidden="1"/>
    <row r="51152" hidden="1"/>
    <row r="51153" hidden="1"/>
    <row r="51154" hidden="1"/>
    <row r="51155" hidden="1"/>
    <row r="51156" hidden="1"/>
    <row r="51157" hidden="1"/>
    <row r="51158" hidden="1"/>
    <row r="51159" hidden="1"/>
    <row r="51160" hidden="1"/>
    <row r="51161" hidden="1"/>
    <row r="51162" hidden="1"/>
    <row r="51163" hidden="1"/>
    <row r="51164" hidden="1"/>
    <row r="51165" hidden="1"/>
    <row r="51166" hidden="1"/>
    <row r="51167" hidden="1"/>
    <row r="51168" hidden="1"/>
    <row r="51169" hidden="1"/>
    <row r="51170" hidden="1"/>
    <row r="51171" hidden="1"/>
    <row r="51172" hidden="1"/>
    <row r="51173" hidden="1"/>
    <row r="51174" hidden="1"/>
    <row r="51175" hidden="1"/>
    <row r="51176" hidden="1"/>
    <row r="51177" hidden="1"/>
    <row r="51178" hidden="1"/>
    <row r="51179" hidden="1"/>
    <row r="51180" hidden="1"/>
    <row r="51181" hidden="1"/>
    <row r="51182" hidden="1"/>
    <row r="51183" hidden="1"/>
    <row r="51184" hidden="1"/>
    <row r="51185" hidden="1"/>
    <row r="51186" hidden="1"/>
    <row r="51187" hidden="1"/>
    <row r="51188" hidden="1"/>
    <row r="51189" hidden="1"/>
    <row r="51190" hidden="1"/>
    <row r="51191" hidden="1"/>
    <row r="51192" hidden="1"/>
    <row r="51193" hidden="1"/>
    <row r="51194" hidden="1"/>
    <row r="51195" hidden="1"/>
    <row r="51196" hidden="1"/>
    <row r="51197" hidden="1"/>
    <row r="51198" hidden="1"/>
    <row r="51199" hidden="1"/>
    <row r="51200" hidden="1"/>
    <row r="51201" hidden="1"/>
    <row r="51202" hidden="1"/>
    <row r="51203" hidden="1"/>
    <row r="51204" hidden="1"/>
    <row r="51205" hidden="1"/>
    <row r="51206" hidden="1"/>
    <row r="51207" hidden="1"/>
    <row r="51208" hidden="1"/>
    <row r="51209" hidden="1"/>
    <row r="51210" hidden="1"/>
    <row r="51211" hidden="1"/>
    <row r="51212" hidden="1"/>
    <row r="51213" hidden="1"/>
    <row r="51214" hidden="1"/>
    <row r="51215" hidden="1"/>
    <row r="51216" hidden="1"/>
    <row r="51217" hidden="1"/>
    <row r="51218" hidden="1"/>
    <row r="51219" hidden="1"/>
    <row r="51220" hidden="1"/>
    <row r="51221" hidden="1"/>
    <row r="51222" hidden="1"/>
    <row r="51223" hidden="1"/>
    <row r="51224" hidden="1"/>
    <row r="51225" hidden="1"/>
    <row r="51226" hidden="1"/>
    <row r="51227" hidden="1"/>
    <row r="51228" hidden="1"/>
    <row r="51229" hidden="1"/>
    <row r="51230" hidden="1"/>
    <row r="51231" hidden="1"/>
    <row r="51232" hidden="1"/>
    <row r="51233" hidden="1"/>
    <row r="51234" hidden="1"/>
    <row r="51235" hidden="1"/>
    <row r="51236" hidden="1"/>
    <row r="51237" hidden="1"/>
    <row r="51238" hidden="1"/>
    <row r="51239" hidden="1"/>
    <row r="51240" hidden="1"/>
    <row r="51241" hidden="1"/>
    <row r="51242" hidden="1"/>
    <row r="51243" hidden="1"/>
    <row r="51244" hidden="1"/>
    <row r="51245" hidden="1"/>
    <row r="51246" hidden="1"/>
    <row r="51247" hidden="1"/>
    <row r="51248" hidden="1"/>
    <row r="51249" hidden="1"/>
    <row r="51250" hidden="1"/>
    <row r="51251" hidden="1"/>
    <row r="51252" hidden="1"/>
    <row r="51253" hidden="1"/>
    <row r="51254" hidden="1"/>
    <row r="51255" hidden="1"/>
    <row r="51256" hidden="1"/>
    <row r="51257" hidden="1"/>
    <row r="51258" hidden="1"/>
    <row r="51259" hidden="1"/>
    <row r="51260" hidden="1"/>
    <row r="51261" hidden="1"/>
    <row r="51262" hidden="1"/>
    <row r="51263" hidden="1"/>
    <row r="51264" hidden="1"/>
    <row r="51265" hidden="1"/>
    <row r="51266" hidden="1"/>
    <row r="51267" hidden="1"/>
    <row r="51268" hidden="1"/>
    <row r="51269" hidden="1"/>
    <row r="51270" hidden="1"/>
    <row r="51271" hidden="1"/>
    <row r="51272" hidden="1"/>
    <row r="51273" hidden="1"/>
    <row r="51274" hidden="1"/>
    <row r="51275" hidden="1"/>
    <row r="51276" hidden="1"/>
    <row r="51277" hidden="1"/>
    <row r="51278" hidden="1"/>
    <row r="51279" hidden="1"/>
    <row r="51280" hidden="1"/>
    <row r="51281" hidden="1"/>
    <row r="51282" hidden="1"/>
    <row r="51283" hidden="1"/>
    <row r="51284" hidden="1"/>
    <row r="51285" hidden="1"/>
    <row r="51286" hidden="1"/>
    <row r="51287" hidden="1"/>
    <row r="51288" hidden="1"/>
    <row r="51289" hidden="1"/>
    <row r="51290" hidden="1"/>
    <row r="51291" hidden="1"/>
    <row r="51292" hidden="1"/>
    <row r="51293" hidden="1"/>
    <row r="51294" hidden="1"/>
    <row r="51295" hidden="1"/>
    <row r="51296" hidden="1"/>
    <row r="51297" hidden="1"/>
    <row r="51298" hidden="1"/>
    <row r="51299" hidden="1"/>
    <row r="51300" hidden="1"/>
    <row r="51301" hidden="1"/>
    <row r="51302" hidden="1"/>
    <row r="51303" hidden="1"/>
    <row r="51304" hidden="1"/>
    <row r="51305" hidden="1"/>
    <row r="51306" hidden="1"/>
    <row r="51307" hidden="1"/>
    <row r="51308" hidden="1"/>
    <row r="51309" hidden="1"/>
    <row r="51310" hidden="1"/>
    <row r="51311" hidden="1"/>
    <row r="51312" hidden="1"/>
    <row r="51313" hidden="1"/>
    <row r="51314" hidden="1"/>
    <row r="51315" hidden="1"/>
    <row r="51316" hidden="1"/>
    <row r="51317" hidden="1"/>
    <row r="51318" hidden="1"/>
    <row r="51319" hidden="1"/>
    <row r="51320" hidden="1"/>
    <row r="51321" hidden="1"/>
    <row r="51322" hidden="1"/>
    <row r="51323" hidden="1"/>
    <row r="51324" hidden="1"/>
    <row r="51325" hidden="1"/>
    <row r="51326" hidden="1"/>
    <row r="51327" hidden="1"/>
    <row r="51328" hidden="1"/>
    <row r="51329" hidden="1"/>
    <row r="51330" hidden="1"/>
    <row r="51331" hidden="1"/>
    <row r="51332" hidden="1"/>
    <row r="51333" hidden="1"/>
    <row r="51334" hidden="1"/>
    <row r="51335" hidden="1"/>
    <row r="51336" hidden="1"/>
    <row r="51337" hidden="1"/>
    <row r="51338" hidden="1"/>
    <row r="51339" hidden="1"/>
    <row r="51340" hidden="1"/>
    <row r="51341" hidden="1"/>
    <row r="51342" hidden="1"/>
    <row r="51343" hidden="1"/>
    <row r="51344" hidden="1"/>
    <row r="51345" hidden="1"/>
    <row r="51346" hidden="1"/>
    <row r="51347" hidden="1"/>
    <row r="51348" hidden="1"/>
    <row r="51349" hidden="1"/>
    <row r="51350" hidden="1"/>
    <row r="51351" hidden="1"/>
    <row r="51352" hidden="1"/>
    <row r="51353" hidden="1"/>
    <row r="51354" hidden="1"/>
    <row r="51355" hidden="1"/>
    <row r="51356" hidden="1"/>
    <row r="51357" hidden="1"/>
    <row r="51358" hidden="1"/>
    <row r="51359" hidden="1"/>
    <row r="51360" hidden="1"/>
    <row r="51361" hidden="1"/>
    <row r="51362" hidden="1"/>
    <row r="51363" hidden="1"/>
    <row r="51364" hidden="1"/>
    <row r="51365" hidden="1"/>
    <row r="51366" hidden="1"/>
    <row r="51367" hidden="1"/>
    <row r="51368" hidden="1"/>
    <row r="51369" hidden="1"/>
    <row r="51370" hidden="1"/>
    <row r="51371" hidden="1"/>
    <row r="51372" hidden="1"/>
    <row r="51373" hidden="1"/>
    <row r="51374" hidden="1"/>
    <row r="51375" hidden="1"/>
    <row r="51376" hidden="1"/>
    <row r="51377" hidden="1"/>
    <row r="51378" hidden="1"/>
    <row r="51379" hidden="1"/>
    <row r="51380" hidden="1"/>
    <row r="51381" hidden="1"/>
    <row r="51382" hidden="1"/>
    <row r="51383" hidden="1"/>
    <row r="51384" hidden="1"/>
    <row r="51385" hidden="1"/>
    <row r="51386" hidden="1"/>
    <row r="51387" hidden="1"/>
    <row r="51388" hidden="1"/>
    <row r="51389" hidden="1"/>
    <row r="51390" hidden="1"/>
    <row r="51391" hidden="1"/>
    <row r="51392" hidden="1"/>
    <row r="51393" hidden="1"/>
    <row r="51394" hidden="1"/>
    <row r="51395" hidden="1"/>
    <row r="51396" hidden="1"/>
    <row r="51397" hidden="1"/>
    <row r="51398" hidden="1"/>
    <row r="51399" hidden="1"/>
    <row r="51400" hidden="1"/>
    <row r="51401" hidden="1"/>
    <row r="51402" hidden="1"/>
    <row r="51403" hidden="1"/>
    <row r="51404" hidden="1"/>
    <row r="51405" hidden="1"/>
    <row r="51406" hidden="1"/>
    <row r="51407" hidden="1"/>
    <row r="51408" hidden="1"/>
    <row r="51409" hidden="1"/>
    <row r="51410" hidden="1"/>
    <row r="51411" hidden="1"/>
    <row r="51412" hidden="1"/>
    <row r="51413" hidden="1"/>
    <row r="51414" hidden="1"/>
    <row r="51415" hidden="1"/>
    <row r="51416" hidden="1"/>
    <row r="51417" hidden="1"/>
    <row r="51418" hidden="1"/>
    <row r="51419" hidden="1"/>
    <row r="51420" hidden="1"/>
    <row r="51421" hidden="1"/>
    <row r="51422" hidden="1"/>
    <row r="51423" hidden="1"/>
    <row r="51424" hidden="1"/>
    <row r="51425" hidden="1"/>
    <row r="51426" hidden="1"/>
    <row r="51427" hidden="1"/>
    <row r="51428" hidden="1"/>
    <row r="51429" hidden="1"/>
    <row r="51430" hidden="1"/>
    <row r="51431" hidden="1"/>
    <row r="51432" hidden="1"/>
    <row r="51433" hidden="1"/>
    <row r="51434" hidden="1"/>
    <row r="51435" hidden="1"/>
    <row r="51436" hidden="1"/>
    <row r="51437" hidden="1"/>
    <row r="51438" hidden="1"/>
    <row r="51439" hidden="1"/>
    <row r="51440" hidden="1"/>
    <row r="51441" hidden="1"/>
    <row r="51442" hidden="1"/>
    <row r="51443" hidden="1"/>
    <row r="51444" hidden="1"/>
    <row r="51445" hidden="1"/>
    <row r="51446" hidden="1"/>
    <row r="51447" hidden="1"/>
    <row r="51448" hidden="1"/>
    <row r="51449" hidden="1"/>
    <row r="51450" hidden="1"/>
    <row r="51451" hidden="1"/>
    <row r="51452" hidden="1"/>
    <row r="51453" hidden="1"/>
    <row r="51454" hidden="1"/>
    <row r="51455" hidden="1"/>
    <row r="51456" hidden="1"/>
    <row r="51457" hidden="1"/>
    <row r="51458" hidden="1"/>
    <row r="51459" hidden="1"/>
    <row r="51460" hidden="1"/>
    <row r="51461" hidden="1"/>
    <row r="51462" hidden="1"/>
    <row r="51463" hidden="1"/>
    <row r="51464" hidden="1"/>
    <row r="51465" hidden="1"/>
    <row r="51466" hidden="1"/>
    <row r="51467" hidden="1"/>
    <row r="51468" hidden="1"/>
    <row r="51469" hidden="1"/>
    <row r="51470" hidden="1"/>
    <row r="51471" hidden="1"/>
    <row r="51472" hidden="1"/>
    <row r="51473" hidden="1"/>
    <row r="51474" hidden="1"/>
    <row r="51475" hidden="1"/>
    <row r="51476" hidden="1"/>
    <row r="51477" hidden="1"/>
    <row r="51478" hidden="1"/>
    <row r="51479" hidden="1"/>
    <row r="51480" hidden="1"/>
    <row r="51481" hidden="1"/>
    <row r="51482" hidden="1"/>
    <row r="51483" hidden="1"/>
    <row r="51484" hidden="1"/>
    <row r="51485" hidden="1"/>
    <row r="51486" hidden="1"/>
    <row r="51487" hidden="1"/>
    <row r="51488" hidden="1"/>
    <row r="51489" hidden="1"/>
    <row r="51490" hidden="1"/>
    <row r="51491" hidden="1"/>
    <row r="51492" hidden="1"/>
    <row r="51493" hidden="1"/>
    <row r="51494" hidden="1"/>
    <row r="51495" hidden="1"/>
    <row r="51496" hidden="1"/>
    <row r="51497" hidden="1"/>
    <row r="51498" hidden="1"/>
    <row r="51499" hidden="1"/>
    <row r="51500" hidden="1"/>
    <row r="51501" hidden="1"/>
    <row r="51502" hidden="1"/>
    <row r="51503" hidden="1"/>
    <row r="51504" hidden="1"/>
    <row r="51505" hidden="1"/>
    <row r="51506" hidden="1"/>
    <row r="51507" hidden="1"/>
    <row r="51508" hidden="1"/>
    <row r="51509" hidden="1"/>
    <row r="51510" hidden="1"/>
    <row r="51511" hidden="1"/>
    <row r="51512" hidden="1"/>
    <row r="51513" hidden="1"/>
    <row r="51514" hidden="1"/>
    <row r="51515" hidden="1"/>
    <row r="51516" hidden="1"/>
    <row r="51517" hidden="1"/>
    <row r="51518" hidden="1"/>
    <row r="51519" hidden="1"/>
    <row r="51520" hidden="1"/>
    <row r="51521" hidden="1"/>
    <row r="51522" hidden="1"/>
    <row r="51523" hidden="1"/>
    <row r="51524" hidden="1"/>
    <row r="51525" hidden="1"/>
    <row r="51526" hidden="1"/>
    <row r="51527" hidden="1"/>
    <row r="51528" hidden="1"/>
    <row r="51529" hidden="1"/>
    <row r="51530" hidden="1"/>
    <row r="51531" hidden="1"/>
    <row r="51532" hidden="1"/>
    <row r="51533" hidden="1"/>
    <row r="51534" hidden="1"/>
    <row r="51535" hidden="1"/>
    <row r="51536" hidden="1"/>
    <row r="51537" hidden="1"/>
    <row r="51538" hidden="1"/>
    <row r="51539" hidden="1"/>
    <row r="51540" hidden="1"/>
    <row r="51541" hidden="1"/>
    <row r="51542" hidden="1"/>
    <row r="51543" hidden="1"/>
    <row r="51544" hidden="1"/>
    <row r="51545" hidden="1"/>
    <row r="51546" hidden="1"/>
    <row r="51547" hidden="1"/>
    <row r="51548" hidden="1"/>
    <row r="51549" hidden="1"/>
    <row r="51550" hidden="1"/>
    <row r="51551" hidden="1"/>
    <row r="51552" hidden="1"/>
    <row r="51553" hidden="1"/>
    <row r="51554" hidden="1"/>
    <row r="51555" hidden="1"/>
    <row r="51556" hidden="1"/>
    <row r="51557" hidden="1"/>
    <row r="51558" hidden="1"/>
    <row r="51559" hidden="1"/>
    <row r="51560" hidden="1"/>
    <row r="51561" hidden="1"/>
    <row r="51562" hidden="1"/>
    <row r="51563" hidden="1"/>
    <row r="51564" hidden="1"/>
    <row r="51565" hidden="1"/>
    <row r="51566" hidden="1"/>
    <row r="51567" hidden="1"/>
    <row r="51568" hidden="1"/>
    <row r="51569" hidden="1"/>
    <row r="51570" hidden="1"/>
    <row r="51571" hidden="1"/>
    <row r="51572" hidden="1"/>
    <row r="51573" hidden="1"/>
    <row r="51574" hidden="1"/>
    <row r="51575" hidden="1"/>
    <row r="51576" hidden="1"/>
    <row r="51577" hidden="1"/>
    <row r="51578" hidden="1"/>
    <row r="51579" hidden="1"/>
    <row r="51580" hidden="1"/>
    <row r="51581" hidden="1"/>
    <row r="51582" hidden="1"/>
    <row r="51583" hidden="1"/>
    <row r="51584" hidden="1"/>
    <row r="51585" hidden="1"/>
    <row r="51586" hidden="1"/>
    <row r="51587" hidden="1"/>
    <row r="51588" hidden="1"/>
    <row r="51589" hidden="1"/>
    <row r="51590" hidden="1"/>
    <row r="51591" hidden="1"/>
    <row r="51592" hidden="1"/>
    <row r="51593" hidden="1"/>
    <row r="51594" hidden="1"/>
    <row r="51595" hidden="1"/>
    <row r="51596" hidden="1"/>
    <row r="51597" hidden="1"/>
    <row r="51598" hidden="1"/>
    <row r="51599" hidden="1"/>
    <row r="51600" hidden="1"/>
    <row r="51601" hidden="1"/>
    <row r="51602" hidden="1"/>
    <row r="51603" hidden="1"/>
    <row r="51604" hidden="1"/>
    <row r="51605" hidden="1"/>
    <row r="51606" hidden="1"/>
    <row r="51607" hidden="1"/>
    <row r="51608" hidden="1"/>
    <row r="51609" hidden="1"/>
    <row r="51610" hidden="1"/>
    <row r="51611" hidden="1"/>
    <row r="51612" hidden="1"/>
    <row r="51613" hidden="1"/>
    <row r="51614" hidden="1"/>
    <row r="51615" hidden="1"/>
    <row r="51616" hidden="1"/>
    <row r="51617" hidden="1"/>
    <row r="51618" hidden="1"/>
    <row r="51619" hidden="1"/>
    <row r="51620" hidden="1"/>
    <row r="51621" hidden="1"/>
    <row r="51622" hidden="1"/>
    <row r="51623" hidden="1"/>
    <row r="51624" hidden="1"/>
    <row r="51625" hidden="1"/>
    <row r="51626" hidden="1"/>
    <row r="51627" hidden="1"/>
    <row r="51628" hidden="1"/>
    <row r="51629" hidden="1"/>
    <row r="51630" hidden="1"/>
    <row r="51631" hidden="1"/>
    <row r="51632" hidden="1"/>
    <row r="51633" hidden="1"/>
    <row r="51634" hidden="1"/>
    <row r="51635" hidden="1"/>
    <row r="51636" hidden="1"/>
    <row r="51637" hidden="1"/>
    <row r="51638" hidden="1"/>
    <row r="51639" hidden="1"/>
    <row r="51640" hidden="1"/>
    <row r="51641" hidden="1"/>
    <row r="51642" hidden="1"/>
    <row r="51643" hidden="1"/>
    <row r="51644" hidden="1"/>
    <row r="51645" hidden="1"/>
    <row r="51646" hidden="1"/>
    <row r="51647" hidden="1"/>
    <row r="51648" hidden="1"/>
    <row r="51649" hidden="1"/>
    <row r="51650" hidden="1"/>
    <row r="51651" hidden="1"/>
    <row r="51652" hidden="1"/>
    <row r="51653" hidden="1"/>
    <row r="51654" hidden="1"/>
    <row r="51655" hidden="1"/>
    <row r="51656" hidden="1"/>
    <row r="51657" hidden="1"/>
    <row r="51658" hidden="1"/>
    <row r="51659" hidden="1"/>
    <row r="51660" hidden="1"/>
    <row r="51661" hidden="1"/>
    <row r="51662" hidden="1"/>
    <row r="51663" hidden="1"/>
    <row r="51664" hidden="1"/>
    <row r="51665" hidden="1"/>
    <row r="51666" hidden="1"/>
    <row r="51667" hidden="1"/>
    <row r="51668" hidden="1"/>
    <row r="51669" hidden="1"/>
    <row r="51670" hidden="1"/>
    <row r="51671" hidden="1"/>
    <row r="51672" hidden="1"/>
    <row r="51673" hidden="1"/>
    <row r="51674" hidden="1"/>
    <row r="51675" hidden="1"/>
    <row r="51676" hidden="1"/>
    <row r="51677" hidden="1"/>
    <row r="51678" hidden="1"/>
    <row r="51679" hidden="1"/>
    <row r="51680" hidden="1"/>
    <row r="51681" hidden="1"/>
    <row r="51682" hidden="1"/>
    <row r="51683" hidden="1"/>
    <row r="51684" hidden="1"/>
    <row r="51685" hidden="1"/>
    <row r="51686" hidden="1"/>
    <row r="51687" hidden="1"/>
    <row r="51688" hidden="1"/>
    <row r="51689" hidden="1"/>
    <row r="51690" hidden="1"/>
    <row r="51691" hidden="1"/>
    <row r="51692" hidden="1"/>
    <row r="51693" hidden="1"/>
    <row r="51694" hidden="1"/>
    <row r="51695" hidden="1"/>
    <row r="51696" hidden="1"/>
    <row r="51697" hidden="1"/>
    <row r="51698" hidden="1"/>
    <row r="51699" hidden="1"/>
    <row r="51700" hidden="1"/>
    <row r="51701" hidden="1"/>
    <row r="51702" hidden="1"/>
    <row r="51703" hidden="1"/>
    <row r="51704" hidden="1"/>
    <row r="51705" hidden="1"/>
    <row r="51706" hidden="1"/>
    <row r="51707" hidden="1"/>
    <row r="51708" hidden="1"/>
    <row r="51709" hidden="1"/>
    <row r="51710" hidden="1"/>
    <row r="51711" hidden="1"/>
    <row r="51712" hidden="1"/>
    <row r="51713" hidden="1"/>
    <row r="51714" hidden="1"/>
    <row r="51715" hidden="1"/>
    <row r="51716" hidden="1"/>
    <row r="51717" hidden="1"/>
    <row r="51718" hidden="1"/>
    <row r="51719" hidden="1"/>
    <row r="51720" hidden="1"/>
    <row r="51721" hidden="1"/>
    <row r="51722" hidden="1"/>
    <row r="51723" hidden="1"/>
    <row r="51724" hidden="1"/>
    <row r="51725" hidden="1"/>
    <row r="51726" hidden="1"/>
    <row r="51727" hidden="1"/>
    <row r="51728" hidden="1"/>
    <row r="51729" hidden="1"/>
    <row r="51730" hidden="1"/>
    <row r="51731" hidden="1"/>
    <row r="51732" hidden="1"/>
    <row r="51733" hidden="1"/>
    <row r="51734" hidden="1"/>
    <row r="51735" hidden="1"/>
    <row r="51736" hidden="1"/>
    <row r="51737" hidden="1"/>
    <row r="51738" hidden="1"/>
    <row r="51739" hidden="1"/>
    <row r="51740" hidden="1"/>
    <row r="51741" hidden="1"/>
    <row r="51742" hidden="1"/>
    <row r="51743" hidden="1"/>
    <row r="51744" hidden="1"/>
    <row r="51745" hidden="1"/>
    <row r="51746" hidden="1"/>
    <row r="51747" hidden="1"/>
    <row r="51748" hidden="1"/>
    <row r="51749" hidden="1"/>
    <row r="51750" hidden="1"/>
    <row r="51751" hidden="1"/>
    <row r="51752" hidden="1"/>
    <row r="51753" hidden="1"/>
    <row r="51754" hidden="1"/>
    <row r="51755" hidden="1"/>
    <row r="51756" hidden="1"/>
    <row r="51757" hidden="1"/>
    <row r="51758" hidden="1"/>
    <row r="51759" hidden="1"/>
    <row r="51760" hidden="1"/>
    <row r="51761" hidden="1"/>
    <row r="51762" hidden="1"/>
    <row r="51763" hidden="1"/>
    <row r="51764" hidden="1"/>
    <row r="51765" hidden="1"/>
    <row r="51766" hidden="1"/>
    <row r="51767" hidden="1"/>
    <row r="51768" hidden="1"/>
    <row r="51769" hidden="1"/>
    <row r="51770" hidden="1"/>
    <row r="51771" hidden="1"/>
    <row r="51772" hidden="1"/>
    <row r="51773" hidden="1"/>
    <row r="51774" hidden="1"/>
    <row r="51775" hidden="1"/>
    <row r="51776" hidden="1"/>
    <row r="51777" hidden="1"/>
    <row r="51778" hidden="1"/>
    <row r="51779" hidden="1"/>
    <row r="51780" hidden="1"/>
    <row r="51781" hidden="1"/>
    <row r="51782" hidden="1"/>
    <row r="51783" hidden="1"/>
    <row r="51784" hidden="1"/>
    <row r="51785" hidden="1"/>
    <row r="51786" hidden="1"/>
    <row r="51787" hidden="1"/>
    <row r="51788" hidden="1"/>
    <row r="51789" hidden="1"/>
    <row r="51790" hidden="1"/>
    <row r="51791" hidden="1"/>
    <row r="51792" hidden="1"/>
    <row r="51793" hidden="1"/>
    <row r="51794" hidden="1"/>
    <row r="51795" hidden="1"/>
    <row r="51796" hidden="1"/>
    <row r="51797" hidden="1"/>
    <row r="51798" hidden="1"/>
    <row r="51799" hidden="1"/>
    <row r="51800" hidden="1"/>
    <row r="51801" hidden="1"/>
    <row r="51802" hidden="1"/>
    <row r="51803" hidden="1"/>
    <row r="51804" hidden="1"/>
    <row r="51805" hidden="1"/>
    <row r="51806" hidden="1"/>
    <row r="51807" hidden="1"/>
    <row r="51808" hidden="1"/>
    <row r="51809" hidden="1"/>
    <row r="51810" hidden="1"/>
    <row r="51811" hidden="1"/>
    <row r="51812" hidden="1"/>
    <row r="51813" hidden="1"/>
    <row r="51814" hidden="1"/>
    <row r="51815" hidden="1"/>
    <row r="51816" hidden="1"/>
    <row r="51817" hidden="1"/>
    <row r="51818" hidden="1"/>
    <row r="51819" hidden="1"/>
    <row r="51820" hidden="1"/>
    <row r="51821" hidden="1"/>
    <row r="51822" hidden="1"/>
    <row r="51823" hidden="1"/>
    <row r="51824" hidden="1"/>
    <row r="51825" hidden="1"/>
    <row r="51826" hidden="1"/>
    <row r="51827" hidden="1"/>
    <row r="51828" hidden="1"/>
    <row r="51829" hidden="1"/>
    <row r="51830" hidden="1"/>
    <row r="51831" hidden="1"/>
    <row r="51832" hidden="1"/>
    <row r="51833" hidden="1"/>
    <row r="51834" hidden="1"/>
    <row r="51835" hidden="1"/>
    <row r="51836" hidden="1"/>
    <row r="51837" hidden="1"/>
    <row r="51838" hidden="1"/>
    <row r="51839" hidden="1"/>
    <row r="51840" hidden="1"/>
    <row r="51841" hidden="1"/>
    <row r="51842" hidden="1"/>
    <row r="51843" hidden="1"/>
    <row r="51844" hidden="1"/>
    <row r="51845" hidden="1"/>
    <row r="51846" hidden="1"/>
    <row r="51847" hidden="1"/>
    <row r="51848" hidden="1"/>
    <row r="51849" hidden="1"/>
    <row r="51850" hidden="1"/>
    <row r="51851" hidden="1"/>
    <row r="51852" hidden="1"/>
    <row r="51853" hidden="1"/>
    <row r="51854" hidden="1"/>
    <row r="51855" hidden="1"/>
    <row r="51856" hidden="1"/>
    <row r="51857" hidden="1"/>
    <row r="51858" hidden="1"/>
    <row r="51859" hidden="1"/>
    <row r="51860" hidden="1"/>
    <row r="51861" hidden="1"/>
    <row r="51862" hidden="1"/>
    <row r="51863" hidden="1"/>
    <row r="51864" hidden="1"/>
    <row r="51865" hidden="1"/>
    <row r="51866" hidden="1"/>
    <row r="51867" hidden="1"/>
    <row r="51868" hidden="1"/>
    <row r="51869" hidden="1"/>
    <row r="51870" hidden="1"/>
    <row r="51871" hidden="1"/>
    <row r="51872" hidden="1"/>
    <row r="51873" hidden="1"/>
    <row r="51874" hidden="1"/>
    <row r="51875" hidden="1"/>
    <row r="51876" hidden="1"/>
    <row r="51877" hidden="1"/>
    <row r="51878" hidden="1"/>
    <row r="51879" hidden="1"/>
    <row r="51880" hidden="1"/>
    <row r="51881" hidden="1"/>
    <row r="51882" hidden="1"/>
    <row r="51883" hidden="1"/>
    <row r="51884" hidden="1"/>
    <row r="51885" hidden="1"/>
    <row r="51886" hidden="1"/>
    <row r="51887" hidden="1"/>
    <row r="51888" hidden="1"/>
    <row r="51889" hidden="1"/>
    <row r="51890" hidden="1"/>
    <row r="51891" hidden="1"/>
    <row r="51892" hidden="1"/>
    <row r="51893" hidden="1"/>
    <row r="51894" hidden="1"/>
    <row r="51895" hidden="1"/>
    <row r="51896" hidden="1"/>
    <row r="51897" hidden="1"/>
    <row r="51898" hidden="1"/>
    <row r="51899" hidden="1"/>
    <row r="51900" hidden="1"/>
    <row r="51901" hidden="1"/>
    <row r="51902" hidden="1"/>
    <row r="51903" hidden="1"/>
    <row r="51904" hidden="1"/>
    <row r="51905" hidden="1"/>
    <row r="51906" hidden="1"/>
    <row r="51907" hidden="1"/>
    <row r="51908" hidden="1"/>
    <row r="51909" hidden="1"/>
    <row r="51910" hidden="1"/>
    <row r="51911" hidden="1"/>
    <row r="51912" hidden="1"/>
    <row r="51913" hidden="1"/>
    <row r="51914" hidden="1"/>
    <row r="51915" hidden="1"/>
    <row r="51916" hidden="1"/>
    <row r="51917" hidden="1"/>
    <row r="51918" hidden="1"/>
    <row r="51919" hidden="1"/>
    <row r="51920" hidden="1"/>
    <row r="51921" hidden="1"/>
    <row r="51922" hidden="1"/>
    <row r="51923" hidden="1"/>
    <row r="51924" hidden="1"/>
    <row r="51925" hidden="1"/>
    <row r="51926" hidden="1"/>
    <row r="51927" hidden="1"/>
    <row r="51928" hidden="1"/>
    <row r="51929" hidden="1"/>
    <row r="51930" hidden="1"/>
    <row r="51931" hidden="1"/>
    <row r="51932" hidden="1"/>
    <row r="51933" hidden="1"/>
    <row r="51934" hidden="1"/>
    <row r="51935" hidden="1"/>
    <row r="51936" hidden="1"/>
    <row r="51937" hidden="1"/>
    <row r="51938" hidden="1"/>
    <row r="51939" hidden="1"/>
    <row r="51940" hidden="1"/>
    <row r="51941" hidden="1"/>
    <row r="51942" hidden="1"/>
    <row r="51943" hidden="1"/>
    <row r="51944" hidden="1"/>
    <row r="51945" hidden="1"/>
    <row r="51946" hidden="1"/>
    <row r="51947" hidden="1"/>
    <row r="51948" hidden="1"/>
    <row r="51949" hidden="1"/>
    <row r="51950" hidden="1"/>
    <row r="51951" hidden="1"/>
    <row r="51952" hidden="1"/>
    <row r="51953" hidden="1"/>
    <row r="51954" hidden="1"/>
    <row r="51955" hidden="1"/>
    <row r="51956" hidden="1"/>
    <row r="51957" hidden="1"/>
    <row r="51958" hidden="1"/>
    <row r="51959" hidden="1"/>
    <row r="51960" hidden="1"/>
    <row r="51961" hidden="1"/>
    <row r="51962" hidden="1"/>
    <row r="51963" hidden="1"/>
    <row r="51964" hidden="1"/>
    <row r="51965" hidden="1"/>
    <row r="51966" hidden="1"/>
    <row r="51967" hidden="1"/>
    <row r="51968" hidden="1"/>
    <row r="51969" hidden="1"/>
    <row r="51970" hidden="1"/>
    <row r="51971" hidden="1"/>
    <row r="51972" hidden="1"/>
    <row r="51973" hidden="1"/>
    <row r="51974" hidden="1"/>
    <row r="51975" hidden="1"/>
    <row r="51976" hidden="1"/>
    <row r="51977" hidden="1"/>
    <row r="51978" hidden="1"/>
    <row r="51979" hidden="1"/>
    <row r="51980" hidden="1"/>
    <row r="51981" hidden="1"/>
    <row r="51982" hidden="1"/>
    <row r="51983" hidden="1"/>
    <row r="51984" hidden="1"/>
    <row r="51985" hidden="1"/>
    <row r="51986" hidden="1"/>
    <row r="51987" hidden="1"/>
    <row r="51988" hidden="1"/>
    <row r="51989" hidden="1"/>
    <row r="51990" hidden="1"/>
    <row r="51991" hidden="1"/>
    <row r="51992" hidden="1"/>
    <row r="51993" hidden="1"/>
    <row r="51994" hidden="1"/>
    <row r="51995" hidden="1"/>
    <row r="51996" hidden="1"/>
    <row r="51997" hidden="1"/>
    <row r="51998" hidden="1"/>
    <row r="51999" hidden="1"/>
    <row r="52000" hidden="1"/>
    <row r="52001" hidden="1"/>
    <row r="52002" hidden="1"/>
    <row r="52003" hidden="1"/>
    <row r="52004" hidden="1"/>
    <row r="52005" hidden="1"/>
    <row r="52006" hidden="1"/>
    <row r="52007" hidden="1"/>
    <row r="52008" hidden="1"/>
    <row r="52009" hidden="1"/>
    <row r="52010" hidden="1"/>
    <row r="52011" hidden="1"/>
    <row r="52012" hidden="1"/>
    <row r="52013" hidden="1"/>
    <row r="52014" hidden="1"/>
    <row r="52015" hidden="1"/>
    <row r="52016" hidden="1"/>
    <row r="52017" hidden="1"/>
    <row r="52018" hidden="1"/>
    <row r="52019" hidden="1"/>
    <row r="52020" hidden="1"/>
    <row r="52021" hidden="1"/>
    <row r="52022" hidden="1"/>
    <row r="52023" hidden="1"/>
    <row r="52024" hidden="1"/>
    <row r="52025" hidden="1"/>
    <row r="52026" hidden="1"/>
    <row r="52027" hidden="1"/>
    <row r="52028" hidden="1"/>
    <row r="52029" hidden="1"/>
    <row r="52030" hidden="1"/>
    <row r="52031" hidden="1"/>
    <row r="52032" hidden="1"/>
    <row r="52033" hidden="1"/>
    <row r="52034" hidden="1"/>
    <row r="52035" hidden="1"/>
    <row r="52036" hidden="1"/>
    <row r="52037" hidden="1"/>
    <row r="52038" hidden="1"/>
    <row r="52039" hidden="1"/>
    <row r="52040" hidden="1"/>
    <row r="52041" hidden="1"/>
    <row r="52042" hidden="1"/>
    <row r="52043" hidden="1"/>
    <row r="52044" hidden="1"/>
    <row r="52045" hidden="1"/>
    <row r="52046" hidden="1"/>
    <row r="52047" hidden="1"/>
    <row r="52048" hidden="1"/>
    <row r="52049" hidden="1"/>
    <row r="52050" hidden="1"/>
    <row r="52051" hidden="1"/>
    <row r="52052" hidden="1"/>
    <row r="52053" hidden="1"/>
    <row r="52054" hidden="1"/>
    <row r="52055" hidden="1"/>
    <row r="52056" hidden="1"/>
    <row r="52057" hidden="1"/>
    <row r="52058" hidden="1"/>
    <row r="52059" hidden="1"/>
    <row r="52060" hidden="1"/>
    <row r="52061" hidden="1"/>
    <row r="52062" hidden="1"/>
    <row r="52063" hidden="1"/>
    <row r="52064" hidden="1"/>
    <row r="52065" hidden="1"/>
    <row r="52066" hidden="1"/>
    <row r="52067" hidden="1"/>
    <row r="52068" hidden="1"/>
    <row r="52069" hidden="1"/>
    <row r="52070" hidden="1"/>
    <row r="52071" hidden="1"/>
    <row r="52072" hidden="1"/>
    <row r="52073" hidden="1"/>
    <row r="52074" hidden="1"/>
    <row r="52075" hidden="1"/>
    <row r="52076" hidden="1"/>
    <row r="52077" hidden="1"/>
    <row r="52078" hidden="1"/>
    <row r="52079" hidden="1"/>
    <row r="52080" hidden="1"/>
    <row r="52081" hidden="1"/>
    <row r="52082" hidden="1"/>
    <row r="52083" hidden="1"/>
    <row r="52084" hidden="1"/>
    <row r="52085" hidden="1"/>
    <row r="52086" hidden="1"/>
    <row r="52087" hidden="1"/>
    <row r="52088" hidden="1"/>
    <row r="52089" hidden="1"/>
    <row r="52090" hidden="1"/>
    <row r="52091" hidden="1"/>
    <row r="52092" hidden="1"/>
    <row r="52093" hidden="1"/>
    <row r="52094" hidden="1"/>
    <row r="52095" hidden="1"/>
    <row r="52096" hidden="1"/>
    <row r="52097" hidden="1"/>
    <row r="52098" hidden="1"/>
    <row r="52099" hidden="1"/>
    <row r="52100" hidden="1"/>
    <row r="52101" hidden="1"/>
    <row r="52102" hidden="1"/>
    <row r="52103" hidden="1"/>
    <row r="52104" hidden="1"/>
    <row r="52105" hidden="1"/>
    <row r="52106" hidden="1"/>
    <row r="52107" hidden="1"/>
    <row r="52108" hidden="1"/>
    <row r="52109" hidden="1"/>
    <row r="52110" hidden="1"/>
    <row r="52111" hidden="1"/>
    <row r="52112" hidden="1"/>
    <row r="52113" hidden="1"/>
    <row r="52114" hidden="1"/>
    <row r="52115" hidden="1"/>
    <row r="52116" hidden="1"/>
    <row r="52117" hidden="1"/>
    <row r="52118" hidden="1"/>
    <row r="52119" hidden="1"/>
    <row r="52120" hidden="1"/>
    <row r="52121" hidden="1"/>
    <row r="52122" hidden="1"/>
    <row r="52123" hidden="1"/>
    <row r="52124" hidden="1"/>
    <row r="52125" hidden="1"/>
    <row r="52126" hidden="1"/>
    <row r="52127" hidden="1"/>
    <row r="52128" hidden="1"/>
    <row r="52129" hidden="1"/>
    <row r="52130" hidden="1"/>
    <row r="52131" hidden="1"/>
    <row r="52132" hidden="1"/>
    <row r="52133" hidden="1"/>
    <row r="52134" hidden="1"/>
    <row r="52135" hidden="1"/>
    <row r="52136" hidden="1"/>
    <row r="52137" hidden="1"/>
    <row r="52138" hidden="1"/>
    <row r="52139" hidden="1"/>
    <row r="52140" hidden="1"/>
    <row r="52141" hidden="1"/>
    <row r="52142" hidden="1"/>
    <row r="52143" hidden="1"/>
    <row r="52144" hidden="1"/>
    <row r="52145" hidden="1"/>
    <row r="52146" hidden="1"/>
    <row r="52147" hidden="1"/>
    <row r="52148" hidden="1"/>
    <row r="52149" hidden="1"/>
    <row r="52150" hidden="1"/>
    <row r="52151" hidden="1"/>
    <row r="52152" hidden="1"/>
    <row r="52153" hidden="1"/>
    <row r="52154" hidden="1"/>
    <row r="52155" hidden="1"/>
    <row r="52156" hidden="1"/>
    <row r="52157" hidden="1"/>
    <row r="52158" hidden="1"/>
    <row r="52159" hidden="1"/>
    <row r="52160" hidden="1"/>
    <row r="52161" hidden="1"/>
    <row r="52162" hidden="1"/>
    <row r="52163" hidden="1"/>
    <row r="52164" hidden="1"/>
    <row r="52165" hidden="1"/>
    <row r="52166" hidden="1"/>
    <row r="52167" hidden="1"/>
    <row r="52168" hidden="1"/>
    <row r="52169" hidden="1"/>
    <row r="52170" hidden="1"/>
    <row r="52171" hidden="1"/>
    <row r="52172" hidden="1"/>
    <row r="52173" hidden="1"/>
    <row r="52174" hidden="1"/>
    <row r="52175" hidden="1"/>
    <row r="52176" hidden="1"/>
    <row r="52177" hidden="1"/>
    <row r="52178" hidden="1"/>
    <row r="52179" hidden="1"/>
    <row r="52180" hidden="1"/>
    <row r="52181" hidden="1"/>
    <row r="52182" hidden="1"/>
    <row r="52183" hidden="1"/>
    <row r="52184" hidden="1"/>
    <row r="52185" hidden="1"/>
    <row r="52186" hidden="1"/>
    <row r="52187" hidden="1"/>
    <row r="52188" hidden="1"/>
    <row r="52189" hidden="1"/>
    <row r="52190" hidden="1"/>
    <row r="52191" hidden="1"/>
    <row r="52192" hidden="1"/>
    <row r="52193" hidden="1"/>
    <row r="52194" hidden="1"/>
    <row r="52195" hidden="1"/>
    <row r="52196" hidden="1"/>
    <row r="52197" hidden="1"/>
    <row r="52198" hidden="1"/>
    <row r="52199" hidden="1"/>
    <row r="52200" hidden="1"/>
    <row r="52201" hidden="1"/>
    <row r="52202" hidden="1"/>
    <row r="52203" hidden="1"/>
    <row r="52204" hidden="1"/>
    <row r="52205" hidden="1"/>
    <row r="52206" hidden="1"/>
    <row r="52207" hidden="1"/>
    <row r="52208" hidden="1"/>
    <row r="52209" hidden="1"/>
    <row r="52210" hidden="1"/>
    <row r="52211" hidden="1"/>
    <row r="52212" hidden="1"/>
    <row r="52213" hidden="1"/>
    <row r="52214" hidden="1"/>
    <row r="52215" hidden="1"/>
    <row r="52216" hidden="1"/>
    <row r="52217" hidden="1"/>
    <row r="52218" hidden="1"/>
    <row r="52219" hidden="1"/>
    <row r="52220" hidden="1"/>
    <row r="52221" hidden="1"/>
    <row r="52222" hidden="1"/>
    <row r="52223" hidden="1"/>
    <row r="52224" hidden="1"/>
    <row r="52225" hidden="1"/>
    <row r="52226" hidden="1"/>
    <row r="52227" hidden="1"/>
    <row r="52228" hidden="1"/>
    <row r="52229" hidden="1"/>
    <row r="52230" hidden="1"/>
    <row r="52231" hidden="1"/>
    <row r="52232" hidden="1"/>
    <row r="52233" hidden="1"/>
    <row r="52234" hidden="1"/>
    <row r="52235" hidden="1"/>
    <row r="52236" hidden="1"/>
    <row r="52237" hidden="1"/>
    <row r="52238" hidden="1"/>
    <row r="52239" hidden="1"/>
    <row r="52240" hidden="1"/>
    <row r="52241" hidden="1"/>
    <row r="52242" hidden="1"/>
    <row r="52243" hidden="1"/>
    <row r="52244" hidden="1"/>
    <row r="52245" hidden="1"/>
    <row r="52246" hidden="1"/>
    <row r="52247" hidden="1"/>
    <row r="52248" hidden="1"/>
    <row r="52249" hidden="1"/>
    <row r="52250" hidden="1"/>
    <row r="52251" hidden="1"/>
    <row r="52252" hidden="1"/>
    <row r="52253" hidden="1"/>
    <row r="52254" hidden="1"/>
    <row r="52255" hidden="1"/>
    <row r="52256" hidden="1"/>
    <row r="52257" hidden="1"/>
    <row r="52258" hidden="1"/>
    <row r="52259" hidden="1"/>
    <row r="52260" hidden="1"/>
    <row r="52261" hidden="1"/>
    <row r="52262" hidden="1"/>
    <row r="52263" hidden="1"/>
    <row r="52264" hidden="1"/>
    <row r="52265" hidden="1"/>
    <row r="52266" hidden="1"/>
    <row r="52267" hidden="1"/>
    <row r="52268" hidden="1"/>
    <row r="52269" hidden="1"/>
    <row r="52270" hidden="1"/>
    <row r="52271" hidden="1"/>
    <row r="52272" hidden="1"/>
    <row r="52273" hidden="1"/>
    <row r="52274" hidden="1"/>
    <row r="52275" hidden="1"/>
    <row r="52276" hidden="1"/>
    <row r="52277" hidden="1"/>
    <row r="52278" hidden="1"/>
    <row r="52279" hidden="1"/>
    <row r="52280" hidden="1"/>
    <row r="52281" hidden="1"/>
    <row r="52282" hidden="1"/>
    <row r="52283" hidden="1"/>
    <row r="52284" hidden="1"/>
    <row r="52285" hidden="1"/>
    <row r="52286" hidden="1"/>
    <row r="52287" hidden="1"/>
    <row r="52288" hidden="1"/>
    <row r="52289" hidden="1"/>
    <row r="52290" hidden="1"/>
    <row r="52291" hidden="1"/>
    <row r="52292" hidden="1"/>
    <row r="52293" hidden="1"/>
    <row r="52294" hidden="1"/>
    <row r="52295" hidden="1"/>
    <row r="52296" hidden="1"/>
    <row r="52297" hidden="1"/>
    <row r="52298" hidden="1"/>
    <row r="52299" hidden="1"/>
    <row r="52300" hidden="1"/>
    <row r="52301" hidden="1"/>
    <row r="52302" hidden="1"/>
    <row r="52303" hidden="1"/>
    <row r="52304" hidden="1"/>
    <row r="52305" hidden="1"/>
    <row r="52306" hidden="1"/>
    <row r="52307" hidden="1"/>
    <row r="52308" hidden="1"/>
    <row r="52309" hidden="1"/>
    <row r="52310" hidden="1"/>
    <row r="52311" hidden="1"/>
    <row r="52312" hidden="1"/>
    <row r="52313" hidden="1"/>
    <row r="52314" hidden="1"/>
    <row r="52315" hidden="1"/>
    <row r="52316" hidden="1"/>
    <row r="52317" hidden="1"/>
    <row r="52318" hidden="1"/>
    <row r="52319" hidden="1"/>
    <row r="52320" hidden="1"/>
    <row r="52321" hidden="1"/>
    <row r="52322" hidden="1"/>
    <row r="52323" hidden="1"/>
    <row r="52324" hidden="1"/>
    <row r="52325" hidden="1"/>
    <row r="52326" hidden="1"/>
    <row r="52327" hidden="1"/>
    <row r="52328" hidden="1"/>
    <row r="52329" hidden="1"/>
    <row r="52330" hidden="1"/>
    <row r="52331" hidden="1"/>
    <row r="52332" hidden="1"/>
    <row r="52333" hidden="1"/>
    <row r="52334" hidden="1"/>
    <row r="52335" hidden="1"/>
    <row r="52336" hidden="1"/>
    <row r="52337" hidden="1"/>
    <row r="52338" hidden="1"/>
    <row r="52339" hidden="1"/>
    <row r="52340" hidden="1"/>
    <row r="52341" hidden="1"/>
    <row r="52342" hidden="1"/>
    <row r="52343" hidden="1"/>
    <row r="52344" hidden="1"/>
    <row r="52345" hidden="1"/>
    <row r="52346" hidden="1"/>
    <row r="52347" hidden="1"/>
    <row r="52348" hidden="1"/>
    <row r="52349" hidden="1"/>
    <row r="52350" hidden="1"/>
    <row r="52351" hidden="1"/>
    <row r="52352" hidden="1"/>
    <row r="52353" hidden="1"/>
    <row r="52354" hidden="1"/>
    <row r="52355" hidden="1"/>
    <row r="52356" hidden="1"/>
    <row r="52357" hidden="1"/>
    <row r="52358" hidden="1"/>
    <row r="52359" hidden="1"/>
    <row r="52360" hidden="1"/>
    <row r="52361" hidden="1"/>
    <row r="52362" hidden="1"/>
    <row r="52363" hidden="1"/>
    <row r="52364" hidden="1"/>
    <row r="52365" hidden="1"/>
    <row r="52366" hidden="1"/>
    <row r="52367" hidden="1"/>
    <row r="52368" hidden="1"/>
    <row r="52369" hidden="1"/>
    <row r="52370" hidden="1"/>
    <row r="52371" hidden="1"/>
    <row r="52372" hidden="1"/>
    <row r="52373" hidden="1"/>
    <row r="52374" hidden="1"/>
    <row r="52375" hidden="1"/>
    <row r="52376" hidden="1"/>
    <row r="52377" hidden="1"/>
    <row r="52378" hidden="1"/>
    <row r="52379" hidden="1"/>
    <row r="52380" hidden="1"/>
    <row r="52381" hidden="1"/>
    <row r="52382" hidden="1"/>
    <row r="52383" hidden="1"/>
    <row r="52384" hidden="1"/>
    <row r="52385" hidden="1"/>
    <row r="52386" hidden="1"/>
    <row r="52387" hidden="1"/>
    <row r="52388" hidden="1"/>
    <row r="52389" hidden="1"/>
    <row r="52390" hidden="1"/>
    <row r="52391" hidden="1"/>
    <row r="52392" hidden="1"/>
    <row r="52393" hidden="1"/>
    <row r="52394" hidden="1"/>
    <row r="52395" hidden="1"/>
    <row r="52396" hidden="1"/>
    <row r="52397" hidden="1"/>
    <row r="52398" hidden="1"/>
    <row r="52399" hidden="1"/>
    <row r="52400" hidden="1"/>
    <row r="52401" hidden="1"/>
    <row r="52402" hidden="1"/>
    <row r="52403" hidden="1"/>
    <row r="52404" hidden="1"/>
    <row r="52405" hidden="1"/>
    <row r="52406" hidden="1"/>
    <row r="52407" hidden="1"/>
    <row r="52408" hidden="1"/>
    <row r="52409" hidden="1"/>
    <row r="52410" hidden="1"/>
    <row r="52411" hidden="1"/>
    <row r="52412" hidden="1"/>
    <row r="52413" hidden="1"/>
    <row r="52414" hidden="1"/>
    <row r="52415" hidden="1"/>
    <row r="52416" hidden="1"/>
    <row r="52417" hidden="1"/>
    <row r="52418" hidden="1"/>
    <row r="52419" hidden="1"/>
    <row r="52420" hidden="1"/>
    <row r="52421" hidden="1"/>
    <row r="52422" hidden="1"/>
    <row r="52423" hidden="1"/>
    <row r="52424" hidden="1"/>
    <row r="52425" hidden="1"/>
    <row r="52426" hidden="1"/>
    <row r="52427" hidden="1"/>
    <row r="52428" hidden="1"/>
    <row r="52429" hidden="1"/>
    <row r="52430" hidden="1"/>
    <row r="52431" hidden="1"/>
    <row r="52432" hidden="1"/>
    <row r="52433" hidden="1"/>
    <row r="52434" hidden="1"/>
    <row r="52435" hidden="1"/>
    <row r="52436" hidden="1"/>
    <row r="52437" hidden="1"/>
    <row r="52438" hidden="1"/>
    <row r="52439" hidden="1"/>
    <row r="52440" hidden="1"/>
    <row r="52441" hidden="1"/>
    <row r="52442" hidden="1"/>
    <row r="52443" hidden="1"/>
    <row r="52444" hidden="1"/>
    <row r="52445" hidden="1"/>
    <row r="52446" hidden="1"/>
    <row r="52447" hidden="1"/>
    <row r="52448" hidden="1"/>
    <row r="52449" hidden="1"/>
    <row r="52450" hidden="1"/>
    <row r="52451" hidden="1"/>
    <row r="52452" hidden="1"/>
    <row r="52453" hidden="1"/>
    <row r="52454" hidden="1"/>
    <row r="52455" hidden="1"/>
    <row r="52456" hidden="1"/>
    <row r="52457" hidden="1"/>
    <row r="52458" hidden="1"/>
    <row r="52459" hidden="1"/>
    <row r="52460" hidden="1"/>
    <row r="52461" hidden="1"/>
    <row r="52462" hidden="1"/>
    <row r="52463" hidden="1"/>
    <row r="52464" hidden="1"/>
    <row r="52465" hidden="1"/>
    <row r="52466" hidden="1"/>
    <row r="52467" hidden="1"/>
    <row r="52468" hidden="1"/>
    <row r="52469" hidden="1"/>
    <row r="52470" hidden="1"/>
    <row r="52471" hidden="1"/>
    <row r="52472" hidden="1"/>
    <row r="52473" hidden="1"/>
    <row r="52474" hidden="1"/>
    <row r="52475" hidden="1"/>
    <row r="52476" hidden="1"/>
    <row r="52477" hidden="1"/>
    <row r="52478" hidden="1"/>
    <row r="52479" hidden="1"/>
    <row r="52480" hidden="1"/>
    <row r="52481" hidden="1"/>
    <row r="52482" hidden="1"/>
    <row r="52483" hidden="1"/>
    <row r="52484" hidden="1"/>
    <row r="52485" hidden="1"/>
    <row r="52486" hidden="1"/>
    <row r="52487" hidden="1"/>
    <row r="52488" hidden="1"/>
    <row r="52489" hidden="1"/>
    <row r="52490" hidden="1"/>
    <row r="52491" hidden="1"/>
    <row r="52492" hidden="1"/>
    <row r="52493" hidden="1"/>
    <row r="52494" hidden="1"/>
    <row r="52495" hidden="1"/>
    <row r="52496" hidden="1"/>
    <row r="52497" hidden="1"/>
    <row r="52498" hidden="1"/>
    <row r="52499" hidden="1"/>
    <row r="52500" hidden="1"/>
    <row r="52501" hidden="1"/>
    <row r="52502" hidden="1"/>
    <row r="52503" hidden="1"/>
    <row r="52504" hidden="1"/>
    <row r="52505" hidden="1"/>
    <row r="52506" hidden="1"/>
    <row r="52507" hidden="1"/>
    <row r="52508" hidden="1"/>
    <row r="52509" hidden="1"/>
    <row r="52510" hidden="1"/>
    <row r="52511" hidden="1"/>
    <row r="52512" hidden="1"/>
    <row r="52513" hidden="1"/>
    <row r="52514" hidden="1"/>
    <row r="52515" hidden="1"/>
    <row r="52516" hidden="1"/>
    <row r="52517" hidden="1"/>
    <row r="52518" hidden="1"/>
    <row r="52519" hidden="1"/>
    <row r="52520" hidden="1"/>
    <row r="52521" hidden="1"/>
    <row r="52522" hidden="1"/>
    <row r="52523" hidden="1"/>
    <row r="52524" hidden="1"/>
    <row r="52525" hidden="1"/>
    <row r="52526" hidden="1"/>
    <row r="52527" hidden="1"/>
    <row r="52528" hidden="1"/>
    <row r="52529" hidden="1"/>
    <row r="52530" hidden="1"/>
    <row r="52531" hidden="1"/>
    <row r="52532" hidden="1"/>
    <row r="52533" hidden="1"/>
    <row r="52534" hidden="1"/>
    <row r="52535" hidden="1"/>
    <row r="52536" hidden="1"/>
    <row r="52537" hidden="1"/>
    <row r="52538" hidden="1"/>
    <row r="52539" hidden="1"/>
    <row r="52540" hidden="1"/>
    <row r="52541" hidden="1"/>
    <row r="52542" hidden="1"/>
    <row r="52543" hidden="1"/>
    <row r="52544" hidden="1"/>
    <row r="52545" hidden="1"/>
    <row r="52546" hidden="1"/>
    <row r="52547" hidden="1"/>
    <row r="52548" hidden="1"/>
    <row r="52549" hidden="1"/>
    <row r="52550" hidden="1"/>
    <row r="52551" hidden="1"/>
    <row r="52552" hidden="1"/>
    <row r="52553" hidden="1"/>
    <row r="52554" hidden="1"/>
    <row r="52555" hidden="1"/>
    <row r="52556" hidden="1"/>
    <row r="52557" hidden="1"/>
    <row r="52558" hidden="1"/>
    <row r="52559" hidden="1"/>
    <row r="52560" hidden="1"/>
    <row r="52561" hidden="1"/>
    <row r="52562" hidden="1"/>
    <row r="52563" hidden="1"/>
    <row r="52564" hidden="1"/>
    <row r="52565" hidden="1"/>
    <row r="52566" hidden="1"/>
    <row r="52567" hidden="1"/>
    <row r="52568" hidden="1"/>
    <row r="52569" hidden="1"/>
    <row r="52570" hidden="1"/>
    <row r="52571" hidden="1"/>
    <row r="52572" hidden="1"/>
    <row r="52573" hidden="1"/>
    <row r="52574" hidden="1"/>
    <row r="52575" hidden="1"/>
    <row r="52576" hidden="1"/>
    <row r="52577" hidden="1"/>
    <row r="52578" hidden="1"/>
    <row r="52579" hidden="1"/>
    <row r="52580" hidden="1"/>
    <row r="52581" hidden="1"/>
    <row r="52582" hidden="1"/>
    <row r="52583" hidden="1"/>
    <row r="52584" hidden="1"/>
    <row r="52585" hidden="1"/>
    <row r="52586" hidden="1"/>
    <row r="52587" hidden="1"/>
    <row r="52588" hidden="1"/>
    <row r="52589" hidden="1"/>
    <row r="52590" hidden="1"/>
    <row r="52591" hidden="1"/>
    <row r="52592" hidden="1"/>
    <row r="52593" hidden="1"/>
    <row r="52594" hidden="1"/>
    <row r="52595" hidden="1"/>
    <row r="52596" hidden="1"/>
    <row r="52597" hidden="1"/>
    <row r="52598" hidden="1"/>
    <row r="52599" hidden="1"/>
    <row r="52600" hidden="1"/>
    <row r="52601" hidden="1"/>
    <row r="52602" hidden="1"/>
    <row r="52603" hidden="1"/>
    <row r="52604" hidden="1"/>
    <row r="52605" hidden="1"/>
    <row r="52606" hidden="1"/>
    <row r="52607" hidden="1"/>
    <row r="52608" hidden="1"/>
    <row r="52609" hidden="1"/>
    <row r="52610" hidden="1"/>
    <row r="52611" hidden="1"/>
    <row r="52612" hidden="1"/>
    <row r="52613" hidden="1"/>
    <row r="52614" hidden="1"/>
    <row r="52615" hidden="1"/>
    <row r="52616" hidden="1"/>
    <row r="52617" hidden="1"/>
    <row r="52618" hidden="1"/>
    <row r="52619" hidden="1"/>
    <row r="52620" hidden="1"/>
    <row r="52621" hidden="1"/>
    <row r="52622" hidden="1"/>
    <row r="52623" hidden="1"/>
    <row r="52624" hidden="1"/>
    <row r="52625" hidden="1"/>
    <row r="52626" hidden="1"/>
    <row r="52627" hidden="1"/>
    <row r="52628" hidden="1"/>
    <row r="52629" hidden="1"/>
    <row r="52630" hidden="1"/>
    <row r="52631" hidden="1"/>
    <row r="52632" hidden="1"/>
    <row r="52633" hidden="1"/>
    <row r="52634" hidden="1"/>
    <row r="52635" hidden="1"/>
    <row r="52636" hidden="1"/>
    <row r="52637" hidden="1"/>
    <row r="52638" hidden="1"/>
    <row r="52639" hidden="1"/>
    <row r="52640" hidden="1"/>
    <row r="52641" hidden="1"/>
    <row r="52642" hidden="1"/>
    <row r="52643" hidden="1"/>
    <row r="52644" hidden="1"/>
    <row r="52645" hidden="1"/>
    <row r="52646" hidden="1"/>
    <row r="52647" hidden="1"/>
    <row r="52648" hidden="1"/>
    <row r="52649" hidden="1"/>
    <row r="52650" hidden="1"/>
    <row r="52651" hidden="1"/>
    <row r="52652" hidden="1"/>
    <row r="52653" hidden="1"/>
    <row r="52654" hidden="1"/>
    <row r="52655" hidden="1"/>
    <row r="52656" hidden="1"/>
    <row r="52657" hidden="1"/>
    <row r="52658" hidden="1"/>
    <row r="52659" hidden="1"/>
    <row r="52660" hidden="1"/>
    <row r="52661" hidden="1"/>
    <row r="52662" hidden="1"/>
    <row r="52663" hidden="1"/>
    <row r="52664" hidden="1"/>
    <row r="52665" hidden="1"/>
    <row r="52666" hidden="1"/>
    <row r="52667" hidden="1"/>
    <row r="52668" hidden="1"/>
    <row r="52669" hidden="1"/>
    <row r="52670" hidden="1"/>
    <row r="52671" hidden="1"/>
    <row r="52672" hidden="1"/>
    <row r="52673" hidden="1"/>
    <row r="52674" hidden="1"/>
    <row r="52675" hidden="1"/>
    <row r="52676" hidden="1"/>
    <row r="52677" hidden="1"/>
    <row r="52678" hidden="1"/>
    <row r="52679" hidden="1"/>
    <row r="52680" hidden="1"/>
    <row r="52681" hidden="1"/>
    <row r="52682" hidden="1"/>
    <row r="52683" hidden="1"/>
    <row r="52684" hidden="1"/>
    <row r="52685" hidden="1"/>
    <row r="52686" hidden="1"/>
    <row r="52687" hidden="1"/>
    <row r="52688" hidden="1"/>
    <row r="52689" hidden="1"/>
    <row r="52690" hidden="1"/>
    <row r="52691" hidden="1"/>
    <row r="52692" hidden="1"/>
    <row r="52693" hidden="1"/>
    <row r="52694" hidden="1"/>
    <row r="52695" hidden="1"/>
    <row r="52696" hidden="1"/>
    <row r="52697" hidden="1"/>
    <row r="52698" hidden="1"/>
    <row r="52699" hidden="1"/>
    <row r="52700" hidden="1"/>
    <row r="52701" hidden="1"/>
    <row r="52702" hidden="1"/>
    <row r="52703" hidden="1"/>
    <row r="52704" hidden="1"/>
    <row r="52705" hidden="1"/>
    <row r="52706" hidden="1"/>
    <row r="52707" hidden="1"/>
    <row r="52708" hidden="1"/>
    <row r="52709" hidden="1"/>
    <row r="52710" hidden="1"/>
    <row r="52711" hidden="1"/>
    <row r="52712" hidden="1"/>
    <row r="52713" hidden="1"/>
    <row r="52714" hidden="1"/>
    <row r="52715" hidden="1"/>
    <row r="52716" hidden="1"/>
    <row r="52717" hidden="1"/>
    <row r="52718" hidden="1"/>
    <row r="52719" hidden="1"/>
    <row r="52720" hidden="1"/>
    <row r="52721" hidden="1"/>
    <row r="52722" hidden="1"/>
    <row r="52723" hidden="1"/>
    <row r="52724" hidden="1"/>
    <row r="52725" hidden="1"/>
    <row r="52726" hidden="1"/>
    <row r="52727" hidden="1"/>
    <row r="52728" hidden="1"/>
    <row r="52729" hidden="1"/>
    <row r="52730" hidden="1"/>
    <row r="52731" hidden="1"/>
    <row r="52732" hidden="1"/>
    <row r="52733" hidden="1"/>
    <row r="52734" hidden="1"/>
    <row r="52735" hidden="1"/>
    <row r="52736" hidden="1"/>
    <row r="52737" hidden="1"/>
    <row r="52738" hidden="1"/>
    <row r="52739" hidden="1"/>
    <row r="52740" hidden="1"/>
    <row r="52741" hidden="1"/>
    <row r="52742" hidden="1"/>
    <row r="52743" hidden="1"/>
    <row r="52744" hidden="1"/>
    <row r="52745" hidden="1"/>
    <row r="52746" hidden="1"/>
    <row r="52747" hidden="1"/>
    <row r="52748" hidden="1"/>
    <row r="52749" hidden="1"/>
    <row r="52750" hidden="1"/>
    <row r="52751" hidden="1"/>
    <row r="52752" hidden="1"/>
    <row r="52753" hidden="1"/>
    <row r="52754" hidden="1"/>
    <row r="52755" hidden="1"/>
    <row r="52756" hidden="1"/>
    <row r="52757" hidden="1"/>
    <row r="52758" hidden="1"/>
    <row r="52759" hidden="1"/>
    <row r="52760" hidden="1"/>
    <row r="52761" hidden="1"/>
    <row r="52762" hidden="1"/>
    <row r="52763" hidden="1"/>
    <row r="52764" hidden="1"/>
    <row r="52765" hidden="1"/>
    <row r="52766" hidden="1"/>
    <row r="52767" hidden="1"/>
    <row r="52768" hidden="1"/>
    <row r="52769" hidden="1"/>
    <row r="52770" hidden="1"/>
    <row r="52771" hidden="1"/>
    <row r="52772" hidden="1"/>
    <row r="52773" hidden="1"/>
    <row r="52774" hidden="1"/>
    <row r="52775" hidden="1"/>
    <row r="52776" hidden="1"/>
    <row r="52777" hidden="1"/>
    <row r="52778" hidden="1"/>
    <row r="52779" hidden="1"/>
    <row r="52780" hidden="1"/>
    <row r="52781" hidden="1"/>
    <row r="52782" hidden="1"/>
    <row r="52783" hidden="1"/>
    <row r="52784" hidden="1"/>
    <row r="52785" hidden="1"/>
    <row r="52786" hidden="1"/>
    <row r="52787" hidden="1"/>
    <row r="52788" hidden="1"/>
    <row r="52789" hidden="1"/>
    <row r="52790" hidden="1"/>
    <row r="52791" hidden="1"/>
    <row r="52792" hidden="1"/>
    <row r="52793" hidden="1"/>
    <row r="52794" hidden="1"/>
    <row r="52795" hidden="1"/>
    <row r="52796" hidden="1"/>
    <row r="52797" hidden="1"/>
    <row r="52798" hidden="1"/>
    <row r="52799" hidden="1"/>
    <row r="52800" hidden="1"/>
    <row r="52801" hidden="1"/>
    <row r="52802" hidden="1"/>
    <row r="52803" hidden="1"/>
    <row r="52804" hidden="1"/>
    <row r="52805" hidden="1"/>
    <row r="52806" hidden="1"/>
    <row r="52807" hidden="1"/>
    <row r="52808" hidden="1"/>
    <row r="52809" hidden="1"/>
    <row r="52810" hidden="1"/>
    <row r="52811" hidden="1"/>
    <row r="52812" hidden="1"/>
    <row r="52813" hidden="1"/>
    <row r="52814" hidden="1"/>
    <row r="52815" hidden="1"/>
    <row r="52816" hidden="1"/>
    <row r="52817" hidden="1"/>
    <row r="52818" hidden="1"/>
    <row r="52819" hidden="1"/>
    <row r="52820" hidden="1"/>
    <row r="52821" hidden="1"/>
    <row r="52822" hidden="1"/>
    <row r="52823" hidden="1"/>
    <row r="52824" hidden="1"/>
    <row r="52825" hidden="1"/>
    <row r="52826" hidden="1"/>
    <row r="52827" hidden="1"/>
    <row r="52828" hidden="1"/>
    <row r="52829" hidden="1"/>
    <row r="52830" hidden="1"/>
    <row r="52831" hidden="1"/>
    <row r="52832" hidden="1"/>
    <row r="52833" hidden="1"/>
    <row r="52834" hidden="1"/>
    <row r="52835" hidden="1"/>
    <row r="52836" hidden="1"/>
    <row r="52837" hidden="1"/>
    <row r="52838" hidden="1"/>
    <row r="52839" hidden="1"/>
    <row r="52840" hidden="1"/>
    <row r="52841" hidden="1"/>
    <row r="52842" hidden="1"/>
    <row r="52843" hidden="1"/>
    <row r="52844" hidden="1"/>
    <row r="52845" hidden="1"/>
    <row r="52846" hidden="1"/>
    <row r="52847" hidden="1"/>
    <row r="52848" hidden="1"/>
    <row r="52849" hidden="1"/>
    <row r="52850" hidden="1"/>
    <row r="52851" hidden="1"/>
    <row r="52852" hidden="1"/>
    <row r="52853" hidden="1"/>
    <row r="52854" hidden="1"/>
    <row r="52855" hidden="1"/>
    <row r="52856" hidden="1"/>
    <row r="52857" hidden="1"/>
    <row r="52858" hidden="1"/>
    <row r="52859" hidden="1"/>
    <row r="52860" hidden="1"/>
    <row r="52861" hidden="1"/>
    <row r="52862" hidden="1"/>
    <row r="52863" hidden="1"/>
    <row r="52864" hidden="1"/>
    <row r="52865" hidden="1"/>
    <row r="52866" hidden="1"/>
    <row r="52867" hidden="1"/>
    <row r="52868" hidden="1"/>
    <row r="52869" hidden="1"/>
    <row r="52870" hidden="1"/>
    <row r="52871" hidden="1"/>
    <row r="52872" hidden="1"/>
    <row r="52873" hidden="1"/>
    <row r="52874" hidden="1"/>
    <row r="52875" hidden="1"/>
    <row r="52876" hidden="1"/>
    <row r="52877" hidden="1"/>
    <row r="52878" hidden="1"/>
    <row r="52879" hidden="1"/>
    <row r="52880" hidden="1"/>
    <row r="52881" hidden="1"/>
    <row r="52882" hidden="1"/>
    <row r="52883" hidden="1"/>
    <row r="52884" hidden="1"/>
    <row r="52885" hidden="1"/>
    <row r="52886" hidden="1"/>
    <row r="52887" hidden="1"/>
    <row r="52888" hidden="1"/>
    <row r="52889" hidden="1"/>
    <row r="52890" hidden="1"/>
    <row r="52891" hidden="1"/>
    <row r="52892" hidden="1"/>
    <row r="52893" hidden="1"/>
    <row r="52894" hidden="1"/>
    <row r="52895" hidden="1"/>
    <row r="52896" hidden="1"/>
    <row r="52897" hidden="1"/>
    <row r="52898" hidden="1"/>
    <row r="52899" hidden="1"/>
    <row r="52900" hidden="1"/>
    <row r="52901" hidden="1"/>
    <row r="52902" hidden="1"/>
    <row r="52903" hidden="1"/>
    <row r="52904" hidden="1"/>
    <row r="52905" hidden="1"/>
    <row r="52906" hidden="1"/>
    <row r="52907" hidden="1"/>
    <row r="52908" hidden="1"/>
    <row r="52909" hidden="1"/>
    <row r="52910" hidden="1"/>
    <row r="52911" hidden="1"/>
    <row r="52912" hidden="1"/>
    <row r="52913" hidden="1"/>
    <row r="52914" hidden="1"/>
    <row r="52915" hidden="1"/>
    <row r="52916" hidden="1"/>
    <row r="52917" hidden="1"/>
    <row r="52918" hidden="1"/>
    <row r="52919" hidden="1"/>
    <row r="52920" hidden="1"/>
    <row r="52921" hidden="1"/>
    <row r="52922" hidden="1"/>
    <row r="52923" hidden="1"/>
    <row r="52924" hidden="1"/>
    <row r="52925" hidden="1"/>
    <row r="52926" hidden="1"/>
    <row r="52927" hidden="1"/>
    <row r="52928" hidden="1"/>
    <row r="52929" hidden="1"/>
    <row r="52930" hidden="1"/>
    <row r="52931" hidden="1"/>
    <row r="52932" hidden="1"/>
    <row r="52933" hidden="1"/>
    <row r="52934" hidden="1"/>
    <row r="52935" hidden="1"/>
    <row r="52936" hidden="1"/>
    <row r="52937" hidden="1"/>
    <row r="52938" hidden="1"/>
    <row r="52939" hidden="1"/>
    <row r="52940" hidden="1"/>
    <row r="52941" hidden="1"/>
    <row r="52942" hidden="1"/>
    <row r="52943" hidden="1"/>
    <row r="52944" hidden="1"/>
    <row r="52945" hidden="1"/>
    <row r="52946" hidden="1"/>
    <row r="52947" hidden="1"/>
    <row r="52948" hidden="1"/>
    <row r="52949" hidden="1"/>
    <row r="52950" hidden="1"/>
    <row r="52951" hidden="1"/>
    <row r="52952" hidden="1"/>
    <row r="52953" hidden="1"/>
    <row r="52954" hidden="1"/>
    <row r="52955" hidden="1"/>
    <row r="52956" hidden="1"/>
    <row r="52957" hidden="1"/>
    <row r="52958" hidden="1"/>
    <row r="52959" hidden="1"/>
    <row r="52960" hidden="1"/>
    <row r="52961" hidden="1"/>
    <row r="52962" hidden="1"/>
    <row r="52963" hidden="1"/>
    <row r="52964" hidden="1"/>
    <row r="52965" hidden="1"/>
    <row r="52966" hidden="1"/>
    <row r="52967" hidden="1"/>
    <row r="52968" hidden="1"/>
    <row r="52969" hidden="1"/>
    <row r="52970" hidden="1"/>
    <row r="52971" hidden="1"/>
    <row r="52972" hidden="1"/>
    <row r="52973" hidden="1"/>
    <row r="52974" hidden="1"/>
    <row r="52975" hidden="1"/>
    <row r="52976" hidden="1"/>
    <row r="52977" hidden="1"/>
    <row r="52978" hidden="1"/>
    <row r="52979" hidden="1"/>
    <row r="52980" hidden="1"/>
    <row r="52981" hidden="1"/>
    <row r="52982" hidden="1"/>
    <row r="52983" hidden="1"/>
    <row r="52984" hidden="1"/>
    <row r="52985" hidden="1"/>
    <row r="52986" hidden="1"/>
    <row r="52987" hidden="1"/>
    <row r="52988" hidden="1"/>
    <row r="52989" hidden="1"/>
    <row r="52990" hidden="1"/>
    <row r="52991" hidden="1"/>
    <row r="52992" hidden="1"/>
    <row r="52993" hidden="1"/>
    <row r="52994" hidden="1"/>
    <row r="52995" hidden="1"/>
    <row r="52996" hidden="1"/>
    <row r="52997" hidden="1"/>
    <row r="52998" hidden="1"/>
    <row r="52999" hidden="1"/>
    <row r="53000" hidden="1"/>
    <row r="53001" hidden="1"/>
    <row r="53002" hidden="1"/>
    <row r="53003" hidden="1"/>
    <row r="53004" hidden="1"/>
    <row r="53005" hidden="1"/>
    <row r="53006" hidden="1"/>
    <row r="53007" hidden="1"/>
    <row r="53008" hidden="1"/>
    <row r="53009" hidden="1"/>
    <row r="53010" hidden="1"/>
    <row r="53011" hidden="1"/>
    <row r="53012" hidden="1"/>
    <row r="53013" hidden="1"/>
    <row r="53014" hidden="1"/>
    <row r="53015" hidden="1"/>
    <row r="53016" hidden="1"/>
    <row r="53017" hidden="1"/>
    <row r="53018" hidden="1"/>
    <row r="53019" hidden="1"/>
    <row r="53020" hidden="1"/>
    <row r="53021" hidden="1"/>
    <row r="53022" hidden="1"/>
    <row r="53023" hidden="1"/>
    <row r="53024" hidden="1"/>
    <row r="53025" hidden="1"/>
    <row r="53026" hidden="1"/>
    <row r="53027" hidden="1"/>
    <row r="53028" hidden="1"/>
    <row r="53029" hidden="1"/>
    <row r="53030" hidden="1"/>
    <row r="53031" hidden="1"/>
    <row r="53032" hidden="1"/>
    <row r="53033" hidden="1"/>
    <row r="53034" hidden="1"/>
    <row r="53035" hidden="1"/>
    <row r="53036" hidden="1"/>
    <row r="53037" hidden="1"/>
    <row r="53038" hidden="1"/>
    <row r="53039" hidden="1"/>
    <row r="53040" hidden="1"/>
    <row r="53041" hidden="1"/>
    <row r="53042" hidden="1"/>
    <row r="53043" hidden="1"/>
    <row r="53044" hidden="1"/>
    <row r="53045" hidden="1"/>
    <row r="53046" hidden="1"/>
    <row r="53047" hidden="1"/>
    <row r="53048" hidden="1"/>
    <row r="53049" hidden="1"/>
    <row r="53050" hidden="1"/>
    <row r="53051" hidden="1"/>
    <row r="53052" hidden="1"/>
    <row r="53053" hidden="1"/>
    <row r="53054" hidden="1"/>
    <row r="53055" hidden="1"/>
    <row r="53056" hidden="1"/>
    <row r="53057" hidden="1"/>
    <row r="53058" hidden="1"/>
    <row r="53059" hidden="1"/>
    <row r="53060" hidden="1"/>
    <row r="53061" hidden="1"/>
    <row r="53062" hidden="1"/>
    <row r="53063" hidden="1"/>
    <row r="53064" hidden="1"/>
    <row r="53065" hidden="1"/>
    <row r="53066" hidden="1"/>
    <row r="53067" hidden="1"/>
    <row r="53068" hidden="1"/>
    <row r="53069" hidden="1"/>
    <row r="53070" hidden="1"/>
    <row r="53071" hidden="1"/>
    <row r="53072" hidden="1"/>
    <row r="53073" hidden="1"/>
    <row r="53074" hidden="1"/>
    <row r="53075" hidden="1"/>
    <row r="53076" hidden="1"/>
    <row r="53077" hidden="1"/>
    <row r="53078" hidden="1"/>
    <row r="53079" hidden="1"/>
    <row r="53080" hidden="1"/>
    <row r="53081" hidden="1"/>
    <row r="53082" hidden="1"/>
    <row r="53083" hidden="1"/>
    <row r="53084" hidden="1"/>
    <row r="53085" hidden="1"/>
    <row r="53086" hidden="1"/>
    <row r="53087" hidden="1"/>
    <row r="53088" hidden="1"/>
    <row r="53089" hidden="1"/>
    <row r="53090" hidden="1"/>
    <row r="53091" hidden="1"/>
    <row r="53092" hidden="1"/>
    <row r="53093" hidden="1"/>
    <row r="53094" hidden="1"/>
    <row r="53095" hidden="1"/>
    <row r="53096" hidden="1"/>
    <row r="53097" hidden="1"/>
    <row r="53098" hidden="1"/>
    <row r="53099" hidden="1"/>
    <row r="53100" hidden="1"/>
    <row r="53101" hidden="1"/>
    <row r="53102" hidden="1"/>
    <row r="53103" hidden="1"/>
    <row r="53104" hidden="1"/>
    <row r="53105" hidden="1"/>
    <row r="53106" hidden="1"/>
    <row r="53107" hidden="1"/>
    <row r="53108" hidden="1"/>
    <row r="53109" hidden="1"/>
    <row r="53110" hidden="1"/>
    <row r="53111" hidden="1"/>
    <row r="53112" hidden="1"/>
    <row r="53113" hidden="1"/>
    <row r="53114" hidden="1"/>
    <row r="53115" hidden="1"/>
    <row r="53116" hidden="1"/>
    <row r="53117" hidden="1"/>
    <row r="53118" hidden="1"/>
    <row r="53119" hidden="1"/>
    <row r="53120" hidden="1"/>
    <row r="53121" hidden="1"/>
    <row r="53122" hidden="1"/>
    <row r="53123" hidden="1"/>
    <row r="53124" hidden="1"/>
    <row r="53125" hidden="1"/>
    <row r="53126" hidden="1"/>
    <row r="53127" hidden="1"/>
    <row r="53128" hidden="1"/>
    <row r="53129" hidden="1"/>
    <row r="53130" hidden="1"/>
    <row r="53131" hidden="1"/>
    <row r="53132" hidden="1"/>
    <row r="53133" hidden="1"/>
    <row r="53134" hidden="1"/>
    <row r="53135" hidden="1"/>
    <row r="53136" hidden="1"/>
    <row r="53137" hidden="1"/>
    <row r="53138" hidden="1"/>
    <row r="53139" hidden="1"/>
    <row r="53140" hidden="1"/>
    <row r="53141" hidden="1"/>
    <row r="53142" hidden="1"/>
    <row r="53143" hidden="1"/>
    <row r="53144" hidden="1"/>
    <row r="53145" hidden="1"/>
    <row r="53146" hidden="1"/>
    <row r="53147" hidden="1"/>
    <row r="53148" hidden="1"/>
    <row r="53149" hidden="1"/>
    <row r="53150" hidden="1"/>
    <row r="53151" hidden="1"/>
    <row r="53152" hidden="1"/>
    <row r="53153" hidden="1"/>
    <row r="53154" hidden="1"/>
    <row r="53155" hidden="1"/>
    <row r="53156" hidden="1"/>
    <row r="53157" hidden="1"/>
    <row r="53158" hidden="1"/>
    <row r="53159" hidden="1"/>
    <row r="53160" hidden="1"/>
    <row r="53161" hidden="1"/>
    <row r="53162" hidden="1"/>
    <row r="53163" hidden="1"/>
    <row r="53164" hidden="1"/>
    <row r="53165" hidden="1"/>
    <row r="53166" hidden="1"/>
    <row r="53167" hidden="1"/>
    <row r="53168" hidden="1"/>
    <row r="53169" hidden="1"/>
    <row r="53170" hidden="1"/>
    <row r="53171" hidden="1"/>
    <row r="53172" hidden="1"/>
    <row r="53173" hidden="1"/>
    <row r="53174" hidden="1"/>
    <row r="53175" hidden="1"/>
    <row r="53176" hidden="1"/>
    <row r="53177" hidden="1"/>
    <row r="53178" hidden="1"/>
    <row r="53179" hidden="1"/>
    <row r="53180" hidden="1"/>
    <row r="53181" hidden="1"/>
    <row r="53182" hidden="1"/>
    <row r="53183" hidden="1"/>
    <row r="53184" hidden="1"/>
    <row r="53185" hidden="1"/>
    <row r="53186" hidden="1"/>
    <row r="53187" hidden="1"/>
    <row r="53188" hidden="1"/>
    <row r="53189" hidden="1"/>
    <row r="53190" hidden="1"/>
    <row r="53191" hidden="1"/>
    <row r="53192" hidden="1"/>
    <row r="53193" hidden="1"/>
    <row r="53194" hidden="1"/>
    <row r="53195" hidden="1"/>
    <row r="53196" hidden="1"/>
    <row r="53197" hidden="1"/>
    <row r="53198" hidden="1"/>
    <row r="53199" hidden="1"/>
    <row r="53200" hidden="1"/>
    <row r="53201" hidden="1"/>
    <row r="53202" hidden="1"/>
    <row r="53203" hidden="1"/>
    <row r="53204" hidden="1"/>
    <row r="53205" hidden="1"/>
    <row r="53206" hidden="1"/>
    <row r="53207" hidden="1"/>
    <row r="53208" hidden="1"/>
    <row r="53209" hidden="1"/>
    <row r="53210" hidden="1"/>
    <row r="53211" hidden="1"/>
    <row r="53212" hidden="1"/>
    <row r="53213" hidden="1"/>
    <row r="53214" hidden="1"/>
    <row r="53215" hidden="1"/>
    <row r="53216" hidden="1"/>
    <row r="53217" hidden="1"/>
    <row r="53218" hidden="1"/>
    <row r="53219" hidden="1"/>
    <row r="53220" hidden="1"/>
    <row r="53221" hidden="1"/>
    <row r="53222" hidden="1"/>
    <row r="53223" hidden="1"/>
    <row r="53224" hidden="1"/>
    <row r="53225" hidden="1"/>
    <row r="53226" hidden="1"/>
    <row r="53227" hidden="1"/>
    <row r="53228" hidden="1"/>
    <row r="53229" hidden="1"/>
    <row r="53230" hidden="1"/>
    <row r="53231" hidden="1"/>
    <row r="53232" hidden="1"/>
    <row r="53233" hidden="1"/>
    <row r="53234" hidden="1"/>
    <row r="53235" hidden="1"/>
    <row r="53236" hidden="1"/>
    <row r="53237" hidden="1"/>
    <row r="53238" hidden="1"/>
    <row r="53239" hidden="1"/>
    <row r="53240" hidden="1"/>
    <row r="53241" hidden="1"/>
    <row r="53242" hidden="1"/>
    <row r="53243" hidden="1"/>
    <row r="53244" hidden="1"/>
    <row r="53245" hidden="1"/>
    <row r="53246" hidden="1"/>
    <row r="53247" hidden="1"/>
    <row r="53248" hidden="1"/>
    <row r="53249" hidden="1"/>
    <row r="53250" hidden="1"/>
    <row r="53251" hidden="1"/>
    <row r="53252" hidden="1"/>
    <row r="53253" hidden="1"/>
    <row r="53254" hidden="1"/>
    <row r="53255" hidden="1"/>
    <row r="53256" hidden="1"/>
    <row r="53257" hidden="1"/>
    <row r="53258" hidden="1"/>
    <row r="53259" hidden="1"/>
    <row r="53260" hidden="1"/>
    <row r="53261" hidden="1"/>
    <row r="53262" hidden="1"/>
    <row r="53263" hidden="1"/>
    <row r="53264" hidden="1"/>
    <row r="53265" hidden="1"/>
    <row r="53266" hidden="1"/>
    <row r="53267" hidden="1"/>
    <row r="53268" hidden="1"/>
    <row r="53269" hidden="1"/>
    <row r="53270" hidden="1"/>
    <row r="53271" hidden="1"/>
    <row r="53272" hidden="1"/>
    <row r="53273" hidden="1"/>
    <row r="53274" hidden="1"/>
    <row r="53275" hidden="1"/>
    <row r="53276" hidden="1"/>
    <row r="53277" hidden="1"/>
    <row r="53278" hidden="1"/>
    <row r="53279" hidden="1"/>
    <row r="53280" hidden="1"/>
    <row r="53281" hidden="1"/>
    <row r="53282" hidden="1"/>
    <row r="53283" hidden="1"/>
    <row r="53284" hidden="1"/>
    <row r="53285" hidden="1"/>
    <row r="53286" hidden="1"/>
    <row r="53287" hidden="1"/>
    <row r="53288" hidden="1"/>
    <row r="53289" hidden="1"/>
    <row r="53290" hidden="1"/>
    <row r="53291" hidden="1"/>
    <row r="53292" hidden="1"/>
    <row r="53293" hidden="1"/>
    <row r="53294" hidden="1"/>
    <row r="53295" hidden="1"/>
    <row r="53296" hidden="1"/>
    <row r="53297" hidden="1"/>
    <row r="53298" hidden="1"/>
    <row r="53299" hidden="1"/>
    <row r="53300" hidden="1"/>
    <row r="53301" hidden="1"/>
    <row r="53302" hidden="1"/>
    <row r="53303" hidden="1"/>
    <row r="53304" hidden="1"/>
    <row r="53305" hidden="1"/>
    <row r="53306" hidden="1"/>
    <row r="53307" hidden="1"/>
    <row r="53308" hidden="1"/>
    <row r="53309" hidden="1"/>
    <row r="53310" hidden="1"/>
    <row r="53311" hidden="1"/>
    <row r="53312" hidden="1"/>
    <row r="53313" hidden="1"/>
    <row r="53314" hidden="1"/>
    <row r="53315" hidden="1"/>
    <row r="53316" hidden="1"/>
    <row r="53317" hidden="1"/>
    <row r="53318" hidden="1"/>
    <row r="53319" hidden="1"/>
    <row r="53320" hidden="1"/>
    <row r="53321" hidden="1"/>
    <row r="53322" hidden="1"/>
    <row r="53323" hidden="1"/>
    <row r="53324" hidden="1"/>
    <row r="53325" hidden="1"/>
    <row r="53326" hidden="1"/>
    <row r="53327" hidden="1"/>
    <row r="53328" hidden="1"/>
    <row r="53329" hidden="1"/>
    <row r="53330" hidden="1"/>
    <row r="53331" hidden="1"/>
    <row r="53332" hidden="1"/>
    <row r="53333" hidden="1"/>
    <row r="53334" hidden="1"/>
    <row r="53335" hidden="1"/>
    <row r="53336" hidden="1"/>
    <row r="53337" hidden="1"/>
    <row r="53338" hidden="1"/>
    <row r="53339" hidden="1"/>
    <row r="53340" hidden="1"/>
    <row r="53341" hidden="1"/>
    <row r="53342" hidden="1"/>
    <row r="53343" hidden="1"/>
    <row r="53344" hidden="1"/>
    <row r="53345" hidden="1"/>
    <row r="53346" hidden="1"/>
    <row r="53347" hidden="1"/>
    <row r="53348" hidden="1"/>
    <row r="53349" hidden="1"/>
    <row r="53350" hidden="1"/>
    <row r="53351" hidden="1"/>
    <row r="53352" hidden="1"/>
    <row r="53353" hidden="1"/>
    <row r="53354" hidden="1"/>
    <row r="53355" hidden="1"/>
    <row r="53356" hidden="1"/>
    <row r="53357" hidden="1"/>
    <row r="53358" hidden="1"/>
    <row r="53359" hidden="1"/>
    <row r="53360" hidden="1"/>
    <row r="53361" hidden="1"/>
    <row r="53362" hidden="1"/>
    <row r="53363" hidden="1"/>
    <row r="53364" hidden="1"/>
    <row r="53365" hidden="1"/>
    <row r="53366" hidden="1"/>
    <row r="53367" hidden="1"/>
    <row r="53368" hidden="1"/>
    <row r="53369" hidden="1"/>
    <row r="53370" hidden="1"/>
    <row r="53371" hidden="1"/>
    <row r="53372" hidden="1"/>
    <row r="53373" hidden="1"/>
    <row r="53374" hidden="1"/>
    <row r="53375" hidden="1"/>
    <row r="53376" hidden="1"/>
    <row r="53377" hidden="1"/>
    <row r="53378" hidden="1"/>
    <row r="53379" hidden="1"/>
    <row r="53380" hidden="1"/>
    <row r="53381" hidden="1"/>
    <row r="53382" hidden="1"/>
    <row r="53383" hidden="1"/>
    <row r="53384" hidden="1"/>
    <row r="53385" hidden="1"/>
    <row r="53386" hidden="1"/>
    <row r="53387" hidden="1"/>
    <row r="53388" hidden="1"/>
    <row r="53389" hidden="1"/>
    <row r="53390" hidden="1"/>
    <row r="53391" hidden="1"/>
    <row r="53392" hidden="1"/>
    <row r="53393" hidden="1"/>
    <row r="53394" hidden="1"/>
    <row r="53395" hidden="1"/>
    <row r="53396" hidden="1"/>
    <row r="53397" hidden="1"/>
    <row r="53398" hidden="1"/>
    <row r="53399" hidden="1"/>
    <row r="53400" hidden="1"/>
    <row r="53401" hidden="1"/>
    <row r="53402" hidden="1"/>
    <row r="53403" hidden="1"/>
    <row r="53404" hidden="1"/>
    <row r="53405" hidden="1"/>
    <row r="53406" hidden="1"/>
    <row r="53407" hidden="1"/>
    <row r="53408" hidden="1"/>
    <row r="53409" hidden="1"/>
    <row r="53410" hidden="1"/>
    <row r="53411" hidden="1"/>
    <row r="53412" hidden="1"/>
    <row r="53413" hidden="1"/>
    <row r="53414" hidden="1"/>
    <row r="53415" hidden="1"/>
    <row r="53416" hidden="1"/>
    <row r="53417" hidden="1"/>
    <row r="53418" hidden="1"/>
    <row r="53419" hidden="1"/>
    <row r="53420" hidden="1"/>
    <row r="53421" hidden="1"/>
    <row r="53422" hidden="1"/>
    <row r="53423" hidden="1"/>
    <row r="53424" hidden="1"/>
    <row r="53425" hidden="1"/>
    <row r="53426" hidden="1"/>
    <row r="53427" hidden="1"/>
    <row r="53428" hidden="1"/>
    <row r="53429" hidden="1"/>
    <row r="53430" hidden="1"/>
    <row r="53431" hidden="1"/>
    <row r="53432" hidden="1"/>
    <row r="53433" hidden="1"/>
    <row r="53434" hidden="1"/>
    <row r="53435" hidden="1"/>
    <row r="53436" hidden="1"/>
    <row r="53437" hidden="1"/>
    <row r="53438" hidden="1"/>
    <row r="53439" hidden="1"/>
    <row r="53440" hidden="1"/>
    <row r="53441" hidden="1"/>
    <row r="53442" hidden="1"/>
    <row r="53443" hidden="1"/>
    <row r="53444" hidden="1"/>
    <row r="53445" hidden="1"/>
    <row r="53446" hidden="1"/>
    <row r="53447" hidden="1"/>
    <row r="53448" hidden="1"/>
    <row r="53449" hidden="1"/>
    <row r="53450" hidden="1"/>
    <row r="53451" hidden="1"/>
    <row r="53452" hidden="1"/>
    <row r="53453" hidden="1"/>
    <row r="53454" hidden="1"/>
    <row r="53455" hidden="1"/>
    <row r="53456" hidden="1"/>
    <row r="53457" hidden="1"/>
    <row r="53458" hidden="1"/>
    <row r="53459" hidden="1"/>
    <row r="53460" hidden="1"/>
    <row r="53461" hidden="1"/>
    <row r="53462" hidden="1"/>
    <row r="53463" hidden="1"/>
    <row r="53464" hidden="1"/>
    <row r="53465" hidden="1"/>
    <row r="53466" hidden="1"/>
    <row r="53467" hidden="1"/>
    <row r="53468" hidden="1"/>
    <row r="53469" hidden="1"/>
    <row r="53470" hidden="1"/>
    <row r="53471" hidden="1"/>
    <row r="53472" hidden="1"/>
    <row r="53473" hidden="1"/>
    <row r="53474" hidden="1"/>
    <row r="53475" hidden="1"/>
    <row r="53476" hidden="1"/>
    <row r="53477" hidden="1"/>
    <row r="53478" hidden="1"/>
    <row r="53479" hidden="1"/>
    <row r="53480" hidden="1"/>
    <row r="53481" hidden="1"/>
    <row r="53482" hidden="1"/>
    <row r="53483" hidden="1"/>
    <row r="53484" hidden="1"/>
    <row r="53485" hidden="1"/>
    <row r="53486" hidden="1"/>
    <row r="53487" hidden="1"/>
    <row r="53488" hidden="1"/>
    <row r="53489" hidden="1"/>
    <row r="53490" hidden="1"/>
    <row r="53491" hidden="1"/>
    <row r="53492" hidden="1"/>
    <row r="53493" hidden="1"/>
    <row r="53494" hidden="1"/>
    <row r="53495" hidden="1"/>
    <row r="53496" hidden="1"/>
    <row r="53497" hidden="1"/>
    <row r="53498" hidden="1"/>
    <row r="53499" hidden="1"/>
    <row r="53500" hidden="1"/>
    <row r="53501" hidden="1"/>
    <row r="53502" hidden="1"/>
    <row r="53503" hidden="1"/>
    <row r="53504" hidden="1"/>
    <row r="53505" hidden="1"/>
    <row r="53506" hidden="1"/>
    <row r="53507" hidden="1"/>
    <row r="53508" hidden="1"/>
    <row r="53509" hidden="1"/>
    <row r="53510" hidden="1"/>
    <row r="53511" hidden="1"/>
    <row r="53512" hidden="1"/>
    <row r="53513" hidden="1"/>
    <row r="53514" hidden="1"/>
    <row r="53515" hidden="1"/>
    <row r="53516" hidden="1"/>
    <row r="53517" hidden="1"/>
    <row r="53518" hidden="1"/>
    <row r="53519" hidden="1"/>
    <row r="53520" hidden="1"/>
    <row r="53521" hidden="1"/>
    <row r="53522" hidden="1"/>
    <row r="53523" hidden="1"/>
    <row r="53524" hidden="1"/>
    <row r="53525" hidden="1"/>
    <row r="53526" hidden="1"/>
    <row r="53527" hidden="1"/>
    <row r="53528" hidden="1"/>
    <row r="53529" hidden="1"/>
    <row r="53530" hidden="1"/>
    <row r="53531" hidden="1"/>
    <row r="53532" hidden="1"/>
    <row r="53533" hidden="1"/>
    <row r="53534" hidden="1"/>
    <row r="53535" hidden="1"/>
    <row r="53536" hidden="1"/>
    <row r="53537" hidden="1"/>
    <row r="53538" hidden="1"/>
    <row r="53539" hidden="1"/>
    <row r="53540" hidden="1"/>
    <row r="53541" hidden="1"/>
    <row r="53542" hidden="1"/>
    <row r="53543" hidden="1"/>
    <row r="53544" hidden="1"/>
    <row r="53545" hidden="1"/>
    <row r="53546" hidden="1"/>
    <row r="53547" hidden="1"/>
    <row r="53548" hidden="1"/>
    <row r="53549" hidden="1"/>
    <row r="53550" hidden="1"/>
    <row r="53551" hidden="1"/>
    <row r="53552" hidden="1"/>
    <row r="53553" hidden="1"/>
    <row r="53554" hidden="1"/>
    <row r="53555" hidden="1"/>
    <row r="53556" hidden="1"/>
    <row r="53557" hidden="1"/>
    <row r="53558" hidden="1"/>
    <row r="53559" hidden="1"/>
    <row r="53560" hidden="1"/>
    <row r="53561" hidden="1"/>
    <row r="53562" hidden="1"/>
    <row r="53563" hidden="1"/>
    <row r="53564" hidden="1"/>
    <row r="53565" hidden="1"/>
    <row r="53566" hidden="1"/>
    <row r="53567" hidden="1"/>
    <row r="53568" hidden="1"/>
    <row r="53569" hidden="1"/>
    <row r="53570" hidden="1"/>
    <row r="53571" hidden="1"/>
    <row r="53572" hidden="1"/>
    <row r="53573" hidden="1"/>
    <row r="53574" hidden="1"/>
    <row r="53575" hidden="1"/>
    <row r="53576" hidden="1"/>
    <row r="53577" hidden="1"/>
    <row r="53578" hidden="1"/>
    <row r="53579" hidden="1"/>
    <row r="53580" hidden="1"/>
    <row r="53581" hidden="1"/>
    <row r="53582" hidden="1"/>
    <row r="53583" hidden="1"/>
    <row r="53584" hidden="1"/>
    <row r="53585" hidden="1"/>
    <row r="53586" hidden="1"/>
    <row r="53587" hidden="1"/>
    <row r="53588" hidden="1"/>
    <row r="53589" hidden="1"/>
    <row r="53590" hidden="1"/>
    <row r="53591" hidden="1"/>
    <row r="53592" hidden="1"/>
    <row r="53593" hidden="1"/>
    <row r="53594" hidden="1"/>
    <row r="53595" hidden="1"/>
    <row r="53596" hidden="1"/>
    <row r="53597" hidden="1"/>
    <row r="53598" hidden="1"/>
    <row r="53599" hidden="1"/>
    <row r="53600" hidden="1"/>
    <row r="53601" hidden="1"/>
    <row r="53602" hidden="1"/>
    <row r="53603" hidden="1"/>
    <row r="53604" hidden="1"/>
    <row r="53605" hidden="1"/>
    <row r="53606" hidden="1"/>
    <row r="53607" hidden="1"/>
    <row r="53608" hidden="1"/>
    <row r="53609" hidden="1"/>
    <row r="53610" hidden="1"/>
    <row r="53611" hidden="1"/>
    <row r="53612" hidden="1"/>
    <row r="53613" hidden="1"/>
    <row r="53614" hidden="1"/>
    <row r="53615" hidden="1"/>
    <row r="53616" hidden="1"/>
    <row r="53617" hidden="1"/>
    <row r="53618" hidden="1"/>
    <row r="53619" hidden="1"/>
    <row r="53620" hidden="1"/>
    <row r="53621" hidden="1"/>
    <row r="53622" hidden="1"/>
    <row r="53623" hidden="1"/>
    <row r="53624" hidden="1"/>
    <row r="53625" hidden="1"/>
    <row r="53626" hidden="1"/>
    <row r="53627" hidden="1"/>
    <row r="53628" hidden="1"/>
    <row r="53629" hidden="1"/>
    <row r="53630" hidden="1"/>
    <row r="53631" hidden="1"/>
    <row r="53632" hidden="1"/>
    <row r="53633" hidden="1"/>
    <row r="53634" hidden="1"/>
    <row r="53635" hidden="1"/>
    <row r="53636" hidden="1"/>
    <row r="53637" hidden="1"/>
    <row r="53638" hidden="1"/>
    <row r="53639" hidden="1"/>
    <row r="53640" hidden="1"/>
    <row r="53641" hidden="1"/>
    <row r="53642" hidden="1"/>
    <row r="53643" hidden="1"/>
    <row r="53644" hidden="1"/>
    <row r="53645" hidden="1"/>
    <row r="53646" hidden="1"/>
    <row r="53647" hidden="1"/>
    <row r="53648" hidden="1"/>
    <row r="53649" hidden="1"/>
    <row r="53650" hidden="1"/>
    <row r="53651" hidden="1"/>
    <row r="53652" hidden="1"/>
    <row r="53653" hidden="1"/>
    <row r="53654" hidden="1"/>
    <row r="53655" hidden="1"/>
    <row r="53656" hidden="1"/>
    <row r="53657" hidden="1"/>
    <row r="53658" hidden="1"/>
    <row r="53659" hidden="1"/>
    <row r="53660" hidden="1"/>
    <row r="53661" hidden="1"/>
    <row r="53662" hidden="1"/>
    <row r="53663" hidden="1"/>
    <row r="53664" hidden="1"/>
    <row r="53665" hidden="1"/>
    <row r="53666" hidden="1"/>
    <row r="53667" hidden="1"/>
    <row r="53668" hidden="1"/>
    <row r="53669" hidden="1"/>
    <row r="53670" hidden="1"/>
    <row r="53671" hidden="1"/>
    <row r="53672" hidden="1"/>
    <row r="53673" hidden="1"/>
    <row r="53674" hidden="1"/>
    <row r="53675" hidden="1"/>
    <row r="53676" hidden="1"/>
    <row r="53677" hidden="1"/>
    <row r="53678" hidden="1"/>
    <row r="53679" hidden="1"/>
    <row r="53680" hidden="1"/>
    <row r="53681" hidden="1"/>
    <row r="53682" hidden="1"/>
    <row r="53683" hidden="1"/>
    <row r="53684" hidden="1"/>
    <row r="53685" hidden="1"/>
    <row r="53686" hidden="1"/>
    <row r="53687" hidden="1"/>
    <row r="53688" hidden="1"/>
    <row r="53689" hidden="1"/>
    <row r="53690" hidden="1"/>
    <row r="53691" hidden="1"/>
    <row r="53692" hidden="1"/>
    <row r="53693" hidden="1"/>
    <row r="53694" hidden="1"/>
    <row r="53695" hidden="1"/>
    <row r="53696" hidden="1"/>
    <row r="53697" hidden="1"/>
    <row r="53698" hidden="1"/>
    <row r="53699" hidden="1"/>
    <row r="53700" hidden="1"/>
    <row r="53701" hidden="1"/>
    <row r="53702" hidden="1"/>
    <row r="53703" hidden="1"/>
    <row r="53704" hidden="1"/>
    <row r="53705" hidden="1"/>
    <row r="53706" hidden="1"/>
    <row r="53707" hidden="1"/>
    <row r="53708" hidden="1"/>
    <row r="53709" hidden="1"/>
    <row r="53710" hidden="1"/>
    <row r="53711" hidden="1"/>
    <row r="53712" hidden="1"/>
    <row r="53713" hidden="1"/>
    <row r="53714" hidden="1"/>
    <row r="53715" hidden="1"/>
    <row r="53716" hidden="1"/>
    <row r="53717" hidden="1"/>
    <row r="53718" hidden="1"/>
    <row r="53719" hidden="1"/>
    <row r="53720" hidden="1"/>
    <row r="53721" hidden="1"/>
    <row r="53722" hidden="1"/>
    <row r="53723" hidden="1"/>
    <row r="53724" hidden="1"/>
    <row r="53725" hidden="1"/>
    <row r="53726" hidden="1"/>
    <row r="53727" hidden="1"/>
    <row r="53728" hidden="1"/>
    <row r="53729" hidden="1"/>
    <row r="53730" hidden="1"/>
    <row r="53731" hidden="1"/>
    <row r="53732" hidden="1"/>
    <row r="53733" hidden="1"/>
    <row r="53734" hidden="1"/>
    <row r="53735" hidden="1"/>
    <row r="53736" hidden="1"/>
    <row r="53737" hidden="1"/>
    <row r="53738" hidden="1"/>
    <row r="53739" hidden="1"/>
    <row r="53740" hidden="1"/>
    <row r="53741" hidden="1"/>
    <row r="53742" hidden="1"/>
    <row r="53743" hidden="1"/>
    <row r="53744" hidden="1"/>
    <row r="53745" hidden="1"/>
    <row r="53746" hidden="1"/>
    <row r="53747" hidden="1"/>
    <row r="53748" hidden="1"/>
    <row r="53749" hidden="1"/>
    <row r="53750" hidden="1"/>
    <row r="53751" hidden="1"/>
    <row r="53752" hidden="1"/>
    <row r="53753" hidden="1"/>
    <row r="53754" hidden="1"/>
    <row r="53755" hidden="1"/>
    <row r="53756" hidden="1"/>
    <row r="53757" hidden="1"/>
    <row r="53758" hidden="1"/>
    <row r="53759" hidden="1"/>
    <row r="53760" hidden="1"/>
    <row r="53761" hidden="1"/>
    <row r="53762" hidden="1"/>
    <row r="53763" hidden="1"/>
    <row r="53764" hidden="1"/>
    <row r="53765" hidden="1"/>
    <row r="53766" hidden="1"/>
    <row r="53767" hidden="1"/>
    <row r="53768" hidden="1"/>
    <row r="53769" hidden="1"/>
    <row r="53770" hidden="1"/>
    <row r="53771" hidden="1"/>
    <row r="53772" hidden="1"/>
    <row r="53773" hidden="1"/>
    <row r="53774" hidden="1"/>
    <row r="53775" hidden="1"/>
    <row r="53776" hidden="1"/>
    <row r="53777" hidden="1"/>
    <row r="53778" hidden="1"/>
    <row r="53779" hidden="1"/>
    <row r="53780" hidden="1"/>
    <row r="53781" hidden="1"/>
    <row r="53782" hidden="1"/>
    <row r="53783" hidden="1"/>
    <row r="53784" hidden="1"/>
    <row r="53785" hidden="1"/>
    <row r="53786" hidden="1"/>
    <row r="53787" hidden="1"/>
    <row r="53788" hidden="1"/>
    <row r="53789" hidden="1"/>
    <row r="53790" hidden="1"/>
    <row r="53791" hidden="1"/>
    <row r="53792" hidden="1"/>
    <row r="53793" hidden="1"/>
    <row r="53794" hidden="1"/>
    <row r="53795" hidden="1"/>
    <row r="53796" hidden="1"/>
    <row r="53797" hidden="1"/>
    <row r="53798" hidden="1"/>
    <row r="53799" hidden="1"/>
    <row r="53800" hidden="1"/>
    <row r="53801" hidden="1"/>
    <row r="53802" hidden="1"/>
    <row r="53803" hidden="1"/>
    <row r="53804" hidden="1"/>
    <row r="53805" hidden="1"/>
    <row r="53806" hidden="1"/>
    <row r="53807" hidden="1"/>
    <row r="53808" hidden="1"/>
    <row r="53809" hidden="1"/>
    <row r="53810" hidden="1"/>
    <row r="53811" hidden="1"/>
    <row r="53812" hidden="1"/>
    <row r="53813" hidden="1"/>
    <row r="53814" hidden="1"/>
    <row r="53815" hidden="1"/>
    <row r="53816" hidden="1"/>
    <row r="53817" hidden="1"/>
    <row r="53818" hidden="1"/>
    <row r="53819" hidden="1"/>
    <row r="53820" hidden="1"/>
    <row r="53821" hidden="1"/>
    <row r="53822" hidden="1"/>
    <row r="53823" hidden="1"/>
    <row r="53824" hidden="1"/>
    <row r="53825" hidden="1"/>
    <row r="53826" hidden="1"/>
    <row r="53827" hidden="1"/>
    <row r="53828" hidden="1"/>
    <row r="53829" hidden="1"/>
    <row r="53830" hidden="1"/>
    <row r="53831" hidden="1"/>
    <row r="53832" hidden="1"/>
    <row r="53833" hidden="1"/>
    <row r="53834" hidden="1"/>
    <row r="53835" hidden="1"/>
    <row r="53836" hidden="1"/>
    <row r="53837" hidden="1"/>
    <row r="53838" hidden="1"/>
    <row r="53839" hidden="1"/>
    <row r="53840" hidden="1"/>
    <row r="53841" hidden="1"/>
    <row r="53842" hidden="1"/>
    <row r="53843" hidden="1"/>
    <row r="53844" hidden="1"/>
    <row r="53845" hidden="1"/>
    <row r="53846" hidden="1"/>
    <row r="53847" hidden="1"/>
    <row r="53848" hidden="1"/>
    <row r="53849" hidden="1"/>
    <row r="53850" hidden="1"/>
    <row r="53851" hidden="1"/>
    <row r="53852" hidden="1"/>
    <row r="53853" hidden="1"/>
    <row r="53854" hidden="1"/>
    <row r="53855" hidden="1"/>
    <row r="53856" hidden="1"/>
    <row r="53857" hidden="1"/>
    <row r="53858" hidden="1"/>
    <row r="53859" hidden="1"/>
    <row r="53860" hidden="1"/>
    <row r="53861" hidden="1"/>
    <row r="53862" hidden="1"/>
    <row r="53863" hidden="1"/>
    <row r="53864" hidden="1"/>
    <row r="53865" hidden="1"/>
    <row r="53866" hidden="1"/>
    <row r="53867" hidden="1"/>
    <row r="53868" hidden="1"/>
    <row r="53869" hidden="1"/>
    <row r="53870" hidden="1"/>
    <row r="53871" hidden="1"/>
    <row r="53872" hidden="1"/>
    <row r="53873" hidden="1"/>
    <row r="53874" hidden="1"/>
    <row r="53875" hidden="1"/>
    <row r="53876" hidden="1"/>
    <row r="53877" hidden="1"/>
    <row r="53878" hidden="1"/>
    <row r="53879" hidden="1"/>
    <row r="53880" hidden="1"/>
    <row r="53881" hidden="1"/>
    <row r="53882" hidden="1"/>
    <row r="53883" hidden="1"/>
    <row r="53884" hidden="1"/>
    <row r="53885" hidden="1"/>
    <row r="53886" hidden="1"/>
    <row r="53887" hidden="1"/>
    <row r="53888" hidden="1"/>
    <row r="53889" hidden="1"/>
    <row r="53890" hidden="1"/>
    <row r="53891" hidden="1"/>
    <row r="53892" hidden="1"/>
    <row r="53893" hidden="1"/>
    <row r="53894" hidden="1"/>
    <row r="53895" hidden="1"/>
    <row r="53896" hidden="1"/>
    <row r="53897" hidden="1"/>
    <row r="53898" hidden="1"/>
    <row r="53899" hidden="1"/>
    <row r="53900" hidden="1"/>
    <row r="53901" hidden="1"/>
    <row r="53902" hidden="1"/>
    <row r="53903" hidden="1"/>
    <row r="53904" hidden="1"/>
    <row r="53905" hidden="1"/>
    <row r="53906" hidden="1"/>
    <row r="53907" hidden="1"/>
    <row r="53908" hidden="1"/>
    <row r="53909" hidden="1"/>
    <row r="53910" hidden="1"/>
    <row r="53911" hidden="1"/>
    <row r="53912" hidden="1"/>
    <row r="53913" hidden="1"/>
    <row r="53914" hidden="1"/>
    <row r="53915" hidden="1"/>
    <row r="53916" hidden="1"/>
    <row r="53917" hidden="1"/>
    <row r="53918" hidden="1"/>
    <row r="53919" hidden="1"/>
    <row r="53920" hidden="1"/>
    <row r="53921" hidden="1"/>
    <row r="53922" hidden="1"/>
    <row r="53923" hidden="1"/>
    <row r="53924" hidden="1"/>
    <row r="53925" hidden="1"/>
    <row r="53926" hidden="1"/>
    <row r="53927" hidden="1"/>
    <row r="53928" hidden="1"/>
    <row r="53929" hidden="1"/>
    <row r="53930" hidden="1"/>
    <row r="53931" hidden="1"/>
    <row r="53932" hidden="1"/>
    <row r="53933" hidden="1"/>
    <row r="53934" hidden="1"/>
    <row r="53935" hidden="1"/>
    <row r="53936" hidden="1"/>
    <row r="53937" hidden="1"/>
    <row r="53938" hidden="1"/>
    <row r="53939" hidden="1"/>
    <row r="53940" hidden="1"/>
    <row r="53941" hidden="1"/>
    <row r="53942" hidden="1"/>
    <row r="53943" hidden="1"/>
    <row r="53944" hidden="1"/>
    <row r="53945" hidden="1"/>
    <row r="53946" hidden="1"/>
    <row r="53947" hidden="1"/>
    <row r="53948" hidden="1"/>
    <row r="53949" hidden="1"/>
    <row r="53950" hidden="1"/>
    <row r="53951" hidden="1"/>
    <row r="53952" hidden="1"/>
    <row r="53953" hidden="1"/>
    <row r="53954" hidden="1"/>
    <row r="53955" hidden="1"/>
    <row r="53956" hidden="1"/>
    <row r="53957" hidden="1"/>
    <row r="53958" hidden="1"/>
    <row r="53959" hidden="1"/>
    <row r="53960" hidden="1"/>
    <row r="53961" hidden="1"/>
    <row r="53962" hidden="1"/>
    <row r="53963" hidden="1"/>
    <row r="53964" hidden="1"/>
    <row r="53965" hidden="1"/>
    <row r="53966" hidden="1"/>
    <row r="53967" hidden="1"/>
    <row r="53968" hidden="1"/>
    <row r="53969" hidden="1"/>
    <row r="53970" hidden="1"/>
    <row r="53971" hidden="1"/>
    <row r="53972" hidden="1"/>
    <row r="53973" hidden="1"/>
    <row r="53974" hidden="1"/>
    <row r="53975" hidden="1"/>
    <row r="53976" hidden="1"/>
    <row r="53977" hidden="1"/>
    <row r="53978" hidden="1"/>
    <row r="53979" hidden="1"/>
    <row r="53980" hidden="1"/>
    <row r="53981" hidden="1"/>
    <row r="53982" hidden="1"/>
    <row r="53983" hidden="1"/>
    <row r="53984" hidden="1"/>
    <row r="53985" hidden="1"/>
    <row r="53986" hidden="1"/>
    <row r="53987" hidden="1"/>
    <row r="53988" hidden="1"/>
    <row r="53989" hidden="1"/>
    <row r="53990" hidden="1"/>
    <row r="53991" hidden="1"/>
    <row r="53992" hidden="1"/>
    <row r="53993" hidden="1"/>
    <row r="53994" hidden="1"/>
    <row r="53995" hidden="1"/>
    <row r="53996" hidden="1"/>
    <row r="53997" hidden="1"/>
    <row r="53998" hidden="1"/>
    <row r="53999" hidden="1"/>
    <row r="54000" hidden="1"/>
    <row r="54001" hidden="1"/>
    <row r="54002" hidden="1"/>
    <row r="54003" hidden="1"/>
    <row r="54004" hidden="1"/>
    <row r="54005" hidden="1"/>
    <row r="54006" hidden="1"/>
    <row r="54007" hidden="1"/>
    <row r="54008" hidden="1"/>
    <row r="54009" hidden="1"/>
    <row r="54010" hidden="1"/>
    <row r="54011" hidden="1"/>
    <row r="54012" hidden="1"/>
    <row r="54013" hidden="1"/>
    <row r="54014" hidden="1"/>
    <row r="54015" hidden="1"/>
    <row r="54016" hidden="1"/>
    <row r="54017" hidden="1"/>
    <row r="54018" hidden="1"/>
    <row r="54019" hidden="1"/>
    <row r="54020" hidden="1"/>
    <row r="54021" hidden="1"/>
    <row r="54022" hidden="1"/>
    <row r="54023" hidden="1"/>
    <row r="54024" hidden="1"/>
    <row r="54025" hidden="1"/>
    <row r="54026" hidden="1"/>
    <row r="54027" hidden="1"/>
    <row r="54028" hidden="1"/>
    <row r="54029" hidden="1"/>
    <row r="54030" hidden="1"/>
    <row r="54031" hidden="1"/>
    <row r="54032" hidden="1"/>
    <row r="54033" hidden="1"/>
    <row r="54034" hidden="1"/>
    <row r="54035" hidden="1"/>
    <row r="54036" hidden="1"/>
    <row r="54037" hidden="1"/>
    <row r="54038" hidden="1"/>
    <row r="54039" hidden="1"/>
    <row r="54040" hidden="1"/>
    <row r="54041" hidden="1"/>
    <row r="54042" hidden="1"/>
    <row r="54043" hidden="1"/>
    <row r="54044" hidden="1"/>
    <row r="54045" hidden="1"/>
    <row r="54046" hidden="1"/>
    <row r="54047" hidden="1"/>
    <row r="54048" hidden="1"/>
    <row r="54049" hidden="1"/>
    <row r="54050" hidden="1"/>
    <row r="54051" hidden="1"/>
    <row r="54052" hidden="1"/>
    <row r="54053" hidden="1"/>
    <row r="54054" hidden="1"/>
    <row r="54055" hidden="1"/>
    <row r="54056" hidden="1"/>
    <row r="54057" hidden="1"/>
    <row r="54058" hidden="1"/>
    <row r="54059" hidden="1"/>
    <row r="54060" hidden="1"/>
    <row r="54061" hidden="1"/>
    <row r="54062" hidden="1"/>
    <row r="54063" hidden="1"/>
    <row r="54064" hidden="1"/>
    <row r="54065" hidden="1"/>
    <row r="54066" hidden="1"/>
    <row r="54067" hidden="1"/>
    <row r="54068" hidden="1"/>
    <row r="54069" hidden="1"/>
    <row r="54070" hidden="1"/>
    <row r="54071" hidden="1"/>
    <row r="54072" hidden="1"/>
    <row r="54073" hidden="1"/>
    <row r="54074" hidden="1"/>
    <row r="54075" hidden="1"/>
    <row r="54076" hidden="1"/>
    <row r="54077" hidden="1"/>
    <row r="54078" hidden="1"/>
    <row r="54079" hidden="1"/>
    <row r="54080" hidden="1"/>
    <row r="54081" hidden="1"/>
    <row r="54082" hidden="1"/>
    <row r="54083" hidden="1"/>
    <row r="54084" hidden="1"/>
    <row r="54085" hidden="1"/>
    <row r="54086" hidden="1"/>
    <row r="54087" hidden="1"/>
    <row r="54088" hidden="1"/>
    <row r="54089" hidden="1"/>
    <row r="54090" hidden="1"/>
    <row r="54091" hidden="1"/>
    <row r="54092" hidden="1"/>
    <row r="54093" hidden="1"/>
    <row r="54094" hidden="1"/>
    <row r="54095" hidden="1"/>
    <row r="54096" hidden="1"/>
    <row r="54097" hidden="1"/>
    <row r="54098" hidden="1"/>
    <row r="54099" hidden="1"/>
    <row r="54100" hidden="1"/>
    <row r="54101" hidden="1"/>
    <row r="54102" hidden="1"/>
    <row r="54103" hidden="1"/>
    <row r="54104" hidden="1"/>
    <row r="54105" hidden="1"/>
    <row r="54106" hidden="1"/>
    <row r="54107" hidden="1"/>
    <row r="54108" hidden="1"/>
    <row r="54109" hidden="1"/>
    <row r="54110" hidden="1"/>
    <row r="54111" hidden="1"/>
    <row r="54112" hidden="1"/>
    <row r="54113" hidden="1"/>
    <row r="54114" hidden="1"/>
    <row r="54115" hidden="1"/>
    <row r="54116" hidden="1"/>
    <row r="54117" hidden="1"/>
    <row r="54118" hidden="1"/>
    <row r="54119" hidden="1"/>
    <row r="54120" hidden="1"/>
    <row r="54121" hidden="1"/>
    <row r="54122" hidden="1"/>
    <row r="54123" hidden="1"/>
    <row r="54124" hidden="1"/>
    <row r="54125" hidden="1"/>
    <row r="54126" hidden="1"/>
    <row r="54127" hidden="1"/>
    <row r="54128" hidden="1"/>
    <row r="54129" hidden="1"/>
    <row r="54130" hidden="1"/>
    <row r="54131" hidden="1"/>
    <row r="54132" hidden="1"/>
    <row r="54133" hidden="1"/>
    <row r="54134" hidden="1"/>
    <row r="54135" hidden="1"/>
    <row r="54136" hidden="1"/>
    <row r="54137" hidden="1"/>
    <row r="54138" hidden="1"/>
    <row r="54139" hidden="1"/>
    <row r="54140" hidden="1"/>
    <row r="54141" hidden="1"/>
    <row r="54142" hidden="1"/>
    <row r="54143" hidden="1"/>
    <row r="54144" hidden="1"/>
    <row r="54145" hidden="1"/>
    <row r="54146" hidden="1"/>
    <row r="54147" hidden="1"/>
    <row r="54148" hidden="1"/>
    <row r="54149" hidden="1"/>
    <row r="54150" hidden="1"/>
    <row r="54151" hidden="1"/>
    <row r="54152" hidden="1"/>
    <row r="54153" hidden="1"/>
    <row r="54154" hidden="1"/>
    <row r="54155" hidden="1"/>
    <row r="54156" hidden="1"/>
    <row r="54157" hidden="1"/>
    <row r="54158" hidden="1"/>
    <row r="54159" hidden="1"/>
    <row r="54160" hidden="1"/>
    <row r="54161" hidden="1"/>
    <row r="54162" hidden="1"/>
    <row r="54163" hidden="1"/>
    <row r="54164" hidden="1"/>
    <row r="54165" hidden="1"/>
    <row r="54166" hidden="1"/>
    <row r="54167" hidden="1"/>
    <row r="54168" hidden="1"/>
    <row r="54169" hidden="1"/>
    <row r="54170" hidden="1"/>
    <row r="54171" hidden="1"/>
    <row r="54172" hidden="1"/>
    <row r="54173" hidden="1"/>
    <row r="54174" hidden="1"/>
    <row r="54175" hidden="1"/>
    <row r="54176" hidden="1"/>
    <row r="54177" hidden="1"/>
    <row r="54178" hidden="1"/>
    <row r="54179" hidden="1"/>
    <row r="54180" hidden="1"/>
    <row r="54181" hidden="1"/>
    <row r="54182" hidden="1"/>
    <row r="54183" hidden="1"/>
    <row r="54184" hidden="1"/>
    <row r="54185" hidden="1"/>
    <row r="54186" hidden="1"/>
    <row r="54187" hidden="1"/>
    <row r="54188" hidden="1"/>
    <row r="54189" hidden="1"/>
    <row r="54190" hidden="1"/>
    <row r="54191" hidden="1"/>
    <row r="54192" hidden="1"/>
    <row r="54193" hidden="1"/>
    <row r="54194" hidden="1"/>
    <row r="54195" hidden="1"/>
    <row r="54196" hidden="1"/>
    <row r="54197" hidden="1"/>
    <row r="54198" hidden="1"/>
    <row r="54199" hidden="1"/>
    <row r="54200" hidden="1"/>
    <row r="54201" hidden="1"/>
    <row r="54202" hidden="1"/>
    <row r="54203" hidden="1"/>
    <row r="54204" hidden="1"/>
    <row r="54205" hidden="1"/>
    <row r="54206" hidden="1"/>
    <row r="54207" hidden="1"/>
    <row r="54208" hidden="1"/>
    <row r="54209" hidden="1"/>
    <row r="54210" hidden="1"/>
    <row r="54211" hidden="1"/>
    <row r="54212" hidden="1"/>
    <row r="54213" hidden="1"/>
    <row r="54214" hidden="1"/>
    <row r="54215" hidden="1"/>
    <row r="54216" hidden="1"/>
    <row r="54217" hidden="1"/>
    <row r="54218" hidden="1"/>
    <row r="54219" hidden="1"/>
    <row r="54220" hidden="1"/>
    <row r="54221" hidden="1"/>
    <row r="54222" hidden="1"/>
    <row r="54223" hidden="1"/>
    <row r="54224" hidden="1"/>
    <row r="54225" hidden="1"/>
    <row r="54226" hidden="1"/>
    <row r="54227" hidden="1"/>
    <row r="54228" hidden="1"/>
    <row r="54229" hidden="1"/>
    <row r="54230" hidden="1"/>
    <row r="54231" hidden="1"/>
    <row r="54232" hidden="1"/>
    <row r="54233" hidden="1"/>
    <row r="54234" hidden="1"/>
    <row r="54235" hidden="1"/>
    <row r="54236" hidden="1"/>
    <row r="54237" hidden="1"/>
    <row r="54238" hidden="1"/>
    <row r="54239" hidden="1"/>
    <row r="54240" hidden="1"/>
    <row r="54241" hidden="1"/>
    <row r="54242" hidden="1"/>
    <row r="54243" hidden="1"/>
    <row r="54244" hidden="1"/>
    <row r="54245" hidden="1"/>
    <row r="54246" hidden="1"/>
    <row r="54247" hidden="1"/>
    <row r="54248" hidden="1"/>
    <row r="54249" hidden="1"/>
    <row r="54250" hidden="1"/>
    <row r="54251" hidden="1"/>
    <row r="54252" hidden="1"/>
    <row r="54253" hidden="1"/>
    <row r="54254" hidden="1"/>
    <row r="54255" hidden="1"/>
    <row r="54256" hidden="1"/>
    <row r="54257" hidden="1"/>
    <row r="54258" hidden="1"/>
    <row r="54259" hidden="1"/>
    <row r="54260" hidden="1"/>
    <row r="54261" hidden="1"/>
    <row r="54262" hidden="1"/>
    <row r="54263" hidden="1"/>
    <row r="54264" hidden="1"/>
    <row r="54265" hidden="1"/>
    <row r="54266" hidden="1"/>
    <row r="54267" hidden="1"/>
    <row r="54268" hidden="1"/>
    <row r="54269" hidden="1"/>
    <row r="54270" hidden="1"/>
    <row r="54271" hidden="1"/>
    <row r="54272" hidden="1"/>
    <row r="54273" hidden="1"/>
    <row r="54274" hidden="1"/>
    <row r="54275" hidden="1"/>
    <row r="54276" hidden="1"/>
    <row r="54277" hidden="1"/>
    <row r="54278" hidden="1"/>
    <row r="54279" hidden="1"/>
    <row r="54280" hidden="1"/>
    <row r="54281" hidden="1"/>
    <row r="54282" hidden="1"/>
    <row r="54283" hidden="1"/>
    <row r="54284" hidden="1"/>
    <row r="54285" hidden="1"/>
    <row r="54286" hidden="1"/>
    <row r="54287" hidden="1"/>
    <row r="54288" hidden="1"/>
    <row r="54289" hidden="1"/>
    <row r="54290" hidden="1"/>
    <row r="54291" hidden="1"/>
    <row r="54292" hidden="1"/>
    <row r="54293" hidden="1"/>
    <row r="54294" hidden="1"/>
    <row r="54295" hidden="1"/>
    <row r="54296" hidden="1"/>
    <row r="54297" hidden="1"/>
    <row r="54298" hidden="1"/>
    <row r="54299" hidden="1"/>
    <row r="54300" hidden="1"/>
    <row r="54301" hidden="1"/>
    <row r="54302" hidden="1"/>
    <row r="54303" hidden="1"/>
    <row r="54304" hidden="1"/>
    <row r="54305" hidden="1"/>
    <row r="54306" hidden="1"/>
    <row r="54307" hidden="1"/>
    <row r="54308" hidden="1"/>
    <row r="54309" hidden="1"/>
    <row r="54310" hidden="1"/>
    <row r="54311" hidden="1"/>
    <row r="54312" hidden="1"/>
    <row r="54313" hidden="1"/>
    <row r="54314" hidden="1"/>
    <row r="54315" hidden="1"/>
    <row r="54316" hidden="1"/>
    <row r="54317" hidden="1"/>
    <row r="54318" hidden="1"/>
    <row r="54319" hidden="1"/>
    <row r="54320" hidden="1"/>
    <row r="54321" hidden="1"/>
    <row r="54322" hidden="1"/>
    <row r="54323" hidden="1"/>
    <row r="54324" hidden="1"/>
    <row r="54325" hidden="1"/>
    <row r="54326" hidden="1"/>
    <row r="54327" hidden="1"/>
    <row r="54328" hidden="1"/>
    <row r="54329" hidden="1"/>
    <row r="54330" hidden="1"/>
    <row r="54331" hidden="1"/>
    <row r="54332" hidden="1"/>
    <row r="54333" hidden="1"/>
    <row r="54334" hidden="1"/>
    <row r="54335" hidden="1"/>
    <row r="54336" hidden="1"/>
    <row r="54337" hidden="1"/>
    <row r="54338" hidden="1"/>
    <row r="54339" hidden="1"/>
    <row r="54340" hidden="1"/>
    <row r="54341" hidden="1"/>
    <row r="54342" hidden="1"/>
    <row r="54343" hidden="1"/>
    <row r="54344" hidden="1"/>
    <row r="54345" hidden="1"/>
    <row r="54346" hidden="1"/>
    <row r="54347" hidden="1"/>
    <row r="54348" hidden="1"/>
    <row r="54349" hidden="1"/>
    <row r="54350" hidden="1"/>
    <row r="54351" hidden="1"/>
    <row r="54352" hidden="1"/>
    <row r="54353" hidden="1"/>
    <row r="54354" hidden="1"/>
    <row r="54355" hidden="1"/>
    <row r="54356" hidden="1"/>
    <row r="54357" hidden="1"/>
    <row r="54358" hidden="1"/>
    <row r="54359" hidden="1"/>
    <row r="54360" hidden="1"/>
    <row r="54361" hidden="1"/>
    <row r="54362" hidden="1"/>
    <row r="54363" hidden="1"/>
    <row r="54364" hidden="1"/>
    <row r="54365" hidden="1"/>
    <row r="54366" hidden="1"/>
    <row r="54367" hidden="1"/>
    <row r="54368" hidden="1"/>
    <row r="54369" hidden="1"/>
    <row r="54370" hidden="1"/>
    <row r="54371" hidden="1"/>
    <row r="54372" hidden="1"/>
    <row r="54373" hidden="1"/>
    <row r="54374" hidden="1"/>
    <row r="54375" hidden="1"/>
    <row r="54376" hidden="1"/>
    <row r="54377" hidden="1"/>
    <row r="54378" hidden="1"/>
    <row r="54379" hidden="1"/>
    <row r="54380" hidden="1"/>
    <row r="54381" hidden="1"/>
    <row r="54382" hidden="1"/>
    <row r="54383" hidden="1"/>
    <row r="54384" hidden="1"/>
    <row r="54385" hidden="1"/>
    <row r="54386" hidden="1"/>
    <row r="54387" hidden="1"/>
    <row r="54388" hidden="1"/>
    <row r="54389" hidden="1"/>
    <row r="54390" hidden="1"/>
    <row r="54391" hidden="1"/>
    <row r="54392" hidden="1"/>
    <row r="54393" hidden="1"/>
    <row r="54394" hidden="1"/>
    <row r="54395" hidden="1"/>
    <row r="54396" hidden="1"/>
    <row r="54397" hidden="1"/>
    <row r="54398" hidden="1"/>
    <row r="54399" hidden="1"/>
    <row r="54400" hidden="1"/>
    <row r="54401" hidden="1"/>
    <row r="54402" hidden="1"/>
    <row r="54403" hidden="1"/>
    <row r="54404" hidden="1"/>
    <row r="54405" hidden="1"/>
    <row r="54406" hidden="1"/>
    <row r="54407" hidden="1"/>
    <row r="54408" hidden="1"/>
    <row r="54409" hidden="1"/>
    <row r="54410" hidden="1"/>
    <row r="54411" hidden="1"/>
    <row r="54412" hidden="1"/>
    <row r="54413" hidden="1"/>
    <row r="54414" hidden="1"/>
    <row r="54415" hidden="1"/>
    <row r="54416" hidden="1"/>
    <row r="54417" hidden="1"/>
    <row r="54418" hidden="1"/>
    <row r="54419" hidden="1"/>
    <row r="54420" hidden="1"/>
    <row r="54421" hidden="1"/>
    <row r="54422" hidden="1"/>
    <row r="54423" hidden="1"/>
    <row r="54424" hidden="1"/>
    <row r="54425" hidden="1"/>
    <row r="54426" hidden="1"/>
    <row r="54427" hidden="1"/>
    <row r="54428" hidden="1"/>
    <row r="54429" hidden="1"/>
    <row r="54430" hidden="1"/>
    <row r="54431" hidden="1"/>
    <row r="54432" hidden="1"/>
    <row r="54433" hidden="1"/>
    <row r="54434" hidden="1"/>
    <row r="54435" hidden="1"/>
    <row r="54436" hidden="1"/>
    <row r="54437" hidden="1"/>
    <row r="54438" hidden="1"/>
    <row r="54439" hidden="1"/>
    <row r="54440" hidden="1"/>
    <row r="54441" hidden="1"/>
    <row r="54442" hidden="1"/>
    <row r="54443" hidden="1"/>
    <row r="54444" hidden="1"/>
    <row r="54445" hidden="1"/>
    <row r="54446" hidden="1"/>
    <row r="54447" hidden="1"/>
    <row r="54448" hidden="1"/>
    <row r="54449" hidden="1"/>
    <row r="54450" hidden="1"/>
    <row r="54451" hidden="1"/>
    <row r="54452" hidden="1"/>
    <row r="54453" hidden="1"/>
    <row r="54454" hidden="1"/>
    <row r="54455" hidden="1"/>
    <row r="54456" hidden="1"/>
    <row r="54457" hidden="1"/>
    <row r="54458" hidden="1"/>
    <row r="54459" hidden="1"/>
    <row r="54460" hidden="1"/>
    <row r="54461" hidden="1"/>
    <row r="54462" hidden="1"/>
    <row r="54463" hidden="1"/>
    <row r="54464" hidden="1"/>
    <row r="54465" hidden="1"/>
    <row r="54466" hidden="1"/>
    <row r="54467" hidden="1"/>
    <row r="54468" hidden="1"/>
    <row r="54469" hidden="1"/>
    <row r="54470" hidden="1"/>
    <row r="54471" hidden="1"/>
    <row r="54472" hidden="1"/>
    <row r="54473" hidden="1"/>
    <row r="54474" hidden="1"/>
    <row r="54475" hidden="1"/>
    <row r="54476" hidden="1"/>
    <row r="54477" hidden="1"/>
    <row r="54478" hidden="1"/>
    <row r="54479" hidden="1"/>
    <row r="54480" hidden="1"/>
    <row r="54481" hidden="1"/>
    <row r="54482" hidden="1"/>
    <row r="54483" hidden="1"/>
    <row r="54484" hidden="1"/>
    <row r="54485" hidden="1"/>
    <row r="54486" hidden="1"/>
    <row r="54487" hidden="1"/>
    <row r="54488" hidden="1"/>
    <row r="54489" hidden="1"/>
    <row r="54490" hidden="1"/>
    <row r="54491" hidden="1"/>
    <row r="54492" hidden="1"/>
    <row r="54493" hidden="1"/>
    <row r="54494" hidden="1"/>
    <row r="54495" hidden="1"/>
    <row r="54496" hidden="1"/>
    <row r="54497" hidden="1"/>
    <row r="54498" hidden="1"/>
    <row r="54499" hidden="1"/>
    <row r="54500" hidden="1"/>
    <row r="54501" hidden="1"/>
    <row r="54502" hidden="1"/>
    <row r="54503" hidden="1"/>
    <row r="54504" hidden="1"/>
    <row r="54505" hidden="1"/>
    <row r="54506" hidden="1"/>
    <row r="54507" hidden="1"/>
    <row r="54508" hidden="1"/>
    <row r="54509" hidden="1"/>
    <row r="54510" hidden="1"/>
    <row r="54511" hidden="1"/>
    <row r="54512" hidden="1"/>
    <row r="54513" hidden="1"/>
    <row r="54514" hidden="1"/>
    <row r="54515" hidden="1"/>
    <row r="54516" hidden="1"/>
    <row r="54517" hidden="1"/>
    <row r="54518" hidden="1"/>
    <row r="54519" hidden="1"/>
    <row r="54520" hidden="1"/>
    <row r="54521" hidden="1"/>
    <row r="54522" hidden="1"/>
    <row r="54523" hidden="1"/>
    <row r="54524" hidden="1"/>
    <row r="54525" hidden="1"/>
    <row r="54526" hidden="1"/>
    <row r="54527" hidden="1"/>
    <row r="54528" hidden="1"/>
    <row r="54529" hidden="1"/>
    <row r="54530" hidden="1"/>
    <row r="54531" hidden="1"/>
    <row r="54532" hidden="1"/>
    <row r="54533" hidden="1"/>
    <row r="54534" hidden="1"/>
    <row r="54535" hidden="1"/>
    <row r="54536" hidden="1"/>
    <row r="54537" hidden="1"/>
    <row r="54538" hidden="1"/>
    <row r="54539" hidden="1"/>
    <row r="54540" hidden="1"/>
    <row r="54541" hidden="1"/>
    <row r="54542" hidden="1"/>
    <row r="54543" hidden="1"/>
    <row r="54544" hidden="1"/>
    <row r="54545" hidden="1"/>
    <row r="54546" hidden="1"/>
    <row r="54547" hidden="1"/>
    <row r="54548" hidden="1"/>
    <row r="54549" hidden="1"/>
    <row r="54550" hidden="1"/>
    <row r="54551" hidden="1"/>
    <row r="54552" hidden="1"/>
    <row r="54553" hidden="1"/>
    <row r="54554" hidden="1"/>
    <row r="54555" hidden="1"/>
    <row r="54556" hidden="1"/>
    <row r="54557" hidden="1"/>
    <row r="54558" hidden="1"/>
    <row r="54559" hidden="1"/>
    <row r="54560" hidden="1"/>
    <row r="54561" hidden="1"/>
    <row r="54562" hidden="1"/>
    <row r="54563" hidden="1"/>
    <row r="54564" hidden="1"/>
    <row r="54565" hidden="1"/>
    <row r="54566" hidden="1"/>
    <row r="54567" hidden="1"/>
    <row r="54568" hidden="1"/>
    <row r="54569" hidden="1"/>
    <row r="54570" hidden="1"/>
    <row r="54571" hidden="1"/>
    <row r="54572" hidden="1"/>
    <row r="54573" hidden="1"/>
    <row r="54574" hidden="1"/>
    <row r="54575" hidden="1"/>
    <row r="54576" hidden="1"/>
    <row r="54577" hidden="1"/>
    <row r="54578" hidden="1"/>
    <row r="54579" hidden="1"/>
    <row r="54580" hidden="1"/>
    <row r="54581" hidden="1"/>
    <row r="54582" hidden="1"/>
    <row r="54583" hidden="1"/>
    <row r="54584" hidden="1"/>
    <row r="54585" hidden="1"/>
    <row r="54586" hidden="1"/>
    <row r="54587" hidden="1"/>
    <row r="54588" hidden="1"/>
    <row r="54589" hidden="1"/>
    <row r="54590" hidden="1"/>
    <row r="54591" hidden="1"/>
    <row r="54592" hidden="1"/>
    <row r="54593" hidden="1"/>
    <row r="54594" hidden="1"/>
    <row r="54595" hidden="1"/>
    <row r="54596" hidden="1"/>
    <row r="54597" hidden="1"/>
    <row r="54598" hidden="1"/>
    <row r="54599" hidden="1"/>
    <row r="54600" hidden="1"/>
    <row r="54601" hidden="1"/>
    <row r="54602" hidden="1"/>
    <row r="54603" hidden="1"/>
    <row r="54604" hidden="1"/>
    <row r="54605" hidden="1"/>
    <row r="54606" hidden="1"/>
    <row r="54607" hidden="1"/>
    <row r="54608" hidden="1"/>
    <row r="54609" hidden="1"/>
    <row r="54610" hidden="1"/>
    <row r="54611" hidden="1"/>
    <row r="54612" hidden="1"/>
    <row r="54613" hidden="1"/>
    <row r="54614" hidden="1"/>
    <row r="54615" hidden="1"/>
    <row r="54616" hidden="1"/>
    <row r="54617" hidden="1"/>
    <row r="54618" hidden="1"/>
    <row r="54619" hidden="1"/>
    <row r="54620" hidden="1"/>
    <row r="54621" hidden="1"/>
    <row r="54622" hidden="1"/>
    <row r="54623" hidden="1"/>
    <row r="54624" hidden="1"/>
    <row r="54625" hidden="1"/>
    <row r="54626" hidden="1"/>
    <row r="54627" hidden="1"/>
    <row r="54628" hidden="1"/>
    <row r="54629" hidden="1"/>
    <row r="54630" hidden="1"/>
    <row r="54631" hidden="1"/>
    <row r="54632" hidden="1"/>
    <row r="54633" hidden="1"/>
    <row r="54634" hidden="1"/>
    <row r="54635" hidden="1"/>
    <row r="54636" hidden="1"/>
    <row r="54637" hidden="1"/>
    <row r="54638" hidden="1"/>
    <row r="54639" hidden="1"/>
    <row r="54640" hidden="1"/>
    <row r="54641" hidden="1"/>
    <row r="54642" hidden="1"/>
    <row r="54643" hidden="1"/>
    <row r="54644" hidden="1"/>
    <row r="54645" hidden="1"/>
    <row r="54646" hidden="1"/>
    <row r="54647" hidden="1"/>
    <row r="54648" hidden="1"/>
    <row r="54649" hidden="1"/>
    <row r="54650" hidden="1"/>
    <row r="54651" hidden="1"/>
    <row r="54652" hidden="1"/>
    <row r="54653" hidden="1"/>
    <row r="54654" hidden="1"/>
    <row r="54655" hidden="1"/>
    <row r="54656" hidden="1"/>
    <row r="54657" hidden="1"/>
    <row r="54658" hidden="1"/>
    <row r="54659" hidden="1"/>
    <row r="54660" hidden="1"/>
    <row r="54661" hidden="1"/>
    <row r="54662" hidden="1"/>
    <row r="54663" hidden="1"/>
    <row r="54664" hidden="1"/>
    <row r="54665" hidden="1"/>
    <row r="54666" hidden="1"/>
    <row r="54667" hidden="1"/>
    <row r="54668" hidden="1"/>
    <row r="54669" hidden="1"/>
    <row r="54670" hidden="1"/>
    <row r="54671" hidden="1"/>
    <row r="54672" hidden="1"/>
    <row r="54673" hidden="1"/>
    <row r="54674" hidden="1"/>
    <row r="54675" hidden="1"/>
    <row r="54676" hidden="1"/>
    <row r="54677" hidden="1"/>
    <row r="54678" hidden="1"/>
    <row r="54679" hidden="1"/>
    <row r="54680" hidden="1"/>
    <row r="54681" hidden="1"/>
    <row r="54682" hidden="1"/>
    <row r="54683" hidden="1"/>
    <row r="54684" hidden="1"/>
    <row r="54685" hidden="1"/>
    <row r="54686" hidden="1"/>
    <row r="54687" hidden="1"/>
    <row r="54688" hidden="1"/>
    <row r="54689" hidden="1"/>
    <row r="54690" hidden="1"/>
    <row r="54691" hidden="1"/>
    <row r="54692" hidden="1"/>
    <row r="54693" hidden="1"/>
    <row r="54694" hidden="1"/>
    <row r="54695" hidden="1"/>
    <row r="54696" hidden="1"/>
    <row r="54697" hidden="1"/>
    <row r="54698" hidden="1"/>
    <row r="54699" hidden="1"/>
    <row r="54700" hidden="1"/>
    <row r="54701" hidden="1"/>
    <row r="54702" hidden="1"/>
    <row r="54703" hidden="1"/>
    <row r="54704" hidden="1"/>
    <row r="54705" hidden="1"/>
    <row r="54706" hidden="1"/>
    <row r="54707" hidden="1"/>
    <row r="54708" hidden="1"/>
    <row r="54709" hidden="1"/>
    <row r="54710" hidden="1"/>
    <row r="54711" hidden="1"/>
    <row r="54712" hidden="1"/>
    <row r="54713" hidden="1"/>
    <row r="54714" hidden="1"/>
    <row r="54715" hidden="1"/>
    <row r="54716" hidden="1"/>
    <row r="54717" hidden="1"/>
    <row r="54718" hidden="1"/>
    <row r="54719" hidden="1"/>
    <row r="54720" hidden="1"/>
    <row r="54721" hidden="1"/>
    <row r="54722" hidden="1"/>
    <row r="54723" hidden="1"/>
    <row r="54724" hidden="1"/>
    <row r="54725" hidden="1"/>
    <row r="54726" hidden="1"/>
    <row r="54727" hidden="1"/>
    <row r="54728" hidden="1"/>
    <row r="54729" hidden="1"/>
    <row r="54730" hidden="1"/>
    <row r="54731" hidden="1"/>
    <row r="54732" hidden="1"/>
    <row r="54733" hidden="1"/>
    <row r="54734" hidden="1"/>
    <row r="54735" hidden="1"/>
    <row r="54736" hidden="1"/>
    <row r="54737" hidden="1"/>
    <row r="54738" hidden="1"/>
    <row r="54739" hidden="1"/>
    <row r="54740" hidden="1"/>
    <row r="54741" hidden="1"/>
    <row r="54742" hidden="1"/>
    <row r="54743" hidden="1"/>
    <row r="54744" hidden="1"/>
    <row r="54745" hidden="1"/>
    <row r="54746" hidden="1"/>
    <row r="54747" hidden="1"/>
    <row r="54748" hidden="1"/>
    <row r="54749" hidden="1"/>
    <row r="54750" hidden="1"/>
    <row r="54751" hidden="1"/>
    <row r="54752" hidden="1"/>
    <row r="54753" hidden="1"/>
    <row r="54754" hidden="1"/>
    <row r="54755" hidden="1"/>
    <row r="54756" hidden="1"/>
    <row r="54757" hidden="1"/>
    <row r="54758" hidden="1"/>
    <row r="54759" hidden="1"/>
    <row r="54760" hidden="1"/>
    <row r="54761" hidden="1"/>
    <row r="54762" hidden="1"/>
    <row r="54763" hidden="1"/>
    <row r="54764" hidden="1"/>
    <row r="54765" hidden="1"/>
    <row r="54766" hidden="1"/>
    <row r="54767" hidden="1"/>
    <row r="54768" hidden="1"/>
    <row r="54769" hidden="1"/>
    <row r="54770" hidden="1"/>
    <row r="54771" hidden="1"/>
    <row r="54772" hidden="1"/>
    <row r="54773" hidden="1"/>
    <row r="54774" hidden="1"/>
    <row r="54775" hidden="1"/>
    <row r="54776" hidden="1"/>
    <row r="54777" hidden="1"/>
    <row r="54778" hidden="1"/>
    <row r="54779" hidden="1"/>
    <row r="54780" hidden="1"/>
    <row r="54781" hidden="1"/>
    <row r="54782" hidden="1"/>
    <row r="54783" hidden="1"/>
    <row r="54784" hidden="1"/>
    <row r="54785" hidden="1"/>
    <row r="54786" hidden="1"/>
    <row r="54787" hidden="1"/>
    <row r="54788" hidden="1"/>
    <row r="54789" hidden="1"/>
    <row r="54790" hidden="1"/>
    <row r="54791" hidden="1"/>
    <row r="54792" hidden="1"/>
    <row r="54793" hidden="1"/>
    <row r="54794" hidden="1"/>
    <row r="54795" hidden="1"/>
    <row r="54796" hidden="1"/>
    <row r="54797" hidden="1"/>
    <row r="54798" hidden="1"/>
    <row r="54799" hidden="1"/>
    <row r="54800" hidden="1"/>
    <row r="54801" hidden="1"/>
    <row r="54802" hidden="1"/>
    <row r="54803" hidden="1"/>
    <row r="54804" hidden="1"/>
    <row r="54805" hidden="1"/>
    <row r="54806" hidden="1"/>
    <row r="54807" hidden="1"/>
    <row r="54808" hidden="1"/>
    <row r="54809" hidden="1"/>
    <row r="54810" hidden="1"/>
    <row r="54811" hidden="1"/>
    <row r="54812" hidden="1"/>
    <row r="54813" hidden="1"/>
    <row r="54814" hidden="1"/>
    <row r="54815" hidden="1"/>
    <row r="54816" hidden="1"/>
    <row r="54817" hidden="1"/>
    <row r="54818" hidden="1"/>
    <row r="54819" hidden="1"/>
    <row r="54820" hidden="1"/>
    <row r="54821" hidden="1"/>
    <row r="54822" hidden="1"/>
    <row r="54823" hidden="1"/>
    <row r="54824" hidden="1"/>
    <row r="54825" hidden="1"/>
    <row r="54826" hidden="1"/>
    <row r="54827" hidden="1"/>
    <row r="54828" hidden="1"/>
    <row r="54829" hidden="1"/>
    <row r="54830" hidden="1"/>
    <row r="54831" hidden="1"/>
    <row r="54832" hidden="1"/>
    <row r="54833" hidden="1"/>
    <row r="54834" hidden="1"/>
    <row r="54835" hidden="1"/>
    <row r="54836" hidden="1"/>
    <row r="54837" hidden="1"/>
    <row r="54838" hidden="1"/>
    <row r="54839" hidden="1"/>
    <row r="54840" hidden="1"/>
    <row r="54841" hidden="1"/>
    <row r="54842" hidden="1"/>
    <row r="54843" hidden="1"/>
    <row r="54844" hidden="1"/>
    <row r="54845" hidden="1"/>
    <row r="54846" hidden="1"/>
    <row r="54847" hidden="1"/>
    <row r="54848" hidden="1"/>
    <row r="54849" hidden="1"/>
    <row r="54850" hidden="1"/>
    <row r="54851" hidden="1"/>
    <row r="54852" hidden="1"/>
    <row r="54853" hidden="1"/>
    <row r="54854" hidden="1"/>
    <row r="54855" hidden="1"/>
    <row r="54856" hidden="1"/>
    <row r="54857" hidden="1"/>
    <row r="54858" hidden="1"/>
    <row r="54859" hidden="1"/>
    <row r="54860" hidden="1"/>
    <row r="54861" hidden="1"/>
    <row r="54862" hidden="1"/>
    <row r="54863" hidden="1"/>
    <row r="54864" hidden="1"/>
    <row r="54865" hidden="1"/>
    <row r="54866" hidden="1"/>
    <row r="54867" hidden="1"/>
    <row r="54868" hidden="1"/>
    <row r="54869" hidden="1"/>
    <row r="54870" hidden="1"/>
    <row r="54871" hidden="1"/>
    <row r="54872" hidden="1"/>
    <row r="54873" hidden="1"/>
    <row r="54874" hidden="1"/>
    <row r="54875" hidden="1"/>
    <row r="54876" hidden="1"/>
    <row r="54877" hidden="1"/>
    <row r="54878" hidden="1"/>
    <row r="54879" hidden="1"/>
    <row r="54880" hidden="1"/>
    <row r="54881" hidden="1"/>
    <row r="54882" hidden="1"/>
    <row r="54883" hidden="1"/>
    <row r="54884" hidden="1"/>
    <row r="54885" hidden="1"/>
    <row r="54886" hidden="1"/>
    <row r="54887" hidden="1"/>
    <row r="54888" hidden="1"/>
    <row r="54889" hidden="1"/>
    <row r="54890" hidden="1"/>
    <row r="54891" hidden="1"/>
    <row r="54892" hidden="1"/>
    <row r="54893" hidden="1"/>
    <row r="54894" hidden="1"/>
    <row r="54895" hidden="1"/>
    <row r="54896" hidden="1"/>
    <row r="54897" hidden="1"/>
    <row r="54898" hidden="1"/>
    <row r="54899" hidden="1"/>
    <row r="54900" hidden="1"/>
    <row r="54901" hidden="1"/>
    <row r="54902" hidden="1"/>
    <row r="54903" hidden="1"/>
    <row r="54904" hidden="1"/>
    <row r="54905" hidden="1"/>
    <row r="54906" hidden="1"/>
    <row r="54907" hidden="1"/>
    <row r="54908" hidden="1"/>
    <row r="54909" hidden="1"/>
    <row r="54910" hidden="1"/>
    <row r="54911" hidden="1"/>
    <row r="54912" hidden="1"/>
    <row r="54913" hidden="1"/>
    <row r="54914" hidden="1"/>
    <row r="54915" hidden="1"/>
    <row r="54916" hidden="1"/>
    <row r="54917" hidden="1"/>
    <row r="54918" hidden="1"/>
    <row r="54919" hidden="1"/>
    <row r="54920" hidden="1"/>
    <row r="54921" hidden="1"/>
    <row r="54922" hidden="1"/>
    <row r="54923" hidden="1"/>
    <row r="54924" hidden="1"/>
    <row r="54925" hidden="1"/>
    <row r="54926" hidden="1"/>
    <row r="54927" hidden="1"/>
    <row r="54928" hidden="1"/>
    <row r="54929" hidden="1"/>
    <row r="54930" hidden="1"/>
    <row r="54931" hidden="1"/>
    <row r="54932" hidden="1"/>
    <row r="54933" hidden="1"/>
    <row r="54934" hidden="1"/>
    <row r="54935" hidden="1"/>
    <row r="54936" hidden="1"/>
    <row r="54937" hidden="1"/>
    <row r="54938" hidden="1"/>
    <row r="54939" hidden="1"/>
    <row r="54940" hidden="1"/>
    <row r="54941" hidden="1"/>
    <row r="54942" hidden="1"/>
    <row r="54943" hidden="1"/>
    <row r="54944" hidden="1"/>
    <row r="54945" hidden="1"/>
    <row r="54946" hidden="1"/>
    <row r="54947" hidden="1"/>
    <row r="54948" hidden="1"/>
    <row r="54949" hidden="1"/>
    <row r="54950" hidden="1"/>
    <row r="54951" hidden="1"/>
    <row r="54952" hidden="1"/>
    <row r="54953" hidden="1"/>
    <row r="54954" hidden="1"/>
    <row r="54955" hidden="1"/>
    <row r="54956" hidden="1"/>
    <row r="54957" hidden="1"/>
    <row r="54958" hidden="1"/>
    <row r="54959" hidden="1"/>
    <row r="54960" hidden="1"/>
    <row r="54961" hidden="1"/>
    <row r="54962" hidden="1"/>
    <row r="54963" hidden="1"/>
    <row r="54964" hidden="1"/>
    <row r="54965" hidden="1"/>
    <row r="54966" hidden="1"/>
    <row r="54967" hidden="1"/>
    <row r="54968" hidden="1"/>
    <row r="54969" hidden="1"/>
    <row r="54970" hidden="1"/>
    <row r="54971" hidden="1"/>
    <row r="54972" hidden="1"/>
    <row r="54973" hidden="1"/>
    <row r="54974" hidden="1"/>
    <row r="54975" hidden="1"/>
    <row r="54976" hidden="1"/>
    <row r="54977" hidden="1"/>
    <row r="54978" hidden="1"/>
    <row r="54979" hidden="1"/>
    <row r="54980" hidden="1"/>
    <row r="54981" hidden="1"/>
    <row r="54982" hidden="1"/>
    <row r="54983" hidden="1"/>
    <row r="54984" hidden="1"/>
    <row r="54985" hidden="1"/>
    <row r="54986" hidden="1"/>
    <row r="54987" hidden="1"/>
    <row r="54988" hidden="1"/>
    <row r="54989" hidden="1"/>
    <row r="54990" hidden="1"/>
    <row r="54991" hidden="1"/>
    <row r="54992" hidden="1"/>
    <row r="54993" hidden="1"/>
    <row r="54994" hidden="1"/>
    <row r="54995" hidden="1"/>
    <row r="54996" hidden="1"/>
    <row r="54997" hidden="1"/>
    <row r="54998" hidden="1"/>
    <row r="54999" hidden="1"/>
    <row r="55000" hidden="1"/>
    <row r="55001" hidden="1"/>
    <row r="55002" hidden="1"/>
    <row r="55003" hidden="1"/>
    <row r="55004" hidden="1"/>
    <row r="55005" hidden="1"/>
    <row r="55006" hidden="1"/>
    <row r="55007" hidden="1"/>
    <row r="55008" hidden="1"/>
    <row r="55009" hidden="1"/>
    <row r="55010" hidden="1"/>
    <row r="55011" hidden="1"/>
    <row r="55012" hidden="1"/>
    <row r="55013" hidden="1"/>
    <row r="55014" hidden="1"/>
    <row r="55015" hidden="1"/>
    <row r="55016" hidden="1"/>
    <row r="55017" hidden="1"/>
    <row r="55018" hidden="1"/>
    <row r="55019" hidden="1"/>
    <row r="55020" hidden="1"/>
    <row r="55021" hidden="1"/>
    <row r="55022" hidden="1"/>
    <row r="55023" hidden="1"/>
    <row r="55024" hidden="1"/>
    <row r="55025" hidden="1"/>
    <row r="55026" hidden="1"/>
    <row r="55027" hidden="1"/>
    <row r="55028" hidden="1"/>
    <row r="55029" hidden="1"/>
    <row r="55030" hidden="1"/>
    <row r="55031" hidden="1"/>
    <row r="55032" hidden="1"/>
    <row r="55033" hidden="1"/>
    <row r="55034" hidden="1"/>
    <row r="55035" hidden="1"/>
    <row r="55036" hidden="1"/>
    <row r="55037" hidden="1"/>
    <row r="55038" hidden="1"/>
    <row r="55039" hidden="1"/>
    <row r="55040" hidden="1"/>
    <row r="55041" hidden="1"/>
    <row r="55042" hidden="1"/>
    <row r="55043" hidden="1"/>
    <row r="55044" hidden="1"/>
    <row r="55045" hidden="1"/>
    <row r="55046" hidden="1"/>
    <row r="55047" hidden="1"/>
    <row r="55048" hidden="1"/>
    <row r="55049" hidden="1"/>
    <row r="55050" hidden="1"/>
    <row r="55051" hidden="1"/>
    <row r="55052" hidden="1"/>
    <row r="55053" hidden="1"/>
    <row r="55054" hidden="1"/>
    <row r="55055" hidden="1"/>
    <row r="55056" hidden="1"/>
    <row r="55057" hidden="1"/>
    <row r="55058" hidden="1"/>
    <row r="55059" hidden="1"/>
    <row r="55060" hidden="1"/>
    <row r="55061" hidden="1"/>
    <row r="55062" hidden="1"/>
    <row r="55063" hidden="1"/>
    <row r="55064" hidden="1"/>
    <row r="55065" hidden="1"/>
    <row r="55066" hidden="1"/>
    <row r="55067" hidden="1"/>
    <row r="55068" hidden="1"/>
    <row r="55069" hidden="1"/>
    <row r="55070" hidden="1"/>
    <row r="55071" hidden="1"/>
    <row r="55072" hidden="1"/>
    <row r="55073" hidden="1"/>
    <row r="55074" hidden="1"/>
    <row r="55075" hidden="1"/>
    <row r="55076" hidden="1"/>
    <row r="55077" hidden="1"/>
    <row r="55078" hidden="1"/>
    <row r="55079" hidden="1"/>
    <row r="55080" hidden="1"/>
    <row r="55081" hidden="1"/>
    <row r="55082" hidden="1"/>
    <row r="55083" hidden="1"/>
    <row r="55084" hidden="1"/>
    <row r="55085" hidden="1"/>
    <row r="55086" hidden="1"/>
    <row r="55087" hidden="1"/>
    <row r="55088" hidden="1"/>
    <row r="55089" hidden="1"/>
    <row r="55090" hidden="1"/>
    <row r="55091" hidden="1"/>
    <row r="55092" hidden="1"/>
    <row r="55093" hidden="1"/>
    <row r="55094" hidden="1"/>
    <row r="55095" hidden="1"/>
    <row r="55096" hidden="1"/>
    <row r="55097" hidden="1"/>
    <row r="55098" hidden="1"/>
    <row r="55099" hidden="1"/>
    <row r="55100" hidden="1"/>
    <row r="55101" hidden="1"/>
    <row r="55102" hidden="1"/>
    <row r="55103" hidden="1"/>
    <row r="55104" hidden="1"/>
    <row r="55105" hidden="1"/>
    <row r="55106" hidden="1"/>
    <row r="55107" hidden="1"/>
    <row r="55108" hidden="1"/>
    <row r="55109" hidden="1"/>
    <row r="55110" hidden="1"/>
    <row r="55111" hidden="1"/>
    <row r="55112" hidden="1"/>
    <row r="55113" hidden="1"/>
    <row r="55114" hidden="1"/>
    <row r="55115" hidden="1"/>
    <row r="55116" hidden="1"/>
    <row r="55117" hidden="1"/>
    <row r="55118" hidden="1"/>
    <row r="55119" hidden="1"/>
    <row r="55120" hidden="1"/>
    <row r="55121" hidden="1"/>
    <row r="55122" hidden="1"/>
    <row r="55123" hidden="1"/>
    <row r="55124" hidden="1"/>
    <row r="55125" hidden="1"/>
    <row r="55126" hidden="1"/>
    <row r="55127" hidden="1"/>
    <row r="55128" hidden="1"/>
    <row r="55129" hidden="1"/>
    <row r="55130" hidden="1"/>
    <row r="55131" hidden="1"/>
    <row r="55132" hidden="1"/>
    <row r="55133" hidden="1"/>
    <row r="55134" hidden="1"/>
    <row r="55135" hidden="1"/>
    <row r="55136" hidden="1"/>
    <row r="55137" hidden="1"/>
    <row r="55138" hidden="1"/>
    <row r="55139" hidden="1"/>
    <row r="55140" hidden="1"/>
    <row r="55141" hidden="1"/>
    <row r="55142" hidden="1"/>
    <row r="55143" hidden="1"/>
    <row r="55144" hidden="1"/>
    <row r="55145" hidden="1"/>
    <row r="55146" hidden="1"/>
    <row r="55147" hidden="1"/>
    <row r="55148" hidden="1"/>
    <row r="55149" hidden="1"/>
    <row r="55150" hidden="1"/>
    <row r="55151" hidden="1"/>
    <row r="55152" hidden="1"/>
    <row r="55153" hidden="1"/>
    <row r="55154" hidden="1"/>
    <row r="55155" hidden="1"/>
    <row r="55156" hidden="1"/>
    <row r="55157" hidden="1"/>
    <row r="55158" hidden="1"/>
    <row r="55159" hidden="1"/>
    <row r="55160" hidden="1"/>
    <row r="55161" hidden="1"/>
    <row r="55162" hidden="1"/>
    <row r="55163" hidden="1"/>
    <row r="55164" hidden="1"/>
    <row r="55165" hidden="1"/>
    <row r="55166" hidden="1"/>
    <row r="55167" hidden="1"/>
    <row r="55168" hidden="1"/>
    <row r="55169" hidden="1"/>
    <row r="55170" hidden="1"/>
    <row r="55171" hidden="1"/>
    <row r="55172" hidden="1"/>
    <row r="55173" hidden="1"/>
    <row r="55174" hidden="1"/>
    <row r="55175" hidden="1"/>
    <row r="55176" hidden="1"/>
    <row r="55177" hidden="1"/>
    <row r="55178" hidden="1"/>
    <row r="55179" hidden="1"/>
    <row r="55180" hidden="1"/>
    <row r="55181" hidden="1"/>
    <row r="55182" hidden="1"/>
    <row r="55183" hidden="1"/>
    <row r="55184" hidden="1"/>
    <row r="55185" hidden="1"/>
    <row r="55186" hidden="1"/>
    <row r="55187" hidden="1"/>
    <row r="55188" hidden="1"/>
    <row r="55189" hidden="1"/>
    <row r="55190" hidden="1"/>
    <row r="55191" hidden="1"/>
    <row r="55192" hidden="1"/>
    <row r="55193" hidden="1"/>
    <row r="55194" hidden="1"/>
    <row r="55195" hidden="1"/>
    <row r="55196" hidden="1"/>
    <row r="55197" hidden="1"/>
    <row r="55198" hidden="1"/>
    <row r="55199" hidden="1"/>
    <row r="55200" hidden="1"/>
    <row r="55201" hidden="1"/>
    <row r="55202" hidden="1"/>
    <row r="55203" hidden="1"/>
    <row r="55204" hidden="1"/>
    <row r="55205" hidden="1"/>
    <row r="55206" hidden="1"/>
    <row r="55207" hidden="1"/>
    <row r="55208" hidden="1"/>
    <row r="55209" hidden="1"/>
    <row r="55210" hidden="1"/>
    <row r="55211" hidden="1"/>
    <row r="55212" hidden="1"/>
    <row r="55213" hidden="1"/>
    <row r="55214" hidden="1"/>
    <row r="55215" hidden="1"/>
    <row r="55216" hidden="1"/>
    <row r="55217" hidden="1"/>
    <row r="55218" hidden="1"/>
    <row r="55219" hidden="1"/>
    <row r="55220" hidden="1"/>
    <row r="55221" hidden="1"/>
    <row r="55222" hidden="1"/>
    <row r="55223" hidden="1"/>
    <row r="55224" hidden="1"/>
    <row r="55225" hidden="1"/>
    <row r="55226" hidden="1"/>
    <row r="55227" hidden="1"/>
    <row r="55228" hidden="1"/>
    <row r="55229" hidden="1"/>
    <row r="55230" hidden="1"/>
    <row r="55231" hidden="1"/>
    <row r="55232" hidden="1"/>
    <row r="55233" hidden="1"/>
    <row r="55234" hidden="1"/>
    <row r="55235" hidden="1"/>
    <row r="55236" hidden="1"/>
    <row r="55237" hidden="1"/>
    <row r="55238" hidden="1"/>
    <row r="55239" hidden="1"/>
    <row r="55240" hidden="1"/>
    <row r="55241" hidden="1"/>
    <row r="55242" hidden="1"/>
    <row r="55243" hidden="1"/>
    <row r="55244" hidden="1"/>
    <row r="55245" hidden="1"/>
    <row r="55246" hidden="1"/>
    <row r="55247" hidden="1"/>
    <row r="55248" hidden="1"/>
    <row r="55249" hidden="1"/>
    <row r="55250" hidden="1"/>
    <row r="55251" hidden="1"/>
    <row r="55252" hidden="1"/>
    <row r="55253" hidden="1"/>
    <row r="55254" hidden="1"/>
    <row r="55255" hidden="1"/>
    <row r="55256" hidden="1"/>
    <row r="55257" hidden="1"/>
    <row r="55258" hidden="1"/>
    <row r="55259" hidden="1"/>
    <row r="55260" hidden="1"/>
    <row r="55261" hidden="1"/>
    <row r="55262" hidden="1"/>
    <row r="55263" hidden="1"/>
    <row r="55264" hidden="1"/>
    <row r="55265" hidden="1"/>
    <row r="55266" hidden="1"/>
    <row r="55267" hidden="1"/>
    <row r="55268" hidden="1"/>
    <row r="55269" hidden="1"/>
    <row r="55270" hidden="1"/>
    <row r="55271" hidden="1"/>
    <row r="55272" hidden="1"/>
    <row r="55273" hidden="1"/>
    <row r="55274" hidden="1"/>
    <row r="55275" hidden="1"/>
    <row r="55276" hidden="1"/>
    <row r="55277" hidden="1"/>
    <row r="55278" hidden="1"/>
    <row r="55279" hidden="1"/>
    <row r="55280" hidden="1"/>
    <row r="55281" hidden="1"/>
    <row r="55282" hidden="1"/>
    <row r="55283" hidden="1"/>
    <row r="55284" hidden="1"/>
    <row r="55285" hidden="1"/>
    <row r="55286" hidden="1"/>
    <row r="55287" hidden="1"/>
    <row r="55288" hidden="1"/>
    <row r="55289" hidden="1"/>
    <row r="55290" hidden="1"/>
    <row r="55291" hidden="1"/>
    <row r="55292" hidden="1"/>
    <row r="55293" hidden="1"/>
    <row r="55294" hidden="1"/>
    <row r="55295" hidden="1"/>
    <row r="55296" hidden="1"/>
    <row r="55297" hidden="1"/>
    <row r="55298" hidden="1"/>
    <row r="55299" hidden="1"/>
    <row r="55300" hidden="1"/>
    <row r="55301" hidden="1"/>
    <row r="55302" hidden="1"/>
    <row r="55303" hidden="1"/>
    <row r="55304" hidden="1"/>
    <row r="55305" hidden="1"/>
    <row r="55306" hidden="1"/>
    <row r="55307" hidden="1"/>
    <row r="55308" hidden="1"/>
    <row r="55309" hidden="1"/>
    <row r="55310" hidden="1"/>
    <row r="55311" hidden="1"/>
    <row r="55312" hidden="1"/>
    <row r="55313" hidden="1"/>
    <row r="55314" hidden="1"/>
    <row r="55315" hidden="1"/>
    <row r="55316" hidden="1"/>
    <row r="55317" hidden="1"/>
    <row r="55318" hidden="1"/>
    <row r="55319" hidden="1"/>
    <row r="55320" hidden="1"/>
    <row r="55321" hidden="1"/>
    <row r="55322" hidden="1"/>
    <row r="55323" hidden="1"/>
    <row r="55324" hidden="1"/>
    <row r="55325" hidden="1"/>
    <row r="55326" hidden="1"/>
    <row r="55327" hidden="1"/>
    <row r="55328" hidden="1"/>
    <row r="55329" hidden="1"/>
    <row r="55330" hidden="1"/>
    <row r="55331" hidden="1"/>
    <row r="55332" hidden="1"/>
    <row r="55333" hidden="1"/>
    <row r="55334" hidden="1"/>
    <row r="55335" hidden="1"/>
    <row r="55336" hidden="1"/>
    <row r="55337" hidden="1"/>
    <row r="55338" hidden="1"/>
    <row r="55339" hidden="1"/>
    <row r="55340" hidden="1"/>
    <row r="55341" hidden="1"/>
    <row r="55342" hidden="1"/>
    <row r="55343" hidden="1"/>
    <row r="55344" hidden="1"/>
    <row r="55345" hidden="1"/>
    <row r="55346" hidden="1"/>
    <row r="55347" hidden="1"/>
    <row r="55348" hidden="1"/>
    <row r="55349" hidden="1"/>
    <row r="55350" hidden="1"/>
    <row r="55351" hidden="1"/>
    <row r="55352" hidden="1"/>
    <row r="55353" hidden="1"/>
    <row r="55354" hidden="1"/>
    <row r="55355" hidden="1"/>
    <row r="55356" hidden="1"/>
    <row r="55357" hidden="1"/>
    <row r="55358" hidden="1"/>
    <row r="55359" hidden="1"/>
    <row r="55360" hidden="1"/>
    <row r="55361" hidden="1"/>
    <row r="55362" hidden="1"/>
    <row r="55363" hidden="1"/>
    <row r="55364" hidden="1"/>
    <row r="55365" hidden="1"/>
    <row r="55366" hidden="1"/>
    <row r="55367" hidden="1"/>
    <row r="55368" hidden="1"/>
    <row r="55369" hidden="1"/>
    <row r="55370" hidden="1"/>
    <row r="55371" hidden="1"/>
    <row r="55372" hidden="1"/>
    <row r="55373" hidden="1"/>
    <row r="55374" hidden="1"/>
    <row r="55375" hidden="1"/>
    <row r="55376" hidden="1"/>
    <row r="55377" hidden="1"/>
    <row r="55378" hidden="1"/>
    <row r="55379" hidden="1"/>
    <row r="55380" hidden="1"/>
    <row r="55381" hidden="1"/>
    <row r="55382" hidden="1"/>
    <row r="55383" hidden="1"/>
    <row r="55384" hidden="1"/>
    <row r="55385" hidden="1"/>
    <row r="55386" hidden="1"/>
    <row r="55387" hidden="1"/>
    <row r="55388" hidden="1"/>
    <row r="55389" hidden="1"/>
    <row r="55390" hidden="1"/>
    <row r="55391" hidden="1"/>
    <row r="55392" hidden="1"/>
    <row r="55393" hidden="1"/>
    <row r="55394" hidden="1"/>
    <row r="55395" hidden="1"/>
    <row r="55396" hidden="1"/>
    <row r="55397" hidden="1"/>
    <row r="55398" hidden="1"/>
    <row r="55399" hidden="1"/>
    <row r="55400" hidden="1"/>
    <row r="55401" hidden="1"/>
    <row r="55402" hidden="1"/>
    <row r="55403" hidden="1"/>
    <row r="55404" hidden="1"/>
    <row r="55405" hidden="1"/>
    <row r="55406" hidden="1"/>
    <row r="55407" hidden="1"/>
    <row r="55408" hidden="1"/>
    <row r="55409" hidden="1"/>
    <row r="55410" hidden="1"/>
    <row r="55411" hidden="1"/>
    <row r="55412" hidden="1"/>
    <row r="55413" hidden="1"/>
    <row r="55414" hidden="1"/>
    <row r="55415" hidden="1"/>
    <row r="55416" hidden="1"/>
    <row r="55417" hidden="1"/>
    <row r="55418" hidden="1"/>
    <row r="55419" hidden="1"/>
    <row r="55420" hidden="1"/>
    <row r="55421" hidden="1"/>
    <row r="55422" hidden="1"/>
    <row r="55423" hidden="1"/>
    <row r="55424" hidden="1"/>
    <row r="55425" hidden="1"/>
    <row r="55426" hidden="1"/>
    <row r="55427" hidden="1"/>
    <row r="55428" hidden="1"/>
    <row r="55429" hidden="1"/>
    <row r="55430" hidden="1"/>
    <row r="55431" hidden="1"/>
    <row r="55432" hidden="1"/>
    <row r="55433" hidden="1"/>
    <row r="55434" hidden="1"/>
    <row r="55435" hidden="1"/>
    <row r="55436" hidden="1"/>
    <row r="55437" hidden="1"/>
    <row r="55438" hidden="1"/>
    <row r="55439" hidden="1"/>
    <row r="55440" hidden="1"/>
    <row r="55441" hidden="1"/>
    <row r="55442" hidden="1"/>
    <row r="55443" hidden="1"/>
    <row r="55444" hidden="1"/>
    <row r="55445" hidden="1"/>
    <row r="55446" hidden="1"/>
    <row r="55447" hidden="1"/>
    <row r="55448" hidden="1"/>
    <row r="55449" hidden="1"/>
    <row r="55450" hidden="1"/>
    <row r="55451" hidden="1"/>
    <row r="55452" hidden="1"/>
    <row r="55453" hidden="1"/>
    <row r="55454" hidden="1"/>
    <row r="55455" hidden="1"/>
    <row r="55456" hidden="1"/>
    <row r="55457" hidden="1"/>
    <row r="55458" hidden="1"/>
    <row r="55459" hidden="1"/>
    <row r="55460" hidden="1"/>
    <row r="55461" hidden="1"/>
    <row r="55462" hidden="1"/>
    <row r="55463" hidden="1"/>
    <row r="55464" hidden="1"/>
    <row r="55465" hidden="1"/>
    <row r="55466" hidden="1"/>
    <row r="55467" hidden="1"/>
    <row r="55468" hidden="1"/>
    <row r="55469" hidden="1"/>
    <row r="55470" hidden="1"/>
    <row r="55471" hidden="1"/>
    <row r="55472" hidden="1"/>
    <row r="55473" hidden="1"/>
    <row r="55474" hidden="1"/>
    <row r="55475" hidden="1"/>
    <row r="55476" hidden="1"/>
    <row r="55477" hidden="1"/>
    <row r="55478" hidden="1"/>
    <row r="55479" hidden="1"/>
    <row r="55480" hidden="1"/>
    <row r="55481" hidden="1"/>
    <row r="55482" hidden="1"/>
    <row r="55483" hidden="1"/>
    <row r="55484" hidden="1"/>
    <row r="55485" hidden="1"/>
    <row r="55486" hidden="1"/>
    <row r="55487" hidden="1"/>
    <row r="55488" hidden="1"/>
    <row r="55489" hidden="1"/>
    <row r="55490" hidden="1"/>
    <row r="55491" hidden="1"/>
    <row r="55492" hidden="1"/>
    <row r="55493" hidden="1"/>
    <row r="55494" hidden="1"/>
    <row r="55495" hidden="1"/>
    <row r="55496" hidden="1"/>
    <row r="55497" hidden="1"/>
    <row r="55498" hidden="1"/>
    <row r="55499" hidden="1"/>
    <row r="55500" hidden="1"/>
    <row r="55501" hidden="1"/>
    <row r="55502" hidden="1"/>
    <row r="55503" hidden="1"/>
    <row r="55504" hidden="1"/>
    <row r="55505" hidden="1"/>
    <row r="55506" hidden="1"/>
    <row r="55507" hidden="1"/>
    <row r="55508" hidden="1"/>
    <row r="55509" hidden="1"/>
    <row r="55510" hidden="1"/>
    <row r="55511" hidden="1"/>
    <row r="55512" hidden="1"/>
    <row r="55513" hidden="1"/>
    <row r="55514" hidden="1"/>
    <row r="55515" hidden="1"/>
    <row r="55516" hidden="1"/>
    <row r="55517" hidden="1"/>
    <row r="55518" hidden="1"/>
    <row r="55519" hidden="1"/>
    <row r="55520" hidden="1"/>
    <row r="55521" hidden="1"/>
    <row r="55522" hidden="1"/>
    <row r="55523" hidden="1"/>
    <row r="55524" hidden="1"/>
    <row r="55525" hidden="1"/>
    <row r="55526" hidden="1"/>
    <row r="55527" hidden="1"/>
    <row r="55528" hidden="1"/>
    <row r="55529" hidden="1"/>
    <row r="55530" hidden="1"/>
    <row r="55531" hidden="1"/>
    <row r="55532" hidden="1"/>
    <row r="55533" hidden="1"/>
    <row r="55534" hidden="1"/>
    <row r="55535" hidden="1"/>
    <row r="55536" hidden="1"/>
    <row r="55537" hidden="1"/>
    <row r="55538" hidden="1"/>
    <row r="55539" hidden="1"/>
    <row r="55540" hidden="1"/>
    <row r="55541" hidden="1"/>
    <row r="55542" hidden="1"/>
    <row r="55543" hidden="1"/>
    <row r="55544" hidden="1"/>
    <row r="55545" hidden="1"/>
    <row r="55546" hidden="1"/>
    <row r="55547" hidden="1"/>
    <row r="55548" hidden="1"/>
    <row r="55549" hidden="1"/>
    <row r="55550" hidden="1"/>
    <row r="55551" hidden="1"/>
    <row r="55552" hidden="1"/>
    <row r="55553" hidden="1"/>
    <row r="55554" hidden="1"/>
    <row r="55555" hidden="1"/>
    <row r="55556" hidden="1"/>
    <row r="55557" hidden="1"/>
    <row r="55558" hidden="1"/>
    <row r="55559" hidden="1"/>
    <row r="55560" hidden="1"/>
    <row r="55561" hidden="1"/>
    <row r="55562" hidden="1"/>
    <row r="55563" hidden="1"/>
    <row r="55564" hidden="1"/>
    <row r="55565" hidden="1"/>
    <row r="55566" hidden="1"/>
    <row r="55567" hidden="1"/>
    <row r="55568" hidden="1"/>
    <row r="55569" hidden="1"/>
    <row r="55570" hidden="1"/>
    <row r="55571" hidden="1"/>
    <row r="55572" hidden="1"/>
    <row r="55573" hidden="1"/>
    <row r="55574" hidden="1"/>
    <row r="55575" hidden="1"/>
    <row r="55576" hidden="1"/>
    <row r="55577" hidden="1"/>
    <row r="55578" hidden="1"/>
    <row r="55579" hidden="1"/>
    <row r="55580" hidden="1"/>
    <row r="55581" hidden="1"/>
    <row r="55582" hidden="1"/>
    <row r="55583" hidden="1"/>
    <row r="55584" hidden="1"/>
    <row r="55585" hidden="1"/>
    <row r="55586" hidden="1"/>
    <row r="55587" hidden="1"/>
    <row r="55588" hidden="1"/>
    <row r="55589" hidden="1"/>
    <row r="55590" hidden="1"/>
    <row r="55591" hidden="1"/>
    <row r="55592" hidden="1"/>
    <row r="55593" hidden="1"/>
    <row r="55594" hidden="1"/>
    <row r="55595" hidden="1"/>
    <row r="55596" hidden="1"/>
    <row r="55597" hidden="1"/>
    <row r="55598" hidden="1"/>
    <row r="55599" hidden="1"/>
    <row r="55600" hidden="1"/>
    <row r="55601" hidden="1"/>
    <row r="55602" hidden="1"/>
    <row r="55603" hidden="1"/>
    <row r="55604" hidden="1"/>
    <row r="55605" hidden="1"/>
    <row r="55606" hidden="1"/>
    <row r="55607" hidden="1"/>
    <row r="55608" hidden="1"/>
    <row r="55609" hidden="1"/>
    <row r="55610" hidden="1"/>
    <row r="55611" hidden="1"/>
    <row r="55612" hidden="1"/>
    <row r="55613" hidden="1"/>
    <row r="55614" hidden="1"/>
    <row r="55615" hidden="1"/>
    <row r="55616" hidden="1"/>
    <row r="55617" hidden="1"/>
    <row r="55618" hidden="1"/>
    <row r="55619" hidden="1"/>
    <row r="55620" hidden="1"/>
    <row r="55621" hidden="1"/>
    <row r="55622" hidden="1"/>
    <row r="55623" hidden="1"/>
    <row r="55624" hidden="1"/>
    <row r="55625" hidden="1"/>
    <row r="55626" hidden="1"/>
    <row r="55627" hidden="1"/>
    <row r="55628" hidden="1"/>
    <row r="55629" hidden="1"/>
    <row r="55630" hidden="1"/>
    <row r="55631" hidden="1"/>
    <row r="55632" hidden="1"/>
    <row r="55633" hidden="1"/>
    <row r="55634" hidden="1"/>
    <row r="55635" hidden="1"/>
    <row r="55636" hidden="1"/>
    <row r="55637" hidden="1"/>
    <row r="55638" hidden="1"/>
    <row r="55639" hidden="1"/>
    <row r="55640" hidden="1"/>
    <row r="55641" hidden="1"/>
    <row r="55642" hidden="1"/>
    <row r="55643" hidden="1"/>
    <row r="55644" hidden="1"/>
    <row r="55645" hidden="1"/>
    <row r="55646" hidden="1"/>
    <row r="55647" hidden="1"/>
    <row r="55648" hidden="1"/>
    <row r="55649" hidden="1"/>
    <row r="55650" hidden="1"/>
    <row r="55651" hidden="1"/>
    <row r="55652" hidden="1"/>
    <row r="55653" hidden="1"/>
    <row r="55654" hidden="1"/>
    <row r="55655" hidden="1"/>
    <row r="55656" hidden="1"/>
    <row r="55657" hidden="1"/>
    <row r="55658" hidden="1"/>
    <row r="55659" hidden="1"/>
    <row r="55660" hidden="1"/>
    <row r="55661" hidden="1"/>
    <row r="55662" hidden="1"/>
    <row r="55663" hidden="1"/>
    <row r="55664" hidden="1"/>
    <row r="55665" hidden="1"/>
    <row r="55666" hidden="1"/>
    <row r="55667" hidden="1"/>
    <row r="55668" hidden="1"/>
    <row r="55669" hidden="1"/>
    <row r="55670" hidden="1"/>
    <row r="55671" hidden="1"/>
    <row r="55672" hidden="1"/>
    <row r="55673" hidden="1"/>
    <row r="55674" hidden="1"/>
    <row r="55675" hidden="1"/>
    <row r="55676" hidden="1"/>
    <row r="55677" hidden="1"/>
    <row r="55678" hidden="1"/>
    <row r="55679" hidden="1"/>
    <row r="55680" hidden="1"/>
    <row r="55681" hidden="1"/>
    <row r="55682" hidden="1"/>
    <row r="55683" hidden="1"/>
    <row r="55684" hidden="1"/>
    <row r="55685" hidden="1"/>
    <row r="55686" hidden="1"/>
    <row r="55687" hidden="1"/>
    <row r="55688" hidden="1"/>
    <row r="55689" hidden="1"/>
    <row r="55690" hidden="1"/>
    <row r="55691" hidden="1"/>
    <row r="55692" hidden="1"/>
    <row r="55693" hidden="1"/>
    <row r="55694" hidden="1"/>
    <row r="55695" hidden="1"/>
    <row r="55696" hidden="1"/>
    <row r="55697" hidden="1"/>
    <row r="55698" hidden="1"/>
    <row r="55699" hidden="1"/>
    <row r="55700" hidden="1"/>
    <row r="55701" hidden="1"/>
    <row r="55702" hidden="1"/>
    <row r="55703" hidden="1"/>
    <row r="55704" hidden="1"/>
    <row r="55705" hidden="1"/>
    <row r="55706" hidden="1"/>
    <row r="55707" hidden="1"/>
    <row r="55708" hidden="1"/>
    <row r="55709" hidden="1"/>
    <row r="55710" hidden="1"/>
    <row r="55711" hidden="1"/>
    <row r="55712" hidden="1"/>
    <row r="55713" hidden="1"/>
    <row r="55714" hidden="1"/>
    <row r="55715" hidden="1"/>
    <row r="55716" hidden="1"/>
    <row r="55717" hidden="1"/>
    <row r="55718" hidden="1"/>
    <row r="55719" hidden="1"/>
    <row r="55720" hidden="1"/>
    <row r="55721" hidden="1"/>
    <row r="55722" hidden="1"/>
    <row r="55723" hidden="1"/>
    <row r="55724" hidden="1"/>
    <row r="55725" hidden="1"/>
    <row r="55726" hidden="1"/>
    <row r="55727" hidden="1"/>
    <row r="55728" hidden="1"/>
    <row r="55729" hidden="1"/>
    <row r="55730" hidden="1"/>
    <row r="55731" hidden="1"/>
    <row r="55732" hidden="1"/>
    <row r="55733" hidden="1"/>
    <row r="55734" hidden="1"/>
    <row r="55735" hidden="1"/>
    <row r="55736" hidden="1"/>
    <row r="55737" hidden="1"/>
    <row r="55738" hidden="1"/>
    <row r="55739" hidden="1"/>
    <row r="55740" hidden="1"/>
    <row r="55741" hidden="1"/>
    <row r="55742" hidden="1"/>
    <row r="55743" hidden="1"/>
    <row r="55744" hidden="1"/>
    <row r="55745" hidden="1"/>
    <row r="55746" hidden="1"/>
    <row r="55747" hidden="1"/>
    <row r="55748" hidden="1"/>
    <row r="55749" hidden="1"/>
    <row r="55750" hidden="1"/>
    <row r="55751" hidden="1"/>
    <row r="55752" hidden="1"/>
    <row r="55753" hidden="1"/>
    <row r="55754" hidden="1"/>
    <row r="55755" hidden="1"/>
    <row r="55756" hidden="1"/>
    <row r="55757" hidden="1"/>
    <row r="55758" hidden="1"/>
    <row r="55759" hidden="1"/>
    <row r="55760" hidden="1"/>
    <row r="55761" hidden="1"/>
    <row r="55762" hidden="1"/>
    <row r="55763" hidden="1"/>
    <row r="55764" hidden="1"/>
    <row r="55765" hidden="1"/>
    <row r="55766" hidden="1"/>
    <row r="55767" hidden="1"/>
    <row r="55768" hidden="1"/>
    <row r="55769" hidden="1"/>
    <row r="55770" hidden="1"/>
    <row r="55771" hidden="1"/>
    <row r="55772" hidden="1"/>
    <row r="55773" hidden="1"/>
    <row r="55774" hidden="1"/>
    <row r="55775" hidden="1"/>
    <row r="55776" hidden="1"/>
    <row r="55777" hidden="1"/>
    <row r="55778" hidden="1"/>
    <row r="55779" hidden="1"/>
    <row r="55780" hidden="1"/>
    <row r="55781" hidden="1"/>
    <row r="55782" hidden="1"/>
    <row r="55783" hidden="1"/>
    <row r="55784" hidden="1"/>
    <row r="55785" hidden="1"/>
    <row r="55786" hidden="1"/>
    <row r="55787" hidden="1"/>
    <row r="55788" hidden="1"/>
    <row r="55789" hidden="1"/>
    <row r="55790" hidden="1"/>
    <row r="55791" hidden="1"/>
    <row r="55792" hidden="1"/>
    <row r="55793" hidden="1"/>
    <row r="55794" hidden="1"/>
    <row r="55795" hidden="1"/>
    <row r="55796" hidden="1"/>
    <row r="55797" hidden="1"/>
    <row r="55798" hidden="1"/>
    <row r="55799" hidden="1"/>
    <row r="55800" hidden="1"/>
    <row r="55801" hidden="1"/>
    <row r="55802" hidden="1"/>
    <row r="55803" hidden="1"/>
    <row r="55804" hidden="1"/>
    <row r="55805" hidden="1"/>
    <row r="55806" hidden="1"/>
    <row r="55807" hidden="1"/>
    <row r="55808" hidden="1"/>
    <row r="55809" hidden="1"/>
    <row r="55810" hidden="1"/>
    <row r="55811" hidden="1"/>
    <row r="55812" hidden="1"/>
    <row r="55813" hidden="1"/>
    <row r="55814" hidden="1"/>
    <row r="55815" hidden="1"/>
    <row r="55816" hidden="1"/>
    <row r="55817" hidden="1"/>
    <row r="55818" hidden="1"/>
    <row r="55819" hidden="1"/>
    <row r="55820" hidden="1"/>
    <row r="55821" hidden="1"/>
    <row r="55822" hidden="1"/>
    <row r="55823" hidden="1"/>
    <row r="55824" hidden="1"/>
    <row r="55825" hidden="1"/>
    <row r="55826" hidden="1"/>
    <row r="55827" hidden="1"/>
    <row r="55828" hidden="1"/>
    <row r="55829" hidden="1"/>
    <row r="55830" hidden="1"/>
    <row r="55831" hidden="1"/>
    <row r="55832" hidden="1"/>
    <row r="55833" hidden="1"/>
    <row r="55834" hidden="1"/>
    <row r="55835" hidden="1"/>
    <row r="55836" hidden="1"/>
    <row r="55837" hidden="1"/>
    <row r="55838" hidden="1"/>
    <row r="55839" hidden="1"/>
    <row r="55840" hidden="1"/>
    <row r="55841" hidden="1"/>
    <row r="55842" hidden="1"/>
    <row r="55843" hidden="1"/>
    <row r="55844" hidden="1"/>
    <row r="55845" hidden="1"/>
    <row r="55846" hidden="1"/>
    <row r="55847" hidden="1"/>
    <row r="55848" hidden="1"/>
    <row r="55849" hidden="1"/>
    <row r="55850" hidden="1"/>
    <row r="55851" hidden="1"/>
    <row r="55852" hidden="1"/>
    <row r="55853" hidden="1"/>
    <row r="55854" hidden="1"/>
    <row r="55855" hidden="1"/>
    <row r="55856" hidden="1"/>
    <row r="55857" hidden="1"/>
    <row r="55858" hidden="1"/>
    <row r="55859" hidden="1"/>
    <row r="55860" hidden="1"/>
    <row r="55861" hidden="1"/>
    <row r="55862" hidden="1"/>
    <row r="55863" hidden="1"/>
    <row r="55864" hidden="1"/>
    <row r="55865" hidden="1"/>
    <row r="55866" hidden="1"/>
    <row r="55867" hidden="1"/>
    <row r="55868" hidden="1"/>
    <row r="55869" hidden="1"/>
    <row r="55870" hidden="1"/>
    <row r="55871" hidden="1"/>
    <row r="55872" hidden="1"/>
    <row r="55873" hidden="1"/>
    <row r="55874" hidden="1"/>
    <row r="55875" hidden="1"/>
    <row r="55876" hidden="1"/>
    <row r="55877" hidden="1"/>
    <row r="55878" hidden="1"/>
    <row r="55879" hidden="1"/>
    <row r="55880" hidden="1"/>
    <row r="55881" hidden="1"/>
    <row r="55882" hidden="1"/>
    <row r="55883" hidden="1"/>
    <row r="55884" hidden="1"/>
    <row r="55885" hidden="1"/>
    <row r="55886" hidden="1"/>
    <row r="55887" hidden="1"/>
    <row r="55888" hidden="1"/>
    <row r="55889" hidden="1"/>
    <row r="55890" hidden="1"/>
    <row r="55891" hidden="1"/>
    <row r="55892" hidden="1"/>
    <row r="55893" hidden="1"/>
    <row r="55894" hidden="1"/>
    <row r="55895" hidden="1"/>
    <row r="55896" hidden="1"/>
    <row r="55897" hidden="1"/>
    <row r="55898" hidden="1"/>
    <row r="55899" hidden="1"/>
    <row r="55900" hidden="1"/>
    <row r="55901" hidden="1"/>
    <row r="55902" hidden="1"/>
    <row r="55903" hidden="1"/>
    <row r="55904" hidden="1"/>
    <row r="55905" hidden="1"/>
    <row r="55906" hidden="1"/>
    <row r="55907" hidden="1"/>
    <row r="55908" hidden="1"/>
    <row r="55909" hidden="1"/>
    <row r="55910" hidden="1"/>
    <row r="55911" hidden="1"/>
    <row r="55912" hidden="1"/>
    <row r="55913" hidden="1"/>
    <row r="55914" hidden="1"/>
    <row r="55915" hidden="1"/>
    <row r="55916" hidden="1"/>
    <row r="55917" hidden="1"/>
    <row r="55918" hidden="1"/>
    <row r="55919" hidden="1"/>
    <row r="55920" hidden="1"/>
    <row r="55921" hidden="1"/>
    <row r="55922" hidden="1"/>
    <row r="55923" hidden="1"/>
    <row r="55924" hidden="1"/>
    <row r="55925" hidden="1"/>
    <row r="55926" hidden="1"/>
    <row r="55927" hidden="1"/>
    <row r="55928" hidden="1"/>
    <row r="55929" hidden="1"/>
    <row r="55930" hidden="1"/>
    <row r="55931" hidden="1"/>
    <row r="55932" hidden="1"/>
    <row r="55933" hidden="1"/>
    <row r="55934" hidden="1"/>
    <row r="55935" hidden="1"/>
    <row r="55936" hidden="1"/>
    <row r="55937" hidden="1"/>
    <row r="55938" hidden="1"/>
    <row r="55939" hidden="1"/>
    <row r="55940" hidden="1"/>
    <row r="55941" hidden="1"/>
    <row r="55942" hidden="1"/>
    <row r="55943" hidden="1"/>
    <row r="55944" hidden="1"/>
    <row r="55945" hidden="1"/>
    <row r="55946" hidden="1"/>
    <row r="55947" hidden="1"/>
    <row r="55948" hidden="1"/>
    <row r="55949" hidden="1"/>
    <row r="55950" hidden="1"/>
    <row r="55951" hidden="1"/>
    <row r="55952" hidden="1"/>
    <row r="55953" hidden="1"/>
    <row r="55954" hidden="1"/>
    <row r="55955" hidden="1"/>
    <row r="55956" hidden="1"/>
    <row r="55957" hidden="1"/>
    <row r="55958" hidden="1"/>
    <row r="55959" hidden="1"/>
    <row r="55960" hidden="1"/>
    <row r="55961" hidden="1"/>
    <row r="55962" hidden="1"/>
    <row r="55963" hidden="1"/>
    <row r="55964" hidden="1"/>
    <row r="55965" hidden="1"/>
    <row r="55966" hidden="1"/>
    <row r="55967" hidden="1"/>
    <row r="55968" hidden="1"/>
    <row r="55969" hidden="1"/>
    <row r="55970" hidden="1"/>
    <row r="55971" hidden="1"/>
    <row r="55972" hidden="1"/>
    <row r="55973" hidden="1"/>
    <row r="55974" hidden="1"/>
    <row r="55975" hidden="1"/>
    <row r="55976" hidden="1"/>
    <row r="55977" hidden="1"/>
    <row r="55978" hidden="1"/>
    <row r="55979" hidden="1"/>
    <row r="55980" hidden="1"/>
    <row r="55981" hidden="1"/>
    <row r="55982" hidden="1"/>
    <row r="55983" hidden="1"/>
    <row r="55984" hidden="1"/>
    <row r="55985" hidden="1"/>
    <row r="55986" hidden="1"/>
    <row r="55987" hidden="1"/>
    <row r="55988" hidden="1"/>
    <row r="55989" hidden="1"/>
    <row r="55990" hidden="1"/>
    <row r="55991" hidden="1"/>
    <row r="55992" hidden="1"/>
    <row r="55993" hidden="1"/>
    <row r="55994" hidden="1"/>
    <row r="55995" hidden="1"/>
    <row r="55996" hidden="1"/>
    <row r="55997" hidden="1"/>
    <row r="55998" hidden="1"/>
    <row r="55999" hidden="1"/>
    <row r="56000" hidden="1"/>
    <row r="56001" hidden="1"/>
    <row r="56002" hidden="1"/>
    <row r="56003" hidden="1"/>
    <row r="56004" hidden="1"/>
    <row r="56005" hidden="1"/>
    <row r="56006" hidden="1"/>
    <row r="56007" hidden="1"/>
    <row r="56008" hidden="1"/>
    <row r="56009" hidden="1"/>
    <row r="56010" hidden="1"/>
    <row r="56011" hidden="1"/>
    <row r="56012" hidden="1"/>
    <row r="56013" hidden="1"/>
    <row r="56014" hidden="1"/>
    <row r="56015" hidden="1"/>
    <row r="56016" hidden="1"/>
    <row r="56017" hidden="1"/>
    <row r="56018" hidden="1"/>
    <row r="56019" hidden="1"/>
    <row r="56020" hidden="1"/>
    <row r="56021" hidden="1"/>
    <row r="56022" hidden="1"/>
    <row r="56023" hidden="1"/>
    <row r="56024" hidden="1"/>
    <row r="56025" hidden="1"/>
    <row r="56026" hidden="1"/>
    <row r="56027" hidden="1"/>
    <row r="56028" hidden="1"/>
    <row r="56029" hidden="1"/>
    <row r="56030" hidden="1"/>
    <row r="56031" hidden="1"/>
    <row r="56032" hidden="1"/>
    <row r="56033" hidden="1"/>
    <row r="56034" hidden="1"/>
    <row r="56035" hidden="1"/>
    <row r="56036" hidden="1"/>
    <row r="56037" hidden="1"/>
    <row r="56038" hidden="1"/>
    <row r="56039" hidden="1"/>
    <row r="56040" hidden="1"/>
    <row r="56041" hidden="1"/>
    <row r="56042" hidden="1"/>
    <row r="56043" hidden="1"/>
    <row r="56044" hidden="1"/>
    <row r="56045" hidden="1"/>
    <row r="56046" hidden="1"/>
    <row r="56047" hidden="1"/>
    <row r="56048" hidden="1"/>
    <row r="56049" hidden="1"/>
    <row r="56050" hidden="1"/>
    <row r="56051" hidden="1"/>
    <row r="56052" hidden="1"/>
    <row r="56053" hidden="1"/>
    <row r="56054" hidden="1"/>
    <row r="56055" hidden="1"/>
    <row r="56056" hidden="1"/>
    <row r="56057" hidden="1"/>
    <row r="56058" hidden="1"/>
    <row r="56059" hidden="1"/>
    <row r="56060" hidden="1"/>
    <row r="56061" hidden="1"/>
    <row r="56062" hidden="1"/>
    <row r="56063" hidden="1"/>
    <row r="56064" hidden="1"/>
    <row r="56065" hidden="1"/>
    <row r="56066" hidden="1"/>
    <row r="56067" hidden="1"/>
    <row r="56068" hidden="1"/>
    <row r="56069" hidden="1"/>
    <row r="56070" hidden="1"/>
    <row r="56071" hidden="1"/>
    <row r="56072" hidden="1"/>
    <row r="56073" hidden="1"/>
    <row r="56074" hidden="1"/>
    <row r="56075" hidden="1"/>
    <row r="56076" hidden="1"/>
    <row r="56077" hidden="1"/>
    <row r="56078" hidden="1"/>
    <row r="56079" hidden="1"/>
    <row r="56080" hidden="1"/>
    <row r="56081" hidden="1"/>
    <row r="56082" hidden="1"/>
    <row r="56083" hidden="1"/>
    <row r="56084" hidden="1"/>
    <row r="56085" hidden="1"/>
    <row r="56086" hidden="1"/>
    <row r="56087" hidden="1"/>
    <row r="56088" hidden="1"/>
    <row r="56089" hidden="1"/>
    <row r="56090" hidden="1"/>
    <row r="56091" hidden="1"/>
    <row r="56092" hidden="1"/>
    <row r="56093" hidden="1"/>
    <row r="56094" hidden="1"/>
    <row r="56095" hidden="1"/>
    <row r="56096" hidden="1"/>
    <row r="56097" hidden="1"/>
    <row r="56098" hidden="1"/>
    <row r="56099" hidden="1"/>
    <row r="56100" hidden="1"/>
    <row r="56101" hidden="1"/>
    <row r="56102" hidden="1"/>
    <row r="56103" hidden="1"/>
    <row r="56104" hidden="1"/>
    <row r="56105" hidden="1"/>
    <row r="56106" hidden="1"/>
    <row r="56107" hidden="1"/>
    <row r="56108" hidden="1"/>
    <row r="56109" hidden="1"/>
    <row r="56110" hidden="1"/>
    <row r="56111" hidden="1"/>
    <row r="56112" hidden="1"/>
    <row r="56113" hidden="1"/>
    <row r="56114" hidden="1"/>
    <row r="56115" hidden="1"/>
    <row r="56116" hidden="1"/>
    <row r="56117" hidden="1"/>
    <row r="56118" hidden="1"/>
    <row r="56119" hidden="1"/>
    <row r="56120" hidden="1"/>
    <row r="56121" hidden="1"/>
    <row r="56122" hidden="1"/>
    <row r="56123" hidden="1"/>
    <row r="56124" hidden="1"/>
    <row r="56125" hidden="1"/>
    <row r="56126" hidden="1"/>
    <row r="56127" hidden="1"/>
    <row r="56128" hidden="1"/>
    <row r="56129" hidden="1"/>
    <row r="56130" hidden="1"/>
    <row r="56131" hidden="1"/>
    <row r="56132" hidden="1"/>
    <row r="56133" hidden="1"/>
    <row r="56134" hidden="1"/>
    <row r="56135" hidden="1"/>
    <row r="56136" hidden="1"/>
    <row r="56137" hidden="1"/>
    <row r="56138" hidden="1"/>
    <row r="56139" hidden="1"/>
    <row r="56140" hidden="1"/>
    <row r="56141" hidden="1"/>
    <row r="56142" hidden="1"/>
    <row r="56143" hidden="1"/>
    <row r="56144" hidden="1"/>
    <row r="56145" hidden="1"/>
    <row r="56146" hidden="1"/>
    <row r="56147" hidden="1"/>
    <row r="56148" hidden="1"/>
    <row r="56149" hidden="1"/>
    <row r="56150" hidden="1"/>
    <row r="56151" hidden="1"/>
    <row r="56152" hidden="1"/>
    <row r="56153" hidden="1"/>
    <row r="56154" hidden="1"/>
    <row r="56155" hidden="1"/>
    <row r="56156" hidden="1"/>
    <row r="56157" hidden="1"/>
    <row r="56158" hidden="1"/>
    <row r="56159" hidden="1"/>
    <row r="56160" hidden="1"/>
    <row r="56161" hidden="1"/>
    <row r="56162" hidden="1"/>
    <row r="56163" hidden="1"/>
    <row r="56164" hidden="1"/>
    <row r="56165" hidden="1"/>
    <row r="56166" hidden="1"/>
    <row r="56167" hidden="1"/>
    <row r="56168" hidden="1"/>
    <row r="56169" hidden="1"/>
    <row r="56170" hidden="1"/>
    <row r="56171" hidden="1"/>
    <row r="56172" hidden="1"/>
    <row r="56173" hidden="1"/>
    <row r="56174" hidden="1"/>
    <row r="56175" hidden="1"/>
    <row r="56176" hidden="1"/>
    <row r="56177" hidden="1"/>
    <row r="56178" hidden="1"/>
    <row r="56179" hidden="1"/>
    <row r="56180" hidden="1"/>
    <row r="56181" hidden="1"/>
    <row r="56182" hidden="1"/>
    <row r="56183" hidden="1"/>
    <row r="56184" hidden="1"/>
    <row r="56185" hidden="1"/>
    <row r="56186" hidden="1"/>
    <row r="56187" hidden="1"/>
    <row r="56188" hidden="1"/>
    <row r="56189" hidden="1"/>
    <row r="56190" hidden="1"/>
    <row r="56191" hidden="1"/>
    <row r="56192" hidden="1"/>
    <row r="56193" hidden="1"/>
    <row r="56194" hidden="1"/>
    <row r="56195" hidden="1"/>
    <row r="56196" hidden="1"/>
    <row r="56197" hidden="1"/>
    <row r="56198" hidden="1"/>
    <row r="56199" hidden="1"/>
    <row r="56200" hidden="1"/>
    <row r="56201" hidden="1"/>
    <row r="56202" hidden="1"/>
    <row r="56203" hidden="1"/>
    <row r="56204" hidden="1"/>
    <row r="56205" hidden="1"/>
    <row r="56206" hidden="1"/>
    <row r="56207" hidden="1"/>
    <row r="56208" hidden="1"/>
    <row r="56209" hidden="1"/>
    <row r="56210" hidden="1"/>
    <row r="56211" hidden="1"/>
    <row r="56212" hidden="1"/>
    <row r="56213" hidden="1"/>
    <row r="56214" hidden="1"/>
    <row r="56215" hidden="1"/>
    <row r="56216" hidden="1"/>
    <row r="56217" hidden="1"/>
    <row r="56218" hidden="1"/>
    <row r="56219" hidden="1"/>
    <row r="56220" hidden="1"/>
    <row r="56221" hidden="1"/>
    <row r="56222" hidden="1"/>
    <row r="56223" hidden="1"/>
    <row r="56224" hidden="1"/>
    <row r="56225" hidden="1"/>
    <row r="56226" hidden="1"/>
    <row r="56227" hidden="1"/>
    <row r="56228" hidden="1"/>
    <row r="56229" hidden="1"/>
    <row r="56230" hidden="1"/>
    <row r="56231" hidden="1"/>
    <row r="56232" hidden="1"/>
    <row r="56233" hidden="1"/>
    <row r="56234" hidden="1"/>
    <row r="56235" hidden="1"/>
    <row r="56236" hidden="1"/>
    <row r="56237" hidden="1"/>
    <row r="56238" hidden="1"/>
    <row r="56239" hidden="1"/>
    <row r="56240" hidden="1"/>
    <row r="56241" hidden="1"/>
    <row r="56242" hidden="1"/>
    <row r="56243" hidden="1"/>
    <row r="56244" hidden="1"/>
    <row r="56245" hidden="1"/>
    <row r="56246" hidden="1"/>
    <row r="56247" hidden="1"/>
    <row r="56248" hidden="1"/>
    <row r="56249" hidden="1"/>
    <row r="56250" hidden="1"/>
    <row r="56251" hidden="1"/>
    <row r="56252" hidden="1"/>
    <row r="56253" hidden="1"/>
    <row r="56254" hidden="1"/>
    <row r="56255" hidden="1"/>
    <row r="56256" hidden="1"/>
    <row r="56257" hidden="1"/>
    <row r="56258" hidden="1"/>
    <row r="56259" hidden="1"/>
    <row r="56260" hidden="1"/>
    <row r="56261" hidden="1"/>
    <row r="56262" hidden="1"/>
    <row r="56263" hidden="1"/>
    <row r="56264" hidden="1"/>
    <row r="56265" hidden="1"/>
    <row r="56266" hidden="1"/>
    <row r="56267" hidden="1"/>
    <row r="56268" hidden="1"/>
    <row r="56269" hidden="1"/>
    <row r="56270" hidden="1"/>
    <row r="56271" hidden="1"/>
    <row r="56272" hidden="1"/>
    <row r="56273" hidden="1"/>
    <row r="56274" hidden="1"/>
    <row r="56275" hidden="1"/>
    <row r="56276" hidden="1"/>
    <row r="56277" hidden="1"/>
    <row r="56278" hidden="1"/>
    <row r="56279" hidden="1"/>
    <row r="56280" hidden="1"/>
    <row r="56281" hidden="1"/>
    <row r="56282" hidden="1"/>
    <row r="56283" hidden="1"/>
    <row r="56284" hidden="1"/>
    <row r="56285" hidden="1"/>
    <row r="56286" hidden="1"/>
    <row r="56287" hidden="1"/>
    <row r="56288" hidden="1"/>
    <row r="56289" hidden="1"/>
    <row r="56290" hidden="1"/>
    <row r="56291" hidden="1"/>
    <row r="56292" hidden="1"/>
    <row r="56293" hidden="1"/>
    <row r="56294" hidden="1"/>
    <row r="56295" hidden="1"/>
    <row r="56296" hidden="1"/>
    <row r="56297" hidden="1"/>
    <row r="56298" hidden="1"/>
    <row r="56299" hidden="1"/>
    <row r="56300" hidden="1"/>
    <row r="56301" hidden="1"/>
    <row r="56302" hidden="1"/>
    <row r="56303" hidden="1"/>
    <row r="56304" hidden="1"/>
    <row r="56305" hidden="1"/>
    <row r="56306" hidden="1"/>
    <row r="56307" hidden="1"/>
    <row r="56308" hidden="1"/>
    <row r="56309" hidden="1"/>
    <row r="56310" hidden="1"/>
    <row r="56311" hidden="1"/>
    <row r="56312" hidden="1"/>
    <row r="56313" hidden="1"/>
    <row r="56314" hidden="1"/>
    <row r="56315" hidden="1"/>
    <row r="56316" hidden="1"/>
    <row r="56317" hidden="1"/>
    <row r="56318" hidden="1"/>
    <row r="56319" hidden="1"/>
    <row r="56320" hidden="1"/>
    <row r="56321" hidden="1"/>
    <row r="56322" hidden="1"/>
    <row r="56323" hidden="1"/>
    <row r="56324" hidden="1"/>
    <row r="56325" hidden="1"/>
    <row r="56326" hidden="1"/>
    <row r="56327" hidden="1"/>
    <row r="56328" hidden="1"/>
    <row r="56329" hidden="1"/>
    <row r="56330" hidden="1"/>
    <row r="56331" hidden="1"/>
    <row r="56332" hidden="1"/>
    <row r="56333" hidden="1"/>
    <row r="56334" hidden="1"/>
    <row r="56335" hidden="1"/>
    <row r="56336" hidden="1"/>
    <row r="56337" hidden="1"/>
    <row r="56338" hidden="1"/>
    <row r="56339" hidden="1"/>
    <row r="56340" hidden="1"/>
    <row r="56341" hidden="1"/>
    <row r="56342" hidden="1"/>
    <row r="56343" hidden="1"/>
    <row r="56344" hidden="1"/>
    <row r="56345" hidden="1"/>
    <row r="56346" hidden="1"/>
    <row r="56347" hidden="1"/>
    <row r="56348" hidden="1"/>
    <row r="56349" hidden="1"/>
    <row r="56350" hidden="1"/>
    <row r="56351" hidden="1"/>
    <row r="56352" hidden="1"/>
    <row r="56353" hidden="1"/>
    <row r="56354" hidden="1"/>
    <row r="56355" hidden="1"/>
    <row r="56356" hidden="1"/>
    <row r="56357" hidden="1"/>
    <row r="56358" hidden="1"/>
    <row r="56359" hidden="1"/>
    <row r="56360" hidden="1"/>
    <row r="56361" hidden="1"/>
    <row r="56362" hidden="1"/>
    <row r="56363" hidden="1"/>
    <row r="56364" hidden="1"/>
    <row r="56365" hidden="1"/>
    <row r="56366" hidden="1"/>
    <row r="56367" hidden="1"/>
    <row r="56368" hidden="1"/>
    <row r="56369" hidden="1"/>
    <row r="56370" hidden="1"/>
    <row r="56371" hidden="1"/>
    <row r="56372" hidden="1"/>
    <row r="56373" hidden="1"/>
    <row r="56374" hidden="1"/>
    <row r="56375" hidden="1"/>
    <row r="56376" hidden="1"/>
    <row r="56377" hidden="1"/>
    <row r="56378" hidden="1"/>
    <row r="56379" hidden="1"/>
    <row r="56380" hidden="1"/>
    <row r="56381" hidden="1"/>
    <row r="56382" hidden="1"/>
    <row r="56383" hidden="1"/>
    <row r="56384" hidden="1"/>
    <row r="56385" hidden="1"/>
    <row r="56386" hidden="1"/>
    <row r="56387" hidden="1"/>
    <row r="56388" hidden="1"/>
    <row r="56389" hidden="1"/>
    <row r="56390" hidden="1"/>
    <row r="56391" hidden="1"/>
    <row r="56392" hidden="1"/>
    <row r="56393" hidden="1"/>
    <row r="56394" hidden="1"/>
    <row r="56395" hidden="1"/>
    <row r="56396" hidden="1"/>
    <row r="56397" hidden="1"/>
    <row r="56398" hidden="1"/>
    <row r="56399" hidden="1"/>
    <row r="56400" hidden="1"/>
    <row r="56401" hidden="1"/>
    <row r="56402" hidden="1"/>
    <row r="56403" hidden="1"/>
    <row r="56404" hidden="1"/>
    <row r="56405" hidden="1"/>
    <row r="56406" hidden="1"/>
    <row r="56407" hidden="1"/>
    <row r="56408" hidden="1"/>
    <row r="56409" hidden="1"/>
    <row r="56410" hidden="1"/>
    <row r="56411" hidden="1"/>
    <row r="56412" hidden="1"/>
    <row r="56413" hidden="1"/>
    <row r="56414" hidden="1"/>
    <row r="56415" hidden="1"/>
    <row r="56416" hidden="1"/>
    <row r="56417" hidden="1"/>
    <row r="56418" hidden="1"/>
    <row r="56419" hidden="1"/>
    <row r="56420" hidden="1"/>
    <row r="56421" hidden="1"/>
    <row r="56422" hidden="1"/>
    <row r="56423" hidden="1"/>
    <row r="56424" hidden="1"/>
    <row r="56425" hidden="1"/>
    <row r="56426" hidden="1"/>
    <row r="56427" hidden="1"/>
    <row r="56428" hidden="1"/>
    <row r="56429" hidden="1"/>
    <row r="56430" hidden="1"/>
    <row r="56431" hidden="1"/>
    <row r="56432" hidden="1"/>
    <row r="56433" hidden="1"/>
    <row r="56434" hidden="1"/>
    <row r="56435" hidden="1"/>
    <row r="56436" hidden="1"/>
    <row r="56437" hidden="1"/>
    <row r="56438" hidden="1"/>
    <row r="56439" hidden="1"/>
    <row r="56440" hidden="1"/>
    <row r="56441" hidden="1"/>
    <row r="56442" hidden="1"/>
    <row r="56443" hidden="1"/>
    <row r="56444" hidden="1"/>
    <row r="56445" hidden="1"/>
    <row r="56446" hidden="1"/>
    <row r="56447" hidden="1"/>
    <row r="56448" hidden="1"/>
    <row r="56449" hidden="1"/>
    <row r="56450" hidden="1"/>
    <row r="56451" hidden="1"/>
    <row r="56452" hidden="1"/>
    <row r="56453" hidden="1"/>
    <row r="56454" hidden="1"/>
    <row r="56455" hidden="1"/>
    <row r="56456" hidden="1"/>
    <row r="56457" hidden="1"/>
    <row r="56458" hidden="1"/>
    <row r="56459" hidden="1"/>
    <row r="56460" hidden="1"/>
    <row r="56461" hidden="1"/>
    <row r="56462" hidden="1"/>
    <row r="56463" hidden="1"/>
    <row r="56464" hidden="1"/>
    <row r="56465" hidden="1"/>
    <row r="56466" hidden="1"/>
    <row r="56467" hidden="1"/>
    <row r="56468" hidden="1"/>
    <row r="56469" hidden="1"/>
    <row r="56470" hidden="1"/>
    <row r="56471" hidden="1"/>
    <row r="56472" hidden="1"/>
    <row r="56473" hidden="1"/>
    <row r="56474" hidden="1"/>
    <row r="56475" hidden="1"/>
    <row r="56476" hidden="1"/>
    <row r="56477" hidden="1"/>
    <row r="56478" hidden="1"/>
    <row r="56479" hidden="1"/>
    <row r="56480" hidden="1"/>
    <row r="56481" hidden="1"/>
    <row r="56482" hidden="1"/>
    <row r="56483" hidden="1"/>
    <row r="56484" hidden="1"/>
    <row r="56485" hidden="1"/>
    <row r="56486" hidden="1"/>
    <row r="56487" hidden="1"/>
    <row r="56488" hidden="1"/>
    <row r="56489" hidden="1"/>
    <row r="56490" hidden="1"/>
    <row r="56491" hidden="1"/>
    <row r="56492" hidden="1"/>
    <row r="56493" hidden="1"/>
    <row r="56494" hidden="1"/>
    <row r="56495" hidden="1"/>
    <row r="56496" hidden="1"/>
    <row r="56497" hidden="1"/>
    <row r="56498" hidden="1"/>
    <row r="56499" hidden="1"/>
    <row r="56500" hidden="1"/>
    <row r="56501" hidden="1"/>
    <row r="56502" hidden="1"/>
    <row r="56503" hidden="1"/>
    <row r="56504" hidden="1"/>
    <row r="56505" hidden="1"/>
    <row r="56506" hidden="1"/>
    <row r="56507" hidden="1"/>
    <row r="56508" hidden="1"/>
    <row r="56509" hidden="1"/>
    <row r="56510" hidden="1"/>
    <row r="56511" hidden="1"/>
    <row r="56512" hidden="1"/>
    <row r="56513" hidden="1"/>
    <row r="56514" hidden="1"/>
    <row r="56515" hidden="1"/>
    <row r="56516" hidden="1"/>
    <row r="56517" hidden="1"/>
    <row r="56518" hidden="1"/>
    <row r="56519" hidden="1"/>
    <row r="56520" hidden="1"/>
    <row r="56521" hidden="1"/>
    <row r="56522" hidden="1"/>
    <row r="56523" hidden="1"/>
    <row r="56524" hidden="1"/>
    <row r="56525" hidden="1"/>
    <row r="56526" hidden="1"/>
    <row r="56527" hidden="1"/>
    <row r="56528" hidden="1"/>
    <row r="56529" hidden="1"/>
    <row r="56530" hidden="1"/>
    <row r="56531" hidden="1"/>
    <row r="56532" hidden="1"/>
    <row r="56533" hidden="1"/>
    <row r="56534" hidden="1"/>
    <row r="56535" hidden="1"/>
    <row r="56536" hidden="1"/>
    <row r="56537" hidden="1"/>
    <row r="56538" hidden="1"/>
    <row r="56539" hidden="1"/>
    <row r="56540" hidden="1"/>
    <row r="56541" hidden="1"/>
    <row r="56542" hidden="1"/>
    <row r="56543" hidden="1"/>
    <row r="56544" hidden="1"/>
    <row r="56545" hidden="1"/>
    <row r="56546" hidden="1"/>
    <row r="56547" hidden="1"/>
    <row r="56548" hidden="1"/>
    <row r="56549" hidden="1"/>
    <row r="56550" hidden="1"/>
    <row r="56551" hidden="1"/>
    <row r="56552" hidden="1"/>
    <row r="56553" hidden="1"/>
    <row r="56554" hidden="1"/>
    <row r="56555" hidden="1"/>
    <row r="56556" hidden="1"/>
    <row r="56557" hidden="1"/>
    <row r="56558" hidden="1"/>
    <row r="56559" hidden="1"/>
    <row r="56560" hidden="1"/>
    <row r="56561" hidden="1"/>
    <row r="56562" hidden="1"/>
    <row r="56563" hidden="1"/>
    <row r="56564" hidden="1"/>
    <row r="56565" hidden="1"/>
    <row r="56566" hidden="1"/>
    <row r="56567" hidden="1"/>
    <row r="56568" hidden="1"/>
    <row r="56569" hidden="1"/>
    <row r="56570" hidden="1"/>
    <row r="56571" hidden="1"/>
    <row r="56572" hidden="1"/>
    <row r="56573" hidden="1"/>
    <row r="56574" hidden="1"/>
    <row r="56575" hidden="1"/>
    <row r="56576" hidden="1"/>
    <row r="56577" hidden="1"/>
    <row r="56578" hidden="1"/>
    <row r="56579" hidden="1"/>
    <row r="56580" hidden="1"/>
    <row r="56581" hidden="1"/>
    <row r="56582" hidden="1"/>
    <row r="56583" hidden="1"/>
    <row r="56584" hidden="1"/>
    <row r="56585" hidden="1"/>
    <row r="56586" hidden="1"/>
    <row r="56587" hidden="1"/>
    <row r="56588" hidden="1"/>
    <row r="56589" hidden="1"/>
    <row r="56590" hidden="1"/>
    <row r="56591" hidden="1"/>
    <row r="56592" hidden="1"/>
    <row r="56593" hidden="1"/>
    <row r="56594" hidden="1"/>
    <row r="56595" hidden="1"/>
    <row r="56596" hidden="1"/>
    <row r="56597" hidden="1"/>
    <row r="56598" hidden="1"/>
    <row r="56599" hidden="1"/>
    <row r="56600" hidden="1"/>
    <row r="56601" hidden="1"/>
    <row r="56602" hidden="1"/>
    <row r="56603" hidden="1"/>
    <row r="56604" hidden="1"/>
    <row r="56605" hidden="1"/>
    <row r="56606" hidden="1"/>
    <row r="56607" hidden="1"/>
    <row r="56608" hidden="1"/>
    <row r="56609" hidden="1"/>
    <row r="56610" hidden="1"/>
    <row r="56611" hidden="1"/>
    <row r="56612" hidden="1"/>
    <row r="56613" hidden="1"/>
    <row r="56614" hidden="1"/>
    <row r="56615" hidden="1"/>
    <row r="56616" hidden="1"/>
    <row r="56617" hidden="1"/>
    <row r="56618" hidden="1"/>
    <row r="56619" hidden="1"/>
    <row r="56620" hidden="1"/>
    <row r="56621" hidden="1"/>
    <row r="56622" hidden="1"/>
    <row r="56623" hidden="1"/>
    <row r="56624" hidden="1"/>
    <row r="56625" hidden="1"/>
    <row r="56626" hidden="1"/>
    <row r="56627" hidden="1"/>
    <row r="56628" hidden="1"/>
    <row r="56629" hidden="1"/>
    <row r="56630" hidden="1"/>
    <row r="56631" hidden="1"/>
    <row r="56632" hidden="1"/>
    <row r="56633" hidden="1"/>
    <row r="56634" hidden="1"/>
    <row r="56635" hidden="1"/>
    <row r="56636" hidden="1"/>
    <row r="56637" hidden="1"/>
    <row r="56638" hidden="1"/>
    <row r="56639" hidden="1"/>
    <row r="56640" hidden="1"/>
    <row r="56641" hidden="1"/>
    <row r="56642" hidden="1"/>
    <row r="56643" hidden="1"/>
    <row r="56644" hidden="1"/>
    <row r="56645" hidden="1"/>
    <row r="56646" hidden="1"/>
    <row r="56647" hidden="1"/>
    <row r="56648" hidden="1"/>
    <row r="56649" hidden="1"/>
    <row r="56650" hidden="1"/>
    <row r="56651" hidden="1"/>
    <row r="56652" hidden="1"/>
    <row r="56653" hidden="1"/>
    <row r="56654" hidden="1"/>
    <row r="56655" hidden="1"/>
    <row r="56656" hidden="1"/>
    <row r="56657" hidden="1"/>
    <row r="56658" hidden="1"/>
    <row r="56659" hidden="1"/>
    <row r="56660" hidden="1"/>
    <row r="56661" hidden="1"/>
    <row r="56662" hidden="1"/>
    <row r="56663" hidden="1"/>
    <row r="56664" hidden="1"/>
    <row r="56665" hidden="1"/>
    <row r="56666" hidden="1"/>
    <row r="56667" hidden="1"/>
    <row r="56668" hidden="1"/>
    <row r="56669" hidden="1"/>
    <row r="56670" hidden="1"/>
    <row r="56671" hidden="1"/>
    <row r="56672" hidden="1"/>
    <row r="56673" hidden="1"/>
    <row r="56674" hidden="1"/>
    <row r="56675" hidden="1"/>
    <row r="56676" hidden="1"/>
    <row r="56677" hidden="1"/>
    <row r="56678" hidden="1"/>
    <row r="56679" hidden="1"/>
    <row r="56680" hidden="1"/>
    <row r="56681" hidden="1"/>
    <row r="56682" hidden="1"/>
    <row r="56683" hidden="1"/>
    <row r="56684" hidden="1"/>
    <row r="56685" hidden="1"/>
    <row r="56686" hidden="1"/>
    <row r="56687" hidden="1"/>
    <row r="56688" hidden="1"/>
    <row r="56689" hidden="1"/>
    <row r="56690" hidden="1"/>
    <row r="56691" hidden="1"/>
    <row r="56692" hidden="1"/>
    <row r="56693" hidden="1"/>
    <row r="56694" hidden="1"/>
    <row r="56695" hidden="1"/>
    <row r="56696" hidden="1"/>
    <row r="56697" hidden="1"/>
    <row r="56698" hidden="1"/>
    <row r="56699" hidden="1"/>
    <row r="56700" hidden="1"/>
    <row r="56701" hidden="1"/>
    <row r="56702" hidden="1"/>
    <row r="56703" hidden="1"/>
    <row r="56704" hidden="1"/>
    <row r="56705" hidden="1"/>
    <row r="56706" hidden="1"/>
    <row r="56707" hidden="1"/>
    <row r="56708" hidden="1"/>
    <row r="56709" hidden="1"/>
    <row r="56710" hidden="1"/>
    <row r="56711" hidden="1"/>
    <row r="56712" hidden="1"/>
    <row r="56713" hidden="1"/>
    <row r="56714" hidden="1"/>
    <row r="56715" hidden="1"/>
    <row r="56716" hidden="1"/>
    <row r="56717" hidden="1"/>
    <row r="56718" hidden="1"/>
    <row r="56719" hidden="1"/>
    <row r="56720" hidden="1"/>
    <row r="56721" hidden="1"/>
    <row r="56722" hidden="1"/>
    <row r="56723" hidden="1"/>
    <row r="56724" hidden="1"/>
    <row r="56725" hidden="1"/>
    <row r="56726" hidden="1"/>
    <row r="56727" hidden="1"/>
    <row r="56728" hidden="1"/>
    <row r="56729" hidden="1"/>
    <row r="56730" hidden="1"/>
    <row r="56731" hidden="1"/>
    <row r="56732" hidden="1"/>
    <row r="56733" hidden="1"/>
    <row r="56734" hidden="1"/>
    <row r="56735" hidden="1"/>
    <row r="56736" hidden="1"/>
    <row r="56737" hidden="1"/>
    <row r="56738" hidden="1"/>
    <row r="56739" hidden="1"/>
    <row r="56740" hidden="1"/>
    <row r="56741" hidden="1"/>
    <row r="56742" hidden="1"/>
    <row r="56743" hidden="1"/>
    <row r="56744" hidden="1"/>
    <row r="56745" hidden="1"/>
    <row r="56746" hidden="1"/>
    <row r="56747" hidden="1"/>
    <row r="56748" hidden="1"/>
    <row r="56749" hidden="1"/>
    <row r="56750" hidden="1"/>
    <row r="56751" hidden="1"/>
    <row r="56752" hidden="1"/>
    <row r="56753" hidden="1"/>
    <row r="56754" hidden="1"/>
    <row r="56755" hidden="1"/>
    <row r="56756" hidden="1"/>
    <row r="56757" hidden="1"/>
    <row r="56758" hidden="1"/>
    <row r="56759" hidden="1"/>
    <row r="56760" hidden="1"/>
    <row r="56761" hidden="1"/>
    <row r="56762" hidden="1"/>
    <row r="56763" hidden="1"/>
    <row r="56764" hidden="1"/>
    <row r="56765" hidden="1"/>
    <row r="56766" hidden="1"/>
    <row r="56767" hidden="1"/>
    <row r="56768" hidden="1"/>
    <row r="56769" hidden="1"/>
    <row r="56770" hidden="1"/>
    <row r="56771" hidden="1"/>
    <row r="56772" hidden="1"/>
    <row r="56773" hidden="1"/>
    <row r="56774" hidden="1"/>
    <row r="56775" hidden="1"/>
    <row r="56776" hidden="1"/>
    <row r="56777" hidden="1"/>
    <row r="56778" hidden="1"/>
    <row r="56779" hidden="1"/>
    <row r="56780" hidden="1"/>
    <row r="56781" hidden="1"/>
    <row r="56782" hidden="1"/>
    <row r="56783" hidden="1"/>
    <row r="56784" hidden="1"/>
    <row r="56785" hidden="1"/>
    <row r="56786" hidden="1"/>
    <row r="56787" hidden="1"/>
    <row r="56788" hidden="1"/>
    <row r="56789" hidden="1"/>
    <row r="56790" hidden="1"/>
    <row r="56791" hidden="1"/>
    <row r="56792" hidden="1"/>
    <row r="56793" hidden="1"/>
    <row r="56794" hidden="1"/>
    <row r="56795" hidden="1"/>
    <row r="56796" hidden="1"/>
    <row r="56797" hidden="1"/>
    <row r="56798" hidden="1"/>
    <row r="56799" hidden="1"/>
    <row r="56800" hidden="1"/>
    <row r="56801" hidden="1"/>
    <row r="56802" hidden="1"/>
    <row r="56803" hidden="1"/>
    <row r="56804" hidden="1"/>
    <row r="56805" hidden="1"/>
    <row r="56806" hidden="1"/>
    <row r="56807" hidden="1"/>
    <row r="56808" hidden="1"/>
    <row r="56809" hidden="1"/>
    <row r="56810" hidden="1"/>
    <row r="56811" hidden="1"/>
    <row r="56812" hidden="1"/>
    <row r="56813" hidden="1"/>
    <row r="56814" hidden="1"/>
    <row r="56815" hidden="1"/>
    <row r="56816" hidden="1"/>
    <row r="56817" hidden="1"/>
    <row r="56818" hidden="1"/>
    <row r="56819" hidden="1"/>
    <row r="56820" hidden="1"/>
    <row r="56821" hidden="1"/>
    <row r="56822" hidden="1"/>
    <row r="56823" hidden="1"/>
    <row r="56824" hidden="1"/>
    <row r="56825" hidden="1"/>
    <row r="56826" hidden="1"/>
    <row r="56827" hidden="1"/>
    <row r="56828" hidden="1"/>
    <row r="56829" hidden="1"/>
    <row r="56830" hidden="1"/>
    <row r="56831" hidden="1"/>
    <row r="56832" hidden="1"/>
    <row r="56833" hidden="1"/>
    <row r="56834" hidden="1"/>
    <row r="56835" hidden="1"/>
    <row r="56836" hidden="1"/>
    <row r="56837" hidden="1"/>
    <row r="56838" hidden="1"/>
    <row r="56839" hidden="1"/>
    <row r="56840" hidden="1"/>
    <row r="56841" hidden="1"/>
    <row r="56842" hidden="1"/>
    <row r="56843" hidden="1"/>
    <row r="56844" hidden="1"/>
    <row r="56845" hidden="1"/>
    <row r="56846" hidden="1"/>
    <row r="56847" hidden="1"/>
    <row r="56848" hidden="1"/>
    <row r="56849" hidden="1"/>
    <row r="56850" hidden="1"/>
    <row r="56851" hidden="1"/>
    <row r="56852" hidden="1"/>
    <row r="56853" hidden="1"/>
    <row r="56854" hidden="1"/>
    <row r="56855" hidden="1"/>
    <row r="56856" hidden="1"/>
    <row r="56857" hidden="1"/>
    <row r="56858" hidden="1"/>
    <row r="56859" hidden="1"/>
    <row r="56860" hidden="1"/>
    <row r="56861" hidden="1"/>
    <row r="56862" hidden="1"/>
    <row r="56863" hidden="1"/>
    <row r="56864" hidden="1"/>
    <row r="56865" hidden="1"/>
    <row r="56866" hidden="1"/>
    <row r="56867" hidden="1"/>
    <row r="56868" hidden="1"/>
    <row r="56869" hidden="1"/>
    <row r="56870" hidden="1"/>
    <row r="56871" hidden="1"/>
    <row r="56872" hidden="1"/>
    <row r="56873" hidden="1"/>
    <row r="56874" hidden="1"/>
    <row r="56875" hidden="1"/>
    <row r="56876" hidden="1"/>
    <row r="56877" hidden="1"/>
    <row r="56878" hidden="1"/>
    <row r="56879" hidden="1"/>
    <row r="56880" hidden="1"/>
    <row r="56881" hidden="1"/>
    <row r="56882" hidden="1"/>
    <row r="56883" hidden="1"/>
    <row r="56884" hidden="1"/>
    <row r="56885" hidden="1"/>
    <row r="56886" hidden="1"/>
    <row r="56887" hidden="1"/>
    <row r="56888" hidden="1"/>
    <row r="56889" hidden="1"/>
    <row r="56890" hidden="1"/>
    <row r="56891" hidden="1"/>
    <row r="56892" hidden="1"/>
    <row r="56893" hidden="1"/>
    <row r="56894" hidden="1"/>
    <row r="56895" hidden="1"/>
    <row r="56896" hidden="1"/>
    <row r="56897" hidden="1"/>
    <row r="56898" hidden="1"/>
    <row r="56899" hidden="1"/>
    <row r="56900" hidden="1"/>
    <row r="56901" hidden="1"/>
    <row r="56902" hidden="1"/>
    <row r="56903" hidden="1"/>
    <row r="56904" hidden="1"/>
    <row r="56905" hidden="1"/>
    <row r="56906" hidden="1"/>
    <row r="56907" hidden="1"/>
    <row r="56908" hidden="1"/>
    <row r="56909" hidden="1"/>
    <row r="56910" hidden="1"/>
    <row r="56911" hidden="1"/>
    <row r="56912" hidden="1"/>
    <row r="56913" hidden="1"/>
    <row r="56914" hidden="1"/>
    <row r="56915" hidden="1"/>
    <row r="56916" hidden="1"/>
    <row r="56917" hidden="1"/>
    <row r="56918" hidden="1"/>
    <row r="56919" hidden="1"/>
    <row r="56920" hidden="1"/>
    <row r="56921" hidden="1"/>
    <row r="56922" hidden="1"/>
    <row r="56923" hidden="1"/>
    <row r="56924" hidden="1"/>
    <row r="56925" hidden="1"/>
    <row r="56926" hidden="1"/>
    <row r="56927" hidden="1"/>
    <row r="56928" hidden="1"/>
    <row r="56929" hidden="1"/>
    <row r="56930" hidden="1"/>
    <row r="56931" hidden="1"/>
    <row r="56932" hidden="1"/>
    <row r="56933" hidden="1"/>
    <row r="56934" hidden="1"/>
    <row r="56935" hidden="1"/>
    <row r="56936" hidden="1"/>
    <row r="56937" hidden="1"/>
    <row r="56938" hidden="1"/>
    <row r="56939" hidden="1"/>
    <row r="56940" hidden="1"/>
    <row r="56941" hidden="1"/>
    <row r="56942" hidden="1"/>
    <row r="56943" hidden="1"/>
    <row r="56944" hidden="1"/>
    <row r="56945" hidden="1"/>
    <row r="56946" hidden="1"/>
    <row r="56947" hidden="1"/>
    <row r="56948" hidden="1"/>
    <row r="56949" hidden="1"/>
    <row r="56950" hidden="1"/>
    <row r="56951" hidden="1"/>
    <row r="56952" hidden="1"/>
    <row r="56953" hidden="1"/>
    <row r="56954" hidden="1"/>
    <row r="56955" hidden="1"/>
    <row r="56956" hidden="1"/>
    <row r="56957" hidden="1"/>
    <row r="56958" hidden="1"/>
    <row r="56959" hidden="1"/>
    <row r="56960" hidden="1"/>
    <row r="56961" hidden="1"/>
    <row r="56962" hidden="1"/>
    <row r="56963" hidden="1"/>
    <row r="56964" hidden="1"/>
    <row r="56965" hidden="1"/>
    <row r="56966" hidden="1"/>
    <row r="56967" hidden="1"/>
    <row r="56968" hidden="1"/>
    <row r="56969" hidden="1"/>
    <row r="56970" hidden="1"/>
    <row r="56971" hidden="1"/>
    <row r="56972" hidden="1"/>
    <row r="56973" hidden="1"/>
    <row r="56974" hidden="1"/>
    <row r="56975" hidden="1"/>
    <row r="56976" hidden="1"/>
    <row r="56977" hidden="1"/>
    <row r="56978" hidden="1"/>
    <row r="56979" hidden="1"/>
    <row r="56980" hidden="1"/>
    <row r="56981" hidden="1"/>
    <row r="56982" hidden="1"/>
    <row r="56983" hidden="1"/>
    <row r="56984" hidden="1"/>
    <row r="56985" hidden="1"/>
    <row r="56986" hidden="1"/>
    <row r="56987" hidden="1"/>
    <row r="56988" hidden="1"/>
    <row r="56989" hidden="1"/>
    <row r="56990" hidden="1"/>
    <row r="56991" hidden="1"/>
    <row r="56992" hidden="1"/>
    <row r="56993" hidden="1"/>
    <row r="56994" hidden="1"/>
    <row r="56995" hidden="1"/>
    <row r="56996" hidden="1"/>
    <row r="56997" hidden="1"/>
    <row r="56998" hidden="1"/>
    <row r="56999" hidden="1"/>
    <row r="57000" hidden="1"/>
    <row r="57001" hidden="1"/>
    <row r="57002" hidden="1"/>
    <row r="57003" hidden="1"/>
    <row r="57004" hidden="1"/>
    <row r="57005" hidden="1"/>
    <row r="57006" hidden="1"/>
    <row r="57007" hidden="1"/>
    <row r="57008" hidden="1"/>
    <row r="57009" hidden="1"/>
    <row r="57010" hidden="1"/>
    <row r="57011" hidden="1"/>
    <row r="57012" hidden="1"/>
    <row r="57013" hidden="1"/>
    <row r="57014" hidden="1"/>
    <row r="57015" hidden="1"/>
    <row r="57016" hidden="1"/>
    <row r="57017" hidden="1"/>
    <row r="57018" hidden="1"/>
    <row r="57019" hidden="1"/>
    <row r="57020" hidden="1"/>
    <row r="57021" hidden="1"/>
    <row r="57022" hidden="1"/>
    <row r="57023" hidden="1"/>
    <row r="57024" hidden="1"/>
    <row r="57025" hidden="1"/>
    <row r="57026" hidden="1"/>
    <row r="57027" hidden="1"/>
    <row r="57028" hidden="1"/>
    <row r="57029" hidden="1"/>
    <row r="57030" hidden="1"/>
    <row r="57031" hidden="1"/>
    <row r="57032" hidden="1"/>
    <row r="57033" hidden="1"/>
    <row r="57034" hidden="1"/>
    <row r="57035" hidden="1"/>
    <row r="57036" hidden="1"/>
    <row r="57037" hidden="1"/>
    <row r="57038" hidden="1"/>
    <row r="57039" hidden="1"/>
    <row r="57040" hidden="1"/>
    <row r="57041" hidden="1"/>
    <row r="57042" hidden="1"/>
    <row r="57043" hidden="1"/>
    <row r="57044" hidden="1"/>
    <row r="57045" hidden="1"/>
    <row r="57046" hidden="1"/>
    <row r="57047" hidden="1"/>
    <row r="57048" hidden="1"/>
    <row r="57049" hidden="1"/>
    <row r="57050" hidden="1"/>
    <row r="57051" hidden="1"/>
    <row r="57052" hidden="1"/>
    <row r="57053" hidden="1"/>
    <row r="57054" hidden="1"/>
    <row r="57055" hidden="1"/>
    <row r="57056" hidden="1"/>
    <row r="57057" hidden="1"/>
    <row r="57058" hidden="1"/>
    <row r="57059" hidden="1"/>
    <row r="57060" hidden="1"/>
    <row r="57061" hidden="1"/>
    <row r="57062" hidden="1"/>
    <row r="57063" hidden="1"/>
    <row r="57064" hidden="1"/>
    <row r="57065" hidden="1"/>
    <row r="57066" hidden="1"/>
    <row r="57067" hidden="1"/>
    <row r="57068" hidden="1"/>
    <row r="57069" hidden="1"/>
    <row r="57070" hidden="1"/>
    <row r="57071" hidden="1"/>
    <row r="57072" hidden="1"/>
    <row r="57073" hidden="1"/>
    <row r="57074" hidden="1"/>
    <row r="57075" hidden="1"/>
    <row r="57076" hidden="1"/>
    <row r="57077" hidden="1"/>
    <row r="57078" hidden="1"/>
    <row r="57079" hidden="1"/>
    <row r="57080" hidden="1"/>
    <row r="57081" hidden="1"/>
    <row r="57082" hidden="1"/>
    <row r="57083" hidden="1"/>
    <row r="57084" hidden="1"/>
    <row r="57085" hidden="1"/>
    <row r="57086" hidden="1"/>
    <row r="57087" hidden="1"/>
    <row r="57088" hidden="1"/>
    <row r="57089" hidden="1"/>
    <row r="57090" hidden="1"/>
    <row r="57091" hidden="1"/>
    <row r="57092" hidden="1"/>
    <row r="57093" hidden="1"/>
    <row r="57094" hidden="1"/>
    <row r="57095" hidden="1"/>
    <row r="57096" hidden="1"/>
    <row r="57097" hidden="1"/>
    <row r="57098" hidden="1"/>
    <row r="57099" hidden="1"/>
    <row r="57100" hidden="1"/>
    <row r="57101" hidden="1"/>
    <row r="57102" hidden="1"/>
    <row r="57103" hidden="1"/>
    <row r="57104" hidden="1"/>
    <row r="57105" hidden="1"/>
    <row r="57106" hidden="1"/>
    <row r="57107" hidden="1"/>
    <row r="57108" hidden="1"/>
    <row r="57109" hidden="1"/>
    <row r="57110" hidden="1"/>
    <row r="57111" hidden="1"/>
    <row r="57112" hidden="1"/>
    <row r="57113" hidden="1"/>
    <row r="57114" hidden="1"/>
    <row r="57115" hidden="1"/>
    <row r="57116" hidden="1"/>
    <row r="57117" hidden="1"/>
    <row r="57118" hidden="1"/>
    <row r="57119" hidden="1"/>
    <row r="57120" hidden="1"/>
    <row r="57121" hidden="1"/>
    <row r="57122" hidden="1"/>
    <row r="57123" hidden="1"/>
    <row r="57124" hidden="1"/>
    <row r="57125" hidden="1"/>
    <row r="57126" hidden="1"/>
    <row r="57127" hidden="1"/>
    <row r="57128" hidden="1"/>
    <row r="57129" hidden="1"/>
    <row r="57130" hidden="1"/>
    <row r="57131" hidden="1"/>
    <row r="57132" hidden="1"/>
    <row r="57133" hidden="1"/>
    <row r="57134" hidden="1"/>
    <row r="57135" hidden="1"/>
    <row r="57136" hidden="1"/>
    <row r="57137" hidden="1"/>
    <row r="57138" hidden="1"/>
    <row r="57139" hidden="1"/>
    <row r="57140" hidden="1"/>
    <row r="57141" hidden="1"/>
    <row r="57142" hidden="1"/>
    <row r="57143" hidden="1"/>
    <row r="57144" hidden="1"/>
    <row r="57145" hidden="1"/>
    <row r="57146" hidden="1"/>
    <row r="57147" hidden="1"/>
    <row r="57148" hidden="1"/>
    <row r="57149" hidden="1"/>
    <row r="57150" hidden="1"/>
    <row r="57151" hidden="1"/>
    <row r="57152" hidden="1"/>
    <row r="57153" hidden="1"/>
    <row r="57154" hidden="1"/>
    <row r="57155" hidden="1"/>
    <row r="57156" hidden="1"/>
    <row r="57157" hidden="1"/>
    <row r="57158" hidden="1"/>
    <row r="57159" hidden="1"/>
    <row r="57160" hidden="1"/>
    <row r="57161" hidden="1"/>
    <row r="57162" hidden="1"/>
    <row r="57163" hidden="1"/>
    <row r="57164" hidden="1"/>
    <row r="57165" hidden="1"/>
    <row r="57166" hidden="1"/>
    <row r="57167" hidden="1"/>
    <row r="57168" hidden="1"/>
    <row r="57169" hidden="1"/>
    <row r="57170" hidden="1"/>
    <row r="57171" hidden="1"/>
    <row r="57172" hidden="1"/>
    <row r="57173" hidden="1"/>
    <row r="57174" hidden="1"/>
    <row r="57175" hidden="1"/>
    <row r="57176" hidden="1"/>
    <row r="57177" hidden="1"/>
    <row r="57178" hidden="1"/>
    <row r="57179" hidden="1"/>
    <row r="57180" hidden="1"/>
    <row r="57181" hidden="1"/>
    <row r="57182" hidden="1"/>
    <row r="57183" hidden="1"/>
    <row r="57184" hidden="1"/>
    <row r="57185" hidden="1"/>
    <row r="57186" hidden="1"/>
    <row r="57187" hidden="1"/>
    <row r="57188" hidden="1"/>
    <row r="57189" hidden="1"/>
    <row r="57190" hidden="1"/>
    <row r="57191" hidden="1"/>
    <row r="57192" hidden="1"/>
    <row r="57193" hidden="1"/>
    <row r="57194" hidden="1"/>
    <row r="57195" hidden="1"/>
    <row r="57196" hidden="1"/>
    <row r="57197" hidden="1"/>
    <row r="57198" hidden="1"/>
    <row r="57199" hidden="1"/>
    <row r="57200" hidden="1"/>
    <row r="57201" hidden="1"/>
    <row r="57202" hidden="1"/>
    <row r="57203" hidden="1"/>
    <row r="57204" hidden="1"/>
    <row r="57205" hidden="1"/>
    <row r="57206" hidden="1"/>
    <row r="57207" hidden="1"/>
    <row r="57208" hidden="1"/>
    <row r="57209" hidden="1"/>
    <row r="57210" hidden="1"/>
    <row r="57211" hidden="1"/>
    <row r="57212" hidden="1"/>
    <row r="57213" hidden="1"/>
    <row r="57214" hidden="1"/>
    <row r="57215" hidden="1"/>
    <row r="57216" hidden="1"/>
    <row r="57217" hidden="1"/>
    <row r="57218" hidden="1"/>
    <row r="57219" hidden="1"/>
    <row r="57220" hidden="1"/>
    <row r="57221" hidden="1"/>
    <row r="57222" hidden="1"/>
    <row r="57223" hidden="1"/>
    <row r="57224" hidden="1"/>
    <row r="57225" hidden="1"/>
    <row r="57226" hidden="1"/>
    <row r="57227" hidden="1"/>
    <row r="57228" hidden="1"/>
    <row r="57229" hidden="1"/>
    <row r="57230" hidden="1"/>
    <row r="57231" hidden="1"/>
    <row r="57232" hidden="1"/>
    <row r="57233" hidden="1"/>
    <row r="57234" hidden="1"/>
    <row r="57235" hidden="1"/>
    <row r="57236" hidden="1"/>
    <row r="57237" hidden="1"/>
    <row r="57238" hidden="1"/>
    <row r="57239" hidden="1"/>
    <row r="57240" hidden="1"/>
    <row r="57241" hidden="1"/>
    <row r="57242" hidden="1"/>
    <row r="57243" hidden="1"/>
    <row r="57244" hidden="1"/>
    <row r="57245" hidden="1"/>
    <row r="57246" hidden="1"/>
    <row r="57247" hidden="1"/>
    <row r="57248" hidden="1"/>
    <row r="57249" hidden="1"/>
    <row r="57250" hidden="1"/>
    <row r="57251" hidden="1"/>
    <row r="57252" hidden="1"/>
    <row r="57253" hidden="1"/>
    <row r="57254" hidden="1"/>
    <row r="57255" hidden="1"/>
    <row r="57256" hidden="1"/>
    <row r="57257" hidden="1"/>
    <row r="57258" hidden="1"/>
    <row r="57259" hidden="1"/>
    <row r="57260" hidden="1"/>
    <row r="57261" hidden="1"/>
    <row r="57262" hidden="1"/>
    <row r="57263" hidden="1"/>
    <row r="57264" hidden="1"/>
    <row r="57265" hidden="1"/>
    <row r="57266" hidden="1"/>
    <row r="57267" hidden="1"/>
    <row r="57268" hidden="1"/>
    <row r="57269" hidden="1"/>
    <row r="57270" hidden="1"/>
    <row r="57271" hidden="1"/>
    <row r="57272" hidden="1"/>
    <row r="57273" hidden="1"/>
    <row r="57274" hidden="1"/>
    <row r="57275" hidden="1"/>
    <row r="57276" hidden="1"/>
    <row r="57277" hidden="1"/>
    <row r="57278" hidden="1"/>
    <row r="57279" hidden="1"/>
    <row r="57280" hidden="1"/>
    <row r="57281" hidden="1"/>
    <row r="57282" hidden="1"/>
    <row r="57283" hidden="1"/>
    <row r="57284" hidden="1"/>
    <row r="57285" hidden="1"/>
    <row r="57286" hidden="1"/>
    <row r="57287" hidden="1"/>
    <row r="57288" hidden="1"/>
    <row r="57289" hidden="1"/>
    <row r="57290" hidden="1"/>
    <row r="57291" hidden="1"/>
    <row r="57292" hidden="1"/>
    <row r="57293" hidden="1"/>
    <row r="57294" hidden="1"/>
    <row r="57295" hidden="1"/>
    <row r="57296" hidden="1"/>
    <row r="57297" hidden="1"/>
    <row r="57298" hidden="1"/>
    <row r="57299" hidden="1"/>
    <row r="57300" hidden="1"/>
    <row r="57301" hidden="1"/>
    <row r="57302" hidden="1"/>
    <row r="57303" hidden="1"/>
    <row r="57304" hidden="1"/>
    <row r="57305" hidden="1"/>
    <row r="57306" hidden="1"/>
    <row r="57307" hidden="1"/>
    <row r="57308" hidden="1"/>
    <row r="57309" hidden="1"/>
    <row r="57310" hidden="1"/>
    <row r="57311" hidden="1"/>
    <row r="57312" hidden="1"/>
    <row r="57313" hidden="1"/>
    <row r="57314" hidden="1"/>
    <row r="57315" hidden="1"/>
    <row r="57316" hidden="1"/>
    <row r="57317" hidden="1"/>
    <row r="57318" hidden="1"/>
    <row r="57319" hidden="1"/>
    <row r="57320" hidden="1"/>
    <row r="57321" hidden="1"/>
    <row r="57322" hidden="1"/>
    <row r="57323" hidden="1"/>
    <row r="57324" hidden="1"/>
    <row r="57325" hidden="1"/>
    <row r="57326" hidden="1"/>
    <row r="57327" hidden="1"/>
    <row r="57328" hidden="1"/>
    <row r="57329" hidden="1"/>
    <row r="57330" hidden="1"/>
    <row r="57331" hidden="1"/>
    <row r="57332" hidden="1"/>
    <row r="57333" hidden="1"/>
    <row r="57334" hidden="1"/>
    <row r="57335" hidden="1"/>
    <row r="57336" hidden="1"/>
    <row r="57337" hidden="1"/>
    <row r="57338" hidden="1"/>
    <row r="57339" hidden="1"/>
    <row r="57340" hidden="1"/>
    <row r="57341" hidden="1"/>
    <row r="57342" hidden="1"/>
    <row r="57343" hidden="1"/>
    <row r="57344" hidden="1"/>
    <row r="57345" hidden="1"/>
    <row r="57346" hidden="1"/>
    <row r="57347" hidden="1"/>
    <row r="57348" hidden="1"/>
    <row r="57349" hidden="1"/>
    <row r="57350" hidden="1"/>
    <row r="57351" hidden="1"/>
    <row r="57352" hidden="1"/>
    <row r="57353" hidden="1"/>
    <row r="57354" hidden="1"/>
    <row r="57355" hidden="1"/>
    <row r="57356" hidden="1"/>
    <row r="57357" hidden="1"/>
    <row r="57358" hidden="1"/>
    <row r="57359" hidden="1"/>
    <row r="57360" hidden="1"/>
    <row r="57361" hidden="1"/>
    <row r="57362" hidden="1"/>
    <row r="57363" hidden="1"/>
    <row r="57364" hidden="1"/>
    <row r="57365" hidden="1"/>
    <row r="57366" hidden="1"/>
    <row r="57367" hidden="1"/>
    <row r="57368" hidden="1"/>
    <row r="57369" hidden="1"/>
    <row r="57370" hidden="1"/>
    <row r="57371" hidden="1"/>
    <row r="57372" hidden="1"/>
    <row r="57373" hidden="1"/>
    <row r="57374" hidden="1"/>
    <row r="57375" hidden="1"/>
    <row r="57376" hidden="1"/>
    <row r="57377" hidden="1"/>
    <row r="57378" hidden="1"/>
    <row r="57379" hidden="1"/>
    <row r="57380" hidden="1"/>
    <row r="57381" hidden="1"/>
    <row r="57382" hidden="1"/>
    <row r="57383" hidden="1"/>
    <row r="57384" hidden="1"/>
    <row r="57385" hidden="1"/>
    <row r="57386" hidden="1"/>
    <row r="57387" hidden="1"/>
    <row r="57388" hidden="1"/>
    <row r="57389" hidden="1"/>
    <row r="57390" hidden="1"/>
    <row r="57391" hidden="1"/>
    <row r="57392" hidden="1"/>
    <row r="57393" hidden="1"/>
    <row r="57394" hidden="1"/>
    <row r="57395" hidden="1"/>
    <row r="57396" hidden="1"/>
    <row r="57397" hidden="1"/>
    <row r="57398" hidden="1"/>
    <row r="57399" hidden="1"/>
    <row r="57400" hidden="1"/>
    <row r="57401" hidden="1"/>
    <row r="57402" hidden="1"/>
    <row r="57403" hidden="1"/>
    <row r="57404" hidden="1"/>
    <row r="57405" hidden="1"/>
    <row r="57406" hidden="1"/>
    <row r="57407" hidden="1"/>
    <row r="57408" hidden="1"/>
    <row r="57409" hidden="1"/>
    <row r="57410" hidden="1"/>
    <row r="57411" hidden="1"/>
    <row r="57412" hidden="1"/>
    <row r="57413" hidden="1"/>
    <row r="57414" hidden="1"/>
    <row r="57415" hidden="1"/>
    <row r="57416" hidden="1"/>
    <row r="57417" hidden="1"/>
    <row r="57418" hidden="1"/>
    <row r="57419" hidden="1"/>
    <row r="57420" hidden="1"/>
    <row r="57421" hidden="1"/>
    <row r="57422" hidden="1"/>
    <row r="57423" hidden="1"/>
    <row r="57424" hidden="1"/>
    <row r="57425" hidden="1"/>
    <row r="57426" hidden="1"/>
    <row r="57427" hidden="1"/>
    <row r="57428" hidden="1"/>
    <row r="57429" hidden="1"/>
    <row r="57430" hidden="1"/>
    <row r="57431" hidden="1"/>
    <row r="57432" hidden="1"/>
    <row r="57433" hidden="1"/>
    <row r="57434" hidden="1"/>
    <row r="57435" hidden="1"/>
    <row r="57436" hidden="1"/>
    <row r="57437" hidden="1"/>
    <row r="57438" hidden="1"/>
    <row r="57439" hidden="1"/>
    <row r="57440" hidden="1"/>
    <row r="57441" hidden="1"/>
    <row r="57442" hidden="1"/>
    <row r="57443" hidden="1"/>
    <row r="57444" hidden="1"/>
    <row r="57445" hidden="1"/>
    <row r="57446" hidden="1"/>
    <row r="57447" hidden="1"/>
    <row r="57448" hidden="1"/>
    <row r="57449" hidden="1"/>
    <row r="57450" hidden="1"/>
    <row r="57451" hidden="1"/>
    <row r="57452" hidden="1"/>
    <row r="57453" hidden="1"/>
    <row r="57454" hidden="1"/>
    <row r="57455" hidden="1"/>
    <row r="57456" hidden="1"/>
    <row r="57457" hidden="1"/>
    <row r="57458" hidden="1"/>
    <row r="57459" hidden="1"/>
    <row r="57460" hidden="1"/>
    <row r="57461" hidden="1"/>
    <row r="57462" hidden="1"/>
    <row r="57463" hidden="1"/>
    <row r="57464" hidden="1"/>
    <row r="57465" hidden="1"/>
    <row r="57466" hidden="1"/>
    <row r="57467" hidden="1"/>
    <row r="57468" hidden="1"/>
    <row r="57469" hidden="1"/>
    <row r="57470" hidden="1"/>
    <row r="57471" hidden="1"/>
    <row r="57472" hidden="1"/>
    <row r="57473" hidden="1"/>
    <row r="57474" hidden="1"/>
    <row r="57475" hidden="1"/>
    <row r="57476" hidden="1"/>
    <row r="57477" hidden="1"/>
    <row r="57478" hidden="1"/>
    <row r="57479" hidden="1"/>
    <row r="57480" hidden="1"/>
    <row r="57481" hidden="1"/>
    <row r="57482" hidden="1"/>
    <row r="57483" hidden="1"/>
    <row r="57484" hidden="1"/>
    <row r="57485" hidden="1"/>
    <row r="57486" hidden="1"/>
    <row r="57487" hidden="1"/>
    <row r="57488" hidden="1"/>
    <row r="57489" hidden="1"/>
    <row r="57490" hidden="1"/>
    <row r="57491" hidden="1"/>
    <row r="57492" hidden="1"/>
    <row r="57493" hidden="1"/>
    <row r="57494" hidden="1"/>
    <row r="57495" hidden="1"/>
    <row r="57496" hidden="1"/>
    <row r="57497" hidden="1"/>
    <row r="57498" hidden="1"/>
    <row r="57499" hidden="1"/>
    <row r="57500" hidden="1"/>
    <row r="57501" hidden="1"/>
    <row r="57502" hidden="1"/>
    <row r="57503" hidden="1"/>
    <row r="57504" hidden="1"/>
    <row r="57505" hidden="1"/>
    <row r="57506" hidden="1"/>
    <row r="57507" hidden="1"/>
    <row r="57508" hidden="1"/>
    <row r="57509" hidden="1"/>
    <row r="57510" hidden="1"/>
    <row r="57511" hidden="1"/>
    <row r="57512" hidden="1"/>
    <row r="57513" hidden="1"/>
    <row r="57514" hidden="1"/>
    <row r="57515" hidden="1"/>
    <row r="57516" hidden="1"/>
    <row r="57517" hidden="1"/>
    <row r="57518" hidden="1"/>
    <row r="57519" hidden="1"/>
    <row r="57520" hidden="1"/>
    <row r="57521" hidden="1"/>
    <row r="57522" hidden="1"/>
    <row r="57523" hidden="1"/>
    <row r="57524" hidden="1"/>
    <row r="57525" hidden="1"/>
    <row r="57526" hidden="1"/>
    <row r="57527" hidden="1"/>
    <row r="57528" hidden="1"/>
    <row r="57529" hidden="1"/>
    <row r="57530" hidden="1"/>
    <row r="57531" hidden="1"/>
    <row r="57532" hidden="1"/>
    <row r="57533" hidden="1"/>
    <row r="57534" hidden="1"/>
    <row r="57535" hidden="1"/>
    <row r="57536" hidden="1"/>
    <row r="57537" hidden="1"/>
    <row r="57538" hidden="1"/>
    <row r="57539" hidden="1"/>
    <row r="57540" hidden="1"/>
    <row r="57541" hidden="1"/>
    <row r="57542" hidden="1"/>
    <row r="57543" hidden="1"/>
    <row r="57544" hidden="1"/>
    <row r="57545" hidden="1"/>
    <row r="57546" hidden="1"/>
    <row r="57547" hidden="1"/>
    <row r="57548" hidden="1"/>
    <row r="57549" hidden="1"/>
    <row r="57550" hidden="1"/>
    <row r="57551" hidden="1"/>
    <row r="57552" hidden="1"/>
    <row r="57553" hidden="1"/>
    <row r="57554" hidden="1"/>
    <row r="57555" hidden="1"/>
    <row r="57556" hidden="1"/>
    <row r="57557" hidden="1"/>
    <row r="57558" hidden="1"/>
    <row r="57559" hidden="1"/>
    <row r="57560" hidden="1"/>
    <row r="57561" hidden="1"/>
    <row r="57562" hidden="1"/>
    <row r="57563" hidden="1"/>
    <row r="57564" hidden="1"/>
    <row r="57565" hidden="1"/>
    <row r="57566" hidden="1"/>
    <row r="57567" hidden="1"/>
    <row r="57568" hidden="1"/>
    <row r="57569" hidden="1"/>
    <row r="57570" hidden="1"/>
    <row r="57571" hidden="1"/>
    <row r="57572" hidden="1"/>
    <row r="57573" hidden="1"/>
    <row r="57574" hidden="1"/>
    <row r="57575" hidden="1"/>
    <row r="57576" hidden="1"/>
    <row r="57577" hidden="1"/>
    <row r="57578" hidden="1"/>
    <row r="57579" hidden="1"/>
    <row r="57580" hidden="1"/>
    <row r="57581" hidden="1"/>
    <row r="57582" hidden="1"/>
    <row r="57583" hidden="1"/>
    <row r="57584" hidden="1"/>
    <row r="57585" hidden="1"/>
    <row r="57586" hidden="1"/>
    <row r="57587" hidden="1"/>
    <row r="57588" hidden="1"/>
    <row r="57589" hidden="1"/>
    <row r="57590" hidden="1"/>
    <row r="57591" hidden="1"/>
    <row r="57592" hidden="1"/>
    <row r="57593" hidden="1"/>
    <row r="57594" hidden="1"/>
    <row r="57595" hidden="1"/>
    <row r="57596" hidden="1"/>
    <row r="57597" hidden="1"/>
    <row r="57598" hidden="1"/>
    <row r="57599" hidden="1"/>
    <row r="57600" hidden="1"/>
    <row r="57601" hidden="1"/>
    <row r="57602" hidden="1"/>
    <row r="57603" hidden="1"/>
    <row r="57604" hidden="1"/>
    <row r="57605" hidden="1"/>
    <row r="57606" hidden="1"/>
    <row r="57607" hidden="1"/>
    <row r="57608" hidden="1"/>
    <row r="57609" hidden="1"/>
    <row r="57610" hidden="1"/>
    <row r="57611" hidden="1"/>
    <row r="57612" hidden="1"/>
    <row r="57613" hidden="1"/>
    <row r="57614" hidden="1"/>
    <row r="57615" hidden="1"/>
    <row r="57616" hidden="1"/>
    <row r="57617" hidden="1"/>
    <row r="57618" hidden="1"/>
    <row r="57619" hidden="1"/>
    <row r="57620" hidden="1"/>
    <row r="57621" hidden="1"/>
    <row r="57622" hidden="1"/>
    <row r="57623" hidden="1"/>
    <row r="57624" hidden="1"/>
    <row r="57625" hidden="1"/>
    <row r="57626" hidden="1"/>
    <row r="57627" hidden="1"/>
    <row r="57628" hidden="1"/>
    <row r="57629" hidden="1"/>
    <row r="57630" hidden="1"/>
    <row r="57631" hidden="1"/>
    <row r="57632" hidden="1"/>
    <row r="57633" hidden="1"/>
    <row r="57634" hidden="1"/>
    <row r="57635" hidden="1"/>
    <row r="57636" hidden="1"/>
    <row r="57637" hidden="1"/>
    <row r="57638" hidden="1"/>
    <row r="57639" hidden="1"/>
    <row r="57640" hidden="1"/>
    <row r="57641" hidden="1"/>
    <row r="57642" hidden="1"/>
    <row r="57643" hidden="1"/>
    <row r="57644" hidden="1"/>
    <row r="57645" hidden="1"/>
    <row r="57646" hidden="1"/>
    <row r="57647" hidden="1"/>
    <row r="57648" hidden="1"/>
    <row r="57649" hidden="1"/>
    <row r="57650" hidden="1"/>
    <row r="57651" hidden="1"/>
    <row r="57652" hidden="1"/>
    <row r="57653" hidden="1"/>
    <row r="57654" hidden="1"/>
    <row r="57655" hidden="1"/>
    <row r="57656" hidden="1"/>
    <row r="57657" hidden="1"/>
    <row r="57658" hidden="1"/>
    <row r="57659" hidden="1"/>
    <row r="57660" hidden="1"/>
    <row r="57661" hidden="1"/>
    <row r="57662" hidden="1"/>
    <row r="57663" hidden="1"/>
    <row r="57664" hidden="1"/>
    <row r="57665" hidden="1"/>
    <row r="57666" hidden="1"/>
    <row r="57667" hidden="1"/>
    <row r="57668" hidden="1"/>
    <row r="57669" hidden="1"/>
    <row r="57670" hidden="1"/>
    <row r="57671" hidden="1"/>
    <row r="57672" hidden="1"/>
    <row r="57673" hidden="1"/>
    <row r="57674" hidden="1"/>
    <row r="57675" hidden="1"/>
    <row r="57676" hidden="1"/>
    <row r="57677" hidden="1"/>
    <row r="57678" hidden="1"/>
    <row r="57679" hidden="1"/>
    <row r="57680" hidden="1"/>
    <row r="57681" hidden="1"/>
    <row r="57682" hidden="1"/>
    <row r="57683" hidden="1"/>
    <row r="57684" hidden="1"/>
    <row r="57685" hidden="1"/>
    <row r="57686" hidden="1"/>
    <row r="57687" hidden="1"/>
    <row r="57688" hidden="1"/>
    <row r="57689" hidden="1"/>
    <row r="57690" hidden="1"/>
    <row r="57691" hidden="1"/>
    <row r="57692" hidden="1"/>
    <row r="57693" hidden="1"/>
    <row r="57694" hidden="1"/>
    <row r="57695" hidden="1"/>
    <row r="57696" hidden="1"/>
    <row r="57697" hidden="1"/>
    <row r="57698" hidden="1"/>
    <row r="57699" hidden="1"/>
    <row r="57700" hidden="1"/>
    <row r="57701" hidden="1"/>
    <row r="57702" hidden="1"/>
    <row r="57703" hidden="1"/>
    <row r="57704" hidden="1"/>
    <row r="57705" hidden="1"/>
    <row r="57706" hidden="1"/>
    <row r="57707" hidden="1"/>
    <row r="57708" hidden="1"/>
    <row r="57709" hidden="1"/>
    <row r="57710" hidden="1"/>
    <row r="57711" hidden="1"/>
    <row r="57712" hidden="1"/>
    <row r="57713" hidden="1"/>
    <row r="57714" hidden="1"/>
    <row r="57715" hidden="1"/>
    <row r="57716" hidden="1"/>
    <row r="57717" hidden="1"/>
    <row r="57718" hidden="1"/>
    <row r="57719" hidden="1"/>
    <row r="57720" hidden="1"/>
    <row r="57721" hidden="1"/>
    <row r="57722" hidden="1"/>
    <row r="57723" hidden="1"/>
    <row r="57724" hidden="1"/>
    <row r="57725" hidden="1"/>
    <row r="57726" hidden="1"/>
    <row r="57727" hidden="1"/>
    <row r="57728" hidden="1"/>
    <row r="57729" hidden="1"/>
    <row r="57730" hidden="1"/>
    <row r="57731" hidden="1"/>
    <row r="57732" hidden="1"/>
    <row r="57733" hidden="1"/>
    <row r="57734" hidden="1"/>
    <row r="57735" hidden="1"/>
    <row r="57736" hidden="1"/>
    <row r="57737" hidden="1"/>
    <row r="57738" hidden="1"/>
    <row r="57739" hidden="1"/>
    <row r="57740" hidden="1"/>
    <row r="57741" hidden="1"/>
    <row r="57742" hidden="1"/>
    <row r="57743" hidden="1"/>
    <row r="57744" hidden="1"/>
    <row r="57745" hidden="1"/>
    <row r="57746" hidden="1"/>
    <row r="57747" hidden="1"/>
    <row r="57748" hidden="1"/>
    <row r="57749" hidden="1"/>
    <row r="57750" hidden="1"/>
    <row r="57751" hidden="1"/>
    <row r="57752" hidden="1"/>
    <row r="57753" hidden="1"/>
    <row r="57754" hidden="1"/>
    <row r="57755" hidden="1"/>
    <row r="57756" hidden="1"/>
    <row r="57757" hidden="1"/>
    <row r="57758" hidden="1"/>
    <row r="57759" hidden="1"/>
    <row r="57760" hidden="1"/>
    <row r="57761" hidden="1"/>
    <row r="57762" hidden="1"/>
    <row r="57763" hidden="1"/>
    <row r="57764" hidden="1"/>
    <row r="57765" hidden="1"/>
    <row r="57766" hidden="1"/>
    <row r="57767" hidden="1"/>
    <row r="57768" hidden="1"/>
    <row r="57769" hidden="1"/>
    <row r="57770" hidden="1"/>
    <row r="57771" hidden="1"/>
    <row r="57772" hidden="1"/>
    <row r="57773" hidden="1"/>
    <row r="57774" hidden="1"/>
    <row r="57775" hidden="1"/>
    <row r="57776" hidden="1"/>
    <row r="57777" hidden="1"/>
    <row r="57778" hidden="1"/>
    <row r="57779" hidden="1"/>
    <row r="57780" hidden="1"/>
    <row r="57781" hidden="1"/>
    <row r="57782" hidden="1"/>
    <row r="57783" hidden="1"/>
    <row r="57784" hidden="1"/>
    <row r="57785" hidden="1"/>
    <row r="57786" hidden="1"/>
    <row r="57787" hidden="1"/>
    <row r="57788" hidden="1"/>
    <row r="57789" hidden="1"/>
    <row r="57790" hidden="1"/>
    <row r="57791" hidden="1"/>
    <row r="57792" hidden="1"/>
    <row r="57793" hidden="1"/>
    <row r="57794" hidden="1"/>
    <row r="57795" hidden="1"/>
    <row r="57796" hidden="1"/>
    <row r="57797" hidden="1"/>
    <row r="57798" hidden="1"/>
    <row r="57799" hidden="1"/>
    <row r="57800" hidden="1"/>
    <row r="57801" hidden="1"/>
    <row r="57802" hidden="1"/>
    <row r="57803" hidden="1"/>
    <row r="57804" hidden="1"/>
    <row r="57805" hidden="1"/>
    <row r="57806" hidden="1"/>
    <row r="57807" hidden="1"/>
    <row r="57808" hidden="1"/>
    <row r="57809" hidden="1"/>
    <row r="57810" hidden="1"/>
    <row r="57811" hidden="1"/>
    <row r="57812" hidden="1"/>
    <row r="57813" hidden="1"/>
    <row r="57814" hidden="1"/>
    <row r="57815" hidden="1"/>
    <row r="57816" hidden="1"/>
    <row r="57817" hidden="1"/>
    <row r="57818" hidden="1"/>
    <row r="57819" hidden="1"/>
    <row r="57820" hidden="1"/>
    <row r="57821" hidden="1"/>
    <row r="57822" hidden="1"/>
    <row r="57823" hidden="1"/>
    <row r="57824" hidden="1"/>
    <row r="57825" hidden="1"/>
    <row r="57826" hidden="1"/>
    <row r="57827" hidden="1"/>
    <row r="57828" hidden="1"/>
    <row r="57829" hidden="1"/>
    <row r="57830" hidden="1"/>
    <row r="57831" hidden="1"/>
    <row r="57832" hidden="1"/>
    <row r="57833" hidden="1"/>
    <row r="57834" hidden="1"/>
    <row r="57835" hidden="1"/>
    <row r="57836" hidden="1"/>
    <row r="57837" hidden="1"/>
    <row r="57838" hidden="1"/>
    <row r="57839" hidden="1"/>
    <row r="57840" hidden="1"/>
    <row r="57841" hidden="1"/>
    <row r="57842" hidden="1"/>
    <row r="57843" hidden="1"/>
    <row r="57844" hidden="1"/>
    <row r="57845" hidden="1"/>
    <row r="57846" hidden="1"/>
    <row r="57847" hidden="1"/>
    <row r="57848" hidden="1"/>
    <row r="57849" hidden="1"/>
    <row r="57850" hidden="1"/>
    <row r="57851" hidden="1"/>
    <row r="57852" hidden="1"/>
    <row r="57853" hidden="1"/>
    <row r="57854" hidden="1"/>
    <row r="57855" hidden="1"/>
    <row r="57856" hidden="1"/>
    <row r="57857" hidden="1"/>
    <row r="57858" hidden="1"/>
    <row r="57859" hidden="1"/>
    <row r="57860" hidden="1"/>
    <row r="57861" hidden="1"/>
    <row r="57862" hidden="1"/>
    <row r="57863" hidden="1"/>
    <row r="57864" hidden="1"/>
    <row r="57865" hidden="1"/>
    <row r="57866" hidden="1"/>
    <row r="57867" hidden="1"/>
    <row r="57868" hidden="1"/>
    <row r="57869" hidden="1"/>
    <row r="57870" hidden="1"/>
    <row r="57871" hidden="1"/>
    <row r="57872" hidden="1"/>
    <row r="57873" hidden="1"/>
    <row r="57874" hidden="1"/>
    <row r="57875" hidden="1"/>
    <row r="57876" hidden="1"/>
    <row r="57877" hidden="1"/>
    <row r="57878" hidden="1"/>
    <row r="57879" hidden="1"/>
    <row r="57880" hidden="1"/>
    <row r="57881" hidden="1"/>
    <row r="57882" hidden="1"/>
    <row r="57883" hidden="1"/>
    <row r="57884" hidden="1"/>
    <row r="57885" hidden="1"/>
    <row r="57886" hidden="1"/>
    <row r="57887" hidden="1"/>
    <row r="57888" hidden="1"/>
    <row r="57889" hidden="1"/>
    <row r="57890" hidden="1"/>
    <row r="57891" hidden="1"/>
    <row r="57892" hidden="1"/>
    <row r="57893" hidden="1"/>
    <row r="57894" hidden="1"/>
    <row r="57895" hidden="1"/>
    <row r="57896" hidden="1"/>
    <row r="57897" hidden="1"/>
    <row r="57898" hidden="1"/>
    <row r="57899" hidden="1"/>
    <row r="57900" hidden="1"/>
    <row r="57901" hidden="1"/>
    <row r="57902" hidden="1"/>
    <row r="57903" hidden="1"/>
    <row r="57904" hidden="1"/>
    <row r="57905" hidden="1"/>
    <row r="57906" hidden="1"/>
    <row r="57907" hidden="1"/>
    <row r="57908" hidden="1"/>
    <row r="57909" hidden="1"/>
    <row r="57910" hidden="1"/>
    <row r="57911" hidden="1"/>
    <row r="57912" hidden="1"/>
    <row r="57913" hidden="1"/>
    <row r="57914" hidden="1"/>
    <row r="57915" hidden="1"/>
    <row r="57916" hidden="1"/>
    <row r="57917" hidden="1"/>
    <row r="57918" hidden="1"/>
    <row r="57919" hidden="1"/>
    <row r="57920" hidden="1"/>
    <row r="57921" hidden="1"/>
    <row r="57922" hidden="1"/>
    <row r="57923" hidden="1"/>
    <row r="57924" hidden="1"/>
    <row r="57925" hidden="1"/>
    <row r="57926" hidden="1"/>
    <row r="57927" hidden="1"/>
    <row r="57928" hidden="1"/>
    <row r="57929" hidden="1"/>
    <row r="57930" hidden="1"/>
    <row r="57931" hidden="1"/>
    <row r="57932" hidden="1"/>
    <row r="57933" hidden="1"/>
    <row r="57934" hidden="1"/>
    <row r="57935" hidden="1"/>
    <row r="57936" hidden="1"/>
    <row r="57937" hidden="1"/>
    <row r="57938" hidden="1"/>
    <row r="57939" hidden="1"/>
    <row r="57940" hidden="1"/>
    <row r="57941" hidden="1"/>
    <row r="57942" hidden="1"/>
    <row r="57943" hidden="1"/>
    <row r="57944" hidden="1"/>
    <row r="57945" hidden="1"/>
    <row r="57946" hidden="1"/>
    <row r="57947" hidden="1"/>
    <row r="57948" hidden="1"/>
    <row r="57949" hidden="1"/>
    <row r="57950" hidden="1"/>
    <row r="57951" hidden="1"/>
    <row r="57952" hidden="1"/>
    <row r="57953" hidden="1"/>
    <row r="57954" hidden="1"/>
    <row r="57955" hidden="1"/>
    <row r="57956" hidden="1"/>
    <row r="57957" hidden="1"/>
    <row r="57958" hidden="1"/>
    <row r="57959" hidden="1"/>
    <row r="57960" hidden="1"/>
    <row r="57961" hidden="1"/>
    <row r="57962" hidden="1"/>
    <row r="57963" hidden="1"/>
    <row r="57964" hidden="1"/>
    <row r="57965" hidden="1"/>
    <row r="57966" hidden="1"/>
    <row r="57967" hidden="1"/>
    <row r="57968" hidden="1"/>
    <row r="57969" hidden="1"/>
    <row r="57970" hidden="1"/>
    <row r="57971" hidden="1"/>
    <row r="57972" hidden="1"/>
    <row r="57973" hidden="1"/>
    <row r="57974" hidden="1"/>
    <row r="57975" hidden="1"/>
    <row r="57976" hidden="1"/>
    <row r="57977" hidden="1"/>
    <row r="57978" hidden="1"/>
    <row r="57979" hidden="1"/>
    <row r="57980" hidden="1"/>
    <row r="57981" hidden="1"/>
    <row r="57982" hidden="1"/>
    <row r="57983" hidden="1"/>
    <row r="57984" hidden="1"/>
    <row r="57985" hidden="1"/>
    <row r="57986" hidden="1"/>
    <row r="57987" hidden="1"/>
    <row r="57988" hidden="1"/>
    <row r="57989" hidden="1"/>
    <row r="57990" hidden="1"/>
    <row r="57991" hidden="1"/>
    <row r="57992" hidden="1"/>
    <row r="57993" hidden="1"/>
    <row r="57994" hidden="1"/>
    <row r="57995" hidden="1"/>
    <row r="57996" hidden="1"/>
    <row r="57997" hidden="1"/>
    <row r="57998" hidden="1"/>
    <row r="57999" hidden="1"/>
    <row r="58000" hidden="1"/>
    <row r="58001" hidden="1"/>
    <row r="58002" hidden="1"/>
    <row r="58003" hidden="1"/>
    <row r="58004" hidden="1"/>
    <row r="58005" hidden="1"/>
    <row r="58006" hidden="1"/>
    <row r="58007" hidden="1"/>
    <row r="58008" hidden="1"/>
    <row r="58009" hidden="1"/>
    <row r="58010" hidden="1"/>
    <row r="58011" hidden="1"/>
    <row r="58012" hidden="1"/>
    <row r="58013" hidden="1"/>
    <row r="58014" hidden="1"/>
    <row r="58015" hidden="1"/>
    <row r="58016" hidden="1"/>
    <row r="58017" hidden="1"/>
    <row r="58018" hidden="1"/>
    <row r="58019" hidden="1"/>
    <row r="58020" hidden="1"/>
    <row r="58021" hidden="1"/>
    <row r="58022" hidden="1"/>
    <row r="58023" hidden="1"/>
    <row r="58024" hidden="1"/>
    <row r="58025" hidden="1"/>
    <row r="58026" hidden="1"/>
    <row r="58027" hidden="1"/>
    <row r="58028" hidden="1"/>
    <row r="58029" hidden="1"/>
    <row r="58030" hidden="1"/>
    <row r="58031" hidden="1"/>
    <row r="58032" hidden="1"/>
    <row r="58033" hidden="1"/>
    <row r="58034" hidden="1"/>
    <row r="58035" hidden="1"/>
    <row r="58036" hidden="1"/>
    <row r="58037" hidden="1"/>
    <row r="58038" hidden="1"/>
    <row r="58039" hidden="1"/>
    <row r="58040" hidden="1"/>
    <row r="58041" hidden="1"/>
    <row r="58042" hidden="1"/>
    <row r="58043" hidden="1"/>
    <row r="58044" hidden="1"/>
    <row r="58045" hidden="1"/>
    <row r="58046" hidden="1"/>
    <row r="58047" hidden="1"/>
    <row r="58048" hidden="1"/>
    <row r="58049" hidden="1"/>
    <row r="58050" hidden="1"/>
    <row r="58051" hidden="1"/>
    <row r="58052" hidden="1"/>
    <row r="58053" hidden="1"/>
    <row r="58054" hidden="1"/>
    <row r="58055" hidden="1"/>
    <row r="58056" hidden="1"/>
    <row r="58057" hidden="1"/>
    <row r="58058" hidden="1"/>
    <row r="58059" hidden="1"/>
    <row r="58060" hidden="1"/>
    <row r="58061" hidden="1"/>
    <row r="58062" hidden="1"/>
    <row r="58063" hidden="1"/>
    <row r="58064" hidden="1"/>
    <row r="58065" hidden="1"/>
    <row r="58066" hidden="1"/>
    <row r="58067" hidden="1"/>
    <row r="58068" hidden="1"/>
    <row r="58069" hidden="1"/>
    <row r="58070" hidden="1"/>
    <row r="58071" hidden="1"/>
    <row r="58072" hidden="1"/>
    <row r="58073" hidden="1"/>
    <row r="58074" hidden="1"/>
    <row r="58075" hidden="1"/>
    <row r="58076" hidden="1"/>
    <row r="58077" hidden="1"/>
    <row r="58078" hidden="1"/>
    <row r="58079" hidden="1"/>
    <row r="58080" hidden="1"/>
    <row r="58081" hidden="1"/>
    <row r="58082" hidden="1"/>
    <row r="58083" hidden="1"/>
    <row r="58084" hidden="1"/>
    <row r="58085" hidden="1"/>
    <row r="58086" hidden="1"/>
    <row r="58087" hidden="1"/>
    <row r="58088" hidden="1"/>
    <row r="58089" hidden="1"/>
    <row r="58090" hidden="1"/>
    <row r="58091" hidden="1"/>
    <row r="58092" hidden="1"/>
    <row r="58093" hidden="1"/>
    <row r="58094" hidden="1"/>
    <row r="58095" hidden="1"/>
    <row r="58096" hidden="1"/>
    <row r="58097" hidden="1"/>
    <row r="58098" hidden="1"/>
    <row r="58099" hidden="1"/>
    <row r="58100" hidden="1"/>
    <row r="58101" hidden="1"/>
    <row r="58102" hidden="1"/>
    <row r="58103" hidden="1"/>
    <row r="58104" hidden="1"/>
    <row r="58105" hidden="1"/>
    <row r="58106" hidden="1"/>
    <row r="58107" hidden="1"/>
    <row r="58108" hidden="1"/>
    <row r="58109" hidden="1"/>
    <row r="58110" hidden="1"/>
    <row r="58111" hidden="1"/>
    <row r="58112" hidden="1"/>
    <row r="58113" hidden="1"/>
    <row r="58114" hidden="1"/>
    <row r="58115" hidden="1"/>
    <row r="58116" hidden="1"/>
    <row r="58117" hidden="1"/>
    <row r="58118" hidden="1"/>
    <row r="58119" hidden="1"/>
    <row r="58120" hidden="1"/>
    <row r="58121" hidden="1"/>
    <row r="58122" hidden="1"/>
    <row r="58123" hidden="1"/>
    <row r="58124" hidden="1"/>
    <row r="58125" hidden="1"/>
    <row r="58126" hidden="1"/>
    <row r="58127" hidden="1"/>
    <row r="58128" hidden="1"/>
    <row r="58129" hidden="1"/>
    <row r="58130" hidden="1"/>
    <row r="58131" hidden="1"/>
    <row r="58132" hidden="1"/>
    <row r="58133" hidden="1"/>
    <row r="58134" hidden="1"/>
    <row r="58135" hidden="1"/>
    <row r="58136" hidden="1"/>
    <row r="58137" hidden="1"/>
    <row r="58138" hidden="1"/>
    <row r="58139" hidden="1"/>
    <row r="58140" hidden="1"/>
    <row r="58141" hidden="1"/>
    <row r="58142" hidden="1"/>
    <row r="58143" hidden="1"/>
    <row r="58144" hidden="1"/>
    <row r="58145" hidden="1"/>
    <row r="58146" hidden="1"/>
    <row r="58147" hidden="1"/>
    <row r="58148" hidden="1"/>
    <row r="58149" hidden="1"/>
    <row r="58150" hidden="1"/>
    <row r="58151" hidden="1"/>
    <row r="58152" hidden="1"/>
    <row r="58153" hidden="1"/>
    <row r="58154" hidden="1"/>
    <row r="58155" hidden="1"/>
    <row r="58156" hidden="1"/>
    <row r="58157" hidden="1"/>
    <row r="58158" hidden="1"/>
    <row r="58159" hidden="1"/>
    <row r="58160" hidden="1"/>
    <row r="58161" hidden="1"/>
    <row r="58162" hidden="1"/>
    <row r="58163" hidden="1"/>
    <row r="58164" hidden="1"/>
    <row r="58165" hidden="1"/>
    <row r="58166" hidden="1"/>
    <row r="58167" hidden="1"/>
    <row r="58168" hidden="1"/>
    <row r="58169" hidden="1"/>
    <row r="58170" hidden="1"/>
    <row r="58171" hidden="1"/>
    <row r="58172" hidden="1"/>
    <row r="58173" hidden="1"/>
    <row r="58174" hidden="1"/>
    <row r="58175" hidden="1"/>
    <row r="58176" hidden="1"/>
    <row r="58177" hidden="1"/>
    <row r="58178" hidden="1"/>
    <row r="58179" hidden="1"/>
    <row r="58180" hidden="1"/>
    <row r="58181" hidden="1"/>
    <row r="58182" hidden="1"/>
    <row r="58183" hidden="1"/>
    <row r="58184" hidden="1"/>
    <row r="58185" hidden="1"/>
    <row r="58186" hidden="1"/>
    <row r="58187" hidden="1"/>
    <row r="58188" hidden="1"/>
    <row r="58189" hidden="1"/>
    <row r="58190" hidden="1"/>
    <row r="58191" hidden="1"/>
    <row r="58192" hidden="1"/>
    <row r="58193" hidden="1"/>
    <row r="58194" hidden="1"/>
    <row r="58195" hidden="1"/>
    <row r="58196" hidden="1"/>
    <row r="58197" hidden="1"/>
    <row r="58198" hidden="1"/>
    <row r="58199" hidden="1"/>
    <row r="58200" hidden="1"/>
    <row r="58201" hidden="1"/>
    <row r="58202" hidden="1"/>
    <row r="58203" hidden="1"/>
    <row r="58204" hidden="1"/>
    <row r="58205" hidden="1"/>
    <row r="58206" hidden="1"/>
    <row r="58207" hidden="1"/>
    <row r="58208" hidden="1"/>
    <row r="58209" hidden="1"/>
    <row r="58210" hidden="1"/>
    <row r="58211" hidden="1"/>
    <row r="58212" hidden="1"/>
    <row r="58213" hidden="1"/>
    <row r="58214" hidden="1"/>
    <row r="58215" hidden="1"/>
    <row r="58216" hidden="1"/>
    <row r="58217" hidden="1"/>
    <row r="58218" hidden="1"/>
    <row r="58219" hidden="1"/>
    <row r="58220" hidden="1"/>
    <row r="58221" hidden="1"/>
    <row r="58222" hidden="1"/>
    <row r="58223" hidden="1"/>
    <row r="58224" hidden="1"/>
    <row r="58225" hidden="1"/>
    <row r="58226" hidden="1"/>
    <row r="58227" hidden="1"/>
    <row r="58228" hidden="1"/>
    <row r="58229" hidden="1"/>
    <row r="58230" hidden="1"/>
    <row r="58231" hidden="1"/>
    <row r="58232" hidden="1"/>
    <row r="58233" hidden="1"/>
    <row r="58234" hidden="1"/>
    <row r="58235" hidden="1"/>
    <row r="58236" hidden="1"/>
    <row r="58237" hidden="1"/>
    <row r="58238" hidden="1"/>
    <row r="58239" hidden="1"/>
    <row r="58240" hidden="1"/>
    <row r="58241" hidden="1"/>
    <row r="58242" hidden="1"/>
    <row r="58243" hidden="1"/>
    <row r="58244" hidden="1"/>
    <row r="58245" hidden="1"/>
    <row r="58246" hidden="1"/>
    <row r="58247" hidden="1"/>
    <row r="58248" hidden="1"/>
    <row r="58249" hidden="1"/>
    <row r="58250" hidden="1"/>
    <row r="58251" hidden="1"/>
    <row r="58252" hidden="1"/>
    <row r="58253" hidden="1"/>
    <row r="58254" hidden="1"/>
    <row r="58255" hidden="1"/>
    <row r="58256" hidden="1"/>
    <row r="58257" hidden="1"/>
    <row r="58258" hidden="1"/>
    <row r="58259" hidden="1"/>
    <row r="58260" hidden="1"/>
    <row r="58261" hidden="1"/>
    <row r="58262" hidden="1"/>
    <row r="58263" hidden="1"/>
    <row r="58264" hidden="1"/>
    <row r="58265" hidden="1"/>
    <row r="58266" hidden="1"/>
    <row r="58267" hidden="1"/>
    <row r="58268" hidden="1"/>
    <row r="58269" hidden="1"/>
    <row r="58270" hidden="1"/>
    <row r="58271" hidden="1"/>
    <row r="58272" hidden="1"/>
    <row r="58273" hidden="1"/>
    <row r="58274" hidden="1"/>
    <row r="58275" hidden="1"/>
    <row r="58276" hidden="1"/>
    <row r="58277" hidden="1"/>
    <row r="58278" hidden="1"/>
    <row r="58279" hidden="1"/>
    <row r="58280" hidden="1"/>
    <row r="58281" hidden="1"/>
    <row r="58282" hidden="1"/>
    <row r="58283" hidden="1"/>
    <row r="58284" hidden="1"/>
    <row r="58285" hidden="1"/>
    <row r="58286" hidden="1"/>
    <row r="58287" hidden="1"/>
    <row r="58288" hidden="1"/>
    <row r="58289" hidden="1"/>
    <row r="58290" hidden="1"/>
    <row r="58291" hidden="1"/>
    <row r="58292" hidden="1"/>
    <row r="58293" hidden="1"/>
    <row r="58294" hidden="1"/>
    <row r="58295" hidden="1"/>
    <row r="58296" hidden="1"/>
    <row r="58297" hidden="1"/>
    <row r="58298" hidden="1"/>
    <row r="58299" hidden="1"/>
    <row r="58300" hidden="1"/>
    <row r="58301" hidden="1"/>
    <row r="58302" hidden="1"/>
    <row r="58303" hidden="1"/>
    <row r="58304" hidden="1"/>
    <row r="58305" hidden="1"/>
    <row r="58306" hidden="1"/>
    <row r="58307" hidden="1"/>
    <row r="58308" hidden="1"/>
    <row r="58309" hidden="1"/>
    <row r="58310" hidden="1"/>
    <row r="58311" hidden="1"/>
    <row r="58312" hidden="1"/>
    <row r="58313" hidden="1"/>
    <row r="58314" hidden="1"/>
    <row r="58315" hidden="1"/>
    <row r="58316" hidden="1"/>
    <row r="58317" hidden="1"/>
    <row r="58318" hidden="1"/>
    <row r="58319" hidden="1"/>
    <row r="58320" hidden="1"/>
    <row r="58321" hidden="1"/>
    <row r="58322" hidden="1"/>
    <row r="58323" hidden="1"/>
    <row r="58324" hidden="1"/>
    <row r="58325" hidden="1"/>
    <row r="58326" hidden="1"/>
    <row r="58327" hidden="1"/>
    <row r="58328" hidden="1"/>
    <row r="58329" hidden="1"/>
    <row r="58330" hidden="1"/>
    <row r="58331" hidden="1"/>
    <row r="58332" hidden="1"/>
    <row r="58333" hidden="1"/>
    <row r="58334" hidden="1"/>
    <row r="58335" hidden="1"/>
    <row r="58336" hidden="1"/>
    <row r="58337" hidden="1"/>
    <row r="58338" hidden="1"/>
    <row r="58339" hidden="1"/>
    <row r="58340" hidden="1"/>
    <row r="58341" hidden="1"/>
    <row r="58342" hidden="1"/>
    <row r="58343" hidden="1"/>
    <row r="58344" hidden="1"/>
    <row r="58345" hidden="1"/>
    <row r="58346" hidden="1"/>
    <row r="58347" hidden="1"/>
    <row r="58348" hidden="1"/>
    <row r="58349" hidden="1"/>
    <row r="58350" hidden="1"/>
    <row r="58351" hidden="1"/>
    <row r="58352" hidden="1"/>
    <row r="58353" hidden="1"/>
    <row r="58354" hidden="1"/>
    <row r="58355" hidden="1"/>
    <row r="58356" hidden="1"/>
    <row r="58357" hidden="1"/>
    <row r="58358" hidden="1"/>
    <row r="58359" hidden="1"/>
    <row r="58360" hidden="1"/>
    <row r="58361" hidden="1"/>
    <row r="58362" hidden="1"/>
    <row r="58363" hidden="1"/>
    <row r="58364" hidden="1"/>
    <row r="58365" hidden="1"/>
    <row r="58366" hidden="1"/>
    <row r="58367" hidden="1"/>
    <row r="58368" hidden="1"/>
    <row r="58369" hidden="1"/>
    <row r="58370" hidden="1"/>
    <row r="58371" hidden="1"/>
    <row r="58372" hidden="1"/>
    <row r="58373" hidden="1"/>
    <row r="58374" hidden="1"/>
    <row r="58375" hidden="1"/>
    <row r="58376" hidden="1"/>
    <row r="58377" hidden="1"/>
    <row r="58378" hidden="1"/>
    <row r="58379" hidden="1"/>
    <row r="58380" hidden="1"/>
    <row r="58381" hidden="1"/>
    <row r="58382" hidden="1"/>
    <row r="58383" hidden="1"/>
    <row r="58384" hidden="1"/>
    <row r="58385" hidden="1"/>
    <row r="58386" hidden="1"/>
    <row r="58387" hidden="1"/>
    <row r="58388" hidden="1"/>
    <row r="58389" hidden="1"/>
    <row r="58390" hidden="1"/>
    <row r="58391" hidden="1"/>
    <row r="58392" hidden="1"/>
    <row r="58393" hidden="1"/>
    <row r="58394" hidden="1"/>
    <row r="58395" hidden="1"/>
    <row r="58396" hidden="1"/>
    <row r="58397" hidden="1"/>
    <row r="58398" hidden="1"/>
    <row r="58399" hidden="1"/>
    <row r="58400" hidden="1"/>
    <row r="58401" hidden="1"/>
    <row r="58402" hidden="1"/>
    <row r="58403" hidden="1"/>
    <row r="58404" hidden="1"/>
    <row r="58405" hidden="1"/>
    <row r="58406" hidden="1"/>
    <row r="58407" hidden="1"/>
    <row r="58408" hidden="1"/>
    <row r="58409" hidden="1"/>
    <row r="58410" hidden="1"/>
    <row r="58411" hidden="1"/>
    <row r="58412" hidden="1"/>
    <row r="58413" hidden="1"/>
    <row r="58414" hidden="1"/>
    <row r="58415" hidden="1"/>
    <row r="58416" hidden="1"/>
    <row r="58417" hidden="1"/>
    <row r="58418" hidden="1"/>
    <row r="58419" hidden="1"/>
    <row r="58420" hidden="1"/>
    <row r="58421" hidden="1"/>
    <row r="58422" hidden="1"/>
    <row r="58423" hidden="1"/>
    <row r="58424" hidden="1"/>
    <row r="58425" hidden="1"/>
    <row r="58426" hidden="1"/>
    <row r="58427" hidden="1"/>
    <row r="58428" hidden="1"/>
    <row r="58429" hidden="1"/>
    <row r="58430" hidden="1"/>
    <row r="58431" hidden="1"/>
    <row r="58432" hidden="1"/>
    <row r="58433" hidden="1"/>
    <row r="58434" hidden="1"/>
    <row r="58435" hidden="1"/>
    <row r="58436" hidden="1"/>
    <row r="58437" hidden="1"/>
    <row r="58438" hidden="1"/>
    <row r="58439" hidden="1"/>
    <row r="58440" hidden="1"/>
    <row r="58441" hidden="1"/>
    <row r="58442" hidden="1"/>
    <row r="58443" hidden="1"/>
    <row r="58444" hidden="1"/>
    <row r="58445" hidden="1"/>
    <row r="58446" hidden="1"/>
    <row r="58447" hidden="1"/>
    <row r="58448" hidden="1"/>
    <row r="58449" hidden="1"/>
    <row r="58450" hidden="1"/>
    <row r="58451" hidden="1"/>
    <row r="58452" hidden="1"/>
    <row r="58453" hidden="1"/>
    <row r="58454" hidden="1"/>
    <row r="58455" hidden="1"/>
    <row r="58456" hidden="1"/>
    <row r="58457" hidden="1"/>
    <row r="58458" hidden="1"/>
    <row r="58459" hidden="1"/>
    <row r="58460" hidden="1"/>
    <row r="58461" hidden="1"/>
    <row r="58462" hidden="1"/>
    <row r="58463" hidden="1"/>
    <row r="58464" hidden="1"/>
    <row r="58465" hidden="1"/>
    <row r="58466" hidden="1"/>
    <row r="58467" hidden="1"/>
    <row r="58468" hidden="1"/>
    <row r="58469" hidden="1"/>
    <row r="58470" hidden="1"/>
    <row r="58471" hidden="1"/>
    <row r="58472" hidden="1"/>
    <row r="58473" hidden="1"/>
    <row r="58474" hidden="1"/>
    <row r="58475" hidden="1"/>
    <row r="58476" hidden="1"/>
    <row r="58477" hidden="1"/>
    <row r="58478" hidden="1"/>
    <row r="58479" hidden="1"/>
    <row r="58480" hidden="1"/>
    <row r="58481" hidden="1"/>
    <row r="58482" hidden="1"/>
    <row r="58483" hidden="1"/>
    <row r="58484" hidden="1"/>
    <row r="58485" hidden="1"/>
    <row r="58486" hidden="1"/>
    <row r="58487" hidden="1"/>
    <row r="58488" hidden="1"/>
    <row r="58489" hidden="1"/>
    <row r="58490" hidden="1"/>
    <row r="58491" hidden="1"/>
    <row r="58492" hidden="1"/>
    <row r="58493" hidden="1"/>
    <row r="58494" hidden="1"/>
    <row r="58495" hidden="1"/>
    <row r="58496" hidden="1"/>
    <row r="58497" hidden="1"/>
    <row r="58498" hidden="1"/>
    <row r="58499" hidden="1"/>
    <row r="58500" hidden="1"/>
    <row r="58501" hidden="1"/>
    <row r="58502" hidden="1"/>
    <row r="58503" hidden="1"/>
    <row r="58504" hidden="1"/>
    <row r="58505" hidden="1"/>
    <row r="58506" hidden="1"/>
    <row r="58507" hidden="1"/>
    <row r="58508" hidden="1"/>
    <row r="58509" hidden="1"/>
    <row r="58510" hidden="1"/>
    <row r="58511" hidden="1"/>
    <row r="58512" hidden="1"/>
    <row r="58513" hidden="1"/>
    <row r="58514" hidden="1"/>
    <row r="58515" hidden="1"/>
    <row r="58516" hidden="1"/>
    <row r="58517" hidden="1"/>
    <row r="58518" hidden="1"/>
    <row r="58519" hidden="1"/>
    <row r="58520" hidden="1"/>
    <row r="58521" hidden="1"/>
    <row r="58522" hidden="1"/>
    <row r="58523" hidden="1"/>
    <row r="58524" hidden="1"/>
    <row r="58525" hidden="1"/>
    <row r="58526" hidden="1"/>
    <row r="58527" hidden="1"/>
    <row r="58528" hidden="1"/>
    <row r="58529" hidden="1"/>
    <row r="58530" hidden="1"/>
    <row r="58531" hidden="1"/>
    <row r="58532" hidden="1"/>
    <row r="58533" hidden="1"/>
    <row r="58534" hidden="1"/>
    <row r="58535" hidden="1"/>
    <row r="58536" hidden="1"/>
    <row r="58537" hidden="1"/>
    <row r="58538" hidden="1"/>
    <row r="58539" hidden="1"/>
    <row r="58540" hidden="1"/>
    <row r="58541" hidden="1"/>
    <row r="58542" hidden="1"/>
    <row r="58543" hidden="1"/>
    <row r="58544" hidden="1"/>
    <row r="58545" hidden="1"/>
    <row r="58546" hidden="1"/>
    <row r="58547" hidden="1"/>
    <row r="58548" hidden="1"/>
    <row r="58549" hidden="1"/>
    <row r="58550" hidden="1"/>
    <row r="58551" hidden="1"/>
    <row r="58552" hidden="1"/>
    <row r="58553" hidden="1"/>
    <row r="58554" hidden="1"/>
    <row r="58555" hidden="1"/>
    <row r="58556" hidden="1"/>
    <row r="58557" hidden="1"/>
    <row r="58558" hidden="1"/>
    <row r="58559" hidden="1"/>
    <row r="58560" hidden="1"/>
    <row r="58561" hidden="1"/>
    <row r="58562" hidden="1"/>
    <row r="58563" hidden="1"/>
    <row r="58564" hidden="1"/>
    <row r="58565" hidden="1"/>
    <row r="58566" hidden="1"/>
    <row r="58567" hidden="1"/>
    <row r="58568" hidden="1"/>
    <row r="58569" hidden="1"/>
    <row r="58570" hidden="1"/>
    <row r="58571" hidden="1"/>
    <row r="58572" hidden="1"/>
    <row r="58573" hidden="1"/>
    <row r="58574" hidden="1"/>
    <row r="58575" hidden="1"/>
    <row r="58576" hidden="1"/>
    <row r="58577" hidden="1"/>
    <row r="58578" hidden="1"/>
    <row r="58579" hidden="1"/>
    <row r="58580" hidden="1"/>
    <row r="58581" hidden="1"/>
    <row r="58582" hidden="1"/>
    <row r="58583" hidden="1"/>
    <row r="58584" hidden="1"/>
    <row r="58585" hidden="1"/>
    <row r="58586" hidden="1"/>
    <row r="58587" hidden="1"/>
    <row r="58588" hidden="1"/>
    <row r="58589" hidden="1"/>
    <row r="58590" hidden="1"/>
    <row r="58591" hidden="1"/>
    <row r="58592" hidden="1"/>
    <row r="58593" hidden="1"/>
    <row r="58594" hidden="1"/>
    <row r="58595" hidden="1"/>
    <row r="58596" hidden="1"/>
    <row r="58597" hidden="1"/>
    <row r="58598" hidden="1"/>
    <row r="58599" hidden="1"/>
    <row r="58600" hidden="1"/>
    <row r="58601" hidden="1"/>
    <row r="58602" hidden="1"/>
    <row r="58603" hidden="1"/>
    <row r="58604" hidden="1"/>
    <row r="58605" hidden="1"/>
    <row r="58606" hidden="1"/>
    <row r="58607" hidden="1"/>
    <row r="58608" hidden="1"/>
    <row r="58609" hidden="1"/>
    <row r="58610" hidden="1"/>
    <row r="58611" hidden="1"/>
    <row r="58612" hidden="1"/>
    <row r="58613" hidden="1"/>
    <row r="58614" hidden="1"/>
    <row r="58615" hidden="1"/>
    <row r="58616" hidden="1"/>
    <row r="58617" hidden="1"/>
    <row r="58618" hidden="1"/>
    <row r="58619" hidden="1"/>
    <row r="58620" hidden="1"/>
    <row r="58621" hidden="1"/>
    <row r="58622" hidden="1"/>
    <row r="58623" hidden="1"/>
    <row r="58624" hidden="1"/>
    <row r="58625" hidden="1"/>
    <row r="58626" hidden="1"/>
    <row r="58627" hidden="1"/>
    <row r="58628" hidden="1"/>
    <row r="58629" hidden="1"/>
    <row r="58630" hidden="1"/>
    <row r="58631" hidden="1"/>
    <row r="58632" hidden="1"/>
    <row r="58633" hidden="1"/>
    <row r="58634" hidden="1"/>
    <row r="58635" hidden="1"/>
    <row r="58636" hidden="1"/>
    <row r="58637" hidden="1"/>
    <row r="58638" hidden="1"/>
    <row r="58639" hidden="1"/>
    <row r="58640" hidden="1"/>
    <row r="58641" hidden="1"/>
    <row r="58642" hidden="1"/>
    <row r="58643" hidden="1"/>
    <row r="58644" hidden="1"/>
    <row r="58645" hidden="1"/>
    <row r="58646" hidden="1"/>
    <row r="58647" hidden="1"/>
    <row r="58648" hidden="1"/>
    <row r="58649" hidden="1"/>
    <row r="58650" hidden="1"/>
    <row r="58651" hidden="1"/>
    <row r="58652" hidden="1"/>
    <row r="58653" hidden="1"/>
    <row r="58654" hidden="1"/>
    <row r="58655" hidden="1"/>
    <row r="58656" hidden="1"/>
    <row r="58657" hidden="1"/>
    <row r="58658" hidden="1"/>
    <row r="58659" hidden="1"/>
    <row r="58660" hidden="1"/>
    <row r="58661" hidden="1"/>
    <row r="58662" hidden="1"/>
    <row r="58663" hidden="1"/>
    <row r="58664" hidden="1"/>
    <row r="58665" hidden="1"/>
    <row r="58666" hidden="1"/>
    <row r="58667" hidden="1"/>
    <row r="58668" hidden="1"/>
    <row r="58669" hidden="1"/>
    <row r="58670" hidden="1"/>
    <row r="58671" hidden="1"/>
    <row r="58672" hidden="1"/>
    <row r="58673" hidden="1"/>
    <row r="58674" hidden="1"/>
    <row r="58675" hidden="1"/>
    <row r="58676" hidden="1"/>
    <row r="58677" hidden="1"/>
    <row r="58678" hidden="1"/>
    <row r="58679" hidden="1"/>
    <row r="58680" hidden="1"/>
    <row r="58681" hidden="1"/>
    <row r="58682" hidden="1"/>
    <row r="58683" hidden="1"/>
    <row r="58684" hidden="1"/>
    <row r="58685" hidden="1"/>
    <row r="58686" hidden="1"/>
    <row r="58687" hidden="1"/>
    <row r="58688" hidden="1"/>
    <row r="58689" hidden="1"/>
    <row r="58690" hidden="1"/>
    <row r="58691" hidden="1"/>
    <row r="58692" hidden="1"/>
    <row r="58693" hidden="1"/>
    <row r="58694" hidden="1"/>
    <row r="58695" hidden="1"/>
    <row r="58696" hidden="1"/>
    <row r="58697" hidden="1"/>
    <row r="58698" hidden="1"/>
    <row r="58699" hidden="1"/>
    <row r="58700" hidden="1"/>
    <row r="58701" hidden="1"/>
    <row r="58702" hidden="1"/>
    <row r="58703" hidden="1"/>
    <row r="58704" hidden="1"/>
    <row r="58705" hidden="1"/>
    <row r="58706" hidden="1"/>
    <row r="58707" hidden="1"/>
    <row r="58708" hidden="1"/>
    <row r="58709" hidden="1"/>
    <row r="58710" hidden="1"/>
    <row r="58711" hidden="1"/>
    <row r="58712" hidden="1"/>
    <row r="58713" hidden="1"/>
    <row r="58714" hidden="1"/>
    <row r="58715" hidden="1"/>
    <row r="58716" hidden="1"/>
    <row r="58717" hidden="1"/>
    <row r="58718" hidden="1"/>
    <row r="58719" hidden="1"/>
    <row r="58720" hidden="1"/>
    <row r="58721" hidden="1"/>
    <row r="58722" hidden="1"/>
    <row r="58723" hidden="1"/>
    <row r="58724" hidden="1"/>
    <row r="58725" hidden="1"/>
    <row r="58726" hidden="1"/>
    <row r="58727" hidden="1"/>
    <row r="58728" hidden="1"/>
    <row r="58729" hidden="1"/>
    <row r="58730" hidden="1"/>
    <row r="58731" hidden="1"/>
    <row r="58732" hidden="1"/>
    <row r="58733" hidden="1"/>
    <row r="58734" hidden="1"/>
    <row r="58735" hidden="1"/>
    <row r="58736" hidden="1"/>
    <row r="58737" hidden="1"/>
    <row r="58738" hidden="1"/>
    <row r="58739" hidden="1"/>
    <row r="58740" hidden="1"/>
    <row r="58741" hidden="1"/>
    <row r="58742" hidden="1"/>
    <row r="58743" hidden="1"/>
    <row r="58744" hidden="1"/>
    <row r="58745" hidden="1"/>
    <row r="58746" hidden="1"/>
    <row r="58747" hidden="1"/>
    <row r="58748" hidden="1"/>
    <row r="58749" hidden="1"/>
    <row r="58750" hidden="1"/>
    <row r="58751" hidden="1"/>
    <row r="58752" hidden="1"/>
    <row r="58753" hidden="1"/>
    <row r="58754" hidden="1"/>
    <row r="58755" hidden="1"/>
    <row r="58756" hidden="1"/>
    <row r="58757" hidden="1"/>
    <row r="58758" hidden="1"/>
    <row r="58759" hidden="1"/>
    <row r="58760" hidden="1"/>
    <row r="58761" hidden="1"/>
    <row r="58762" hidden="1"/>
    <row r="58763" hidden="1"/>
    <row r="58764" hidden="1"/>
    <row r="58765" hidden="1"/>
    <row r="58766" hidden="1"/>
    <row r="58767" hidden="1"/>
    <row r="58768" hidden="1"/>
    <row r="58769" hidden="1"/>
    <row r="58770" hidden="1"/>
    <row r="58771" hidden="1"/>
    <row r="58772" hidden="1"/>
    <row r="58773" hidden="1"/>
    <row r="58774" hidden="1"/>
    <row r="58775" hidden="1"/>
    <row r="58776" hidden="1"/>
    <row r="58777" hidden="1"/>
    <row r="58778" hidden="1"/>
    <row r="58779" hidden="1"/>
    <row r="58780" hidden="1"/>
    <row r="58781" hidden="1"/>
    <row r="58782" hidden="1"/>
    <row r="58783" hidden="1"/>
    <row r="58784" hidden="1"/>
    <row r="58785" hidden="1"/>
    <row r="58786" hidden="1"/>
    <row r="58787" hidden="1"/>
    <row r="58788" hidden="1"/>
    <row r="58789" hidden="1"/>
    <row r="58790" hidden="1"/>
    <row r="58791" hidden="1"/>
    <row r="58792" hidden="1"/>
    <row r="58793" hidden="1"/>
    <row r="58794" hidden="1"/>
    <row r="58795" hidden="1"/>
    <row r="58796" hidden="1"/>
    <row r="58797" hidden="1"/>
    <row r="58798" hidden="1"/>
    <row r="58799" hidden="1"/>
    <row r="58800" hidden="1"/>
    <row r="58801" hidden="1"/>
    <row r="58802" hidden="1"/>
    <row r="58803" hidden="1"/>
    <row r="58804" hidden="1"/>
    <row r="58805" hidden="1"/>
    <row r="58806" hidden="1"/>
    <row r="58807" hidden="1"/>
    <row r="58808" hidden="1"/>
    <row r="58809" hidden="1"/>
    <row r="58810" hidden="1"/>
    <row r="58811" hidden="1"/>
    <row r="58812" hidden="1"/>
    <row r="58813" hidden="1"/>
    <row r="58814" hidden="1"/>
    <row r="58815" hidden="1"/>
    <row r="58816" hidden="1"/>
    <row r="58817" hidden="1"/>
    <row r="58818" hidden="1"/>
    <row r="58819" hidden="1"/>
    <row r="58820" hidden="1"/>
    <row r="58821" hidden="1"/>
    <row r="58822" hidden="1"/>
    <row r="58823" hidden="1"/>
    <row r="58824" hidden="1"/>
    <row r="58825" hidden="1"/>
    <row r="58826" hidden="1"/>
    <row r="58827" hidden="1"/>
    <row r="58828" hidden="1"/>
    <row r="58829" hidden="1"/>
    <row r="58830" hidden="1"/>
    <row r="58831" hidden="1"/>
    <row r="58832" hidden="1"/>
    <row r="58833" hidden="1"/>
    <row r="58834" hidden="1"/>
    <row r="58835" hidden="1"/>
    <row r="58836" hidden="1"/>
    <row r="58837" hidden="1"/>
    <row r="58838" hidden="1"/>
    <row r="58839" hidden="1"/>
    <row r="58840" hidden="1"/>
    <row r="58841" hidden="1"/>
    <row r="58842" hidden="1"/>
    <row r="58843" hidden="1"/>
    <row r="58844" hidden="1"/>
    <row r="58845" hidden="1"/>
    <row r="58846" hidden="1"/>
    <row r="58847" hidden="1"/>
    <row r="58848" hidden="1"/>
    <row r="58849" hidden="1"/>
    <row r="58850" hidden="1"/>
    <row r="58851" hidden="1"/>
    <row r="58852" hidden="1"/>
    <row r="58853" hidden="1"/>
    <row r="58854" hidden="1"/>
    <row r="58855" hidden="1"/>
    <row r="58856" hidden="1"/>
    <row r="58857" hidden="1"/>
    <row r="58858" hidden="1"/>
    <row r="58859" hidden="1"/>
    <row r="58860" hidden="1"/>
    <row r="58861" hidden="1"/>
    <row r="58862" hidden="1"/>
    <row r="58863" hidden="1"/>
    <row r="58864" hidden="1"/>
    <row r="58865" hidden="1"/>
    <row r="58866" hidden="1"/>
    <row r="58867" hidden="1"/>
    <row r="58868" hidden="1"/>
    <row r="58869" hidden="1"/>
    <row r="58870" hidden="1"/>
    <row r="58871" hidden="1"/>
    <row r="58872" hidden="1"/>
    <row r="58873" hidden="1"/>
    <row r="58874" hidden="1"/>
    <row r="58875" hidden="1"/>
    <row r="58876" hidden="1"/>
    <row r="58877" hidden="1"/>
    <row r="58878" hidden="1"/>
    <row r="58879" hidden="1"/>
    <row r="58880" hidden="1"/>
    <row r="58881" hidden="1"/>
    <row r="58882" hidden="1"/>
    <row r="58883" hidden="1"/>
    <row r="58884" hidden="1"/>
    <row r="58885" hidden="1"/>
    <row r="58886" hidden="1"/>
    <row r="58887" hidden="1"/>
    <row r="58888" hidden="1"/>
    <row r="58889" hidden="1"/>
    <row r="58890" hidden="1"/>
    <row r="58891" hidden="1"/>
    <row r="58892" hidden="1"/>
    <row r="58893" hidden="1"/>
    <row r="58894" hidden="1"/>
    <row r="58895" hidden="1"/>
    <row r="58896" hidden="1"/>
    <row r="58897" hidden="1"/>
    <row r="58898" hidden="1"/>
    <row r="58899" hidden="1"/>
    <row r="58900" hidden="1"/>
    <row r="58901" hidden="1"/>
    <row r="58902" hidden="1"/>
    <row r="58903" hidden="1"/>
    <row r="58904" hidden="1"/>
    <row r="58905" hidden="1"/>
    <row r="58906" hidden="1"/>
    <row r="58907" hidden="1"/>
    <row r="58908" hidden="1"/>
    <row r="58909" hidden="1"/>
    <row r="58910" hidden="1"/>
    <row r="58911" hidden="1"/>
    <row r="58912" hidden="1"/>
    <row r="58913" hidden="1"/>
    <row r="58914" hidden="1"/>
    <row r="58915" hidden="1"/>
    <row r="58916" hidden="1"/>
    <row r="58917" hidden="1"/>
    <row r="58918" hidden="1"/>
    <row r="58919" hidden="1"/>
    <row r="58920" hidden="1"/>
    <row r="58921" hidden="1"/>
    <row r="58922" hidden="1"/>
    <row r="58923" hidden="1"/>
    <row r="58924" hidden="1"/>
    <row r="58925" hidden="1"/>
    <row r="58926" hidden="1"/>
    <row r="58927" hidden="1"/>
    <row r="58928" hidden="1"/>
    <row r="58929" hidden="1"/>
    <row r="58930" hidden="1"/>
    <row r="58931" hidden="1"/>
    <row r="58932" hidden="1"/>
    <row r="58933" hidden="1"/>
    <row r="58934" hidden="1"/>
    <row r="58935" hidden="1"/>
    <row r="58936" hidden="1"/>
    <row r="58937" hidden="1"/>
    <row r="58938" hidden="1"/>
    <row r="58939" hidden="1"/>
    <row r="58940" hidden="1"/>
    <row r="58941" hidden="1"/>
    <row r="58942" hidden="1"/>
    <row r="58943" hidden="1"/>
    <row r="58944" hidden="1"/>
    <row r="58945" hidden="1"/>
    <row r="58946" hidden="1"/>
    <row r="58947" hidden="1"/>
    <row r="58948" hidden="1"/>
    <row r="58949" hidden="1"/>
    <row r="58950" hidden="1"/>
    <row r="58951" hidden="1"/>
    <row r="58952" hidden="1"/>
    <row r="58953" hidden="1"/>
    <row r="58954" hidden="1"/>
    <row r="58955" hidden="1"/>
    <row r="58956" hidden="1"/>
    <row r="58957" hidden="1"/>
    <row r="58958" hidden="1"/>
    <row r="58959" hidden="1"/>
    <row r="58960" hidden="1"/>
    <row r="58961" hidden="1"/>
    <row r="58962" hidden="1"/>
    <row r="58963" hidden="1"/>
    <row r="58964" hidden="1"/>
    <row r="58965" hidden="1"/>
    <row r="58966" hidden="1"/>
    <row r="58967" hidden="1"/>
    <row r="58968" hidden="1"/>
    <row r="58969" hidden="1"/>
    <row r="58970" hidden="1"/>
    <row r="58971" hidden="1"/>
    <row r="58972" hidden="1"/>
    <row r="58973" hidden="1"/>
    <row r="58974" hidden="1"/>
    <row r="58975" hidden="1"/>
    <row r="58976" hidden="1"/>
    <row r="58977" hidden="1"/>
    <row r="58978" hidden="1"/>
    <row r="58979" hidden="1"/>
    <row r="58980" hidden="1"/>
    <row r="58981" hidden="1"/>
    <row r="58982" hidden="1"/>
    <row r="58983" hidden="1"/>
    <row r="58984" hidden="1"/>
    <row r="58985" hidden="1"/>
    <row r="58986" hidden="1"/>
    <row r="58987" hidden="1"/>
    <row r="58988" hidden="1"/>
    <row r="58989" hidden="1"/>
    <row r="58990" hidden="1"/>
    <row r="58991" hidden="1"/>
    <row r="58992" hidden="1"/>
    <row r="58993" hidden="1"/>
    <row r="58994" hidden="1"/>
    <row r="58995" hidden="1"/>
    <row r="58996" hidden="1"/>
    <row r="58997" hidden="1"/>
    <row r="58998" hidden="1"/>
    <row r="58999" hidden="1"/>
    <row r="59000" hidden="1"/>
    <row r="59001" hidden="1"/>
    <row r="59002" hidden="1"/>
    <row r="59003" hidden="1"/>
    <row r="59004" hidden="1"/>
    <row r="59005" hidden="1"/>
    <row r="59006" hidden="1"/>
    <row r="59007" hidden="1"/>
    <row r="59008" hidden="1"/>
    <row r="59009" hidden="1"/>
    <row r="59010" hidden="1"/>
    <row r="59011" hidden="1"/>
    <row r="59012" hidden="1"/>
    <row r="59013" hidden="1"/>
    <row r="59014" hidden="1"/>
    <row r="59015" hidden="1"/>
    <row r="59016" hidden="1"/>
    <row r="59017" hidden="1"/>
    <row r="59018" hidden="1"/>
    <row r="59019" hidden="1"/>
    <row r="59020" hidden="1"/>
    <row r="59021" hidden="1"/>
    <row r="59022" hidden="1"/>
    <row r="59023" hidden="1"/>
    <row r="59024" hidden="1"/>
    <row r="59025" hidden="1"/>
    <row r="59026" hidden="1"/>
    <row r="59027" hidden="1"/>
    <row r="59028" hidden="1"/>
    <row r="59029" hidden="1"/>
    <row r="59030" hidden="1"/>
    <row r="59031" hidden="1"/>
    <row r="59032" hidden="1"/>
    <row r="59033" hidden="1"/>
    <row r="59034" hidden="1"/>
    <row r="59035" hidden="1"/>
    <row r="59036" hidden="1"/>
    <row r="59037" hidden="1"/>
    <row r="59038" hidden="1"/>
    <row r="59039" hidden="1"/>
    <row r="59040" hidden="1"/>
    <row r="59041" hidden="1"/>
    <row r="59042" hidden="1"/>
    <row r="59043" hidden="1"/>
    <row r="59044" hidden="1"/>
    <row r="59045" hidden="1"/>
    <row r="59046" hidden="1"/>
    <row r="59047" hidden="1"/>
    <row r="59048" hidden="1"/>
    <row r="59049" hidden="1"/>
    <row r="59050" hidden="1"/>
    <row r="59051" hidden="1"/>
    <row r="59052" hidden="1"/>
    <row r="59053" hidden="1"/>
    <row r="59054" hidden="1"/>
    <row r="59055" hidden="1"/>
    <row r="59056" hidden="1"/>
    <row r="59057" hidden="1"/>
    <row r="59058" hidden="1"/>
    <row r="59059" hidden="1"/>
    <row r="59060" hidden="1"/>
    <row r="59061" hidden="1"/>
    <row r="59062" hidden="1"/>
    <row r="59063" hidden="1"/>
    <row r="59064" hidden="1"/>
    <row r="59065" hidden="1"/>
    <row r="59066" hidden="1"/>
    <row r="59067" hidden="1"/>
    <row r="59068" hidden="1"/>
    <row r="59069" hidden="1"/>
    <row r="59070" hidden="1"/>
    <row r="59071" hidden="1"/>
    <row r="59072" hidden="1"/>
    <row r="59073" hidden="1"/>
    <row r="59074" hidden="1"/>
    <row r="59075" hidden="1"/>
    <row r="59076" hidden="1"/>
    <row r="59077" hidden="1"/>
    <row r="59078" hidden="1"/>
    <row r="59079" hidden="1"/>
    <row r="59080" hidden="1"/>
    <row r="59081" hidden="1"/>
    <row r="59082" hidden="1"/>
    <row r="59083" hidden="1"/>
    <row r="59084" hidden="1"/>
    <row r="59085" hidden="1"/>
    <row r="59086" hidden="1"/>
    <row r="59087" hidden="1"/>
    <row r="59088" hidden="1"/>
    <row r="59089" hidden="1"/>
    <row r="59090" hidden="1"/>
    <row r="59091" hidden="1"/>
    <row r="59092" hidden="1"/>
    <row r="59093" hidden="1"/>
    <row r="59094" hidden="1"/>
    <row r="59095" hidden="1"/>
    <row r="59096" hidden="1"/>
    <row r="59097" hidden="1"/>
    <row r="59098" hidden="1"/>
    <row r="59099" hidden="1"/>
    <row r="59100" hidden="1"/>
    <row r="59101" hidden="1"/>
    <row r="59102" hidden="1"/>
    <row r="59103" hidden="1"/>
    <row r="59104" hidden="1"/>
    <row r="59105" hidden="1"/>
    <row r="59106" hidden="1"/>
    <row r="59107" hidden="1"/>
    <row r="59108" hidden="1"/>
    <row r="59109" hidden="1"/>
    <row r="59110" hidden="1"/>
    <row r="59111" hidden="1"/>
    <row r="59112" hidden="1"/>
    <row r="59113" hidden="1"/>
    <row r="59114" hidden="1"/>
    <row r="59115" hidden="1"/>
    <row r="59116" hidden="1"/>
    <row r="59117" hidden="1"/>
    <row r="59118" hidden="1"/>
    <row r="59119" hidden="1"/>
    <row r="59120" hidden="1"/>
    <row r="59121" hidden="1"/>
    <row r="59122" hidden="1"/>
    <row r="59123" hidden="1"/>
    <row r="59124" hidden="1"/>
    <row r="59125" hidden="1"/>
    <row r="59126" hidden="1"/>
    <row r="59127" hidden="1"/>
    <row r="59128" hidden="1"/>
    <row r="59129" hidden="1"/>
    <row r="59130" hidden="1"/>
    <row r="59131" hidden="1"/>
    <row r="59132" hidden="1"/>
    <row r="59133" hidden="1"/>
    <row r="59134" hidden="1"/>
    <row r="59135" hidden="1"/>
    <row r="59136" hidden="1"/>
    <row r="59137" hidden="1"/>
    <row r="59138" hidden="1"/>
    <row r="59139" hidden="1"/>
    <row r="59140" hidden="1"/>
    <row r="59141" hidden="1"/>
    <row r="59142" hidden="1"/>
    <row r="59143" hidden="1"/>
    <row r="59144" hidden="1"/>
    <row r="59145" hidden="1"/>
    <row r="59146" hidden="1"/>
    <row r="59147" hidden="1"/>
    <row r="59148" hidden="1"/>
    <row r="59149" hidden="1"/>
    <row r="59150" hidden="1"/>
    <row r="59151" hidden="1"/>
    <row r="59152" hidden="1"/>
    <row r="59153" hidden="1"/>
    <row r="59154" hidden="1"/>
    <row r="59155" hidden="1"/>
    <row r="59156" hidden="1"/>
    <row r="59157" hidden="1"/>
    <row r="59158" hidden="1"/>
    <row r="59159" hidden="1"/>
    <row r="59160" hidden="1"/>
    <row r="59161" hidden="1"/>
    <row r="59162" hidden="1"/>
    <row r="59163" hidden="1"/>
    <row r="59164" hidden="1"/>
    <row r="59165" hidden="1"/>
    <row r="59166" hidden="1"/>
    <row r="59167" hidden="1"/>
    <row r="59168" hidden="1"/>
    <row r="59169" hidden="1"/>
    <row r="59170" hidden="1"/>
    <row r="59171" hidden="1"/>
    <row r="59172" hidden="1"/>
    <row r="59173" hidden="1"/>
    <row r="59174" hidden="1"/>
    <row r="59175" hidden="1"/>
    <row r="59176" hidden="1"/>
    <row r="59177" hidden="1"/>
    <row r="59178" hidden="1"/>
    <row r="59179" hidden="1"/>
    <row r="59180" hidden="1"/>
    <row r="59181" hidden="1"/>
    <row r="59182" hidden="1"/>
    <row r="59183" hidden="1"/>
    <row r="59184" hidden="1"/>
    <row r="59185" hidden="1"/>
    <row r="59186" hidden="1"/>
    <row r="59187" hidden="1"/>
    <row r="59188" hidden="1"/>
    <row r="59189" hidden="1"/>
    <row r="59190" hidden="1"/>
    <row r="59191" hidden="1"/>
    <row r="59192" hidden="1"/>
    <row r="59193" hidden="1"/>
    <row r="59194" hidden="1"/>
    <row r="59195" hidden="1"/>
    <row r="59196" hidden="1"/>
    <row r="59197" hidden="1"/>
    <row r="59198" hidden="1"/>
    <row r="59199" hidden="1"/>
    <row r="59200" hidden="1"/>
    <row r="59201" hidden="1"/>
    <row r="59202" hidden="1"/>
    <row r="59203" hidden="1"/>
    <row r="59204" hidden="1"/>
    <row r="59205" hidden="1"/>
    <row r="59206" hidden="1"/>
    <row r="59207" hidden="1"/>
    <row r="59208" hidden="1"/>
    <row r="59209" hidden="1"/>
    <row r="59210" hidden="1"/>
    <row r="59211" hidden="1"/>
    <row r="59212" hidden="1"/>
    <row r="59213" hidden="1"/>
    <row r="59214" hidden="1"/>
    <row r="59215" hidden="1"/>
    <row r="59216" hidden="1"/>
    <row r="59217" hidden="1"/>
    <row r="59218" hidden="1"/>
    <row r="59219" hidden="1"/>
    <row r="59220" hidden="1"/>
    <row r="59221" hidden="1"/>
    <row r="59222" hidden="1"/>
    <row r="59223" hidden="1"/>
    <row r="59224" hidden="1"/>
    <row r="59225" hidden="1"/>
    <row r="59226" hidden="1"/>
    <row r="59227" hidden="1"/>
    <row r="59228" hidden="1"/>
    <row r="59229" hidden="1"/>
    <row r="59230" hidden="1"/>
    <row r="59231" hidden="1"/>
    <row r="59232" hidden="1"/>
    <row r="59233" hidden="1"/>
    <row r="59234" hidden="1"/>
    <row r="59235" hidden="1"/>
    <row r="59236" hidden="1"/>
    <row r="59237" hidden="1"/>
    <row r="59238" hidden="1"/>
    <row r="59239" hidden="1"/>
    <row r="59240" hidden="1"/>
    <row r="59241" hidden="1"/>
    <row r="59242" hidden="1"/>
    <row r="59243" hidden="1"/>
    <row r="59244" hidden="1"/>
    <row r="59245" hidden="1"/>
    <row r="59246" hidden="1"/>
    <row r="59247" hidden="1"/>
    <row r="59248" hidden="1"/>
    <row r="59249" hidden="1"/>
    <row r="59250" hidden="1"/>
    <row r="59251" hidden="1"/>
    <row r="59252" hidden="1"/>
    <row r="59253" hidden="1"/>
    <row r="59254" hidden="1"/>
    <row r="59255" hidden="1"/>
    <row r="59256" hidden="1"/>
    <row r="59257" hidden="1"/>
    <row r="59258" hidden="1"/>
    <row r="59259" hidden="1"/>
    <row r="59260" hidden="1"/>
    <row r="59261" hidden="1"/>
    <row r="59262" hidden="1"/>
    <row r="59263" hidden="1"/>
    <row r="59264" hidden="1"/>
    <row r="59265" hidden="1"/>
    <row r="59266" hidden="1"/>
    <row r="59267" hidden="1"/>
    <row r="59268" hidden="1"/>
    <row r="59269" hidden="1"/>
    <row r="59270" hidden="1"/>
    <row r="59271" hidden="1"/>
    <row r="59272" hidden="1"/>
    <row r="59273" hidden="1"/>
    <row r="59274" hidden="1"/>
    <row r="59275" hidden="1"/>
    <row r="59276" hidden="1"/>
    <row r="59277" hidden="1"/>
    <row r="59278" hidden="1"/>
    <row r="59279" hidden="1"/>
    <row r="59280" hidden="1"/>
    <row r="59281" hidden="1"/>
    <row r="59282" hidden="1"/>
    <row r="59283" hidden="1"/>
    <row r="59284" hidden="1"/>
    <row r="59285" hidden="1"/>
    <row r="59286" hidden="1"/>
    <row r="59287" hidden="1"/>
    <row r="59288" hidden="1"/>
    <row r="59289" hidden="1"/>
    <row r="59290" hidden="1"/>
    <row r="59291" hidden="1"/>
    <row r="59292" hidden="1"/>
    <row r="59293" hidden="1"/>
    <row r="59294" hidden="1"/>
    <row r="59295" hidden="1"/>
    <row r="59296" hidden="1"/>
    <row r="59297" hidden="1"/>
    <row r="59298" hidden="1"/>
    <row r="59299" hidden="1"/>
    <row r="59300" hidden="1"/>
    <row r="59301" hidden="1"/>
    <row r="59302" hidden="1"/>
    <row r="59303" hidden="1"/>
    <row r="59304" hidden="1"/>
    <row r="59305" hidden="1"/>
    <row r="59306" hidden="1"/>
    <row r="59307" hidden="1"/>
    <row r="59308" hidden="1"/>
    <row r="59309" hidden="1"/>
    <row r="59310" hidden="1"/>
    <row r="59311" hidden="1"/>
    <row r="59312" hidden="1"/>
    <row r="59313" hidden="1"/>
    <row r="59314" hidden="1"/>
    <row r="59315" hidden="1"/>
    <row r="59316" hidden="1"/>
    <row r="59317" hidden="1"/>
    <row r="59318" hidden="1"/>
    <row r="59319" hidden="1"/>
    <row r="59320" hidden="1"/>
    <row r="59321" hidden="1"/>
    <row r="59322" hidden="1"/>
    <row r="59323" hidden="1"/>
    <row r="59324" hidden="1"/>
    <row r="59325" hidden="1"/>
    <row r="59326" hidden="1"/>
    <row r="59327" hidden="1"/>
    <row r="59328" hidden="1"/>
    <row r="59329" hidden="1"/>
    <row r="59330" hidden="1"/>
    <row r="59331" hidden="1"/>
    <row r="59332" hidden="1"/>
    <row r="59333" hidden="1"/>
    <row r="59334" hidden="1"/>
    <row r="59335" hidden="1"/>
    <row r="59336" hidden="1"/>
    <row r="59337" hidden="1"/>
    <row r="59338" hidden="1"/>
    <row r="59339" hidden="1"/>
    <row r="59340" hidden="1"/>
    <row r="59341" hidden="1"/>
    <row r="59342" hidden="1"/>
    <row r="59343" hidden="1"/>
    <row r="59344" hidden="1"/>
    <row r="59345" hidden="1"/>
    <row r="59346" hidden="1"/>
    <row r="59347" hidden="1"/>
    <row r="59348" hidden="1"/>
    <row r="59349" hidden="1"/>
    <row r="59350" hidden="1"/>
    <row r="59351" hidden="1"/>
    <row r="59352" hidden="1"/>
    <row r="59353" hidden="1"/>
    <row r="59354" hidden="1"/>
    <row r="59355" hidden="1"/>
    <row r="59356" hidden="1"/>
    <row r="59357" hidden="1"/>
    <row r="59358" hidden="1"/>
    <row r="59359" hidden="1"/>
    <row r="59360" hidden="1"/>
    <row r="59361" hidden="1"/>
    <row r="59362" hidden="1"/>
    <row r="59363" hidden="1"/>
    <row r="59364" hidden="1"/>
    <row r="59365" hidden="1"/>
    <row r="59366" hidden="1"/>
    <row r="59367" hidden="1"/>
    <row r="59368" hidden="1"/>
    <row r="59369" hidden="1"/>
    <row r="59370" hidden="1"/>
    <row r="59371" hidden="1"/>
    <row r="59372" hidden="1"/>
    <row r="59373" hidden="1"/>
    <row r="59374" hidden="1"/>
    <row r="59375" hidden="1"/>
    <row r="59376" hidden="1"/>
    <row r="59377" hidden="1"/>
    <row r="59378" hidden="1"/>
    <row r="59379" hidden="1"/>
    <row r="59380" hidden="1"/>
    <row r="59381" hidden="1"/>
    <row r="59382" hidden="1"/>
    <row r="59383" hidden="1"/>
    <row r="59384" hidden="1"/>
    <row r="59385" hidden="1"/>
    <row r="59386" hidden="1"/>
    <row r="59387" hidden="1"/>
    <row r="59388" hidden="1"/>
    <row r="59389" hidden="1"/>
    <row r="59390" hidden="1"/>
    <row r="59391" hidden="1"/>
    <row r="59392" hidden="1"/>
    <row r="59393" hidden="1"/>
    <row r="59394" hidden="1"/>
    <row r="59395" hidden="1"/>
    <row r="59396" hidden="1"/>
    <row r="59397" hidden="1"/>
    <row r="59398" hidden="1"/>
    <row r="59399" hidden="1"/>
    <row r="59400" hidden="1"/>
    <row r="59401" hidden="1"/>
    <row r="59402" hidden="1"/>
    <row r="59403" hidden="1"/>
    <row r="59404" hidden="1"/>
    <row r="59405" hidden="1"/>
    <row r="59406" hidden="1"/>
    <row r="59407" hidden="1"/>
    <row r="59408" hidden="1"/>
    <row r="59409" hidden="1"/>
    <row r="59410" hidden="1"/>
    <row r="59411" hidden="1"/>
    <row r="59412" hidden="1"/>
    <row r="59413" hidden="1"/>
    <row r="59414" hidden="1"/>
    <row r="59415" hidden="1"/>
    <row r="59416" hidden="1"/>
    <row r="59417" hidden="1"/>
    <row r="59418" hidden="1"/>
    <row r="59419" hidden="1"/>
    <row r="59420" hidden="1"/>
    <row r="59421" hidden="1"/>
    <row r="59422" hidden="1"/>
    <row r="59423" hidden="1"/>
    <row r="59424" hidden="1"/>
    <row r="59425" hidden="1"/>
    <row r="59426" hidden="1"/>
    <row r="59427" hidden="1"/>
    <row r="59428" hidden="1"/>
    <row r="59429" hidden="1"/>
    <row r="59430" hidden="1"/>
    <row r="59431" hidden="1"/>
    <row r="59432" hidden="1"/>
    <row r="59433" hidden="1"/>
    <row r="59434" hidden="1"/>
    <row r="59435" hidden="1"/>
    <row r="59436" hidden="1"/>
    <row r="59437" hidden="1"/>
    <row r="59438" hidden="1"/>
    <row r="59439" hidden="1"/>
    <row r="59440" hidden="1"/>
    <row r="59441" hidden="1"/>
    <row r="59442" hidden="1"/>
    <row r="59443" hidden="1"/>
    <row r="59444" hidden="1"/>
    <row r="59445" hidden="1"/>
    <row r="59446" hidden="1"/>
    <row r="59447" hidden="1"/>
    <row r="59448" hidden="1"/>
    <row r="59449" hidden="1"/>
    <row r="59450" hidden="1"/>
    <row r="59451" hidden="1"/>
    <row r="59452" hidden="1"/>
    <row r="59453" hidden="1"/>
    <row r="59454" hidden="1"/>
    <row r="59455" hidden="1"/>
    <row r="59456" hidden="1"/>
    <row r="59457" hidden="1"/>
    <row r="59458" hidden="1"/>
    <row r="59459" hidden="1"/>
    <row r="59460" hidden="1"/>
    <row r="59461" hidden="1"/>
    <row r="59462" hidden="1"/>
    <row r="59463" hidden="1"/>
    <row r="59464" hidden="1"/>
    <row r="59465" hidden="1"/>
    <row r="59466" hidden="1"/>
    <row r="59467" hidden="1"/>
    <row r="59468" hidden="1"/>
    <row r="59469" hidden="1"/>
    <row r="59470" hidden="1"/>
    <row r="59471" hidden="1"/>
    <row r="59472" hidden="1"/>
    <row r="59473" hidden="1"/>
    <row r="59474" hidden="1"/>
    <row r="59475" hidden="1"/>
    <row r="59476" hidden="1"/>
    <row r="59477" hidden="1"/>
    <row r="59478" hidden="1"/>
    <row r="59479" hidden="1"/>
    <row r="59480" hidden="1"/>
    <row r="59481" hidden="1"/>
    <row r="59482" hidden="1"/>
    <row r="59483" hidden="1"/>
    <row r="59484" hidden="1"/>
    <row r="59485" hidden="1"/>
    <row r="59486" hidden="1"/>
    <row r="59487" hidden="1"/>
    <row r="59488" hidden="1"/>
    <row r="59489" hidden="1"/>
    <row r="59490" hidden="1"/>
    <row r="59491" hidden="1"/>
    <row r="59492" hidden="1"/>
    <row r="59493" hidden="1"/>
    <row r="59494" hidden="1"/>
    <row r="59495" hidden="1"/>
    <row r="59496" hidden="1"/>
    <row r="59497" hidden="1"/>
    <row r="59498" hidden="1"/>
    <row r="59499" hidden="1"/>
    <row r="59500" hidden="1"/>
    <row r="59501" hidden="1"/>
    <row r="59502" hidden="1"/>
    <row r="59503" hidden="1"/>
    <row r="59504" hidden="1"/>
    <row r="59505" hidden="1"/>
    <row r="59506" hidden="1"/>
    <row r="59507" hidden="1"/>
    <row r="59508" hidden="1"/>
    <row r="59509" hidden="1"/>
    <row r="59510" hidden="1"/>
    <row r="59511" hidden="1"/>
    <row r="59512" hidden="1"/>
    <row r="59513" hidden="1"/>
    <row r="59514" hidden="1"/>
    <row r="59515" hidden="1"/>
    <row r="59516" hidden="1"/>
    <row r="59517" hidden="1"/>
    <row r="59518" hidden="1"/>
    <row r="59519" hidden="1"/>
    <row r="59520" hidden="1"/>
    <row r="59521" hidden="1"/>
    <row r="59522" hidden="1"/>
    <row r="59523" hidden="1"/>
    <row r="59524" hidden="1"/>
    <row r="59525" hidden="1"/>
    <row r="59526" hidden="1"/>
    <row r="59527" hidden="1"/>
    <row r="59528" hidden="1"/>
    <row r="59529" hidden="1"/>
    <row r="59530" hidden="1"/>
    <row r="59531" hidden="1"/>
    <row r="59532" hidden="1"/>
    <row r="59533" hidden="1"/>
    <row r="59534" hidden="1"/>
    <row r="59535" hidden="1"/>
    <row r="59536" hidden="1"/>
    <row r="59537" hidden="1"/>
    <row r="59538" hidden="1"/>
    <row r="59539" hidden="1"/>
    <row r="59540" hidden="1"/>
    <row r="59541" hidden="1"/>
    <row r="59542" hidden="1"/>
    <row r="59543" hidden="1"/>
    <row r="59544" hidden="1"/>
    <row r="59545" hidden="1"/>
    <row r="59546" hidden="1"/>
    <row r="59547" hidden="1"/>
    <row r="59548" hidden="1"/>
    <row r="59549" hidden="1"/>
    <row r="59550" hidden="1"/>
    <row r="59551" hidden="1"/>
    <row r="59552" hidden="1"/>
    <row r="59553" hidden="1"/>
    <row r="59554" hidden="1"/>
    <row r="59555" hidden="1"/>
    <row r="59556" hidden="1"/>
    <row r="59557" hidden="1"/>
    <row r="59558" hidden="1"/>
    <row r="59559" hidden="1"/>
    <row r="59560" hidden="1"/>
    <row r="59561" hidden="1"/>
    <row r="59562" hidden="1"/>
    <row r="59563" hidden="1"/>
    <row r="59564" hidden="1"/>
    <row r="59565" hidden="1"/>
    <row r="59566" hidden="1"/>
    <row r="59567" hidden="1"/>
    <row r="59568" hidden="1"/>
    <row r="59569" hidden="1"/>
    <row r="59570" hidden="1"/>
    <row r="59571" hidden="1"/>
    <row r="59572" hidden="1"/>
    <row r="59573" hidden="1"/>
    <row r="59574" hidden="1"/>
    <row r="59575" hidden="1"/>
    <row r="59576" hidden="1"/>
    <row r="59577" hidden="1"/>
    <row r="59578" hidden="1"/>
    <row r="59579" hidden="1"/>
    <row r="59580" hidden="1"/>
    <row r="59581" hidden="1"/>
    <row r="59582" hidden="1"/>
    <row r="59583" hidden="1"/>
    <row r="59584" hidden="1"/>
    <row r="59585" hidden="1"/>
    <row r="59586" hidden="1"/>
    <row r="59587" hidden="1"/>
    <row r="59588" hidden="1"/>
    <row r="59589" hidden="1"/>
    <row r="59590" hidden="1"/>
    <row r="59591" hidden="1"/>
    <row r="59592" hidden="1"/>
    <row r="59593" hidden="1"/>
    <row r="59594" hidden="1"/>
    <row r="59595" hidden="1"/>
    <row r="59596" hidden="1"/>
    <row r="59597" hidden="1"/>
    <row r="59598" hidden="1"/>
    <row r="59599" hidden="1"/>
    <row r="59600" hidden="1"/>
    <row r="59601" hidden="1"/>
    <row r="59602" hidden="1"/>
    <row r="59603" hidden="1"/>
    <row r="59604" hidden="1"/>
    <row r="59605" hidden="1"/>
    <row r="59606" hidden="1"/>
    <row r="59607" hidden="1"/>
    <row r="59608" hidden="1"/>
    <row r="59609" hidden="1"/>
    <row r="59610" hidden="1"/>
    <row r="59611" hidden="1"/>
    <row r="59612" hidden="1"/>
    <row r="59613" hidden="1"/>
    <row r="59614" hidden="1"/>
    <row r="59615" hidden="1"/>
    <row r="59616" hidden="1"/>
    <row r="59617" hidden="1"/>
    <row r="59618" hidden="1"/>
    <row r="59619" hidden="1"/>
    <row r="59620" hidden="1"/>
    <row r="59621" hidden="1"/>
    <row r="59622" hidden="1"/>
    <row r="59623" hidden="1"/>
    <row r="59624" hidden="1"/>
    <row r="59625" hidden="1"/>
    <row r="59626" hidden="1"/>
    <row r="59627" hidden="1"/>
    <row r="59628" hidden="1"/>
    <row r="59629" hidden="1"/>
    <row r="59630" hidden="1"/>
    <row r="59631" hidden="1"/>
    <row r="59632" hidden="1"/>
    <row r="59633" hidden="1"/>
    <row r="59634" hidden="1"/>
    <row r="59635" hidden="1"/>
    <row r="59636" hidden="1"/>
    <row r="59637" hidden="1"/>
    <row r="59638" hidden="1"/>
    <row r="59639" hidden="1"/>
    <row r="59640" hidden="1"/>
    <row r="59641" hidden="1"/>
    <row r="59642" hidden="1"/>
    <row r="59643" hidden="1"/>
    <row r="59644" hidden="1"/>
    <row r="59645" hidden="1"/>
    <row r="59646" hidden="1"/>
    <row r="59647" hidden="1"/>
    <row r="59648" hidden="1"/>
    <row r="59649" hidden="1"/>
    <row r="59650" hidden="1"/>
    <row r="59651" hidden="1"/>
    <row r="59652" hidden="1"/>
    <row r="59653" hidden="1"/>
    <row r="59654" hidden="1"/>
    <row r="59655" hidden="1"/>
    <row r="59656" hidden="1"/>
    <row r="59657" hidden="1"/>
    <row r="59658" hidden="1"/>
    <row r="59659" hidden="1"/>
    <row r="59660" hidden="1"/>
    <row r="59661" hidden="1"/>
    <row r="59662" hidden="1"/>
    <row r="59663" hidden="1"/>
    <row r="59664" hidden="1"/>
    <row r="59665" hidden="1"/>
    <row r="59666" hidden="1"/>
    <row r="59667" hidden="1"/>
    <row r="59668" hidden="1"/>
    <row r="59669" hidden="1"/>
    <row r="59670" hidden="1"/>
    <row r="59671" hidden="1"/>
    <row r="59672" hidden="1"/>
    <row r="59673" hidden="1"/>
    <row r="59674" hidden="1"/>
    <row r="59675" hidden="1"/>
    <row r="59676" hidden="1"/>
    <row r="59677" hidden="1"/>
    <row r="59678" hidden="1"/>
    <row r="59679" hidden="1"/>
    <row r="59680" hidden="1"/>
    <row r="59681" hidden="1"/>
    <row r="59682" hidden="1"/>
    <row r="59683" hidden="1"/>
    <row r="59684" hidden="1"/>
    <row r="59685" hidden="1"/>
    <row r="59686" hidden="1"/>
    <row r="59687" hidden="1"/>
    <row r="59688" hidden="1"/>
    <row r="59689" hidden="1"/>
    <row r="59690" hidden="1"/>
    <row r="59691" hidden="1"/>
    <row r="59692" hidden="1"/>
    <row r="59693" hidden="1"/>
    <row r="59694" hidden="1"/>
    <row r="59695" hidden="1"/>
    <row r="59696" hidden="1"/>
    <row r="59697" hidden="1"/>
    <row r="59698" hidden="1"/>
    <row r="59699" hidden="1"/>
    <row r="59700" hidden="1"/>
    <row r="59701" hidden="1"/>
    <row r="59702" hidden="1"/>
    <row r="59703" hidden="1"/>
    <row r="59704" hidden="1"/>
    <row r="59705" hidden="1"/>
    <row r="59706" hidden="1"/>
    <row r="59707" hidden="1"/>
    <row r="59708" hidden="1"/>
    <row r="59709" hidden="1"/>
    <row r="59710" hidden="1"/>
    <row r="59711" hidden="1"/>
    <row r="59712" hidden="1"/>
    <row r="59713" hidden="1"/>
    <row r="59714" hidden="1"/>
    <row r="59715" hidden="1"/>
    <row r="59716" hidden="1"/>
    <row r="59717" hidden="1"/>
    <row r="59718" hidden="1"/>
    <row r="59719" hidden="1"/>
    <row r="59720" hidden="1"/>
    <row r="59721" hidden="1"/>
    <row r="59722" hidden="1"/>
    <row r="59723" hidden="1"/>
    <row r="59724" hidden="1"/>
    <row r="59725" hidden="1"/>
    <row r="59726" hidden="1"/>
    <row r="59727" hidden="1"/>
    <row r="59728" hidden="1"/>
    <row r="59729" hidden="1"/>
    <row r="59730" hidden="1"/>
    <row r="59731" hidden="1"/>
    <row r="59732" hidden="1"/>
    <row r="59733" hidden="1"/>
    <row r="59734" hidden="1"/>
    <row r="59735" hidden="1"/>
    <row r="59736" hidden="1"/>
    <row r="59737" hidden="1"/>
    <row r="59738" hidden="1"/>
    <row r="59739" hidden="1"/>
    <row r="59740" hidden="1"/>
    <row r="59741" hidden="1"/>
    <row r="59742" hidden="1"/>
    <row r="59743" hidden="1"/>
    <row r="59744" hidden="1"/>
    <row r="59745" hidden="1"/>
    <row r="59746" hidden="1"/>
    <row r="59747" hidden="1"/>
    <row r="59748" hidden="1"/>
    <row r="59749" hidden="1"/>
    <row r="59750" hidden="1"/>
    <row r="59751" hidden="1"/>
    <row r="59752" hidden="1"/>
    <row r="59753" hidden="1"/>
    <row r="59754" hidden="1"/>
    <row r="59755" hidden="1"/>
    <row r="59756" hidden="1"/>
    <row r="59757" hidden="1"/>
    <row r="59758" hidden="1"/>
    <row r="59759" hidden="1"/>
    <row r="59760" hidden="1"/>
    <row r="59761" hidden="1"/>
    <row r="59762" hidden="1"/>
    <row r="59763" hidden="1"/>
    <row r="59764" hidden="1"/>
    <row r="59765" hidden="1"/>
    <row r="59766" hidden="1"/>
    <row r="59767" hidden="1"/>
    <row r="59768" hidden="1"/>
    <row r="59769" hidden="1"/>
    <row r="59770" hidden="1"/>
    <row r="59771" hidden="1"/>
    <row r="59772" hidden="1"/>
    <row r="59773" hidden="1"/>
    <row r="59774" hidden="1"/>
    <row r="59775" hidden="1"/>
    <row r="59776" hidden="1"/>
    <row r="59777" hidden="1"/>
    <row r="59778" hidden="1"/>
    <row r="59779" hidden="1"/>
    <row r="59780" hidden="1"/>
    <row r="59781" hidden="1"/>
    <row r="59782" hidden="1"/>
    <row r="59783" hidden="1"/>
    <row r="59784" hidden="1"/>
    <row r="59785" hidden="1"/>
    <row r="59786" hidden="1"/>
    <row r="59787" hidden="1"/>
    <row r="59788" hidden="1"/>
    <row r="59789" hidden="1"/>
    <row r="59790" hidden="1"/>
    <row r="59791" hidden="1"/>
    <row r="59792" hidden="1"/>
    <row r="59793" hidden="1"/>
    <row r="59794" hidden="1"/>
    <row r="59795" hidden="1"/>
    <row r="59796" hidden="1"/>
    <row r="59797" hidden="1"/>
    <row r="59798" hidden="1"/>
    <row r="59799" hidden="1"/>
    <row r="59800" hidden="1"/>
    <row r="59801" hidden="1"/>
    <row r="59802" hidden="1"/>
    <row r="59803" hidden="1"/>
    <row r="59804" hidden="1"/>
    <row r="59805" hidden="1"/>
    <row r="59806" hidden="1"/>
    <row r="59807" hidden="1"/>
    <row r="59808" hidden="1"/>
    <row r="59809" hidden="1"/>
    <row r="59810" hidden="1"/>
    <row r="59811" hidden="1"/>
    <row r="59812" hidden="1"/>
    <row r="59813" hidden="1"/>
    <row r="59814" hidden="1"/>
    <row r="59815" hidden="1"/>
    <row r="59816" hidden="1"/>
    <row r="59817" hidden="1"/>
    <row r="59818" hidden="1"/>
    <row r="59819" hidden="1"/>
    <row r="59820" hidden="1"/>
    <row r="59821" hidden="1"/>
    <row r="59822" hidden="1"/>
    <row r="59823" hidden="1"/>
    <row r="59824" hidden="1"/>
    <row r="59825" hidden="1"/>
    <row r="59826" hidden="1"/>
    <row r="59827" hidden="1"/>
    <row r="59828" hidden="1"/>
    <row r="59829" hidden="1"/>
    <row r="59830" hidden="1"/>
    <row r="59831" hidden="1"/>
    <row r="59832" hidden="1"/>
    <row r="59833" hidden="1"/>
    <row r="59834" hidden="1"/>
    <row r="59835" hidden="1"/>
    <row r="59836" hidden="1"/>
    <row r="59837" hidden="1"/>
    <row r="59838" hidden="1"/>
    <row r="59839" hidden="1"/>
    <row r="59840" hidden="1"/>
    <row r="59841" hidden="1"/>
    <row r="59842" hidden="1"/>
    <row r="59843" hidden="1"/>
    <row r="59844" hidden="1"/>
    <row r="59845" hidden="1"/>
    <row r="59846" hidden="1"/>
    <row r="59847" hidden="1"/>
    <row r="59848" hidden="1"/>
    <row r="59849" hidden="1"/>
    <row r="59850" hidden="1"/>
    <row r="59851" hidden="1"/>
    <row r="59852" hidden="1"/>
    <row r="59853" hidden="1"/>
    <row r="59854" hidden="1"/>
    <row r="59855" hidden="1"/>
    <row r="59856" hidden="1"/>
    <row r="59857" hidden="1"/>
    <row r="59858" hidden="1"/>
    <row r="59859" hidden="1"/>
    <row r="59860" hidden="1"/>
    <row r="59861" hidden="1"/>
    <row r="59862" hidden="1"/>
    <row r="59863" hidden="1"/>
    <row r="59864" hidden="1"/>
    <row r="59865" hidden="1"/>
    <row r="59866" hidden="1"/>
    <row r="59867" hidden="1"/>
    <row r="59868" hidden="1"/>
    <row r="59869" hidden="1"/>
    <row r="59870" hidden="1"/>
    <row r="59871" hidden="1"/>
    <row r="59872" hidden="1"/>
    <row r="59873" hidden="1"/>
    <row r="59874" hidden="1"/>
    <row r="59875" hidden="1"/>
    <row r="59876" hidden="1"/>
    <row r="59877" hidden="1"/>
    <row r="59878" hidden="1"/>
    <row r="59879" hidden="1"/>
    <row r="59880" hidden="1"/>
    <row r="59881" hidden="1"/>
    <row r="59882" hidden="1"/>
    <row r="59883" hidden="1"/>
    <row r="59884" hidden="1"/>
    <row r="59885" hidden="1"/>
    <row r="59886" hidden="1"/>
    <row r="59887" hidden="1"/>
    <row r="59888" hidden="1"/>
    <row r="59889" hidden="1"/>
    <row r="59890" hidden="1"/>
    <row r="59891" hidden="1"/>
    <row r="59892" hidden="1"/>
    <row r="59893" hidden="1"/>
    <row r="59894" hidden="1"/>
    <row r="59895" hidden="1"/>
    <row r="59896" hidden="1"/>
    <row r="59897" hidden="1"/>
    <row r="59898" hidden="1"/>
    <row r="59899" hidden="1"/>
    <row r="59900" hidden="1"/>
    <row r="59901" hidden="1"/>
    <row r="59902" hidden="1"/>
    <row r="59903" hidden="1"/>
    <row r="59904" hidden="1"/>
    <row r="59905" hidden="1"/>
    <row r="59906" hidden="1"/>
    <row r="59907" hidden="1"/>
    <row r="59908" hidden="1"/>
    <row r="59909" hidden="1"/>
    <row r="59910" hidden="1"/>
    <row r="59911" hidden="1"/>
    <row r="59912" hidden="1"/>
    <row r="59913" hidden="1"/>
    <row r="59914" hidden="1"/>
    <row r="59915" hidden="1"/>
    <row r="59916" hidden="1"/>
    <row r="59917" hidden="1"/>
    <row r="59918" hidden="1"/>
    <row r="59919" hidden="1"/>
    <row r="59920" hidden="1"/>
    <row r="59921" hidden="1"/>
    <row r="59922" hidden="1"/>
    <row r="59923" hidden="1"/>
    <row r="59924" hidden="1"/>
    <row r="59925" hidden="1"/>
    <row r="59926" hidden="1"/>
    <row r="59927" hidden="1"/>
    <row r="59928" hidden="1"/>
    <row r="59929" hidden="1"/>
    <row r="59930" hidden="1"/>
    <row r="59931" hidden="1"/>
    <row r="59932" hidden="1"/>
    <row r="59933" hidden="1"/>
    <row r="59934" hidden="1"/>
    <row r="59935" hidden="1"/>
    <row r="59936" hidden="1"/>
    <row r="59937" hidden="1"/>
    <row r="59938" hidden="1"/>
    <row r="59939" hidden="1"/>
    <row r="59940" hidden="1"/>
    <row r="59941" hidden="1"/>
    <row r="59942" hidden="1"/>
    <row r="59943" hidden="1"/>
    <row r="59944" hidden="1"/>
    <row r="59945" hidden="1"/>
    <row r="59946" hidden="1"/>
    <row r="59947" hidden="1"/>
    <row r="59948" hidden="1"/>
    <row r="59949" hidden="1"/>
    <row r="59950" hidden="1"/>
    <row r="59951" hidden="1"/>
    <row r="59952" hidden="1"/>
    <row r="59953" hidden="1"/>
    <row r="59954" hidden="1"/>
    <row r="59955" hidden="1"/>
    <row r="59956" hidden="1"/>
    <row r="59957" hidden="1"/>
    <row r="59958" hidden="1"/>
    <row r="59959" hidden="1"/>
    <row r="59960" hidden="1"/>
    <row r="59961" hidden="1"/>
    <row r="59962" hidden="1"/>
    <row r="59963" hidden="1"/>
    <row r="59964" hidden="1"/>
    <row r="59965" hidden="1"/>
    <row r="59966" hidden="1"/>
    <row r="59967" hidden="1"/>
    <row r="59968" hidden="1"/>
    <row r="59969" hidden="1"/>
    <row r="59970" hidden="1"/>
    <row r="59971" hidden="1"/>
    <row r="59972" hidden="1"/>
    <row r="59973" hidden="1"/>
    <row r="59974" hidden="1"/>
    <row r="59975" hidden="1"/>
    <row r="59976" hidden="1"/>
    <row r="59977" hidden="1"/>
    <row r="59978" hidden="1"/>
    <row r="59979" hidden="1"/>
    <row r="59980" hidden="1"/>
    <row r="59981" hidden="1"/>
    <row r="59982" hidden="1"/>
    <row r="59983" hidden="1"/>
    <row r="59984" hidden="1"/>
    <row r="59985" hidden="1"/>
    <row r="59986" hidden="1"/>
    <row r="59987" hidden="1"/>
    <row r="59988" hidden="1"/>
    <row r="59989" hidden="1"/>
    <row r="59990" hidden="1"/>
    <row r="59991" hidden="1"/>
    <row r="59992" hidden="1"/>
    <row r="59993" hidden="1"/>
    <row r="59994" hidden="1"/>
    <row r="59995" hidden="1"/>
    <row r="59996" hidden="1"/>
    <row r="59997" hidden="1"/>
    <row r="59998" hidden="1"/>
    <row r="59999" hidden="1"/>
    <row r="60000" hidden="1"/>
    <row r="60001" hidden="1"/>
    <row r="60002" hidden="1"/>
    <row r="60003" hidden="1"/>
    <row r="60004" hidden="1"/>
    <row r="60005" hidden="1"/>
    <row r="60006" hidden="1"/>
    <row r="60007" hidden="1"/>
    <row r="60008" hidden="1"/>
    <row r="60009" hidden="1"/>
    <row r="60010" hidden="1"/>
    <row r="60011" hidden="1"/>
    <row r="60012" hidden="1"/>
    <row r="60013" hidden="1"/>
    <row r="60014" hidden="1"/>
    <row r="60015" hidden="1"/>
    <row r="60016" hidden="1"/>
    <row r="60017" hidden="1"/>
    <row r="60018" hidden="1"/>
    <row r="60019" hidden="1"/>
    <row r="60020" hidden="1"/>
    <row r="60021" hidden="1"/>
    <row r="60022" hidden="1"/>
    <row r="60023" hidden="1"/>
    <row r="60024" hidden="1"/>
    <row r="60025" hidden="1"/>
    <row r="60026" hidden="1"/>
    <row r="60027" hidden="1"/>
    <row r="60028" hidden="1"/>
    <row r="60029" hidden="1"/>
    <row r="60030" hidden="1"/>
    <row r="60031" hidden="1"/>
    <row r="60032" hidden="1"/>
    <row r="60033" hidden="1"/>
    <row r="60034" hidden="1"/>
    <row r="60035" hidden="1"/>
    <row r="60036" hidden="1"/>
    <row r="60037" hidden="1"/>
    <row r="60038" hidden="1"/>
    <row r="60039" hidden="1"/>
    <row r="60040" hidden="1"/>
    <row r="60041" hidden="1"/>
    <row r="60042" hidden="1"/>
    <row r="60043" hidden="1"/>
    <row r="60044" hidden="1"/>
    <row r="60045" hidden="1"/>
    <row r="60046" hidden="1"/>
    <row r="60047" hidden="1"/>
    <row r="60048" hidden="1"/>
    <row r="60049" hidden="1"/>
    <row r="60050" hidden="1"/>
    <row r="60051" hidden="1"/>
    <row r="60052" hidden="1"/>
    <row r="60053" hidden="1"/>
    <row r="60054" hidden="1"/>
    <row r="60055" hidden="1"/>
    <row r="60056" hidden="1"/>
    <row r="60057" hidden="1"/>
    <row r="60058" hidden="1"/>
    <row r="60059" hidden="1"/>
    <row r="60060" hidden="1"/>
    <row r="60061" hidden="1"/>
    <row r="60062" hidden="1"/>
    <row r="60063" hidden="1"/>
    <row r="60064" hidden="1"/>
    <row r="60065" hidden="1"/>
    <row r="60066" hidden="1"/>
    <row r="60067" hidden="1"/>
    <row r="60068" hidden="1"/>
    <row r="60069" hidden="1"/>
    <row r="60070" hidden="1"/>
    <row r="60071" hidden="1"/>
    <row r="60072" hidden="1"/>
    <row r="60073" hidden="1"/>
    <row r="60074" hidden="1"/>
    <row r="60075" hidden="1"/>
    <row r="60076" hidden="1"/>
    <row r="60077" hidden="1"/>
    <row r="60078" hidden="1"/>
    <row r="60079" hidden="1"/>
    <row r="60080" hidden="1"/>
    <row r="60081" hidden="1"/>
    <row r="60082" hidden="1"/>
    <row r="60083" hidden="1"/>
    <row r="60084" hidden="1"/>
    <row r="60085" hidden="1"/>
    <row r="60086" hidden="1"/>
    <row r="60087" hidden="1"/>
    <row r="60088" hidden="1"/>
    <row r="60089" hidden="1"/>
    <row r="60090" hidden="1"/>
    <row r="60091" hidden="1"/>
    <row r="60092" hidden="1"/>
    <row r="60093" hidden="1"/>
    <row r="60094" hidden="1"/>
    <row r="60095" hidden="1"/>
    <row r="60096" hidden="1"/>
    <row r="60097" hidden="1"/>
    <row r="60098" hidden="1"/>
    <row r="60099" hidden="1"/>
    <row r="60100" hidden="1"/>
    <row r="60101" hidden="1"/>
    <row r="60102" hidden="1"/>
    <row r="60103" hidden="1"/>
    <row r="60104" hidden="1"/>
    <row r="60105" hidden="1"/>
    <row r="60106" hidden="1"/>
    <row r="60107" hidden="1"/>
    <row r="60108" hidden="1"/>
    <row r="60109" hidden="1"/>
    <row r="60110" hidden="1"/>
    <row r="60111" hidden="1"/>
    <row r="60112" hidden="1"/>
    <row r="60113" hidden="1"/>
    <row r="60114" hidden="1"/>
    <row r="60115" hidden="1"/>
    <row r="60116" hidden="1"/>
    <row r="60117" hidden="1"/>
    <row r="60118" hidden="1"/>
    <row r="60119" hidden="1"/>
    <row r="60120" hidden="1"/>
    <row r="60121" hidden="1"/>
    <row r="60122" hidden="1"/>
    <row r="60123" hidden="1"/>
    <row r="60124" hidden="1"/>
    <row r="60125" hidden="1"/>
    <row r="60126" hidden="1"/>
    <row r="60127" hidden="1"/>
    <row r="60128" hidden="1"/>
    <row r="60129" hidden="1"/>
    <row r="60130" hidden="1"/>
    <row r="60131" hidden="1"/>
    <row r="60132" hidden="1"/>
    <row r="60133" hidden="1"/>
    <row r="60134" hidden="1"/>
    <row r="60135" hidden="1"/>
    <row r="60136" hidden="1"/>
    <row r="60137" hidden="1"/>
    <row r="60138" hidden="1"/>
    <row r="60139" hidden="1"/>
    <row r="60140" hidden="1"/>
    <row r="60141" hidden="1"/>
    <row r="60142" hidden="1"/>
    <row r="60143" hidden="1"/>
    <row r="60144" hidden="1"/>
    <row r="60145" hidden="1"/>
    <row r="60146" hidden="1"/>
    <row r="60147" hidden="1"/>
    <row r="60148" hidden="1"/>
    <row r="60149" hidden="1"/>
    <row r="60150" hidden="1"/>
    <row r="60151" hidden="1"/>
    <row r="60152" hidden="1"/>
    <row r="60153" hidden="1"/>
    <row r="60154" hidden="1"/>
    <row r="60155" hidden="1"/>
    <row r="60156" hidden="1"/>
    <row r="60157" hidden="1"/>
    <row r="60158" hidden="1"/>
    <row r="60159" hidden="1"/>
    <row r="60160" hidden="1"/>
    <row r="60161" hidden="1"/>
    <row r="60162" hidden="1"/>
    <row r="60163" hidden="1"/>
    <row r="60164" hidden="1"/>
    <row r="60165" hidden="1"/>
    <row r="60166" hidden="1"/>
    <row r="60167" hidden="1"/>
    <row r="60168" hidden="1"/>
    <row r="60169" hidden="1"/>
    <row r="60170" hidden="1"/>
    <row r="60171" hidden="1"/>
    <row r="60172" hidden="1"/>
    <row r="60173" hidden="1"/>
    <row r="60174" hidden="1"/>
    <row r="60175" hidden="1"/>
    <row r="60176" hidden="1"/>
    <row r="60177" hidden="1"/>
    <row r="60178" hidden="1"/>
    <row r="60179" hidden="1"/>
    <row r="60180" hidden="1"/>
    <row r="60181" hidden="1"/>
    <row r="60182" hidden="1"/>
    <row r="60183" hidden="1"/>
    <row r="60184" hidden="1"/>
    <row r="60185" hidden="1"/>
    <row r="60186" hidden="1"/>
    <row r="60187" hidden="1"/>
    <row r="60188" hidden="1"/>
    <row r="60189" hidden="1"/>
    <row r="60190" hidden="1"/>
    <row r="60191" hidden="1"/>
    <row r="60192" hidden="1"/>
    <row r="60193" hidden="1"/>
    <row r="60194" hidden="1"/>
    <row r="60195" hidden="1"/>
    <row r="60196" hidden="1"/>
    <row r="60197" hidden="1"/>
    <row r="60198" hidden="1"/>
    <row r="60199" hidden="1"/>
    <row r="60200" hidden="1"/>
    <row r="60201" hidden="1"/>
    <row r="60202" hidden="1"/>
    <row r="60203" hidden="1"/>
    <row r="60204" hidden="1"/>
    <row r="60205" hidden="1"/>
    <row r="60206" hidden="1"/>
    <row r="60207" hidden="1"/>
    <row r="60208" hidden="1"/>
    <row r="60209" hidden="1"/>
    <row r="60210" hidden="1"/>
    <row r="60211" hidden="1"/>
    <row r="60212" hidden="1"/>
    <row r="60213" hidden="1"/>
    <row r="60214" hidden="1"/>
    <row r="60215" hidden="1"/>
    <row r="60216" hidden="1"/>
    <row r="60217" hidden="1"/>
    <row r="60218" hidden="1"/>
    <row r="60219" hidden="1"/>
    <row r="60220" hidden="1"/>
    <row r="60221" hidden="1"/>
    <row r="60222" hidden="1"/>
    <row r="60223" hidden="1"/>
    <row r="60224" hidden="1"/>
    <row r="60225" hidden="1"/>
    <row r="60226" hidden="1"/>
    <row r="60227" hidden="1"/>
    <row r="60228" hidden="1"/>
    <row r="60229" hidden="1"/>
    <row r="60230" hidden="1"/>
    <row r="60231" hidden="1"/>
    <row r="60232" hidden="1"/>
    <row r="60233" hidden="1"/>
    <row r="60234" hidden="1"/>
    <row r="60235" hidden="1"/>
    <row r="60236" hidden="1"/>
    <row r="60237" hidden="1"/>
    <row r="60238" hidden="1"/>
    <row r="60239" hidden="1"/>
    <row r="60240" hidden="1"/>
    <row r="60241" hidden="1"/>
    <row r="60242" hidden="1"/>
    <row r="60243" hidden="1"/>
    <row r="60244" hidden="1"/>
    <row r="60245" hidden="1"/>
    <row r="60246" hidden="1"/>
    <row r="60247" hidden="1"/>
    <row r="60248" hidden="1"/>
    <row r="60249" hidden="1"/>
    <row r="60250" hidden="1"/>
    <row r="60251" hidden="1"/>
    <row r="60252" hidden="1"/>
    <row r="60253" hidden="1"/>
    <row r="60254" hidden="1"/>
    <row r="60255" hidden="1"/>
    <row r="60256" hidden="1"/>
    <row r="60257" hidden="1"/>
    <row r="60258" hidden="1"/>
    <row r="60259" hidden="1"/>
    <row r="60260" hidden="1"/>
    <row r="60261" hidden="1"/>
    <row r="60262" hidden="1"/>
    <row r="60263" hidden="1"/>
    <row r="60264" hidden="1"/>
    <row r="60265" hidden="1"/>
    <row r="60266" hidden="1"/>
    <row r="60267" hidden="1"/>
    <row r="60268" hidden="1"/>
    <row r="60269" hidden="1"/>
    <row r="60270" hidden="1"/>
    <row r="60271" hidden="1"/>
    <row r="60272" hidden="1"/>
    <row r="60273" hidden="1"/>
    <row r="60274" hidden="1"/>
    <row r="60275" hidden="1"/>
    <row r="60276" hidden="1"/>
    <row r="60277" hidden="1"/>
    <row r="60278" hidden="1"/>
    <row r="60279" hidden="1"/>
    <row r="60280" hidden="1"/>
    <row r="60281" hidden="1"/>
    <row r="60282" hidden="1"/>
    <row r="60283" hidden="1"/>
    <row r="60284" hidden="1"/>
    <row r="60285" hidden="1"/>
    <row r="60286" hidden="1"/>
    <row r="60287" hidden="1"/>
    <row r="60288" hidden="1"/>
    <row r="60289" hidden="1"/>
    <row r="60290" hidden="1"/>
    <row r="60291" hidden="1"/>
    <row r="60292" hidden="1"/>
    <row r="60293" hidden="1"/>
    <row r="60294" hidden="1"/>
    <row r="60295" hidden="1"/>
    <row r="60296" hidden="1"/>
    <row r="60297" hidden="1"/>
    <row r="60298" hidden="1"/>
    <row r="60299" hidden="1"/>
    <row r="60300" hidden="1"/>
    <row r="60301" hidden="1"/>
    <row r="60302" hidden="1"/>
    <row r="60303" hidden="1"/>
    <row r="60304" hidden="1"/>
    <row r="60305" hidden="1"/>
    <row r="60306" hidden="1"/>
    <row r="60307" hidden="1"/>
    <row r="60308" hidden="1"/>
    <row r="60309" hidden="1"/>
    <row r="60310" hidden="1"/>
    <row r="60311" hidden="1"/>
    <row r="60312" hidden="1"/>
    <row r="60313" hidden="1"/>
    <row r="60314" hidden="1"/>
    <row r="60315" hidden="1"/>
    <row r="60316" hidden="1"/>
    <row r="60317" hidden="1"/>
    <row r="60318" hidden="1"/>
    <row r="60319" hidden="1"/>
    <row r="60320" hidden="1"/>
    <row r="60321" hidden="1"/>
    <row r="60322" hidden="1"/>
    <row r="60323" hidden="1"/>
    <row r="60324" hidden="1"/>
    <row r="60325" hidden="1"/>
    <row r="60326" hidden="1"/>
    <row r="60327" hidden="1"/>
    <row r="60328" hidden="1"/>
    <row r="60329" hidden="1"/>
    <row r="60330" hidden="1"/>
    <row r="60331" hidden="1"/>
    <row r="60332" hidden="1"/>
    <row r="60333" hidden="1"/>
    <row r="60334" hidden="1"/>
    <row r="60335" hidden="1"/>
    <row r="60336" hidden="1"/>
    <row r="60337" hidden="1"/>
    <row r="60338" hidden="1"/>
    <row r="60339" hidden="1"/>
    <row r="60340" hidden="1"/>
    <row r="60341" hidden="1"/>
    <row r="60342" hidden="1"/>
    <row r="60343" hidden="1"/>
    <row r="60344" hidden="1"/>
    <row r="60345" hidden="1"/>
    <row r="60346" hidden="1"/>
    <row r="60347" hidden="1"/>
    <row r="60348" hidden="1"/>
    <row r="60349" hidden="1"/>
    <row r="60350" hidden="1"/>
    <row r="60351" hidden="1"/>
    <row r="60352" hidden="1"/>
    <row r="60353" hidden="1"/>
    <row r="60354" hidden="1"/>
    <row r="60355" hidden="1"/>
    <row r="60356" hidden="1"/>
    <row r="60357" hidden="1"/>
    <row r="60358" hidden="1"/>
    <row r="60359" hidden="1"/>
    <row r="60360" hidden="1"/>
    <row r="60361" hidden="1"/>
    <row r="60362" hidden="1"/>
    <row r="60363" hidden="1"/>
    <row r="60364" hidden="1"/>
    <row r="60365" hidden="1"/>
    <row r="60366" hidden="1"/>
    <row r="60367" hidden="1"/>
    <row r="60368" hidden="1"/>
    <row r="60369" hidden="1"/>
    <row r="60370" hidden="1"/>
    <row r="60371" hidden="1"/>
    <row r="60372" hidden="1"/>
    <row r="60373" hidden="1"/>
    <row r="60374" hidden="1"/>
    <row r="60375" hidden="1"/>
    <row r="60376" hidden="1"/>
    <row r="60377" hidden="1"/>
    <row r="60378" hidden="1"/>
    <row r="60379" hidden="1"/>
    <row r="60380" hidden="1"/>
    <row r="60381" hidden="1"/>
    <row r="60382" hidden="1"/>
    <row r="60383" hidden="1"/>
    <row r="60384" hidden="1"/>
    <row r="60385" hidden="1"/>
    <row r="60386" hidden="1"/>
    <row r="60387" hidden="1"/>
    <row r="60388" hidden="1"/>
    <row r="60389" hidden="1"/>
    <row r="60390" hidden="1"/>
    <row r="60391" hidden="1"/>
    <row r="60392" hidden="1"/>
    <row r="60393" hidden="1"/>
    <row r="60394" hidden="1"/>
    <row r="60395" hidden="1"/>
    <row r="60396" hidden="1"/>
    <row r="60397" hidden="1"/>
    <row r="60398" hidden="1"/>
    <row r="60399" hidden="1"/>
    <row r="60400" hidden="1"/>
    <row r="60401" hidden="1"/>
    <row r="60402" hidden="1"/>
    <row r="60403" hidden="1"/>
    <row r="60404" hidden="1"/>
    <row r="60405" hidden="1"/>
    <row r="60406" hidden="1"/>
    <row r="60407" hidden="1"/>
    <row r="60408" hidden="1"/>
    <row r="60409" hidden="1"/>
    <row r="60410" hidden="1"/>
    <row r="60411" hidden="1"/>
    <row r="60412" hidden="1"/>
    <row r="60413" hidden="1"/>
    <row r="60414" hidden="1"/>
    <row r="60415" hidden="1"/>
    <row r="60416" hidden="1"/>
    <row r="60417" hidden="1"/>
    <row r="60418" hidden="1"/>
    <row r="60419" hidden="1"/>
    <row r="60420" hidden="1"/>
    <row r="60421" hidden="1"/>
    <row r="60422" hidden="1"/>
    <row r="60423" hidden="1"/>
    <row r="60424" hidden="1"/>
    <row r="60425" hidden="1"/>
    <row r="60426" hidden="1"/>
    <row r="60427" hidden="1"/>
    <row r="60428" hidden="1"/>
    <row r="60429" hidden="1"/>
    <row r="60430" hidden="1"/>
    <row r="60431" hidden="1"/>
    <row r="60432" hidden="1"/>
    <row r="60433" hidden="1"/>
    <row r="60434" hidden="1"/>
    <row r="60435" hidden="1"/>
    <row r="60436" hidden="1"/>
    <row r="60437" hidden="1"/>
    <row r="60438" hidden="1"/>
    <row r="60439" hidden="1"/>
    <row r="60440" hidden="1"/>
    <row r="60441" hidden="1"/>
    <row r="60442" hidden="1"/>
    <row r="60443" hidden="1"/>
    <row r="60444" hidden="1"/>
    <row r="60445" hidden="1"/>
    <row r="60446" hidden="1"/>
    <row r="60447" hidden="1"/>
    <row r="60448" hidden="1"/>
    <row r="60449" hidden="1"/>
    <row r="60450" hidden="1"/>
    <row r="60451" hidden="1"/>
    <row r="60452" hidden="1"/>
    <row r="60453" hidden="1"/>
    <row r="60454" hidden="1"/>
    <row r="60455" hidden="1"/>
    <row r="60456" hidden="1"/>
    <row r="60457" hidden="1"/>
    <row r="60458" hidden="1"/>
    <row r="60459" hidden="1"/>
    <row r="60460" hidden="1"/>
    <row r="60461" hidden="1"/>
    <row r="60462" hidden="1"/>
    <row r="60463" hidden="1"/>
    <row r="60464" hidden="1"/>
    <row r="60465" hidden="1"/>
    <row r="60466" hidden="1"/>
    <row r="60467" hidden="1"/>
    <row r="60468" hidden="1"/>
    <row r="60469" hidden="1"/>
    <row r="60470" hidden="1"/>
    <row r="60471" hidden="1"/>
    <row r="60472" hidden="1"/>
    <row r="60473" hidden="1"/>
    <row r="60474" hidden="1"/>
    <row r="60475" hidden="1"/>
    <row r="60476" hidden="1"/>
    <row r="60477" hidden="1"/>
    <row r="60478" hidden="1"/>
    <row r="60479" hidden="1"/>
    <row r="60480" hidden="1"/>
    <row r="60481" hidden="1"/>
    <row r="60482" hidden="1"/>
    <row r="60483" hidden="1"/>
    <row r="60484" hidden="1"/>
    <row r="60485" hidden="1"/>
    <row r="60486" hidden="1"/>
    <row r="60487" hidden="1"/>
    <row r="60488" hidden="1"/>
    <row r="60489" hidden="1"/>
    <row r="60490" hidden="1"/>
    <row r="60491" hidden="1"/>
    <row r="60492" hidden="1"/>
    <row r="60493" hidden="1"/>
    <row r="60494" hidden="1"/>
    <row r="60495" hidden="1"/>
    <row r="60496" hidden="1"/>
    <row r="60497" hidden="1"/>
    <row r="60498" hidden="1"/>
    <row r="60499" hidden="1"/>
    <row r="60500" hidden="1"/>
    <row r="60501" hidden="1"/>
    <row r="60502" hidden="1"/>
    <row r="60503" hidden="1"/>
    <row r="60504" hidden="1"/>
    <row r="60505" hidden="1"/>
    <row r="60506" hidden="1"/>
    <row r="60507" hidden="1"/>
    <row r="60508" hidden="1"/>
    <row r="60509" hidden="1"/>
    <row r="60510" hidden="1"/>
    <row r="60511" hidden="1"/>
    <row r="60512" hidden="1"/>
    <row r="60513" hidden="1"/>
    <row r="60514" hidden="1"/>
    <row r="60515" hidden="1"/>
    <row r="60516" hidden="1"/>
    <row r="60517" hidden="1"/>
    <row r="60518" hidden="1"/>
    <row r="60519" hidden="1"/>
    <row r="60520" hidden="1"/>
    <row r="60521" hidden="1"/>
    <row r="60522" hidden="1"/>
    <row r="60523" hidden="1"/>
    <row r="60524" hidden="1"/>
    <row r="60525" hidden="1"/>
    <row r="60526" hidden="1"/>
    <row r="60527" hidden="1"/>
    <row r="60528" hidden="1"/>
    <row r="60529" hidden="1"/>
    <row r="60530" hidden="1"/>
    <row r="60531" hidden="1"/>
    <row r="60532" hidden="1"/>
    <row r="60533" hidden="1"/>
    <row r="60534" hidden="1"/>
    <row r="60535" hidden="1"/>
    <row r="60536" hidden="1"/>
    <row r="60537" hidden="1"/>
    <row r="60538" hidden="1"/>
    <row r="60539" hidden="1"/>
    <row r="60540" hidden="1"/>
    <row r="60541" hidden="1"/>
    <row r="60542" hidden="1"/>
    <row r="60543" hidden="1"/>
    <row r="60544" hidden="1"/>
    <row r="60545" hidden="1"/>
    <row r="60546" hidden="1"/>
    <row r="60547" hidden="1"/>
    <row r="60548" hidden="1"/>
    <row r="60549" hidden="1"/>
    <row r="60550" hidden="1"/>
    <row r="60551" hidden="1"/>
    <row r="60552" hidden="1"/>
    <row r="60553" hidden="1"/>
    <row r="60554" hidden="1"/>
    <row r="60555" hidden="1"/>
    <row r="60556" hidden="1"/>
    <row r="60557" hidden="1"/>
    <row r="60558" hidden="1"/>
    <row r="60559" hidden="1"/>
    <row r="60560" hidden="1"/>
    <row r="60561" hidden="1"/>
    <row r="60562" hidden="1"/>
    <row r="60563" hidden="1"/>
    <row r="60564" hidden="1"/>
    <row r="60565" hidden="1"/>
    <row r="60566" hidden="1"/>
    <row r="60567" hidden="1"/>
    <row r="60568" hidden="1"/>
    <row r="60569" hidden="1"/>
    <row r="60570" hidden="1"/>
    <row r="60571" hidden="1"/>
    <row r="60572" hidden="1"/>
    <row r="60573" hidden="1"/>
    <row r="60574" hidden="1"/>
    <row r="60575" hidden="1"/>
    <row r="60576" hidden="1"/>
    <row r="60577" hidden="1"/>
    <row r="60578" hidden="1"/>
    <row r="60579" hidden="1"/>
    <row r="60580" hidden="1"/>
    <row r="60581" hidden="1"/>
    <row r="60582" hidden="1"/>
    <row r="60583" hidden="1"/>
    <row r="60584" hidden="1"/>
    <row r="60585" hidden="1"/>
    <row r="60586" hidden="1"/>
    <row r="60587" hidden="1"/>
    <row r="60588" hidden="1"/>
    <row r="60589" hidden="1"/>
    <row r="60590" hidden="1"/>
    <row r="60591" hidden="1"/>
    <row r="60592" hidden="1"/>
    <row r="60593" hidden="1"/>
    <row r="60594" hidden="1"/>
    <row r="60595" hidden="1"/>
    <row r="60596" hidden="1"/>
    <row r="60597" hidden="1"/>
    <row r="60598" hidden="1"/>
    <row r="60599" hidden="1"/>
    <row r="60600" hidden="1"/>
    <row r="60601" hidden="1"/>
    <row r="60602" hidden="1"/>
    <row r="60603" hidden="1"/>
    <row r="60604" hidden="1"/>
    <row r="60605" hidden="1"/>
    <row r="60606" hidden="1"/>
    <row r="60607" hidden="1"/>
    <row r="60608" hidden="1"/>
    <row r="60609" hidden="1"/>
    <row r="60610" hidden="1"/>
    <row r="60611" hidden="1"/>
    <row r="60612" hidden="1"/>
    <row r="60613" hidden="1"/>
    <row r="60614" hidden="1"/>
    <row r="60615" hidden="1"/>
    <row r="60616" hidden="1"/>
    <row r="60617" hidden="1"/>
    <row r="60618" hidden="1"/>
    <row r="60619" hidden="1"/>
    <row r="60620" hidden="1"/>
    <row r="60621" hidden="1"/>
    <row r="60622" hidden="1"/>
    <row r="60623" hidden="1"/>
    <row r="60624" hidden="1"/>
    <row r="60625" hidden="1"/>
    <row r="60626" hidden="1"/>
    <row r="60627" hidden="1"/>
    <row r="60628" hidden="1"/>
    <row r="60629" hidden="1"/>
    <row r="60630" hidden="1"/>
    <row r="60631" hidden="1"/>
    <row r="60632" hidden="1"/>
    <row r="60633" hidden="1"/>
    <row r="60634" hidden="1"/>
    <row r="60635" hidden="1"/>
    <row r="60636" hidden="1"/>
    <row r="60637" hidden="1"/>
    <row r="60638" hidden="1"/>
    <row r="60639" hidden="1"/>
    <row r="60640" hidden="1"/>
    <row r="60641" hidden="1"/>
    <row r="60642" hidden="1"/>
    <row r="60643" hidden="1"/>
    <row r="60644" hidden="1"/>
    <row r="60645" hidden="1"/>
    <row r="60646" hidden="1"/>
    <row r="60647" hidden="1"/>
    <row r="60648" hidden="1"/>
    <row r="60649" hidden="1"/>
    <row r="60650" hidden="1"/>
    <row r="60651" hidden="1"/>
    <row r="60652" hidden="1"/>
    <row r="60653" hidden="1"/>
    <row r="60654" hidden="1"/>
    <row r="60655" hidden="1"/>
    <row r="60656" hidden="1"/>
    <row r="60657" hidden="1"/>
    <row r="60658" hidden="1"/>
    <row r="60659" hidden="1"/>
    <row r="60660" hidden="1"/>
    <row r="60661" hidden="1"/>
    <row r="60662" hidden="1"/>
    <row r="60663" hidden="1"/>
    <row r="60664" hidden="1"/>
    <row r="60665" hidden="1"/>
    <row r="60666" hidden="1"/>
    <row r="60667" hidden="1"/>
    <row r="60668" hidden="1"/>
    <row r="60669" hidden="1"/>
    <row r="60670" hidden="1"/>
    <row r="60671" hidden="1"/>
    <row r="60672" hidden="1"/>
    <row r="60673" hidden="1"/>
    <row r="60674" hidden="1"/>
    <row r="60675" hidden="1"/>
    <row r="60676" hidden="1"/>
    <row r="60677" hidden="1"/>
    <row r="60678" hidden="1"/>
    <row r="60679" hidden="1"/>
    <row r="60680" hidden="1"/>
    <row r="60681" hidden="1"/>
    <row r="60682" hidden="1"/>
    <row r="60683" hidden="1"/>
    <row r="60684" hidden="1"/>
    <row r="60685" hidden="1"/>
    <row r="60686" hidden="1"/>
    <row r="60687" hidden="1"/>
    <row r="60688" hidden="1"/>
    <row r="60689" hidden="1"/>
    <row r="60690" hidden="1"/>
    <row r="60691" hidden="1"/>
    <row r="60692" hidden="1"/>
    <row r="60693" hidden="1"/>
    <row r="60694" hidden="1"/>
    <row r="60695" hidden="1"/>
    <row r="60696" hidden="1"/>
    <row r="60697" hidden="1"/>
    <row r="60698" hidden="1"/>
    <row r="60699" hidden="1"/>
    <row r="60700" hidden="1"/>
    <row r="60701" hidden="1"/>
    <row r="60702" hidden="1"/>
    <row r="60703" hidden="1"/>
    <row r="60704" hidden="1"/>
    <row r="60705" hidden="1"/>
    <row r="60706" hidden="1"/>
    <row r="60707" hidden="1"/>
    <row r="60708" hidden="1"/>
    <row r="60709" hidden="1"/>
    <row r="60710" hidden="1"/>
    <row r="60711" hidden="1"/>
    <row r="60712" hidden="1"/>
    <row r="60713" hidden="1"/>
    <row r="60714" hidden="1"/>
    <row r="60715" hidden="1"/>
    <row r="60716" hidden="1"/>
    <row r="60717" hidden="1"/>
    <row r="60718" hidden="1"/>
    <row r="60719" hidden="1"/>
    <row r="60720" hidden="1"/>
    <row r="60721" hidden="1"/>
    <row r="60722" hidden="1"/>
    <row r="60723" hidden="1"/>
    <row r="60724" hidden="1"/>
    <row r="60725" hidden="1"/>
    <row r="60726" hidden="1"/>
    <row r="60727" hidden="1"/>
    <row r="60728" hidden="1"/>
    <row r="60729" hidden="1"/>
    <row r="60730" hidden="1"/>
    <row r="60731" hidden="1"/>
    <row r="60732" hidden="1"/>
    <row r="60733" hidden="1"/>
    <row r="60734" hidden="1"/>
    <row r="60735" hidden="1"/>
    <row r="60736" hidden="1"/>
    <row r="60737" hidden="1"/>
    <row r="60738" hidden="1"/>
    <row r="60739" hidden="1"/>
    <row r="60740" hidden="1"/>
    <row r="60741" hidden="1"/>
    <row r="60742" hidden="1"/>
    <row r="60743" hidden="1"/>
    <row r="60744" hidden="1"/>
    <row r="60745" hidden="1"/>
    <row r="60746" hidden="1"/>
    <row r="60747" hidden="1"/>
    <row r="60748" hidden="1"/>
    <row r="60749" hidden="1"/>
    <row r="60750" hidden="1"/>
    <row r="60751" hidden="1"/>
    <row r="60752" hidden="1"/>
    <row r="60753" hidden="1"/>
    <row r="60754" hidden="1"/>
    <row r="60755" hidden="1"/>
    <row r="60756" hidden="1"/>
    <row r="60757" hidden="1"/>
    <row r="60758" hidden="1"/>
    <row r="60759" hidden="1"/>
    <row r="60760" hidden="1"/>
    <row r="60761" hidden="1"/>
    <row r="60762" hidden="1"/>
    <row r="60763" hidden="1"/>
    <row r="60764" hidden="1"/>
    <row r="60765" hidden="1"/>
    <row r="60766" hidden="1"/>
    <row r="60767" hidden="1"/>
    <row r="60768" hidden="1"/>
    <row r="60769" hidden="1"/>
    <row r="60770" hidden="1"/>
    <row r="60771" hidden="1"/>
    <row r="60772" hidden="1"/>
    <row r="60773" hidden="1"/>
    <row r="60774" hidden="1"/>
    <row r="60775" hidden="1"/>
    <row r="60776" hidden="1"/>
    <row r="60777" hidden="1"/>
    <row r="60778" hidden="1"/>
    <row r="60779" hidden="1"/>
    <row r="60780" hidden="1"/>
    <row r="60781" hidden="1"/>
    <row r="60782" hidden="1"/>
    <row r="60783" hidden="1"/>
    <row r="60784" hidden="1"/>
    <row r="60785" hidden="1"/>
    <row r="60786" hidden="1"/>
    <row r="60787" hidden="1"/>
    <row r="60788" hidden="1"/>
    <row r="60789" hidden="1"/>
    <row r="60790" hidden="1"/>
    <row r="60791" hidden="1"/>
    <row r="60792" hidden="1"/>
    <row r="60793" hidden="1"/>
    <row r="60794" hidden="1"/>
    <row r="60795" hidden="1"/>
    <row r="60796" hidden="1"/>
    <row r="60797" hidden="1"/>
    <row r="60798" hidden="1"/>
    <row r="60799" hidden="1"/>
    <row r="60800" hidden="1"/>
    <row r="60801" hidden="1"/>
    <row r="60802" hidden="1"/>
    <row r="60803" hidden="1"/>
    <row r="60804" hidden="1"/>
    <row r="60805" hidden="1"/>
    <row r="60806" hidden="1"/>
    <row r="60807" hidden="1"/>
    <row r="60808" hidden="1"/>
    <row r="60809" hidden="1"/>
    <row r="60810" hidden="1"/>
    <row r="60811" hidden="1"/>
    <row r="60812" hidden="1"/>
    <row r="60813" hidden="1"/>
    <row r="60814" hidden="1"/>
    <row r="60815" hidden="1"/>
    <row r="60816" hidden="1"/>
    <row r="60817" hidden="1"/>
    <row r="60818" hidden="1"/>
    <row r="60819" hidden="1"/>
    <row r="60820" hidden="1"/>
    <row r="60821" hidden="1"/>
    <row r="60822" hidden="1"/>
    <row r="60823" hidden="1"/>
    <row r="60824" hidden="1"/>
    <row r="60825" hidden="1"/>
    <row r="60826" hidden="1"/>
    <row r="60827" hidden="1"/>
    <row r="60828" hidden="1"/>
    <row r="60829" hidden="1"/>
    <row r="60830" hidden="1"/>
    <row r="60831" hidden="1"/>
    <row r="60832" hidden="1"/>
    <row r="60833" hidden="1"/>
    <row r="60834" hidden="1"/>
    <row r="60835" hidden="1"/>
    <row r="60836" hidden="1"/>
    <row r="60837" hidden="1"/>
    <row r="60838" hidden="1"/>
    <row r="60839" hidden="1"/>
    <row r="60840" hidden="1"/>
    <row r="60841" hidden="1"/>
    <row r="60842" hidden="1"/>
    <row r="60843" hidden="1"/>
    <row r="60844" hidden="1"/>
    <row r="60845" hidden="1"/>
    <row r="60846" hidden="1"/>
    <row r="60847" hidden="1"/>
    <row r="60848" hidden="1"/>
    <row r="60849" hidden="1"/>
    <row r="60850" hidden="1"/>
    <row r="60851" hidden="1"/>
    <row r="60852" hidden="1"/>
    <row r="60853" hidden="1"/>
    <row r="60854" hidden="1"/>
    <row r="60855" hidden="1"/>
    <row r="60856" hidden="1"/>
    <row r="60857" hidden="1"/>
    <row r="60858" hidden="1"/>
    <row r="60859" hidden="1"/>
    <row r="60860" hidden="1"/>
    <row r="60861" hidden="1"/>
    <row r="60862" hidden="1"/>
    <row r="60863" hidden="1"/>
    <row r="60864" hidden="1"/>
    <row r="60865" hidden="1"/>
    <row r="60866" hidden="1"/>
    <row r="60867" hidden="1"/>
    <row r="60868" hidden="1"/>
    <row r="60869" hidden="1"/>
    <row r="60870" hidden="1"/>
    <row r="60871" hidden="1"/>
    <row r="60872" hidden="1"/>
    <row r="60873" hidden="1"/>
    <row r="60874" hidden="1"/>
    <row r="60875" hidden="1"/>
    <row r="60876" hidden="1"/>
    <row r="60877" hidden="1"/>
    <row r="60878" hidden="1"/>
    <row r="60879" hidden="1"/>
    <row r="60880" hidden="1"/>
    <row r="60881" hidden="1"/>
    <row r="60882" hidden="1"/>
    <row r="60883" hidden="1"/>
    <row r="60884" hidden="1"/>
    <row r="60885" hidden="1"/>
    <row r="60886" hidden="1"/>
    <row r="60887" hidden="1"/>
    <row r="60888" hidden="1"/>
    <row r="60889" hidden="1"/>
    <row r="60890" hidden="1"/>
    <row r="60891" hidden="1"/>
    <row r="60892" hidden="1"/>
    <row r="60893" hidden="1"/>
    <row r="60894" hidden="1"/>
    <row r="60895" hidden="1"/>
    <row r="60896" hidden="1"/>
    <row r="60897" hidden="1"/>
    <row r="60898" hidden="1"/>
    <row r="60899" hidden="1"/>
    <row r="60900" hidden="1"/>
    <row r="60901" hidden="1"/>
    <row r="60902" hidden="1"/>
    <row r="60903" hidden="1"/>
    <row r="60904" hidden="1"/>
    <row r="60905" hidden="1"/>
    <row r="60906" hidden="1"/>
    <row r="60907" hidden="1"/>
    <row r="60908" hidden="1"/>
    <row r="60909" hidden="1"/>
    <row r="60910" hidden="1"/>
    <row r="60911" hidden="1"/>
    <row r="60912" hidden="1"/>
    <row r="60913" hidden="1"/>
    <row r="60914" hidden="1"/>
    <row r="60915" hidden="1"/>
    <row r="60916" hidden="1"/>
    <row r="60917" hidden="1"/>
    <row r="60918" hidden="1"/>
    <row r="60919" hidden="1"/>
    <row r="60920" hidden="1"/>
    <row r="60921" hidden="1"/>
    <row r="60922" hidden="1"/>
    <row r="60923" hidden="1"/>
    <row r="60924" hidden="1"/>
    <row r="60925" hidden="1"/>
    <row r="60926" hidden="1"/>
    <row r="60927" hidden="1"/>
    <row r="60928" hidden="1"/>
    <row r="60929" hidden="1"/>
    <row r="60930" hidden="1"/>
    <row r="60931" hidden="1"/>
    <row r="60932" hidden="1"/>
    <row r="60933" hidden="1"/>
    <row r="60934" hidden="1"/>
    <row r="60935" hidden="1"/>
    <row r="60936" hidden="1"/>
    <row r="60937" hidden="1"/>
    <row r="60938" hidden="1"/>
    <row r="60939" hidden="1"/>
    <row r="60940" hidden="1"/>
    <row r="60941" hidden="1"/>
    <row r="60942" hidden="1"/>
    <row r="60943" hidden="1"/>
    <row r="60944" hidden="1"/>
    <row r="60945" hidden="1"/>
    <row r="60946" hidden="1"/>
    <row r="60947" hidden="1"/>
    <row r="60948" hidden="1"/>
    <row r="60949" hidden="1"/>
    <row r="60950" hidden="1"/>
    <row r="60951" hidden="1"/>
    <row r="60952" hidden="1"/>
    <row r="60953" hidden="1"/>
    <row r="60954" hidden="1"/>
    <row r="60955" hidden="1"/>
    <row r="60956" hidden="1"/>
    <row r="60957" hidden="1"/>
    <row r="60958" hidden="1"/>
    <row r="60959" hidden="1"/>
    <row r="60960" hidden="1"/>
    <row r="60961" hidden="1"/>
    <row r="60962" hidden="1"/>
    <row r="60963" hidden="1"/>
    <row r="60964" hidden="1"/>
    <row r="60965" hidden="1"/>
    <row r="60966" hidden="1"/>
    <row r="60967" hidden="1"/>
    <row r="60968" hidden="1"/>
    <row r="60969" hidden="1"/>
    <row r="60970" hidden="1"/>
    <row r="60971" hidden="1"/>
    <row r="60972" hidden="1"/>
    <row r="60973" hidden="1"/>
    <row r="60974" hidden="1"/>
    <row r="60975" hidden="1"/>
    <row r="60976" hidden="1"/>
    <row r="60977" hidden="1"/>
    <row r="60978" hidden="1"/>
    <row r="60979" hidden="1"/>
    <row r="60980" hidden="1"/>
    <row r="60981" hidden="1"/>
    <row r="60982" hidden="1"/>
    <row r="60983" hidden="1"/>
    <row r="60984" hidden="1"/>
    <row r="60985" hidden="1"/>
    <row r="60986" hidden="1"/>
    <row r="60987" hidden="1"/>
    <row r="60988" hidden="1"/>
    <row r="60989" hidden="1"/>
    <row r="60990" hidden="1"/>
    <row r="60991" hidden="1"/>
    <row r="60992" hidden="1"/>
    <row r="60993" hidden="1"/>
    <row r="60994" hidden="1"/>
    <row r="60995" hidden="1"/>
    <row r="60996" hidden="1"/>
    <row r="60997" hidden="1"/>
    <row r="60998" hidden="1"/>
    <row r="60999" hidden="1"/>
    <row r="61000" hidden="1"/>
    <row r="61001" hidden="1"/>
    <row r="61002" hidden="1"/>
    <row r="61003" hidden="1"/>
    <row r="61004" hidden="1"/>
    <row r="61005" hidden="1"/>
    <row r="61006" hidden="1"/>
    <row r="61007" hidden="1"/>
    <row r="61008" hidden="1"/>
    <row r="61009" hidden="1"/>
    <row r="61010" hidden="1"/>
    <row r="61011" hidden="1"/>
    <row r="61012" hidden="1"/>
    <row r="61013" hidden="1"/>
    <row r="61014" hidden="1"/>
    <row r="61015" hidden="1"/>
    <row r="61016" hidden="1"/>
    <row r="61017" hidden="1"/>
    <row r="61018" hidden="1"/>
    <row r="61019" hidden="1"/>
    <row r="61020" hidden="1"/>
    <row r="61021" hidden="1"/>
    <row r="61022" hidden="1"/>
    <row r="61023" hidden="1"/>
    <row r="61024" hidden="1"/>
    <row r="61025" hidden="1"/>
    <row r="61026" hidden="1"/>
    <row r="61027" hidden="1"/>
    <row r="61028" hidden="1"/>
    <row r="61029" hidden="1"/>
    <row r="61030" hidden="1"/>
    <row r="61031" hidden="1"/>
    <row r="61032" hidden="1"/>
    <row r="61033" hidden="1"/>
    <row r="61034" hidden="1"/>
    <row r="61035" hidden="1"/>
    <row r="61036" hidden="1"/>
    <row r="61037" hidden="1"/>
    <row r="61038" hidden="1"/>
    <row r="61039" hidden="1"/>
    <row r="61040" hidden="1"/>
    <row r="61041" hidden="1"/>
    <row r="61042" hidden="1"/>
    <row r="61043" hidden="1"/>
    <row r="61044" hidden="1"/>
    <row r="61045" hidden="1"/>
    <row r="61046" hidden="1"/>
    <row r="61047" hidden="1"/>
    <row r="61048" hidden="1"/>
    <row r="61049" hidden="1"/>
    <row r="61050" hidden="1"/>
    <row r="61051" hidden="1"/>
    <row r="61052" hidden="1"/>
    <row r="61053" hidden="1"/>
    <row r="61054" hidden="1"/>
    <row r="61055" hidden="1"/>
    <row r="61056" hidden="1"/>
    <row r="61057" hidden="1"/>
    <row r="61058" hidden="1"/>
    <row r="61059" hidden="1"/>
    <row r="61060" hidden="1"/>
    <row r="61061" hidden="1"/>
    <row r="61062" hidden="1"/>
    <row r="61063" hidden="1"/>
    <row r="61064" hidden="1"/>
    <row r="61065" hidden="1"/>
    <row r="61066" hidden="1"/>
    <row r="61067" hidden="1"/>
    <row r="61068" hidden="1"/>
    <row r="61069" hidden="1"/>
    <row r="61070" hidden="1"/>
    <row r="61071" hidden="1"/>
    <row r="61072" hidden="1"/>
    <row r="61073" hidden="1"/>
    <row r="61074" hidden="1"/>
    <row r="61075" hidden="1"/>
    <row r="61076" hidden="1"/>
    <row r="61077" hidden="1"/>
    <row r="61078" hidden="1"/>
    <row r="61079" hidden="1"/>
    <row r="61080" hidden="1"/>
    <row r="61081" hidden="1"/>
    <row r="61082" hidden="1"/>
    <row r="61083" hidden="1"/>
    <row r="61084" hidden="1"/>
    <row r="61085" hidden="1"/>
    <row r="61086" hidden="1"/>
    <row r="61087" hidden="1"/>
    <row r="61088" hidden="1"/>
    <row r="61089" hidden="1"/>
    <row r="61090" hidden="1"/>
    <row r="61091" hidden="1"/>
    <row r="61092" hidden="1"/>
    <row r="61093" hidden="1"/>
    <row r="61094" hidden="1"/>
    <row r="61095" hidden="1"/>
    <row r="61096" hidden="1"/>
    <row r="61097" hidden="1"/>
    <row r="61098" hidden="1"/>
    <row r="61099" hidden="1"/>
    <row r="61100" hidden="1"/>
    <row r="61101" hidden="1"/>
    <row r="61102" hidden="1"/>
    <row r="61103" hidden="1"/>
    <row r="61104" hidden="1"/>
    <row r="61105" hidden="1"/>
    <row r="61106" hidden="1"/>
    <row r="61107" hidden="1"/>
    <row r="61108" hidden="1"/>
    <row r="61109" hidden="1"/>
    <row r="61110" hidden="1"/>
    <row r="61111" hidden="1"/>
    <row r="61112" hidden="1"/>
    <row r="61113" hidden="1"/>
    <row r="61114" hidden="1"/>
    <row r="61115" hidden="1"/>
    <row r="61116" hidden="1"/>
    <row r="61117" hidden="1"/>
    <row r="61118" hidden="1"/>
    <row r="61119" hidden="1"/>
    <row r="61120" hidden="1"/>
    <row r="61121" hidden="1"/>
    <row r="61122" hidden="1"/>
    <row r="61123" hidden="1"/>
    <row r="61124" hidden="1"/>
    <row r="61125" hidden="1"/>
    <row r="61126" hidden="1"/>
    <row r="61127" hidden="1"/>
    <row r="61128" hidden="1"/>
    <row r="61129" hidden="1"/>
    <row r="61130" hidden="1"/>
    <row r="61131" hidden="1"/>
    <row r="61132" hidden="1"/>
    <row r="61133" hidden="1"/>
    <row r="61134" hidden="1"/>
    <row r="61135" hidden="1"/>
    <row r="61136" hidden="1"/>
    <row r="61137" hidden="1"/>
    <row r="61138" hidden="1"/>
    <row r="61139" hidden="1"/>
    <row r="61140" hidden="1"/>
    <row r="61141" hidden="1"/>
    <row r="61142" hidden="1"/>
    <row r="61143" hidden="1"/>
    <row r="61144" hidden="1"/>
    <row r="61145" hidden="1"/>
    <row r="61146" hidden="1"/>
    <row r="61147" hidden="1"/>
    <row r="61148" hidden="1"/>
    <row r="61149" hidden="1"/>
    <row r="61150" hidden="1"/>
    <row r="61151" hidden="1"/>
    <row r="61152" hidden="1"/>
    <row r="61153" hidden="1"/>
    <row r="61154" hidden="1"/>
    <row r="61155" hidden="1"/>
    <row r="61156" hidden="1"/>
    <row r="61157" hidden="1"/>
    <row r="61158" hidden="1"/>
    <row r="61159" hidden="1"/>
    <row r="61160" hidden="1"/>
    <row r="61161" hidden="1"/>
    <row r="61162" hidden="1"/>
    <row r="61163" hidden="1"/>
    <row r="61164" hidden="1"/>
    <row r="61165" hidden="1"/>
    <row r="61166" hidden="1"/>
    <row r="61167" hidden="1"/>
    <row r="61168" hidden="1"/>
    <row r="61169" hidden="1"/>
    <row r="61170" hidden="1"/>
    <row r="61171" hidden="1"/>
    <row r="61172" hidden="1"/>
    <row r="61173" hidden="1"/>
    <row r="61174" hidden="1"/>
    <row r="61175" hidden="1"/>
    <row r="61176" hidden="1"/>
    <row r="61177" hidden="1"/>
    <row r="61178" hidden="1"/>
    <row r="61179" hidden="1"/>
    <row r="61180" hidden="1"/>
    <row r="61181" hidden="1"/>
    <row r="61182" hidden="1"/>
    <row r="61183" hidden="1"/>
    <row r="61184" hidden="1"/>
    <row r="61185" hidden="1"/>
    <row r="61186" hidden="1"/>
    <row r="61187" hidden="1"/>
    <row r="61188" hidden="1"/>
    <row r="61189" hidden="1"/>
    <row r="61190" hidden="1"/>
    <row r="61191" hidden="1"/>
    <row r="61192" hidden="1"/>
    <row r="61193" hidden="1"/>
    <row r="61194" hidden="1"/>
    <row r="61195" hidden="1"/>
    <row r="61196" hidden="1"/>
    <row r="61197" hidden="1"/>
    <row r="61198" hidden="1"/>
    <row r="61199" hidden="1"/>
    <row r="61200" hidden="1"/>
    <row r="61201" hidden="1"/>
    <row r="61202" hidden="1"/>
    <row r="61203" hidden="1"/>
    <row r="61204" hidden="1"/>
    <row r="61205" hidden="1"/>
    <row r="61206" hidden="1"/>
    <row r="61207" hidden="1"/>
    <row r="61208" hidden="1"/>
    <row r="61209" hidden="1"/>
    <row r="61210" hidden="1"/>
    <row r="61211" hidden="1"/>
    <row r="61212" hidden="1"/>
    <row r="61213" hidden="1"/>
    <row r="61214" hidden="1"/>
    <row r="61215" hidden="1"/>
    <row r="61216" hidden="1"/>
    <row r="61217" hidden="1"/>
    <row r="61218" hidden="1"/>
    <row r="61219" hidden="1"/>
    <row r="61220" hidden="1"/>
    <row r="61221" hidden="1"/>
    <row r="61222" hidden="1"/>
    <row r="61223" hidden="1"/>
    <row r="61224" hidden="1"/>
    <row r="61225" hidden="1"/>
    <row r="61226" hidden="1"/>
    <row r="61227" hidden="1"/>
    <row r="61228" hidden="1"/>
    <row r="61229" hidden="1"/>
    <row r="61230" hidden="1"/>
    <row r="61231" hidden="1"/>
    <row r="61232" hidden="1"/>
    <row r="61233" hidden="1"/>
    <row r="61234" hidden="1"/>
    <row r="61235" hidden="1"/>
    <row r="61236" hidden="1"/>
    <row r="61237" hidden="1"/>
    <row r="61238" hidden="1"/>
    <row r="61239" hidden="1"/>
    <row r="61240" hidden="1"/>
    <row r="61241" hidden="1"/>
    <row r="61242" hidden="1"/>
    <row r="61243" hidden="1"/>
    <row r="61244" hidden="1"/>
    <row r="61245" hidden="1"/>
    <row r="61246" hidden="1"/>
    <row r="61247" hidden="1"/>
    <row r="61248" hidden="1"/>
    <row r="61249" hidden="1"/>
    <row r="61250" hidden="1"/>
    <row r="61251" hidden="1"/>
    <row r="61252" hidden="1"/>
    <row r="61253" hidden="1"/>
    <row r="61254" hidden="1"/>
    <row r="61255" hidden="1"/>
    <row r="61256" hidden="1"/>
    <row r="61257" hidden="1"/>
    <row r="61258" hidden="1"/>
    <row r="61259" hidden="1"/>
    <row r="61260" hidden="1"/>
    <row r="61261" hidden="1"/>
    <row r="61262" hidden="1"/>
    <row r="61263" hidden="1"/>
    <row r="61264" hidden="1"/>
    <row r="61265" hidden="1"/>
    <row r="61266" hidden="1"/>
    <row r="61267" hidden="1"/>
    <row r="61268" hidden="1"/>
    <row r="61269" hidden="1"/>
    <row r="61270" hidden="1"/>
    <row r="61271" hidden="1"/>
    <row r="61272" hidden="1"/>
    <row r="61273" hidden="1"/>
    <row r="61274" hidden="1"/>
    <row r="61275" hidden="1"/>
    <row r="61276" hidden="1"/>
    <row r="61277" hidden="1"/>
    <row r="61278" hidden="1"/>
    <row r="61279" hidden="1"/>
    <row r="61280" hidden="1"/>
    <row r="61281" hidden="1"/>
    <row r="61282" hidden="1"/>
    <row r="61283" hidden="1"/>
    <row r="61284" hidden="1"/>
    <row r="61285" hidden="1"/>
    <row r="61286" hidden="1"/>
    <row r="61287" hidden="1"/>
    <row r="61288" hidden="1"/>
    <row r="61289" hidden="1"/>
    <row r="61290" hidden="1"/>
    <row r="61291" hidden="1"/>
    <row r="61292" hidden="1"/>
    <row r="61293" hidden="1"/>
    <row r="61294" hidden="1"/>
    <row r="61295" hidden="1"/>
    <row r="61296" hidden="1"/>
    <row r="61297" hidden="1"/>
    <row r="61298" hidden="1"/>
    <row r="61299" hidden="1"/>
    <row r="61300" hidden="1"/>
    <row r="61301" hidden="1"/>
    <row r="61302" hidden="1"/>
    <row r="61303" hidden="1"/>
    <row r="61304" hidden="1"/>
    <row r="61305" hidden="1"/>
    <row r="61306" hidden="1"/>
    <row r="61307" hidden="1"/>
    <row r="61308" hidden="1"/>
    <row r="61309" hidden="1"/>
    <row r="61310" hidden="1"/>
    <row r="61311" hidden="1"/>
    <row r="61312" hidden="1"/>
    <row r="61313" hidden="1"/>
    <row r="61314" hidden="1"/>
    <row r="61315" hidden="1"/>
    <row r="61316" hidden="1"/>
    <row r="61317" hidden="1"/>
    <row r="61318" hidden="1"/>
    <row r="61319" hidden="1"/>
    <row r="61320" hidden="1"/>
    <row r="61321" hidden="1"/>
    <row r="61322" hidden="1"/>
    <row r="61323" hidden="1"/>
    <row r="61324" hidden="1"/>
    <row r="61325" hidden="1"/>
    <row r="61326" hidden="1"/>
    <row r="61327" hidden="1"/>
    <row r="61328" hidden="1"/>
    <row r="61329" hidden="1"/>
    <row r="61330" hidden="1"/>
    <row r="61331" hidden="1"/>
    <row r="61332" hidden="1"/>
    <row r="61333" hidden="1"/>
    <row r="61334" hidden="1"/>
    <row r="61335" hidden="1"/>
    <row r="61336" hidden="1"/>
    <row r="61337" hidden="1"/>
    <row r="61338" hidden="1"/>
    <row r="61339" hidden="1"/>
    <row r="61340" hidden="1"/>
    <row r="61341" hidden="1"/>
    <row r="61342" hidden="1"/>
    <row r="61343" hidden="1"/>
    <row r="61344" hidden="1"/>
    <row r="61345" hidden="1"/>
    <row r="61346" hidden="1"/>
    <row r="61347" hidden="1"/>
    <row r="61348" hidden="1"/>
    <row r="61349" hidden="1"/>
    <row r="61350" hidden="1"/>
    <row r="61351" hidden="1"/>
    <row r="61352" hidden="1"/>
    <row r="61353" hidden="1"/>
    <row r="61354" hidden="1"/>
    <row r="61355" hidden="1"/>
    <row r="61356" hidden="1"/>
    <row r="61357" hidden="1"/>
    <row r="61358" hidden="1"/>
    <row r="61359" hidden="1"/>
    <row r="61360" hidden="1"/>
    <row r="61361" hidden="1"/>
    <row r="61362" hidden="1"/>
    <row r="61363" hidden="1"/>
    <row r="61364" hidden="1"/>
    <row r="61365" hidden="1"/>
    <row r="61366" hidden="1"/>
    <row r="61367" hidden="1"/>
    <row r="61368" hidden="1"/>
    <row r="61369" hidden="1"/>
    <row r="61370" hidden="1"/>
    <row r="61371" hidden="1"/>
    <row r="61372" hidden="1"/>
    <row r="61373" hidden="1"/>
    <row r="61374" hidden="1"/>
    <row r="61375" hidden="1"/>
    <row r="61376" hidden="1"/>
    <row r="61377" hidden="1"/>
    <row r="61378" hidden="1"/>
    <row r="61379" hidden="1"/>
    <row r="61380" hidden="1"/>
    <row r="61381" hidden="1"/>
    <row r="61382" hidden="1"/>
    <row r="61383" hidden="1"/>
    <row r="61384" hidden="1"/>
    <row r="61385" hidden="1"/>
    <row r="61386" hidden="1"/>
    <row r="61387" hidden="1"/>
    <row r="61388" hidden="1"/>
    <row r="61389" hidden="1"/>
    <row r="61390" hidden="1"/>
    <row r="61391" hidden="1"/>
    <row r="61392" hidden="1"/>
    <row r="61393" hidden="1"/>
    <row r="61394" hidden="1"/>
    <row r="61395" hidden="1"/>
    <row r="61396" hidden="1"/>
    <row r="61397" hidden="1"/>
    <row r="61398" hidden="1"/>
    <row r="61399" hidden="1"/>
    <row r="61400" hidden="1"/>
    <row r="61401" hidden="1"/>
    <row r="61402" hidden="1"/>
    <row r="61403" hidden="1"/>
    <row r="61404" hidden="1"/>
    <row r="61405" hidden="1"/>
    <row r="61406" hidden="1"/>
    <row r="61407" hidden="1"/>
    <row r="61408" hidden="1"/>
    <row r="61409" hidden="1"/>
    <row r="61410" hidden="1"/>
    <row r="61411" hidden="1"/>
    <row r="61412" hidden="1"/>
    <row r="61413" hidden="1"/>
    <row r="61414" hidden="1"/>
    <row r="61415" hidden="1"/>
    <row r="61416" hidden="1"/>
    <row r="61417" hidden="1"/>
    <row r="61418" hidden="1"/>
    <row r="61419" hidden="1"/>
    <row r="61420" hidden="1"/>
    <row r="61421" hidden="1"/>
    <row r="61422" hidden="1"/>
    <row r="61423" hidden="1"/>
    <row r="61424" hidden="1"/>
    <row r="61425" hidden="1"/>
    <row r="61426" hidden="1"/>
    <row r="61427" hidden="1"/>
    <row r="61428" hidden="1"/>
    <row r="61429" hidden="1"/>
    <row r="61430" hidden="1"/>
    <row r="61431" hidden="1"/>
    <row r="61432" hidden="1"/>
    <row r="61433" hidden="1"/>
    <row r="61434" hidden="1"/>
    <row r="61435" hidden="1"/>
    <row r="61436" hidden="1"/>
    <row r="61437" hidden="1"/>
    <row r="61438" hidden="1"/>
    <row r="61439" hidden="1"/>
    <row r="61440" hidden="1"/>
    <row r="61441" hidden="1"/>
    <row r="61442" hidden="1"/>
    <row r="61443" hidden="1"/>
    <row r="61444" hidden="1"/>
    <row r="61445" hidden="1"/>
    <row r="61446" hidden="1"/>
    <row r="61447" hidden="1"/>
    <row r="61448" hidden="1"/>
    <row r="61449" hidden="1"/>
    <row r="61450" hidden="1"/>
    <row r="61451" hidden="1"/>
    <row r="61452" hidden="1"/>
    <row r="61453" hidden="1"/>
    <row r="61454" hidden="1"/>
    <row r="61455" hidden="1"/>
    <row r="61456" hidden="1"/>
    <row r="61457" hidden="1"/>
    <row r="61458" hidden="1"/>
    <row r="61459" hidden="1"/>
    <row r="61460" hidden="1"/>
    <row r="61461" hidden="1"/>
    <row r="61462" hidden="1"/>
    <row r="61463" hidden="1"/>
    <row r="61464" hidden="1"/>
    <row r="61465" hidden="1"/>
    <row r="61466" hidden="1"/>
    <row r="61467" hidden="1"/>
    <row r="61468" hidden="1"/>
    <row r="61469" hidden="1"/>
    <row r="61470" hidden="1"/>
    <row r="61471" hidden="1"/>
    <row r="61472" hidden="1"/>
    <row r="61473" hidden="1"/>
    <row r="61474" hidden="1"/>
    <row r="61475" hidden="1"/>
    <row r="61476" hidden="1"/>
    <row r="61477" hidden="1"/>
    <row r="61478" hidden="1"/>
    <row r="61479" hidden="1"/>
    <row r="61480" hidden="1"/>
    <row r="61481" hidden="1"/>
    <row r="61482" hidden="1"/>
    <row r="61483" hidden="1"/>
    <row r="61484" hidden="1"/>
    <row r="61485" hidden="1"/>
    <row r="61486" hidden="1"/>
    <row r="61487" hidden="1"/>
    <row r="61488" hidden="1"/>
    <row r="61489" hidden="1"/>
    <row r="61490" hidden="1"/>
    <row r="61491" hidden="1"/>
    <row r="61492" hidden="1"/>
    <row r="61493" hidden="1"/>
    <row r="61494" hidden="1"/>
    <row r="61495" hidden="1"/>
    <row r="61496" hidden="1"/>
    <row r="61497" hidden="1"/>
    <row r="61498" hidden="1"/>
    <row r="61499" hidden="1"/>
    <row r="61500" hidden="1"/>
    <row r="61501" hidden="1"/>
    <row r="61502" hidden="1"/>
    <row r="61503" hidden="1"/>
    <row r="61504" hidden="1"/>
    <row r="61505" hidden="1"/>
    <row r="61506" hidden="1"/>
    <row r="61507" hidden="1"/>
    <row r="61508" hidden="1"/>
    <row r="61509" hidden="1"/>
    <row r="61510" hidden="1"/>
    <row r="61511" hidden="1"/>
    <row r="61512" hidden="1"/>
    <row r="61513" hidden="1"/>
    <row r="61514" hidden="1"/>
    <row r="61515" hidden="1"/>
    <row r="61516" hidden="1"/>
    <row r="61517" hidden="1"/>
    <row r="61518" hidden="1"/>
    <row r="61519" hidden="1"/>
    <row r="61520" hidden="1"/>
    <row r="61521" hidden="1"/>
    <row r="61522" hidden="1"/>
    <row r="61523" hidden="1"/>
    <row r="61524" hidden="1"/>
    <row r="61525" hidden="1"/>
    <row r="61526" hidden="1"/>
    <row r="61527" hidden="1"/>
    <row r="61528" hidden="1"/>
    <row r="61529" hidden="1"/>
    <row r="61530" hidden="1"/>
    <row r="61531" hidden="1"/>
    <row r="61532" hidden="1"/>
    <row r="61533" hidden="1"/>
    <row r="61534" hidden="1"/>
    <row r="61535" hidden="1"/>
    <row r="61536" hidden="1"/>
    <row r="61537" hidden="1"/>
    <row r="61538" hidden="1"/>
    <row r="61539" hidden="1"/>
    <row r="61540" hidden="1"/>
    <row r="61541" hidden="1"/>
    <row r="61542" hidden="1"/>
    <row r="61543" hidden="1"/>
    <row r="61544" hidden="1"/>
    <row r="61545" hidden="1"/>
    <row r="61546" hidden="1"/>
    <row r="61547" hidden="1"/>
    <row r="61548" hidden="1"/>
    <row r="61549" hidden="1"/>
    <row r="61550" hidden="1"/>
    <row r="61551" hidden="1"/>
    <row r="61552" hidden="1"/>
    <row r="61553" hidden="1"/>
    <row r="61554" hidden="1"/>
    <row r="61555" hidden="1"/>
    <row r="61556" hidden="1"/>
    <row r="61557" hidden="1"/>
    <row r="61558" hidden="1"/>
    <row r="61559" hidden="1"/>
    <row r="61560" hidden="1"/>
    <row r="61561" hidden="1"/>
    <row r="61562" hidden="1"/>
    <row r="61563" hidden="1"/>
    <row r="61564" hidden="1"/>
    <row r="61565" hidden="1"/>
    <row r="61566" hidden="1"/>
    <row r="61567" hidden="1"/>
    <row r="61568" hidden="1"/>
    <row r="61569" hidden="1"/>
    <row r="61570" hidden="1"/>
    <row r="61571" hidden="1"/>
    <row r="61572" hidden="1"/>
    <row r="61573" hidden="1"/>
    <row r="61574" hidden="1"/>
    <row r="61575" hidden="1"/>
    <row r="61576" hidden="1"/>
    <row r="61577" hidden="1"/>
    <row r="61578" hidden="1"/>
    <row r="61579" hidden="1"/>
    <row r="61580" hidden="1"/>
    <row r="61581" hidden="1"/>
    <row r="61582" hidden="1"/>
    <row r="61583" hidden="1"/>
    <row r="61584" hidden="1"/>
    <row r="61585" hidden="1"/>
    <row r="61586" hidden="1"/>
    <row r="61587" hidden="1"/>
    <row r="61588" hidden="1"/>
    <row r="61589" hidden="1"/>
    <row r="61590" hidden="1"/>
    <row r="61591" hidden="1"/>
    <row r="61592" hidden="1"/>
    <row r="61593" hidden="1"/>
    <row r="61594" hidden="1"/>
    <row r="61595" hidden="1"/>
    <row r="61596" hidden="1"/>
    <row r="61597" hidden="1"/>
    <row r="61598" hidden="1"/>
    <row r="61599" hidden="1"/>
    <row r="61600" hidden="1"/>
    <row r="61601" hidden="1"/>
    <row r="61602" hidden="1"/>
    <row r="61603" hidden="1"/>
    <row r="61604" hidden="1"/>
    <row r="61605" hidden="1"/>
    <row r="61606" hidden="1"/>
    <row r="61607" hidden="1"/>
    <row r="61608" hidden="1"/>
    <row r="61609" hidden="1"/>
    <row r="61610" hidden="1"/>
    <row r="61611" hidden="1"/>
    <row r="61612" hidden="1"/>
    <row r="61613" hidden="1"/>
    <row r="61614" hidden="1"/>
    <row r="61615" hidden="1"/>
    <row r="61616" hidden="1"/>
    <row r="61617" hidden="1"/>
    <row r="61618" hidden="1"/>
    <row r="61619" hidden="1"/>
    <row r="61620" hidden="1"/>
    <row r="61621" hidden="1"/>
    <row r="61622" hidden="1"/>
    <row r="61623" hidden="1"/>
    <row r="61624" hidden="1"/>
    <row r="61625" hidden="1"/>
    <row r="61626" hidden="1"/>
    <row r="61627" hidden="1"/>
    <row r="61628" hidden="1"/>
    <row r="61629" hidden="1"/>
    <row r="61630" hidden="1"/>
    <row r="61631" hidden="1"/>
    <row r="61632" hidden="1"/>
    <row r="61633" hidden="1"/>
    <row r="61634" hidden="1"/>
    <row r="61635" hidden="1"/>
    <row r="61636" hidden="1"/>
    <row r="61637" hidden="1"/>
    <row r="61638" hidden="1"/>
    <row r="61639" hidden="1"/>
    <row r="61640" hidden="1"/>
    <row r="61641" hidden="1"/>
    <row r="61642" hidden="1"/>
    <row r="61643" hidden="1"/>
    <row r="61644" hidden="1"/>
    <row r="61645" hidden="1"/>
    <row r="61646" hidden="1"/>
    <row r="61647" hidden="1"/>
    <row r="61648" hidden="1"/>
    <row r="61649" hidden="1"/>
    <row r="61650" hidden="1"/>
    <row r="61651" hidden="1"/>
    <row r="61652" hidden="1"/>
    <row r="61653" hidden="1"/>
    <row r="61654" hidden="1"/>
    <row r="61655" hidden="1"/>
    <row r="61656" hidden="1"/>
    <row r="61657" hidden="1"/>
    <row r="61658" hidden="1"/>
    <row r="61659" hidden="1"/>
    <row r="61660" hidden="1"/>
    <row r="61661" hidden="1"/>
    <row r="61662" hidden="1"/>
    <row r="61663" hidden="1"/>
    <row r="61664" hidden="1"/>
    <row r="61665" hidden="1"/>
    <row r="61666" hidden="1"/>
    <row r="61667" hidden="1"/>
    <row r="61668" hidden="1"/>
    <row r="61669" hidden="1"/>
    <row r="61670" hidden="1"/>
    <row r="61671" hidden="1"/>
    <row r="61672" hidden="1"/>
    <row r="61673" hidden="1"/>
    <row r="61674" hidden="1"/>
    <row r="61675" hidden="1"/>
    <row r="61676" hidden="1"/>
    <row r="61677" hidden="1"/>
    <row r="61678" hidden="1"/>
    <row r="61679" hidden="1"/>
    <row r="61680" hidden="1"/>
    <row r="61681" hidden="1"/>
    <row r="61682" hidden="1"/>
    <row r="61683" hidden="1"/>
    <row r="61684" hidden="1"/>
    <row r="61685" hidden="1"/>
    <row r="61686" hidden="1"/>
    <row r="61687" hidden="1"/>
    <row r="61688" hidden="1"/>
    <row r="61689" hidden="1"/>
    <row r="61690" hidden="1"/>
    <row r="61691" hidden="1"/>
    <row r="61692" hidden="1"/>
    <row r="61693" hidden="1"/>
    <row r="61694" hidden="1"/>
    <row r="61695" hidden="1"/>
    <row r="61696" hidden="1"/>
    <row r="61697" hidden="1"/>
    <row r="61698" hidden="1"/>
    <row r="61699" hidden="1"/>
    <row r="61700" hidden="1"/>
    <row r="61701" hidden="1"/>
    <row r="61702" hidden="1"/>
    <row r="61703" hidden="1"/>
    <row r="61704" hidden="1"/>
    <row r="61705" hidden="1"/>
    <row r="61706" hidden="1"/>
    <row r="61707" hidden="1"/>
    <row r="61708" hidden="1"/>
    <row r="61709" hidden="1"/>
    <row r="61710" hidden="1"/>
    <row r="61711" hidden="1"/>
    <row r="61712" hidden="1"/>
    <row r="61713" hidden="1"/>
    <row r="61714" hidden="1"/>
    <row r="61715" hidden="1"/>
    <row r="61716" hidden="1"/>
    <row r="61717" hidden="1"/>
    <row r="61718" hidden="1"/>
    <row r="61719" hidden="1"/>
    <row r="61720" hidden="1"/>
    <row r="61721" hidden="1"/>
    <row r="61722" hidden="1"/>
    <row r="61723" hidden="1"/>
    <row r="61724" hidden="1"/>
    <row r="61725" hidden="1"/>
    <row r="61726" hidden="1"/>
    <row r="61727" hidden="1"/>
    <row r="61728" hidden="1"/>
    <row r="61729" hidden="1"/>
    <row r="61730" hidden="1"/>
    <row r="61731" hidden="1"/>
    <row r="61732" hidden="1"/>
    <row r="61733" hidden="1"/>
    <row r="61734" hidden="1"/>
    <row r="61735" hidden="1"/>
    <row r="61736" hidden="1"/>
    <row r="61737" hidden="1"/>
    <row r="61738" hidden="1"/>
    <row r="61739" hidden="1"/>
    <row r="61740" hidden="1"/>
    <row r="61741" hidden="1"/>
    <row r="61742" hidden="1"/>
    <row r="61743" hidden="1"/>
    <row r="61744" hidden="1"/>
    <row r="61745" hidden="1"/>
    <row r="61746" hidden="1"/>
    <row r="61747" hidden="1"/>
    <row r="61748" hidden="1"/>
    <row r="61749" hidden="1"/>
    <row r="61750" hidden="1"/>
    <row r="61751" hidden="1"/>
    <row r="61752" hidden="1"/>
    <row r="61753" hidden="1"/>
    <row r="61754" hidden="1"/>
    <row r="61755" hidden="1"/>
    <row r="61756" hidden="1"/>
    <row r="61757" hidden="1"/>
    <row r="61758" hidden="1"/>
    <row r="61759" hidden="1"/>
    <row r="61760" hidden="1"/>
    <row r="61761" hidden="1"/>
    <row r="61762" hidden="1"/>
    <row r="61763" hidden="1"/>
    <row r="61764" hidden="1"/>
    <row r="61765" hidden="1"/>
    <row r="61766" hidden="1"/>
    <row r="61767" hidden="1"/>
    <row r="61768" hidden="1"/>
    <row r="61769" hidden="1"/>
    <row r="61770" hidden="1"/>
    <row r="61771" hidden="1"/>
    <row r="61772" hidden="1"/>
    <row r="61773" hidden="1"/>
    <row r="61774" hidden="1"/>
    <row r="61775" hidden="1"/>
    <row r="61776" hidden="1"/>
    <row r="61777" hidden="1"/>
    <row r="61778" hidden="1"/>
    <row r="61779" hidden="1"/>
    <row r="61780" hidden="1"/>
    <row r="61781" hidden="1"/>
    <row r="61782" hidden="1"/>
    <row r="61783" hidden="1"/>
    <row r="61784" hidden="1"/>
    <row r="61785" hidden="1"/>
    <row r="61786" hidden="1"/>
    <row r="61787" hidden="1"/>
    <row r="61788" hidden="1"/>
    <row r="61789" hidden="1"/>
    <row r="61790" hidden="1"/>
    <row r="61791" hidden="1"/>
    <row r="61792" hidden="1"/>
    <row r="61793" hidden="1"/>
    <row r="61794" hidden="1"/>
    <row r="61795" hidden="1"/>
    <row r="61796" hidden="1"/>
    <row r="61797" hidden="1"/>
    <row r="61798" hidden="1"/>
    <row r="61799" hidden="1"/>
    <row r="61800" hidden="1"/>
    <row r="61801" hidden="1"/>
    <row r="61802" hidden="1"/>
    <row r="61803" hidden="1"/>
    <row r="61804" hidden="1"/>
    <row r="61805" hidden="1"/>
    <row r="61806" hidden="1"/>
    <row r="61807" hidden="1"/>
    <row r="61808" hidden="1"/>
    <row r="61809" hidden="1"/>
    <row r="61810" hidden="1"/>
    <row r="61811" hidden="1"/>
    <row r="61812" hidden="1"/>
    <row r="61813" hidden="1"/>
    <row r="61814" hidden="1"/>
    <row r="61815" hidden="1"/>
    <row r="61816" hidden="1"/>
    <row r="61817" hidden="1"/>
    <row r="61818" hidden="1"/>
    <row r="61819" hidden="1"/>
    <row r="61820" hidden="1"/>
    <row r="61821" hidden="1"/>
    <row r="61822" hidden="1"/>
    <row r="61823" hidden="1"/>
    <row r="61824" hidden="1"/>
    <row r="61825" hidden="1"/>
    <row r="61826" hidden="1"/>
    <row r="61827" hidden="1"/>
    <row r="61828" hidden="1"/>
    <row r="61829" hidden="1"/>
    <row r="61830" hidden="1"/>
    <row r="61831" hidden="1"/>
    <row r="61832" hidden="1"/>
    <row r="61833" hidden="1"/>
    <row r="61834" hidden="1"/>
    <row r="61835" hidden="1"/>
    <row r="61836" hidden="1"/>
    <row r="61837" hidden="1"/>
    <row r="61838" hidden="1"/>
    <row r="61839" hidden="1"/>
    <row r="61840" hidden="1"/>
    <row r="61841" hidden="1"/>
    <row r="61842" hidden="1"/>
    <row r="61843" hidden="1"/>
    <row r="61844" hidden="1"/>
    <row r="61845" hidden="1"/>
    <row r="61846" hidden="1"/>
    <row r="61847" hidden="1"/>
    <row r="61848" hidden="1"/>
    <row r="61849" hidden="1"/>
    <row r="61850" hidden="1"/>
    <row r="61851" hidden="1"/>
    <row r="61852" hidden="1"/>
    <row r="61853" hidden="1"/>
    <row r="61854" hidden="1"/>
    <row r="61855" hidden="1"/>
    <row r="61856" hidden="1"/>
    <row r="61857" hidden="1"/>
    <row r="61858" hidden="1"/>
    <row r="61859" hidden="1"/>
    <row r="61860" hidden="1"/>
    <row r="61861" hidden="1"/>
    <row r="61862" hidden="1"/>
    <row r="61863" hidden="1"/>
    <row r="61864" hidden="1"/>
    <row r="61865" hidden="1"/>
    <row r="61866" hidden="1"/>
    <row r="61867" hidden="1"/>
    <row r="61868" hidden="1"/>
    <row r="61869" hidden="1"/>
    <row r="61870" hidden="1"/>
    <row r="61871" hidden="1"/>
    <row r="61872" hidden="1"/>
    <row r="61873" hidden="1"/>
    <row r="61874" hidden="1"/>
    <row r="61875" hidden="1"/>
    <row r="61876" hidden="1"/>
    <row r="61877" hidden="1"/>
    <row r="61878" hidden="1"/>
    <row r="61879" hidden="1"/>
    <row r="61880" hidden="1"/>
    <row r="61881" hidden="1"/>
    <row r="61882" hidden="1"/>
    <row r="61883" hidden="1"/>
    <row r="61884" hidden="1"/>
    <row r="61885" hidden="1"/>
    <row r="61886" hidden="1"/>
    <row r="61887" hidden="1"/>
    <row r="61888" hidden="1"/>
    <row r="61889" hidden="1"/>
    <row r="61890" hidden="1"/>
    <row r="61891" hidden="1"/>
    <row r="61892" hidden="1"/>
    <row r="61893" hidden="1"/>
    <row r="61894" hidden="1"/>
    <row r="61895" hidden="1"/>
    <row r="61896" hidden="1"/>
    <row r="61897" hidden="1"/>
    <row r="61898" hidden="1"/>
    <row r="61899" hidden="1"/>
    <row r="61900" hidden="1"/>
    <row r="61901" hidden="1"/>
    <row r="61902" hidden="1"/>
    <row r="61903" hidden="1"/>
    <row r="61904" hidden="1"/>
    <row r="61905" hidden="1"/>
    <row r="61906" hidden="1"/>
    <row r="61907" hidden="1"/>
    <row r="61908" hidden="1"/>
    <row r="61909" hidden="1"/>
    <row r="61910" hidden="1"/>
    <row r="61911" hidden="1"/>
    <row r="61912" hidden="1"/>
    <row r="61913" hidden="1"/>
    <row r="61914" hidden="1"/>
    <row r="61915" hidden="1"/>
    <row r="61916" hidden="1"/>
    <row r="61917" hidden="1"/>
    <row r="61918" hidden="1"/>
    <row r="61919" hidden="1"/>
    <row r="61920" hidden="1"/>
    <row r="61921" hidden="1"/>
    <row r="61922" hidden="1"/>
    <row r="61923" hidden="1"/>
    <row r="61924" hidden="1"/>
    <row r="61925" hidden="1"/>
    <row r="61926" hidden="1"/>
    <row r="61927" hidden="1"/>
    <row r="61928" hidden="1"/>
    <row r="61929" hidden="1"/>
    <row r="61930" hidden="1"/>
    <row r="61931" hidden="1"/>
    <row r="61932" hidden="1"/>
    <row r="61933" hidden="1"/>
    <row r="61934" hidden="1"/>
    <row r="61935" hidden="1"/>
    <row r="61936" hidden="1"/>
    <row r="61937" hidden="1"/>
    <row r="61938" hidden="1"/>
    <row r="61939" hidden="1"/>
    <row r="61940" hidden="1"/>
    <row r="61941" hidden="1"/>
    <row r="61942" hidden="1"/>
    <row r="61943" hidden="1"/>
    <row r="61944" hidden="1"/>
    <row r="61945" hidden="1"/>
    <row r="61946" hidden="1"/>
    <row r="61947" hidden="1"/>
    <row r="61948" hidden="1"/>
    <row r="61949" hidden="1"/>
    <row r="61950" hidden="1"/>
    <row r="61951" hidden="1"/>
    <row r="61952" hidden="1"/>
    <row r="61953" hidden="1"/>
    <row r="61954" hidden="1"/>
    <row r="61955" hidden="1"/>
    <row r="61956" hidden="1"/>
    <row r="61957" hidden="1"/>
    <row r="61958" hidden="1"/>
    <row r="61959" hidden="1"/>
    <row r="61960" hidden="1"/>
    <row r="61961" hidden="1"/>
    <row r="61962" hidden="1"/>
    <row r="61963" hidden="1"/>
    <row r="61964" hidden="1"/>
    <row r="61965" hidden="1"/>
    <row r="61966" hidden="1"/>
    <row r="61967" hidden="1"/>
    <row r="61968" hidden="1"/>
    <row r="61969" hidden="1"/>
    <row r="61970" hidden="1"/>
    <row r="61971" hidden="1"/>
    <row r="61972" hidden="1"/>
    <row r="61973" hidden="1"/>
    <row r="61974" hidden="1"/>
    <row r="61975" hidden="1"/>
    <row r="61976" hidden="1"/>
    <row r="61977" hidden="1"/>
    <row r="61978" hidden="1"/>
    <row r="61979" hidden="1"/>
    <row r="61980" hidden="1"/>
    <row r="61981" hidden="1"/>
    <row r="61982" hidden="1"/>
    <row r="61983" hidden="1"/>
    <row r="61984" hidden="1"/>
    <row r="61985" hidden="1"/>
    <row r="61986" hidden="1"/>
    <row r="61987" hidden="1"/>
    <row r="61988" hidden="1"/>
    <row r="61989" hidden="1"/>
    <row r="61990" hidden="1"/>
    <row r="61991" hidden="1"/>
    <row r="61992" hidden="1"/>
    <row r="61993" hidden="1"/>
    <row r="61994" hidden="1"/>
    <row r="61995" hidden="1"/>
    <row r="61996" hidden="1"/>
    <row r="61997" hidden="1"/>
    <row r="61998" hidden="1"/>
    <row r="61999" hidden="1"/>
    <row r="62000" hidden="1"/>
    <row r="62001" hidden="1"/>
    <row r="62002" hidden="1"/>
    <row r="62003" hidden="1"/>
    <row r="62004" hidden="1"/>
    <row r="62005" hidden="1"/>
    <row r="62006" hidden="1"/>
    <row r="62007" hidden="1"/>
    <row r="62008" hidden="1"/>
    <row r="62009" hidden="1"/>
    <row r="62010" hidden="1"/>
    <row r="62011" hidden="1"/>
    <row r="62012" hidden="1"/>
    <row r="62013" hidden="1"/>
    <row r="62014" hidden="1"/>
    <row r="62015" hidden="1"/>
    <row r="62016" hidden="1"/>
    <row r="62017" hidden="1"/>
    <row r="62018" hidden="1"/>
    <row r="62019" hidden="1"/>
    <row r="62020" hidden="1"/>
    <row r="62021" hidden="1"/>
    <row r="62022" hidden="1"/>
    <row r="62023" hidden="1"/>
    <row r="62024" hidden="1"/>
    <row r="62025" hidden="1"/>
    <row r="62026" hidden="1"/>
    <row r="62027" hidden="1"/>
    <row r="62028" hidden="1"/>
    <row r="62029" hidden="1"/>
    <row r="62030" hidden="1"/>
    <row r="62031" hidden="1"/>
    <row r="62032" hidden="1"/>
    <row r="62033" hidden="1"/>
    <row r="62034" hidden="1"/>
    <row r="62035" hidden="1"/>
    <row r="62036" hidden="1"/>
    <row r="62037" hidden="1"/>
    <row r="62038" hidden="1"/>
    <row r="62039" hidden="1"/>
    <row r="62040" hidden="1"/>
    <row r="62041" hidden="1"/>
    <row r="62042" hidden="1"/>
    <row r="62043" hidden="1"/>
    <row r="62044" hidden="1"/>
    <row r="62045" hidden="1"/>
    <row r="62046" hidden="1"/>
    <row r="62047" hidden="1"/>
    <row r="62048" hidden="1"/>
    <row r="62049" hidden="1"/>
    <row r="62050" hidden="1"/>
    <row r="62051" hidden="1"/>
    <row r="62052" hidden="1"/>
    <row r="62053" hidden="1"/>
    <row r="62054" hidden="1"/>
    <row r="62055" hidden="1"/>
    <row r="62056" hidden="1"/>
    <row r="62057" hidden="1"/>
    <row r="62058" hidden="1"/>
    <row r="62059" hidden="1"/>
    <row r="62060" hidden="1"/>
    <row r="62061" hidden="1"/>
    <row r="62062" hidden="1"/>
    <row r="62063" hidden="1"/>
    <row r="62064" hidden="1"/>
    <row r="62065" hidden="1"/>
    <row r="62066" hidden="1"/>
    <row r="62067" hidden="1"/>
    <row r="62068" hidden="1"/>
    <row r="62069" hidden="1"/>
    <row r="62070" hidden="1"/>
    <row r="62071" hidden="1"/>
    <row r="62072" hidden="1"/>
    <row r="62073" hidden="1"/>
    <row r="62074" hidden="1"/>
    <row r="62075" hidden="1"/>
    <row r="62076" hidden="1"/>
    <row r="62077" hidden="1"/>
    <row r="62078" hidden="1"/>
    <row r="62079" hidden="1"/>
    <row r="62080" hidden="1"/>
    <row r="62081" hidden="1"/>
    <row r="62082" hidden="1"/>
    <row r="62083" hidden="1"/>
    <row r="62084" hidden="1"/>
    <row r="62085" hidden="1"/>
    <row r="62086" hidden="1"/>
    <row r="62087" hidden="1"/>
    <row r="62088" hidden="1"/>
    <row r="62089" hidden="1"/>
    <row r="62090" hidden="1"/>
    <row r="62091" hidden="1"/>
    <row r="62092" hidden="1"/>
    <row r="62093" hidden="1"/>
    <row r="62094" hidden="1"/>
    <row r="62095" hidden="1"/>
    <row r="62096" hidden="1"/>
    <row r="62097" hidden="1"/>
    <row r="62098" hidden="1"/>
    <row r="62099" hidden="1"/>
    <row r="62100" hidden="1"/>
    <row r="62101" hidden="1"/>
    <row r="62102" hidden="1"/>
    <row r="62103" hidden="1"/>
    <row r="62104" hidden="1"/>
    <row r="62105" hidden="1"/>
    <row r="62106" hidden="1"/>
    <row r="62107" hidden="1"/>
    <row r="62108" hidden="1"/>
    <row r="62109" hidden="1"/>
    <row r="62110" hidden="1"/>
    <row r="62111" hidden="1"/>
    <row r="62112" hidden="1"/>
    <row r="62113" hidden="1"/>
    <row r="62114" hidden="1"/>
    <row r="62115" hidden="1"/>
    <row r="62116" hidden="1"/>
    <row r="62117" hidden="1"/>
    <row r="62118" hidden="1"/>
    <row r="62119" hidden="1"/>
    <row r="62120" hidden="1"/>
    <row r="62121" hidden="1"/>
    <row r="62122" hidden="1"/>
    <row r="62123" hidden="1"/>
    <row r="62124" hidden="1"/>
    <row r="62125" hidden="1"/>
    <row r="62126" hidden="1"/>
    <row r="62127" hidden="1"/>
    <row r="62128" hidden="1"/>
    <row r="62129" hidden="1"/>
    <row r="62130" hidden="1"/>
    <row r="62131" hidden="1"/>
    <row r="62132" hidden="1"/>
    <row r="62133" hidden="1"/>
    <row r="62134" hidden="1"/>
    <row r="62135" hidden="1"/>
    <row r="62136" hidden="1"/>
    <row r="62137" hidden="1"/>
    <row r="62138" hidden="1"/>
    <row r="62139" hidden="1"/>
    <row r="62140" hidden="1"/>
    <row r="62141" hidden="1"/>
    <row r="62142" hidden="1"/>
    <row r="62143" hidden="1"/>
    <row r="62144" hidden="1"/>
    <row r="62145" hidden="1"/>
    <row r="62146" hidden="1"/>
    <row r="62147" hidden="1"/>
    <row r="62148" hidden="1"/>
    <row r="62149" hidden="1"/>
    <row r="62150" hidden="1"/>
    <row r="62151" hidden="1"/>
    <row r="62152" hidden="1"/>
    <row r="62153" hidden="1"/>
    <row r="62154" hidden="1"/>
    <row r="62155" hidden="1"/>
    <row r="62156" hidden="1"/>
    <row r="62157" hidden="1"/>
    <row r="62158" hidden="1"/>
    <row r="62159" hidden="1"/>
    <row r="62160" hidden="1"/>
    <row r="62161" hidden="1"/>
    <row r="62162" hidden="1"/>
    <row r="62163" hidden="1"/>
    <row r="62164" hidden="1"/>
    <row r="62165" hidden="1"/>
    <row r="62166" hidden="1"/>
    <row r="62167" hidden="1"/>
    <row r="62168" hidden="1"/>
    <row r="62169" hidden="1"/>
    <row r="62170" hidden="1"/>
    <row r="62171" hidden="1"/>
    <row r="62172" hidden="1"/>
    <row r="62173" hidden="1"/>
    <row r="62174" hidden="1"/>
    <row r="62175" hidden="1"/>
    <row r="62176" hidden="1"/>
    <row r="62177" hidden="1"/>
    <row r="62178" hidden="1"/>
    <row r="62179" hidden="1"/>
    <row r="62180" hidden="1"/>
    <row r="62181" hidden="1"/>
    <row r="62182" hidden="1"/>
    <row r="62183" hidden="1"/>
    <row r="62184" hidden="1"/>
    <row r="62185" hidden="1"/>
    <row r="62186" hidden="1"/>
    <row r="62187" hidden="1"/>
    <row r="62188" hidden="1"/>
    <row r="62189" hidden="1"/>
    <row r="62190" hidden="1"/>
    <row r="62191" hidden="1"/>
    <row r="62192" hidden="1"/>
    <row r="62193" hidden="1"/>
    <row r="62194" hidden="1"/>
    <row r="62195" hidden="1"/>
    <row r="62196" hidden="1"/>
    <row r="62197" hidden="1"/>
    <row r="62198" hidden="1"/>
    <row r="62199" hidden="1"/>
    <row r="62200" hidden="1"/>
    <row r="62201" hidden="1"/>
    <row r="62202" hidden="1"/>
    <row r="62203" hidden="1"/>
    <row r="62204" hidden="1"/>
    <row r="62205" hidden="1"/>
    <row r="62206" hidden="1"/>
    <row r="62207" hidden="1"/>
    <row r="62208" hidden="1"/>
    <row r="62209" hidden="1"/>
    <row r="62210" hidden="1"/>
    <row r="62211" hidden="1"/>
    <row r="62212" hidden="1"/>
    <row r="62213" hidden="1"/>
    <row r="62214" hidden="1"/>
    <row r="62215" hidden="1"/>
    <row r="62216" hidden="1"/>
    <row r="62217" hidden="1"/>
    <row r="62218" hidden="1"/>
    <row r="62219" hidden="1"/>
    <row r="62220" hidden="1"/>
    <row r="62221" hidden="1"/>
    <row r="62222" hidden="1"/>
    <row r="62223" hidden="1"/>
    <row r="62224" hidden="1"/>
    <row r="62225" hidden="1"/>
    <row r="62226" hidden="1"/>
    <row r="62227" hidden="1"/>
    <row r="62228" hidden="1"/>
    <row r="62229" hidden="1"/>
    <row r="62230" hidden="1"/>
    <row r="62231" hidden="1"/>
    <row r="62232" hidden="1"/>
    <row r="62233" hidden="1"/>
    <row r="62234" hidden="1"/>
    <row r="62235" hidden="1"/>
    <row r="62236" hidden="1"/>
    <row r="62237" hidden="1"/>
    <row r="62238" hidden="1"/>
    <row r="62239" hidden="1"/>
    <row r="62240" hidden="1"/>
    <row r="62241" hidden="1"/>
    <row r="62242" hidden="1"/>
    <row r="62243" hidden="1"/>
    <row r="62244" hidden="1"/>
    <row r="62245" hidden="1"/>
    <row r="62246" hidden="1"/>
    <row r="62247" hidden="1"/>
    <row r="62248" hidden="1"/>
    <row r="62249" hidden="1"/>
    <row r="62250" hidden="1"/>
    <row r="62251" hidden="1"/>
    <row r="62252" hidden="1"/>
    <row r="62253" hidden="1"/>
    <row r="62254" hidden="1"/>
    <row r="62255" hidden="1"/>
    <row r="62256" hidden="1"/>
    <row r="62257" hidden="1"/>
    <row r="62258" hidden="1"/>
    <row r="62259" hidden="1"/>
    <row r="62260" hidden="1"/>
    <row r="62261" hidden="1"/>
    <row r="62262" hidden="1"/>
    <row r="62263" hidden="1"/>
    <row r="62264" hidden="1"/>
    <row r="62265" hidden="1"/>
    <row r="62266" hidden="1"/>
    <row r="62267" hidden="1"/>
    <row r="62268" hidden="1"/>
    <row r="62269" hidden="1"/>
    <row r="62270" hidden="1"/>
    <row r="62271" hidden="1"/>
    <row r="62272" hidden="1"/>
    <row r="62273" hidden="1"/>
    <row r="62274" hidden="1"/>
    <row r="62275" hidden="1"/>
    <row r="62276" hidden="1"/>
    <row r="62277" hidden="1"/>
    <row r="62278" hidden="1"/>
    <row r="62279" hidden="1"/>
    <row r="62280" hidden="1"/>
    <row r="62281" hidden="1"/>
    <row r="62282" hidden="1"/>
    <row r="62283" hidden="1"/>
    <row r="62284" hidden="1"/>
    <row r="62285" hidden="1"/>
    <row r="62286" hidden="1"/>
    <row r="62287" hidden="1"/>
    <row r="62288" hidden="1"/>
    <row r="62289" hidden="1"/>
    <row r="62290" hidden="1"/>
    <row r="62291" hidden="1"/>
    <row r="62292" hidden="1"/>
    <row r="62293" hidden="1"/>
    <row r="62294" hidden="1"/>
    <row r="62295" hidden="1"/>
    <row r="62296" hidden="1"/>
    <row r="62297" hidden="1"/>
    <row r="62298" hidden="1"/>
    <row r="62299" hidden="1"/>
    <row r="62300" hidden="1"/>
    <row r="62301" hidden="1"/>
    <row r="62302" hidden="1"/>
    <row r="62303" hidden="1"/>
    <row r="62304" hidden="1"/>
    <row r="62305" hidden="1"/>
    <row r="62306" hidden="1"/>
    <row r="62307" hidden="1"/>
    <row r="62308" hidden="1"/>
    <row r="62309" hidden="1"/>
    <row r="62310" hidden="1"/>
    <row r="62311" hidden="1"/>
    <row r="62312" hidden="1"/>
    <row r="62313" hidden="1"/>
    <row r="62314" hidden="1"/>
    <row r="62315" hidden="1"/>
    <row r="62316" hidden="1"/>
    <row r="62317" hidden="1"/>
    <row r="62318" hidden="1"/>
    <row r="62319" hidden="1"/>
    <row r="62320" hidden="1"/>
    <row r="62321" hidden="1"/>
    <row r="62322" hidden="1"/>
    <row r="62323" hidden="1"/>
    <row r="62324" hidden="1"/>
    <row r="62325" hidden="1"/>
    <row r="62326" hidden="1"/>
    <row r="62327" hidden="1"/>
    <row r="62328" hidden="1"/>
    <row r="62329" hidden="1"/>
    <row r="62330" hidden="1"/>
    <row r="62331" hidden="1"/>
    <row r="62332" hidden="1"/>
    <row r="62333" hidden="1"/>
    <row r="62334" hidden="1"/>
    <row r="62335" hidden="1"/>
    <row r="62336" hidden="1"/>
    <row r="62337" hidden="1"/>
    <row r="62338" hidden="1"/>
    <row r="62339" hidden="1"/>
    <row r="62340" hidden="1"/>
    <row r="62341" hidden="1"/>
    <row r="62342" hidden="1"/>
    <row r="62343" hidden="1"/>
    <row r="62344" hidden="1"/>
    <row r="62345" hidden="1"/>
    <row r="62346" hidden="1"/>
    <row r="62347" hidden="1"/>
    <row r="62348" hidden="1"/>
    <row r="62349" hidden="1"/>
    <row r="62350" hidden="1"/>
    <row r="62351" hidden="1"/>
    <row r="62352" hidden="1"/>
    <row r="62353" hidden="1"/>
    <row r="62354" hidden="1"/>
    <row r="62355" hidden="1"/>
    <row r="62356" hidden="1"/>
    <row r="62357" hidden="1"/>
    <row r="62358" hidden="1"/>
    <row r="62359" hidden="1"/>
    <row r="62360" hidden="1"/>
    <row r="62361" hidden="1"/>
    <row r="62362" hidden="1"/>
    <row r="62363" hidden="1"/>
    <row r="62364" hidden="1"/>
    <row r="62365" hidden="1"/>
    <row r="62366" hidden="1"/>
    <row r="62367" hidden="1"/>
    <row r="62368" hidden="1"/>
    <row r="62369" hidden="1"/>
    <row r="62370" hidden="1"/>
    <row r="62371" hidden="1"/>
    <row r="62372" hidden="1"/>
    <row r="62373" hidden="1"/>
    <row r="62374" hidden="1"/>
    <row r="62375" hidden="1"/>
    <row r="62376" hidden="1"/>
    <row r="62377" hidden="1"/>
    <row r="62378" hidden="1"/>
    <row r="62379" hidden="1"/>
    <row r="62380" hidden="1"/>
    <row r="62381" hidden="1"/>
    <row r="62382" hidden="1"/>
    <row r="62383" hidden="1"/>
    <row r="62384" hidden="1"/>
    <row r="62385" hidden="1"/>
    <row r="62386" hidden="1"/>
    <row r="62387" hidden="1"/>
    <row r="62388" hidden="1"/>
    <row r="62389" hidden="1"/>
    <row r="62390" hidden="1"/>
    <row r="62391" hidden="1"/>
    <row r="62392" hidden="1"/>
    <row r="62393" hidden="1"/>
    <row r="62394" hidden="1"/>
    <row r="62395" hidden="1"/>
    <row r="62396" hidden="1"/>
    <row r="62397" hidden="1"/>
    <row r="62398" hidden="1"/>
    <row r="62399" hidden="1"/>
    <row r="62400" hidden="1"/>
    <row r="62401" hidden="1"/>
    <row r="62402" hidden="1"/>
    <row r="62403" hidden="1"/>
    <row r="62404" hidden="1"/>
    <row r="62405" hidden="1"/>
    <row r="62406" hidden="1"/>
    <row r="62407" hidden="1"/>
    <row r="62408" hidden="1"/>
    <row r="62409" hidden="1"/>
    <row r="62410" hidden="1"/>
    <row r="62411" hidden="1"/>
    <row r="62412" hidden="1"/>
    <row r="62413" hidden="1"/>
    <row r="62414" hidden="1"/>
    <row r="62415" hidden="1"/>
    <row r="62416" hidden="1"/>
    <row r="62417" hidden="1"/>
    <row r="62418" hidden="1"/>
    <row r="62419" hidden="1"/>
    <row r="62420" hidden="1"/>
    <row r="62421" hidden="1"/>
    <row r="62422" hidden="1"/>
    <row r="62423" hidden="1"/>
    <row r="62424" hidden="1"/>
    <row r="62425" hidden="1"/>
    <row r="62426" hidden="1"/>
    <row r="62427" hidden="1"/>
    <row r="62428" hidden="1"/>
    <row r="62429" hidden="1"/>
    <row r="62430" hidden="1"/>
    <row r="62431" hidden="1"/>
    <row r="62432" hidden="1"/>
    <row r="62433" hidden="1"/>
    <row r="62434" hidden="1"/>
    <row r="62435" hidden="1"/>
    <row r="62436" hidden="1"/>
    <row r="62437" hidden="1"/>
    <row r="62438" hidden="1"/>
    <row r="62439" hidden="1"/>
    <row r="62440" hidden="1"/>
    <row r="62441" hidden="1"/>
    <row r="62442" hidden="1"/>
    <row r="62443" hidden="1"/>
    <row r="62444" hidden="1"/>
    <row r="62445" hidden="1"/>
    <row r="62446" hidden="1"/>
    <row r="62447" hidden="1"/>
    <row r="62448" hidden="1"/>
    <row r="62449" hidden="1"/>
    <row r="62450" hidden="1"/>
    <row r="62451" hidden="1"/>
    <row r="62452" hidden="1"/>
    <row r="62453" hidden="1"/>
    <row r="62454" hidden="1"/>
    <row r="62455" hidden="1"/>
    <row r="62456" hidden="1"/>
    <row r="62457" hidden="1"/>
    <row r="62458" hidden="1"/>
    <row r="62459" hidden="1"/>
    <row r="62460" hidden="1"/>
    <row r="62461" hidden="1"/>
    <row r="62462" hidden="1"/>
    <row r="62463" hidden="1"/>
    <row r="62464" hidden="1"/>
    <row r="62465" hidden="1"/>
    <row r="62466" hidden="1"/>
    <row r="62467" hidden="1"/>
    <row r="62468" hidden="1"/>
    <row r="62469" hidden="1"/>
    <row r="62470" hidden="1"/>
    <row r="62471" hidden="1"/>
    <row r="62472" hidden="1"/>
    <row r="62473" hidden="1"/>
    <row r="62474" hidden="1"/>
    <row r="62475" hidden="1"/>
    <row r="62476" hidden="1"/>
    <row r="62477" hidden="1"/>
    <row r="62478" hidden="1"/>
    <row r="62479" hidden="1"/>
    <row r="62480" hidden="1"/>
    <row r="62481" hidden="1"/>
    <row r="62482" hidden="1"/>
    <row r="62483" hidden="1"/>
    <row r="62484" hidden="1"/>
    <row r="62485" hidden="1"/>
    <row r="62486" hidden="1"/>
    <row r="62487" hidden="1"/>
    <row r="62488" hidden="1"/>
    <row r="62489" hidden="1"/>
    <row r="62490" hidden="1"/>
    <row r="62491" hidden="1"/>
    <row r="62492" hidden="1"/>
    <row r="62493" hidden="1"/>
    <row r="62494" hidden="1"/>
    <row r="62495" hidden="1"/>
    <row r="62496" hidden="1"/>
    <row r="62497" hidden="1"/>
    <row r="62498" hidden="1"/>
    <row r="62499" hidden="1"/>
    <row r="62500" hidden="1"/>
    <row r="62501" hidden="1"/>
    <row r="62502" hidden="1"/>
    <row r="62503" hidden="1"/>
    <row r="62504" hidden="1"/>
    <row r="62505" hidden="1"/>
    <row r="62506" hidden="1"/>
    <row r="62507" hidden="1"/>
    <row r="62508" hidden="1"/>
    <row r="62509" hidden="1"/>
    <row r="62510" hidden="1"/>
    <row r="62511" hidden="1"/>
    <row r="62512" hidden="1"/>
    <row r="62513" hidden="1"/>
    <row r="62514" hidden="1"/>
    <row r="62515" hidden="1"/>
    <row r="62516" hidden="1"/>
    <row r="62517" hidden="1"/>
    <row r="62518" hidden="1"/>
    <row r="62519" hidden="1"/>
    <row r="62520" hidden="1"/>
    <row r="62521" hidden="1"/>
    <row r="62522" hidden="1"/>
    <row r="62523" hidden="1"/>
    <row r="62524" hidden="1"/>
    <row r="62525" hidden="1"/>
    <row r="62526" hidden="1"/>
    <row r="62527" hidden="1"/>
    <row r="62528" hidden="1"/>
    <row r="62529" hidden="1"/>
    <row r="62530" hidden="1"/>
    <row r="62531" hidden="1"/>
    <row r="62532" hidden="1"/>
    <row r="62533" hidden="1"/>
    <row r="62534" hidden="1"/>
    <row r="62535" hidden="1"/>
    <row r="62536" hidden="1"/>
    <row r="62537" hidden="1"/>
    <row r="62538" hidden="1"/>
    <row r="62539" hidden="1"/>
    <row r="62540" hidden="1"/>
    <row r="62541" hidden="1"/>
    <row r="62542" hidden="1"/>
    <row r="62543" hidden="1"/>
    <row r="62544" hidden="1"/>
    <row r="62545" hidden="1"/>
    <row r="62546" hidden="1"/>
    <row r="62547" hidden="1"/>
    <row r="62548" hidden="1"/>
    <row r="62549" hidden="1"/>
    <row r="62550" hidden="1"/>
    <row r="62551" hidden="1"/>
    <row r="62552" hidden="1"/>
    <row r="62553" hidden="1"/>
    <row r="62554" hidden="1"/>
    <row r="62555" hidden="1"/>
    <row r="62556" hidden="1"/>
    <row r="62557" hidden="1"/>
    <row r="62558" hidden="1"/>
    <row r="62559" hidden="1"/>
    <row r="62560" hidden="1"/>
    <row r="62561" hidden="1"/>
    <row r="62562" hidden="1"/>
    <row r="62563" hidden="1"/>
    <row r="62564" hidden="1"/>
    <row r="62565" hidden="1"/>
    <row r="62566" hidden="1"/>
    <row r="62567" hidden="1"/>
    <row r="62568" hidden="1"/>
    <row r="62569" hidden="1"/>
    <row r="62570" hidden="1"/>
    <row r="62571" hidden="1"/>
    <row r="62572" hidden="1"/>
    <row r="62573" hidden="1"/>
    <row r="62574" hidden="1"/>
    <row r="62575" hidden="1"/>
    <row r="62576" hidden="1"/>
    <row r="62577" hidden="1"/>
    <row r="62578" hidden="1"/>
    <row r="62579" hidden="1"/>
    <row r="62580" hidden="1"/>
    <row r="62581" hidden="1"/>
    <row r="62582" hidden="1"/>
    <row r="62583" hidden="1"/>
    <row r="62584" hidden="1"/>
    <row r="62585" hidden="1"/>
    <row r="62586" hidden="1"/>
    <row r="62587" hidden="1"/>
    <row r="62588" hidden="1"/>
    <row r="62589" hidden="1"/>
    <row r="62590" hidden="1"/>
    <row r="62591" hidden="1"/>
    <row r="62592" hidden="1"/>
    <row r="62593" hidden="1"/>
    <row r="62594" hidden="1"/>
    <row r="62595" hidden="1"/>
    <row r="62596" hidden="1"/>
    <row r="62597" hidden="1"/>
    <row r="62598" hidden="1"/>
    <row r="62599" hidden="1"/>
    <row r="62600" hidden="1"/>
    <row r="62601" hidden="1"/>
    <row r="62602" hidden="1"/>
    <row r="62603" hidden="1"/>
    <row r="62604" hidden="1"/>
    <row r="62605" hidden="1"/>
    <row r="62606" hidden="1"/>
    <row r="62607" hidden="1"/>
    <row r="62608" hidden="1"/>
    <row r="62609" hidden="1"/>
    <row r="62610" hidden="1"/>
    <row r="62611" hidden="1"/>
    <row r="62612" hidden="1"/>
    <row r="62613" hidden="1"/>
    <row r="62614" hidden="1"/>
    <row r="62615" hidden="1"/>
    <row r="62616" hidden="1"/>
    <row r="62617" hidden="1"/>
    <row r="62618" hidden="1"/>
    <row r="62619" hidden="1"/>
    <row r="62620" hidden="1"/>
    <row r="62621" hidden="1"/>
    <row r="62622" hidden="1"/>
    <row r="62623" hidden="1"/>
    <row r="62624" hidden="1"/>
    <row r="62625" hidden="1"/>
    <row r="62626" hidden="1"/>
    <row r="62627" hidden="1"/>
    <row r="62628" hidden="1"/>
    <row r="62629" hidden="1"/>
    <row r="62630" hidden="1"/>
    <row r="62631" hidden="1"/>
    <row r="62632" hidden="1"/>
    <row r="62633" hidden="1"/>
    <row r="62634" hidden="1"/>
    <row r="62635" hidden="1"/>
    <row r="62636" hidden="1"/>
    <row r="62637" hidden="1"/>
    <row r="62638" hidden="1"/>
    <row r="62639" hidden="1"/>
    <row r="62640" hidden="1"/>
    <row r="62641" hidden="1"/>
    <row r="62642" hidden="1"/>
    <row r="62643" hidden="1"/>
    <row r="62644" hidden="1"/>
    <row r="62645" hidden="1"/>
    <row r="62646" hidden="1"/>
    <row r="62647" hidden="1"/>
    <row r="62648" hidden="1"/>
    <row r="62649" hidden="1"/>
    <row r="62650" hidden="1"/>
    <row r="62651" hidden="1"/>
    <row r="62652" hidden="1"/>
    <row r="62653" hidden="1"/>
    <row r="62654" hidden="1"/>
    <row r="62655" hidden="1"/>
    <row r="62656" hidden="1"/>
    <row r="62657" hidden="1"/>
    <row r="62658" hidden="1"/>
    <row r="62659" hidden="1"/>
    <row r="62660" hidden="1"/>
    <row r="62661" hidden="1"/>
    <row r="62662" hidden="1"/>
    <row r="62663" hidden="1"/>
    <row r="62664" hidden="1"/>
    <row r="62665" hidden="1"/>
    <row r="62666" hidden="1"/>
    <row r="62667" hidden="1"/>
    <row r="62668" hidden="1"/>
    <row r="62669" hidden="1"/>
    <row r="62670" hidden="1"/>
    <row r="62671" hidden="1"/>
    <row r="62672" hidden="1"/>
    <row r="62673" hidden="1"/>
    <row r="62674" hidden="1"/>
    <row r="62675" hidden="1"/>
    <row r="62676" hidden="1"/>
    <row r="62677" hidden="1"/>
    <row r="62678" hidden="1"/>
    <row r="62679" hidden="1"/>
    <row r="62680" hidden="1"/>
    <row r="62681" hidden="1"/>
    <row r="62682" hidden="1"/>
    <row r="62683" hidden="1"/>
    <row r="62684" hidden="1"/>
    <row r="62685" hidden="1"/>
    <row r="62686" hidden="1"/>
    <row r="62687" hidden="1"/>
    <row r="62688" hidden="1"/>
    <row r="62689" hidden="1"/>
    <row r="62690" hidden="1"/>
    <row r="62691" hidden="1"/>
    <row r="62692" hidden="1"/>
    <row r="62693" hidden="1"/>
    <row r="62694" hidden="1"/>
    <row r="62695" hidden="1"/>
    <row r="62696" hidden="1"/>
    <row r="62697" hidden="1"/>
    <row r="62698" hidden="1"/>
    <row r="62699" hidden="1"/>
    <row r="62700" hidden="1"/>
    <row r="62701" hidden="1"/>
    <row r="62702" hidden="1"/>
    <row r="62703" hidden="1"/>
    <row r="62704" hidden="1"/>
    <row r="62705" hidden="1"/>
    <row r="62706" hidden="1"/>
    <row r="62707" hidden="1"/>
    <row r="62708" hidden="1"/>
    <row r="62709" hidden="1"/>
    <row r="62710" hidden="1"/>
    <row r="62711" hidden="1"/>
    <row r="62712" hidden="1"/>
    <row r="62713" hidden="1"/>
    <row r="62714" hidden="1"/>
    <row r="62715" hidden="1"/>
    <row r="62716" hidden="1"/>
    <row r="62717" hidden="1"/>
    <row r="62718" hidden="1"/>
    <row r="62719" hidden="1"/>
    <row r="62720" hidden="1"/>
    <row r="62721" hidden="1"/>
    <row r="62722" hidden="1"/>
    <row r="62723" hidden="1"/>
    <row r="62724" hidden="1"/>
    <row r="62725" hidden="1"/>
    <row r="62726" hidden="1"/>
    <row r="62727" hidden="1"/>
    <row r="62728" hidden="1"/>
    <row r="62729" hidden="1"/>
    <row r="62730" hidden="1"/>
    <row r="62731" hidden="1"/>
    <row r="62732" hidden="1"/>
    <row r="62733" hidden="1"/>
    <row r="62734" hidden="1"/>
    <row r="62735" hidden="1"/>
    <row r="62736" hidden="1"/>
    <row r="62737" hidden="1"/>
    <row r="62738" hidden="1"/>
    <row r="62739" hidden="1"/>
    <row r="62740" hidden="1"/>
    <row r="62741" hidden="1"/>
    <row r="62742" hidden="1"/>
    <row r="62743" hidden="1"/>
    <row r="62744" hidden="1"/>
    <row r="62745" hidden="1"/>
    <row r="62746" hidden="1"/>
    <row r="62747" hidden="1"/>
    <row r="62748" hidden="1"/>
    <row r="62749" hidden="1"/>
    <row r="62750" hidden="1"/>
    <row r="62751" hidden="1"/>
    <row r="62752" hidden="1"/>
    <row r="62753" hidden="1"/>
    <row r="62754" hidden="1"/>
    <row r="62755" hidden="1"/>
    <row r="62756" hidden="1"/>
    <row r="62757" hidden="1"/>
    <row r="62758" hidden="1"/>
    <row r="62759" hidden="1"/>
    <row r="62760" hidden="1"/>
    <row r="62761" hidden="1"/>
    <row r="62762" hidden="1"/>
    <row r="62763" hidden="1"/>
    <row r="62764" hidden="1"/>
    <row r="62765" hidden="1"/>
    <row r="62766" hidden="1"/>
    <row r="62767" hidden="1"/>
    <row r="62768" hidden="1"/>
    <row r="62769" hidden="1"/>
    <row r="62770" hidden="1"/>
    <row r="62771" hidden="1"/>
    <row r="62772" hidden="1"/>
    <row r="62773" hidden="1"/>
    <row r="62774" hidden="1"/>
    <row r="62775" hidden="1"/>
    <row r="62776" hidden="1"/>
    <row r="62777" hidden="1"/>
    <row r="62778" hidden="1"/>
    <row r="62779" hidden="1"/>
    <row r="62780" hidden="1"/>
    <row r="62781" hidden="1"/>
    <row r="62782" hidden="1"/>
    <row r="62783" hidden="1"/>
    <row r="62784" hidden="1"/>
    <row r="62785" hidden="1"/>
    <row r="62786" hidden="1"/>
    <row r="62787" hidden="1"/>
    <row r="62788" hidden="1"/>
    <row r="62789" hidden="1"/>
    <row r="62790" hidden="1"/>
    <row r="62791" hidden="1"/>
    <row r="62792" hidden="1"/>
    <row r="62793" hidden="1"/>
    <row r="62794" hidden="1"/>
    <row r="62795" hidden="1"/>
    <row r="62796" hidden="1"/>
    <row r="62797" hidden="1"/>
    <row r="62798" hidden="1"/>
    <row r="62799" hidden="1"/>
    <row r="62800" hidden="1"/>
    <row r="62801" hidden="1"/>
    <row r="62802" hidden="1"/>
    <row r="62803" hidden="1"/>
    <row r="62804" hidden="1"/>
    <row r="62805" hidden="1"/>
    <row r="62806" hidden="1"/>
    <row r="62807" hidden="1"/>
    <row r="62808" hidden="1"/>
    <row r="62809" hidden="1"/>
    <row r="62810" hidden="1"/>
    <row r="62811" hidden="1"/>
    <row r="62812" hidden="1"/>
    <row r="62813" hidden="1"/>
    <row r="62814" hidden="1"/>
    <row r="62815" hidden="1"/>
    <row r="62816" hidden="1"/>
    <row r="62817" hidden="1"/>
    <row r="62818" hidden="1"/>
    <row r="62819" hidden="1"/>
    <row r="62820" hidden="1"/>
    <row r="62821" hidden="1"/>
    <row r="62822" hidden="1"/>
    <row r="62823" hidden="1"/>
    <row r="62824" hidden="1"/>
    <row r="62825" hidden="1"/>
    <row r="62826" hidden="1"/>
    <row r="62827" hidden="1"/>
    <row r="62828" hidden="1"/>
    <row r="62829" hidden="1"/>
    <row r="62830" hidden="1"/>
    <row r="62831" hidden="1"/>
    <row r="62832" hidden="1"/>
    <row r="62833" hidden="1"/>
    <row r="62834" hidden="1"/>
    <row r="62835" hidden="1"/>
    <row r="62836" hidden="1"/>
    <row r="62837" hidden="1"/>
    <row r="62838" hidden="1"/>
    <row r="62839" hidden="1"/>
    <row r="62840" hidden="1"/>
    <row r="62841" hidden="1"/>
    <row r="62842" hidden="1"/>
    <row r="62843" hidden="1"/>
    <row r="62844" hidden="1"/>
    <row r="62845" hidden="1"/>
    <row r="62846" hidden="1"/>
    <row r="62847" hidden="1"/>
    <row r="62848" hidden="1"/>
    <row r="62849" hidden="1"/>
    <row r="62850" hidden="1"/>
    <row r="62851" hidden="1"/>
    <row r="62852" hidden="1"/>
    <row r="62853" hidden="1"/>
    <row r="62854" hidden="1"/>
    <row r="62855" hidden="1"/>
    <row r="62856" hidden="1"/>
    <row r="62857" hidden="1"/>
    <row r="62858" hidden="1"/>
    <row r="62859" hidden="1"/>
    <row r="62860" hidden="1"/>
    <row r="62861" hidden="1"/>
    <row r="62862" hidden="1"/>
    <row r="62863" hidden="1"/>
    <row r="62864" hidden="1"/>
    <row r="62865" hidden="1"/>
    <row r="62866" hidden="1"/>
    <row r="62867" hidden="1"/>
    <row r="62868" hidden="1"/>
    <row r="62869" hidden="1"/>
    <row r="62870" hidden="1"/>
    <row r="62871" hidden="1"/>
    <row r="62872" hidden="1"/>
    <row r="62873" hidden="1"/>
    <row r="62874" hidden="1"/>
    <row r="62875" hidden="1"/>
    <row r="62876" hidden="1"/>
    <row r="62877" hidden="1"/>
    <row r="62878" hidden="1"/>
    <row r="62879" hidden="1"/>
    <row r="62880" hidden="1"/>
    <row r="62881" hidden="1"/>
    <row r="62882" hidden="1"/>
    <row r="62883" hidden="1"/>
    <row r="62884" hidden="1"/>
    <row r="62885" hidden="1"/>
    <row r="62886" hidden="1"/>
    <row r="62887" hidden="1"/>
    <row r="62888" hidden="1"/>
    <row r="62889" hidden="1"/>
    <row r="62890" hidden="1"/>
    <row r="62891" hidden="1"/>
    <row r="62892" hidden="1"/>
    <row r="62893" hidden="1"/>
    <row r="62894" hidden="1"/>
    <row r="62895" hidden="1"/>
    <row r="62896" hidden="1"/>
    <row r="62897" hidden="1"/>
    <row r="62898" hidden="1"/>
    <row r="62899" hidden="1"/>
    <row r="62900" hidden="1"/>
    <row r="62901" hidden="1"/>
    <row r="62902" hidden="1"/>
    <row r="62903" hidden="1"/>
    <row r="62904" hidden="1"/>
    <row r="62905" hidden="1"/>
    <row r="62906" hidden="1"/>
    <row r="62907" hidden="1"/>
    <row r="62908" hidden="1"/>
    <row r="62909" hidden="1"/>
    <row r="62910" hidden="1"/>
    <row r="62911" hidden="1"/>
    <row r="62912" hidden="1"/>
    <row r="62913" hidden="1"/>
    <row r="62914" hidden="1"/>
    <row r="62915" hidden="1"/>
    <row r="62916" hidden="1"/>
    <row r="62917" hidden="1"/>
    <row r="62918" hidden="1"/>
    <row r="62919" hidden="1"/>
    <row r="62920" hidden="1"/>
    <row r="62921" hidden="1"/>
    <row r="62922" hidden="1"/>
    <row r="62923" hidden="1"/>
    <row r="62924" hidden="1"/>
    <row r="62925" hidden="1"/>
    <row r="62926" hidden="1"/>
    <row r="62927" hidden="1"/>
    <row r="62928" hidden="1"/>
    <row r="62929" hidden="1"/>
    <row r="62930" hidden="1"/>
    <row r="62931" hidden="1"/>
    <row r="62932" hidden="1"/>
    <row r="62933" hidden="1"/>
    <row r="62934" hidden="1"/>
    <row r="62935" hidden="1"/>
    <row r="62936" hidden="1"/>
    <row r="62937" hidden="1"/>
    <row r="62938" hidden="1"/>
    <row r="62939" hidden="1"/>
    <row r="62940" hidden="1"/>
    <row r="62941" hidden="1"/>
    <row r="62942" hidden="1"/>
    <row r="62943" hidden="1"/>
    <row r="62944" hidden="1"/>
    <row r="62945" hidden="1"/>
    <row r="62946" hidden="1"/>
    <row r="62947" hidden="1"/>
    <row r="62948" hidden="1"/>
    <row r="62949" hidden="1"/>
    <row r="62950" hidden="1"/>
    <row r="62951" hidden="1"/>
    <row r="62952" hidden="1"/>
    <row r="62953" hidden="1"/>
    <row r="62954" hidden="1"/>
    <row r="62955" hidden="1"/>
    <row r="62956" hidden="1"/>
    <row r="62957" hidden="1"/>
    <row r="62958" hidden="1"/>
    <row r="62959" hidden="1"/>
    <row r="62960" hidden="1"/>
    <row r="62961" hidden="1"/>
    <row r="62962" hidden="1"/>
    <row r="62963" hidden="1"/>
    <row r="62964" hidden="1"/>
    <row r="62965" hidden="1"/>
    <row r="62966" hidden="1"/>
    <row r="62967" hidden="1"/>
    <row r="62968" hidden="1"/>
    <row r="62969" hidden="1"/>
    <row r="62970" hidden="1"/>
    <row r="62971" hidden="1"/>
    <row r="62972" hidden="1"/>
    <row r="62973" hidden="1"/>
    <row r="62974" hidden="1"/>
    <row r="62975" hidden="1"/>
    <row r="62976" hidden="1"/>
    <row r="62977" hidden="1"/>
    <row r="62978" hidden="1"/>
    <row r="62979" hidden="1"/>
    <row r="62980" hidden="1"/>
    <row r="62981" hidden="1"/>
    <row r="62982" hidden="1"/>
    <row r="62983" hidden="1"/>
    <row r="62984" hidden="1"/>
    <row r="62985" hidden="1"/>
    <row r="62986" hidden="1"/>
    <row r="62987" hidden="1"/>
    <row r="62988" hidden="1"/>
    <row r="62989" hidden="1"/>
    <row r="62990" hidden="1"/>
    <row r="62991" hidden="1"/>
    <row r="62992" hidden="1"/>
    <row r="62993" hidden="1"/>
    <row r="62994" hidden="1"/>
    <row r="62995" hidden="1"/>
    <row r="62996" hidden="1"/>
    <row r="62997" hidden="1"/>
    <row r="62998" hidden="1"/>
    <row r="62999" hidden="1"/>
    <row r="63000" hidden="1"/>
    <row r="63001" hidden="1"/>
    <row r="63002" hidden="1"/>
    <row r="63003" hidden="1"/>
    <row r="63004" hidden="1"/>
    <row r="63005" hidden="1"/>
    <row r="63006" hidden="1"/>
    <row r="63007" hidden="1"/>
    <row r="63008" hidden="1"/>
    <row r="63009" hidden="1"/>
    <row r="63010" hidden="1"/>
    <row r="63011" hidden="1"/>
    <row r="63012" hidden="1"/>
    <row r="63013" hidden="1"/>
    <row r="63014" hidden="1"/>
    <row r="63015" hidden="1"/>
    <row r="63016" hidden="1"/>
    <row r="63017" hidden="1"/>
    <row r="63018" hidden="1"/>
    <row r="63019" hidden="1"/>
    <row r="63020" hidden="1"/>
    <row r="63021" hidden="1"/>
    <row r="63022" hidden="1"/>
    <row r="63023" hidden="1"/>
    <row r="63024" hidden="1"/>
    <row r="63025" hidden="1"/>
    <row r="63026" hidden="1"/>
    <row r="63027" hidden="1"/>
    <row r="63028" hidden="1"/>
    <row r="63029" hidden="1"/>
    <row r="63030" hidden="1"/>
    <row r="63031" hidden="1"/>
    <row r="63032" hidden="1"/>
    <row r="63033" hidden="1"/>
    <row r="63034" hidden="1"/>
    <row r="63035" hidden="1"/>
    <row r="63036" hidden="1"/>
    <row r="63037" hidden="1"/>
    <row r="63038" hidden="1"/>
    <row r="63039" hidden="1"/>
    <row r="63040" hidden="1"/>
    <row r="63041" hidden="1"/>
    <row r="63042" hidden="1"/>
    <row r="63043" hidden="1"/>
    <row r="63044" hidden="1"/>
    <row r="63045" hidden="1"/>
    <row r="63046" hidden="1"/>
    <row r="63047" hidden="1"/>
    <row r="63048" hidden="1"/>
    <row r="63049" hidden="1"/>
    <row r="63050" hidden="1"/>
    <row r="63051" hidden="1"/>
    <row r="63052" hidden="1"/>
    <row r="63053" hidden="1"/>
    <row r="63054" hidden="1"/>
    <row r="63055" hidden="1"/>
    <row r="63056" hidden="1"/>
    <row r="63057" hidden="1"/>
    <row r="63058" hidden="1"/>
    <row r="63059" hidden="1"/>
    <row r="63060" hidden="1"/>
    <row r="63061" hidden="1"/>
    <row r="63062" hidden="1"/>
    <row r="63063" hidden="1"/>
    <row r="63064" hidden="1"/>
    <row r="63065" hidden="1"/>
    <row r="63066" hidden="1"/>
    <row r="63067" hidden="1"/>
    <row r="63068" hidden="1"/>
    <row r="63069" hidden="1"/>
    <row r="63070" hidden="1"/>
    <row r="63071" hidden="1"/>
    <row r="63072" hidden="1"/>
    <row r="63073" hidden="1"/>
    <row r="63074" hidden="1"/>
    <row r="63075" hidden="1"/>
    <row r="63076" hidden="1"/>
    <row r="63077" hidden="1"/>
    <row r="63078" hidden="1"/>
    <row r="63079" hidden="1"/>
    <row r="63080" hidden="1"/>
    <row r="63081" hidden="1"/>
    <row r="63082" hidden="1"/>
    <row r="63083" hidden="1"/>
    <row r="63084" hidden="1"/>
    <row r="63085" hidden="1"/>
    <row r="63086" hidden="1"/>
    <row r="63087" hidden="1"/>
    <row r="63088" hidden="1"/>
    <row r="63089" hidden="1"/>
    <row r="63090" hidden="1"/>
    <row r="63091" hidden="1"/>
    <row r="63092" hidden="1"/>
    <row r="63093" hidden="1"/>
    <row r="63094" hidden="1"/>
    <row r="63095" hidden="1"/>
    <row r="63096" hidden="1"/>
    <row r="63097" hidden="1"/>
    <row r="63098" hidden="1"/>
    <row r="63099" hidden="1"/>
    <row r="63100" hidden="1"/>
    <row r="63101" hidden="1"/>
    <row r="63102" hidden="1"/>
    <row r="63103" hidden="1"/>
    <row r="63104" hidden="1"/>
    <row r="63105" hidden="1"/>
    <row r="63106" hidden="1"/>
    <row r="63107" hidden="1"/>
    <row r="63108" hidden="1"/>
    <row r="63109" hidden="1"/>
    <row r="63110" hidden="1"/>
    <row r="63111" hidden="1"/>
    <row r="63112" hidden="1"/>
    <row r="63113" hidden="1"/>
    <row r="63114" hidden="1"/>
    <row r="63115" hidden="1"/>
    <row r="63116" hidden="1"/>
    <row r="63117" hidden="1"/>
    <row r="63118" hidden="1"/>
    <row r="63119" hidden="1"/>
    <row r="63120" hidden="1"/>
    <row r="63121" hidden="1"/>
    <row r="63122" hidden="1"/>
    <row r="63123" hidden="1"/>
    <row r="63124" hidden="1"/>
    <row r="63125" hidden="1"/>
    <row r="63126" hidden="1"/>
    <row r="63127" hidden="1"/>
    <row r="63128" hidden="1"/>
    <row r="63129" hidden="1"/>
    <row r="63130" hidden="1"/>
    <row r="63131" hidden="1"/>
    <row r="63132" hidden="1"/>
    <row r="63133" hidden="1"/>
    <row r="63134" hidden="1"/>
    <row r="63135" hidden="1"/>
    <row r="63136" hidden="1"/>
    <row r="63137" hidden="1"/>
    <row r="63138" hidden="1"/>
    <row r="63139" hidden="1"/>
    <row r="63140" hidden="1"/>
    <row r="63141" hidden="1"/>
    <row r="63142" hidden="1"/>
    <row r="63143" hidden="1"/>
    <row r="63144" hidden="1"/>
    <row r="63145" hidden="1"/>
    <row r="63146" hidden="1"/>
    <row r="63147" hidden="1"/>
    <row r="63148" hidden="1"/>
    <row r="63149" hidden="1"/>
    <row r="63150" hidden="1"/>
    <row r="63151" hidden="1"/>
    <row r="63152" hidden="1"/>
    <row r="63153" hidden="1"/>
    <row r="63154" hidden="1"/>
    <row r="63155" hidden="1"/>
    <row r="63156" hidden="1"/>
    <row r="63157" hidden="1"/>
    <row r="63158" hidden="1"/>
    <row r="63159" hidden="1"/>
    <row r="63160" hidden="1"/>
    <row r="63161" hidden="1"/>
    <row r="63162" hidden="1"/>
    <row r="63163" hidden="1"/>
    <row r="63164" hidden="1"/>
    <row r="63165" hidden="1"/>
    <row r="63166" hidden="1"/>
    <row r="63167" hidden="1"/>
    <row r="63168" hidden="1"/>
    <row r="63169" hidden="1"/>
    <row r="63170" hidden="1"/>
    <row r="63171" hidden="1"/>
    <row r="63172" hidden="1"/>
    <row r="63173" hidden="1"/>
    <row r="63174" hidden="1"/>
    <row r="63175" hidden="1"/>
    <row r="63176" hidden="1"/>
    <row r="63177" hidden="1"/>
    <row r="63178" hidden="1"/>
    <row r="63179" hidden="1"/>
    <row r="63180" hidden="1"/>
    <row r="63181" hidden="1"/>
    <row r="63182" hidden="1"/>
    <row r="63183" hidden="1"/>
    <row r="63184" hidden="1"/>
    <row r="63185" hidden="1"/>
    <row r="63186" hidden="1"/>
    <row r="63187" hidden="1"/>
    <row r="63188" hidden="1"/>
    <row r="63189" hidden="1"/>
    <row r="63190" hidden="1"/>
    <row r="63191" hidden="1"/>
    <row r="63192" hidden="1"/>
    <row r="63193" hidden="1"/>
    <row r="63194" hidden="1"/>
    <row r="63195" hidden="1"/>
    <row r="63196" hidden="1"/>
    <row r="63197" hidden="1"/>
    <row r="63198" hidden="1"/>
    <row r="63199" hidden="1"/>
    <row r="63200" hidden="1"/>
    <row r="63201" hidden="1"/>
    <row r="63202" hidden="1"/>
    <row r="63203" hidden="1"/>
    <row r="63204" hidden="1"/>
    <row r="63205" hidden="1"/>
    <row r="63206" hidden="1"/>
    <row r="63207" hidden="1"/>
    <row r="63208" hidden="1"/>
    <row r="63209" hidden="1"/>
    <row r="63210" hidden="1"/>
    <row r="63211" hidden="1"/>
    <row r="63212" hidden="1"/>
    <row r="63213" hidden="1"/>
    <row r="63214" hidden="1"/>
    <row r="63215" hidden="1"/>
    <row r="63216" hidden="1"/>
    <row r="63217" hidden="1"/>
    <row r="63218" hidden="1"/>
    <row r="63219" hidden="1"/>
    <row r="63220" hidden="1"/>
    <row r="63221" hidden="1"/>
    <row r="63222" hidden="1"/>
    <row r="63223" hidden="1"/>
    <row r="63224" hidden="1"/>
    <row r="63225" hidden="1"/>
    <row r="63226" hidden="1"/>
    <row r="63227" hidden="1"/>
    <row r="63228" hidden="1"/>
    <row r="63229" hidden="1"/>
    <row r="63230" hidden="1"/>
    <row r="63231" hidden="1"/>
    <row r="63232" hidden="1"/>
    <row r="63233" hidden="1"/>
    <row r="63234" hidden="1"/>
    <row r="63235" hidden="1"/>
    <row r="63236" hidden="1"/>
    <row r="63237" hidden="1"/>
    <row r="63238" hidden="1"/>
    <row r="63239" hidden="1"/>
    <row r="63240" hidden="1"/>
    <row r="63241" hidden="1"/>
    <row r="63242" hidden="1"/>
    <row r="63243" hidden="1"/>
    <row r="63244" hidden="1"/>
    <row r="63245" hidden="1"/>
    <row r="63246" hidden="1"/>
    <row r="63247" hidden="1"/>
    <row r="63248" hidden="1"/>
    <row r="63249" hidden="1"/>
    <row r="63250" hidden="1"/>
    <row r="63251" hidden="1"/>
    <row r="63252" hidden="1"/>
    <row r="63253" hidden="1"/>
    <row r="63254" hidden="1"/>
    <row r="63255" hidden="1"/>
    <row r="63256" hidden="1"/>
    <row r="63257" hidden="1"/>
    <row r="63258" hidden="1"/>
    <row r="63259" hidden="1"/>
    <row r="63260" hidden="1"/>
    <row r="63261" hidden="1"/>
    <row r="63262" hidden="1"/>
    <row r="63263" hidden="1"/>
    <row r="63264" hidden="1"/>
    <row r="63265" hidden="1"/>
    <row r="63266" hidden="1"/>
    <row r="63267" hidden="1"/>
    <row r="63268" hidden="1"/>
    <row r="63269" hidden="1"/>
    <row r="63270" hidden="1"/>
    <row r="63271" hidden="1"/>
    <row r="63272" hidden="1"/>
    <row r="63273" hidden="1"/>
    <row r="63274" hidden="1"/>
    <row r="63275" hidden="1"/>
    <row r="63276" hidden="1"/>
    <row r="63277" hidden="1"/>
    <row r="63278" hidden="1"/>
    <row r="63279" hidden="1"/>
    <row r="63280" hidden="1"/>
    <row r="63281" hidden="1"/>
    <row r="63282" hidden="1"/>
    <row r="63283" hidden="1"/>
    <row r="63284" hidden="1"/>
    <row r="63285" hidden="1"/>
    <row r="63286" hidden="1"/>
    <row r="63287" hidden="1"/>
    <row r="63288" hidden="1"/>
    <row r="63289" hidden="1"/>
    <row r="63290" hidden="1"/>
    <row r="63291" hidden="1"/>
    <row r="63292" hidden="1"/>
    <row r="63293" hidden="1"/>
    <row r="63294" hidden="1"/>
    <row r="63295" hidden="1"/>
    <row r="63296" hidden="1"/>
    <row r="63297" hidden="1"/>
    <row r="63298" hidden="1"/>
    <row r="63299" hidden="1"/>
    <row r="63300" hidden="1"/>
    <row r="63301" hidden="1"/>
    <row r="63302" hidden="1"/>
    <row r="63303" hidden="1"/>
    <row r="63304" hidden="1"/>
    <row r="63305" hidden="1"/>
    <row r="63306" hidden="1"/>
    <row r="63307" hidden="1"/>
    <row r="63308" hidden="1"/>
    <row r="63309" hidden="1"/>
    <row r="63310" hidden="1"/>
    <row r="63311" hidden="1"/>
    <row r="63312" hidden="1"/>
    <row r="63313" hidden="1"/>
    <row r="63314" hidden="1"/>
    <row r="63315" hidden="1"/>
    <row r="63316" hidden="1"/>
    <row r="63317" hidden="1"/>
    <row r="63318" hidden="1"/>
    <row r="63319" hidden="1"/>
    <row r="63320" hidden="1"/>
    <row r="63321" hidden="1"/>
    <row r="63322" hidden="1"/>
    <row r="63323" hidden="1"/>
    <row r="63324" hidden="1"/>
    <row r="63325" hidden="1"/>
    <row r="63326" hidden="1"/>
    <row r="63327" hidden="1"/>
    <row r="63328" hidden="1"/>
    <row r="63329" hidden="1"/>
    <row r="63330" hidden="1"/>
    <row r="63331" hidden="1"/>
    <row r="63332" hidden="1"/>
    <row r="63333" hidden="1"/>
    <row r="63334" hidden="1"/>
    <row r="63335" hidden="1"/>
    <row r="63336" hidden="1"/>
    <row r="63337" hidden="1"/>
    <row r="63338" hidden="1"/>
    <row r="63339" hidden="1"/>
    <row r="63340" hidden="1"/>
    <row r="63341" hidden="1"/>
    <row r="63342" hidden="1"/>
    <row r="63343" hidden="1"/>
    <row r="63344" hidden="1"/>
    <row r="63345" hidden="1"/>
    <row r="63346" hidden="1"/>
    <row r="63347" hidden="1"/>
    <row r="63348" hidden="1"/>
    <row r="63349" hidden="1"/>
    <row r="63350" hidden="1"/>
    <row r="63351" hidden="1"/>
    <row r="63352" hidden="1"/>
    <row r="63353" hidden="1"/>
    <row r="63354" hidden="1"/>
    <row r="63355" hidden="1"/>
    <row r="63356" hidden="1"/>
    <row r="63357" hidden="1"/>
    <row r="63358" hidden="1"/>
    <row r="63359" hidden="1"/>
    <row r="63360" hidden="1"/>
    <row r="63361" hidden="1"/>
    <row r="63362" hidden="1"/>
    <row r="63363" hidden="1"/>
    <row r="63364" hidden="1"/>
    <row r="63365" hidden="1"/>
    <row r="63366" hidden="1"/>
    <row r="63367" hidden="1"/>
    <row r="63368" hidden="1"/>
    <row r="63369" hidden="1"/>
    <row r="63370" hidden="1"/>
    <row r="63371" hidden="1"/>
    <row r="63372" hidden="1"/>
    <row r="63373" hidden="1"/>
    <row r="63374" hidden="1"/>
    <row r="63375" hidden="1"/>
    <row r="63376" hidden="1"/>
    <row r="63377" hidden="1"/>
    <row r="63378" hidden="1"/>
    <row r="63379" hidden="1"/>
    <row r="63380" hidden="1"/>
    <row r="63381" hidden="1"/>
    <row r="63382" hidden="1"/>
    <row r="63383" hidden="1"/>
    <row r="63384" hidden="1"/>
    <row r="63385" hidden="1"/>
    <row r="63386" hidden="1"/>
    <row r="63387" hidden="1"/>
    <row r="63388" hidden="1"/>
    <row r="63389" hidden="1"/>
    <row r="63390" hidden="1"/>
    <row r="63391" hidden="1"/>
    <row r="63392" hidden="1"/>
    <row r="63393" hidden="1"/>
    <row r="63394" hidden="1"/>
    <row r="63395" hidden="1"/>
    <row r="63396" hidden="1"/>
    <row r="63397" hidden="1"/>
    <row r="63398" hidden="1"/>
    <row r="63399" hidden="1"/>
    <row r="63400" hidden="1"/>
    <row r="63401" hidden="1"/>
    <row r="63402" hidden="1"/>
    <row r="63403" hidden="1"/>
    <row r="63404" hidden="1"/>
    <row r="63405" hidden="1"/>
    <row r="63406" hidden="1"/>
    <row r="63407" hidden="1"/>
    <row r="63408" hidden="1"/>
    <row r="63409" hidden="1"/>
    <row r="63410" hidden="1"/>
    <row r="63411" hidden="1"/>
    <row r="63412" hidden="1"/>
    <row r="63413" hidden="1"/>
    <row r="63414" hidden="1"/>
    <row r="63415" hidden="1"/>
    <row r="63416" hidden="1"/>
    <row r="63417" hidden="1"/>
    <row r="63418" hidden="1"/>
    <row r="63419" hidden="1"/>
    <row r="63420" hidden="1"/>
    <row r="63421" hidden="1"/>
    <row r="63422" hidden="1"/>
    <row r="63423" hidden="1"/>
    <row r="63424" hidden="1"/>
    <row r="63425" hidden="1"/>
    <row r="63426" hidden="1"/>
    <row r="63427" hidden="1"/>
    <row r="63428" hidden="1"/>
    <row r="63429" hidden="1"/>
    <row r="63430" hidden="1"/>
    <row r="63431" hidden="1"/>
    <row r="63432" hidden="1"/>
    <row r="63433" hidden="1"/>
    <row r="63434" hidden="1"/>
    <row r="63435" hidden="1"/>
    <row r="63436" hidden="1"/>
    <row r="63437" hidden="1"/>
    <row r="63438" hidden="1"/>
    <row r="63439" hidden="1"/>
    <row r="63440" hidden="1"/>
    <row r="63441" hidden="1"/>
    <row r="63442" hidden="1"/>
    <row r="63443" hidden="1"/>
    <row r="63444" hidden="1"/>
    <row r="63445" hidden="1"/>
    <row r="63446" hidden="1"/>
    <row r="63447" hidden="1"/>
    <row r="63448" hidden="1"/>
    <row r="63449" hidden="1"/>
    <row r="63450" hidden="1"/>
    <row r="63451" hidden="1"/>
    <row r="63452" hidden="1"/>
    <row r="63453" hidden="1"/>
    <row r="63454" hidden="1"/>
    <row r="63455" hidden="1"/>
    <row r="63456" hidden="1"/>
    <row r="63457" hidden="1"/>
    <row r="63458" hidden="1"/>
    <row r="63459" hidden="1"/>
    <row r="63460" hidden="1"/>
    <row r="63461" hidden="1"/>
    <row r="63462" hidden="1"/>
    <row r="63463" hidden="1"/>
    <row r="63464" hidden="1"/>
    <row r="63465" hidden="1"/>
    <row r="63466" hidden="1"/>
    <row r="63467" hidden="1"/>
    <row r="63468" hidden="1"/>
    <row r="63469" hidden="1"/>
    <row r="63470" hidden="1"/>
    <row r="63471" hidden="1"/>
    <row r="63472" hidden="1"/>
    <row r="63473" hidden="1"/>
    <row r="63474" hidden="1"/>
    <row r="63475" hidden="1"/>
    <row r="63476" hidden="1"/>
    <row r="63477" hidden="1"/>
    <row r="63478" hidden="1"/>
    <row r="63479" hidden="1"/>
    <row r="63480" hidden="1"/>
    <row r="63481" hidden="1"/>
    <row r="63482" hidden="1"/>
    <row r="63483" hidden="1"/>
    <row r="63484" hidden="1"/>
    <row r="63485" hidden="1"/>
    <row r="63486" hidden="1"/>
    <row r="63487" hidden="1"/>
    <row r="63488" hidden="1"/>
    <row r="63489" hidden="1"/>
    <row r="63490" hidden="1"/>
    <row r="63491" hidden="1"/>
    <row r="63492" hidden="1"/>
    <row r="63493" hidden="1"/>
    <row r="63494" hidden="1"/>
    <row r="63495" hidden="1"/>
    <row r="63496" hidden="1"/>
    <row r="63497" hidden="1"/>
    <row r="63498" hidden="1"/>
    <row r="63499" hidden="1"/>
    <row r="63500" hidden="1"/>
    <row r="63501" hidden="1"/>
    <row r="63502" hidden="1"/>
    <row r="63503" hidden="1"/>
    <row r="63504" hidden="1"/>
    <row r="63505" hidden="1"/>
    <row r="63506" hidden="1"/>
    <row r="63507" hidden="1"/>
    <row r="63508" hidden="1"/>
    <row r="63509" hidden="1"/>
    <row r="63510" hidden="1"/>
    <row r="63511" hidden="1"/>
    <row r="63512" hidden="1"/>
    <row r="63513" hidden="1"/>
    <row r="63514" hidden="1"/>
    <row r="63515" hidden="1"/>
    <row r="63516" hidden="1"/>
    <row r="63517" hidden="1"/>
    <row r="63518" hidden="1"/>
    <row r="63519" hidden="1"/>
    <row r="63520" hidden="1"/>
    <row r="63521" hidden="1"/>
    <row r="63522" hidden="1"/>
    <row r="63523" hidden="1"/>
    <row r="63524" hidden="1"/>
    <row r="63525" hidden="1"/>
    <row r="63526" hidden="1"/>
    <row r="63527" hidden="1"/>
    <row r="63528" hidden="1"/>
    <row r="63529" hidden="1"/>
    <row r="63530" hidden="1"/>
    <row r="63531" hidden="1"/>
    <row r="63532" hidden="1"/>
    <row r="63533" hidden="1"/>
    <row r="63534" hidden="1"/>
    <row r="63535" hidden="1"/>
    <row r="63536" hidden="1"/>
    <row r="63537" hidden="1"/>
    <row r="63538" hidden="1"/>
    <row r="63539" hidden="1"/>
    <row r="63540" hidden="1"/>
    <row r="63541" hidden="1"/>
    <row r="63542" hidden="1"/>
    <row r="63543" hidden="1"/>
    <row r="63544" hidden="1"/>
    <row r="63545" hidden="1"/>
    <row r="63546" hidden="1"/>
    <row r="63547" hidden="1"/>
    <row r="63548" hidden="1"/>
    <row r="63549" hidden="1"/>
    <row r="63550" hidden="1"/>
    <row r="63551" hidden="1"/>
    <row r="63552" hidden="1"/>
    <row r="63553" hidden="1"/>
    <row r="63554" hidden="1"/>
    <row r="63555" hidden="1"/>
    <row r="63556" hidden="1"/>
    <row r="63557" hidden="1"/>
    <row r="63558" hidden="1"/>
    <row r="63559" hidden="1"/>
    <row r="63560" hidden="1"/>
    <row r="63561" hidden="1"/>
    <row r="63562" hidden="1"/>
    <row r="63563" hidden="1"/>
    <row r="63564" hidden="1"/>
    <row r="63565" hidden="1"/>
    <row r="63566" hidden="1"/>
    <row r="63567" hidden="1"/>
    <row r="63568" hidden="1"/>
    <row r="63569" hidden="1"/>
    <row r="63570" hidden="1"/>
    <row r="63571" hidden="1"/>
    <row r="63572" hidden="1"/>
    <row r="63573" hidden="1"/>
    <row r="63574" hidden="1"/>
    <row r="63575" hidden="1"/>
    <row r="63576" hidden="1"/>
    <row r="63577" hidden="1"/>
    <row r="63578" hidden="1"/>
    <row r="63579" hidden="1"/>
    <row r="63580" hidden="1"/>
    <row r="63581" hidden="1"/>
    <row r="63582" hidden="1"/>
    <row r="63583" hidden="1"/>
    <row r="63584" hidden="1"/>
    <row r="63585" hidden="1"/>
    <row r="63586" hidden="1"/>
    <row r="63587" hidden="1"/>
    <row r="63588" hidden="1"/>
    <row r="63589" hidden="1"/>
    <row r="63590" hidden="1"/>
    <row r="63591" hidden="1"/>
    <row r="63592" hidden="1"/>
    <row r="63593" hidden="1"/>
    <row r="63594" hidden="1"/>
    <row r="63595" hidden="1"/>
    <row r="63596" hidden="1"/>
    <row r="63597" hidden="1"/>
    <row r="63598" hidden="1"/>
    <row r="63599" hidden="1"/>
    <row r="63600" hidden="1"/>
    <row r="63601" hidden="1"/>
    <row r="63602" hidden="1"/>
    <row r="63603" hidden="1"/>
    <row r="63604" hidden="1"/>
    <row r="63605" hidden="1"/>
    <row r="63606" hidden="1"/>
    <row r="63607" hidden="1"/>
    <row r="63608" hidden="1"/>
    <row r="63609" hidden="1"/>
    <row r="63610" hidden="1"/>
    <row r="63611" hidden="1"/>
    <row r="63612" hidden="1"/>
    <row r="63613" hidden="1"/>
    <row r="63614" hidden="1"/>
    <row r="63615" hidden="1"/>
    <row r="63616" hidden="1"/>
    <row r="63617" hidden="1"/>
    <row r="63618" hidden="1"/>
    <row r="63619" hidden="1"/>
    <row r="63620" hidden="1"/>
    <row r="63621" hidden="1"/>
    <row r="63622" hidden="1"/>
    <row r="63623" hidden="1"/>
    <row r="63624" hidden="1"/>
    <row r="63625" hidden="1"/>
    <row r="63626" hidden="1"/>
    <row r="63627" hidden="1"/>
    <row r="63628" hidden="1"/>
    <row r="63629" hidden="1"/>
    <row r="63630" hidden="1"/>
    <row r="63631" hidden="1"/>
    <row r="63632" hidden="1"/>
    <row r="63633" hidden="1"/>
    <row r="63634" hidden="1"/>
    <row r="63635" hidden="1"/>
    <row r="63636" hidden="1"/>
    <row r="63637" hidden="1"/>
    <row r="63638" hidden="1"/>
    <row r="63639" hidden="1"/>
    <row r="63640" hidden="1"/>
    <row r="63641" hidden="1"/>
    <row r="63642" hidden="1"/>
    <row r="63643" hidden="1"/>
    <row r="63644" hidden="1"/>
    <row r="63645" hidden="1"/>
    <row r="63646" hidden="1"/>
    <row r="63647" hidden="1"/>
    <row r="63648" hidden="1"/>
    <row r="63649" hidden="1"/>
    <row r="63650" hidden="1"/>
    <row r="63651" hidden="1"/>
    <row r="63652" hidden="1"/>
    <row r="63653" hidden="1"/>
    <row r="63654" hidden="1"/>
    <row r="63655" hidden="1"/>
    <row r="63656" hidden="1"/>
    <row r="63657" hidden="1"/>
    <row r="63658" hidden="1"/>
    <row r="63659" hidden="1"/>
    <row r="63660" hidden="1"/>
    <row r="63661" hidden="1"/>
    <row r="63662" hidden="1"/>
    <row r="63663" hidden="1"/>
    <row r="63664" hidden="1"/>
    <row r="63665" hidden="1"/>
    <row r="63666" hidden="1"/>
    <row r="63667" hidden="1"/>
    <row r="63668" hidden="1"/>
    <row r="63669" hidden="1"/>
    <row r="63670" hidden="1"/>
    <row r="63671" hidden="1"/>
    <row r="63672" hidden="1"/>
    <row r="63673" hidden="1"/>
    <row r="63674" hidden="1"/>
    <row r="63675" hidden="1"/>
    <row r="63676" hidden="1"/>
    <row r="63677" hidden="1"/>
    <row r="63678" hidden="1"/>
    <row r="63679" hidden="1"/>
    <row r="63680" hidden="1"/>
    <row r="63681" hidden="1"/>
    <row r="63682" hidden="1"/>
    <row r="63683" hidden="1"/>
    <row r="63684" hidden="1"/>
    <row r="63685" hidden="1"/>
    <row r="63686" hidden="1"/>
    <row r="63687" hidden="1"/>
    <row r="63688" hidden="1"/>
    <row r="63689" hidden="1"/>
    <row r="63690" hidden="1"/>
    <row r="63691" hidden="1"/>
    <row r="63692" hidden="1"/>
    <row r="63693" hidden="1"/>
    <row r="63694" hidden="1"/>
    <row r="63695" hidden="1"/>
    <row r="63696" hidden="1"/>
    <row r="63697" hidden="1"/>
    <row r="63698" hidden="1"/>
    <row r="63699" hidden="1"/>
    <row r="63700" hidden="1"/>
    <row r="63701" hidden="1"/>
    <row r="63702" hidden="1"/>
    <row r="63703" hidden="1"/>
    <row r="63704" hidden="1"/>
    <row r="63705" hidden="1"/>
    <row r="63706" hidden="1"/>
    <row r="63707" hidden="1"/>
    <row r="63708" hidden="1"/>
    <row r="63709" hidden="1"/>
    <row r="63710" hidden="1"/>
    <row r="63711" hidden="1"/>
    <row r="63712" hidden="1"/>
    <row r="63713" hidden="1"/>
    <row r="63714" hidden="1"/>
    <row r="63715" hidden="1"/>
    <row r="63716" hidden="1"/>
    <row r="63717" hidden="1"/>
    <row r="63718" hidden="1"/>
    <row r="63719" hidden="1"/>
    <row r="63720" hidden="1"/>
    <row r="63721" hidden="1"/>
    <row r="63722" hidden="1"/>
    <row r="63723" hidden="1"/>
    <row r="63724" hidden="1"/>
    <row r="63725" hidden="1"/>
    <row r="63726" hidden="1"/>
    <row r="63727" hidden="1"/>
    <row r="63728" hidden="1"/>
    <row r="63729" hidden="1"/>
    <row r="63730" hidden="1"/>
    <row r="63731" hidden="1"/>
    <row r="63732" hidden="1"/>
    <row r="63733" hidden="1"/>
    <row r="63734" hidden="1"/>
    <row r="63735" hidden="1"/>
    <row r="63736" hidden="1"/>
    <row r="63737" hidden="1"/>
    <row r="63738" hidden="1"/>
    <row r="63739" hidden="1"/>
    <row r="63740" hidden="1"/>
    <row r="63741" hidden="1"/>
    <row r="63742" hidden="1"/>
    <row r="63743" hidden="1"/>
    <row r="63744" hidden="1"/>
    <row r="63745" hidden="1"/>
    <row r="63746" hidden="1"/>
    <row r="63747" hidden="1"/>
    <row r="63748" hidden="1"/>
    <row r="63749" hidden="1"/>
    <row r="63750" hidden="1"/>
    <row r="63751" hidden="1"/>
    <row r="63752" hidden="1"/>
    <row r="63753" hidden="1"/>
    <row r="63754" hidden="1"/>
    <row r="63755" hidden="1"/>
    <row r="63756" hidden="1"/>
    <row r="63757" hidden="1"/>
    <row r="63758" hidden="1"/>
    <row r="63759" hidden="1"/>
    <row r="63760" hidden="1"/>
    <row r="63761" hidden="1"/>
    <row r="63762" hidden="1"/>
    <row r="63763" hidden="1"/>
    <row r="63764" hidden="1"/>
    <row r="63765" hidden="1"/>
    <row r="63766" hidden="1"/>
    <row r="63767" hidden="1"/>
    <row r="63768" hidden="1"/>
    <row r="63769" hidden="1"/>
    <row r="63770" hidden="1"/>
    <row r="63771" hidden="1"/>
    <row r="63772" hidden="1"/>
    <row r="63773" hidden="1"/>
    <row r="63774" hidden="1"/>
    <row r="63775" hidden="1"/>
    <row r="63776" hidden="1"/>
    <row r="63777" hidden="1"/>
    <row r="63778" hidden="1"/>
    <row r="63779" hidden="1"/>
    <row r="63780" hidden="1"/>
    <row r="63781" hidden="1"/>
    <row r="63782" hidden="1"/>
    <row r="63783" hidden="1"/>
    <row r="63784" hidden="1"/>
    <row r="63785" hidden="1"/>
    <row r="63786" hidden="1"/>
    <row r="63787" hidden="1"/>
    <row r="63788" hidden="1"/>
    <row r="63789" hidden="1"/>
    <row r="63790" hidden="1"/>
    <row r="63791" hidden="1"/>
    <row r="63792" hidden="1"/>
    <row r="63793" hidden="1"/>
    <row r="63794" hidden="1"/>
    <row r="63795" hidden="1"/>
    <row r="63796" hidden="1"/>
    <row r="63797" hidden="1"/>
    <row r="63798" hidden="1"/>
    <row r="63799" hidden="1"/>
    <row r="63800" hidden="1"/>
    <row r="63801" hidden="1"/>
    <row r="63802" hidden="1"/>
    <row r="63803" hidden="1"/>
    <row r="63804" hidden="1"/>
    <row r="63805" hidden="1"/>
    <row r="63806" hidden="1"/>
    <row r="63807" hidden="1"/>
    <row r="63808" hidden="1"/>
    <row r="63809" hidden="1"/>
    <row r="63810" hidden="1"/>
    <row r="63811" hidden="1"/>
    <row r="63812" hidden="1"/>
    <row r="63813" hidden="1"/>
    <row r="63814" hidden="1"/>
    <row r="63815" hidden="1"/>
    <row r="63816" hidden="1"/>
    <row r="63817" hidden="1"/>
    <row r="63818" hidden="1"/>
    <row r="63819" hidden="1"/>
    <row r="63820" hidden="1"/>
    <row r="63821" hidden="1"/>
    <row r="63822" hidden="1"/>
    <row r="63823" hidden="1"/>
    <row r="63824" hidden="1"/>
    <row r="63825" hidden="1"/>
    <row r="63826" hidden="1"/>
    <row r="63827" hidden="1"/>
    <row r="63828" hidden="1"/>
    <row r="63829" hidden="1"/>
    <row r="63830" hidden="1"/>
    <row r="63831" hidden="1"/>
    <row r="63832" hidden="1"/>
    <row r="63833" hidden="1"/>
    <row r="63834" hidden="1"/>
    <row r="63835" hidden="1"/>
    <row r="63836" hidden="1"/>
    <row r="63837" hidden="1"/>
    <row r="63838" hidden="1"/>
    <row r="63839" hidden="1"/>
    <row r="63840" hidden="1"/>
    <row r="63841" hidden="1"/>
    <row r="63842" hidden="1"/>
    <row r="63843" hidden="1"/>
    <row r="63844" hidden="1"/>
    <row r="63845" hidden="1"/>
    <row r="63846" hidden="1"/>
    <row r="63847" hidden="1"/>
    <row r="63848" hidden="1"/>
    <row r="63849" hidden="1"/>
    <row r="63850" hidden="1"/>
    <row r="63851" hidden="1"/>
    <row r="63852" hidden="1"/>
    <row r="63853" hidden="1"/>
    <row r="63854" hidden="1"/>
    <row r="63855" hidden="1"/>
    <row r="63856" hidden="1"/>
    <row r="63857" hidden="1"/>
    <row r="63858" hidden="1"/>
    <row r="63859" hidden="1"/>
    <row r="63860" hidden="1"/>
    <row r="63861" hidden="1"/>
    <row r="63862" hidden="1"/>
    <row r="63863" hidden="1"/>
    <row r="63864" hidden="1"/>
    <row r="63865" hidden="1"/>
    <row r="63866" hidden="1"/>
    <row r="63867" hidden="1"/>
    <row r="63868" hidden="1"/>
    <row r="63869" hidden="1"/>
    <row r="63870" hidden="1"/>
    <row r="63871" hidden="1"/>
    <row r="63872" hidden="1"/>
    <row r="63873" hidden="1"/>
    <row r="63874" hidden="1"/>
    <row r="63875" hidden="1"/>
    <row r="63876" hidden="1"/>
    <row r="63877" hidden="1"/>
    <row r="63878" hidden="1"/>
    <row r="63879" hidden="1"/>
    <row r="63880" hidden="1"/>
    <row r="63881" hidden="1"/>
    <row r="63882" hidden="1"/>
    <row r="63883" hidden="1"/>
    <row r="63884" hidden="1"/>
    <row r="63885" hidden="1"/>
    <row r="63886" hidden="1"/>
    <row r="63887" hidden="1"/>
    <row r="63888" hidden="1"/>
    <row r="63889" hidden="1"/>
    <row r="63890" hidden="1"/>
    <row r="63891" hidden="1"/>
    <row r="63892" hidden="1"/>
    <row r="63893" hidden="1"/>
    <row r="63894" hidden="1"/>
    <row r="63895" hidden="1"/>
    <row r="63896" hidden="1"/>
    <row r="63897" hidden="1"/>
    <row r="63898" hidden="1"/>
    <row r="63899" hidden="1"/>
    <row r="63900" hidden="1"/>
    <row r="63901" hidden="1"/>
    <row r="63902" hidden="1"/>
    <row r="63903" hidden="1"/>
    <row r="63904" hidden="1"/>
    <row r="63905" hidden="1"/>
    <row r="63906" hidden="1"/>
    <row r="63907" hidden="1"/>
    <row r="63908" hidden="1"/>
    <row r="63909" hidden="1"/>
    <row r="63910" hidden="1"/>
    <row r="63911" hidden="1"/>
    <row r="63912" hidden="1"/>
    <row r="63913" hidden="1"/>
    <row r="63914" hidden="1"/>
    <row r="63915" hidden="1"/>
    <row r="63916" hidden="1"/>
    <row r="63917" hidden="1"/>
    <row r="63918" hidden="1"/>
    <row r="63919" hidden="1"/>
    <row r="63920" hidden="1"/>
    <row r="63921" hidden="1"/>
    <row r="63922" hidden="1"/>
    <row r="63923" hidden="1"/>
    <row r="63924" hidden="1"/>
    <row r="63925" hidden="1"/>
    <row r="63926" hidden="1"/>
    <row r="63927" hidden="1"/>
    <row r="63928" hidden="1"/>
    <row r="63929" hidden="1"/>
    <row r="63930" hidden="1"/>
    <row r="63931" hidden="1"/>
    <row r="63932" hidden="1"/>
    <row r="63933" hidden="1"/>
    <row r="63934" hidden="1"/>
    <row r="63935" hidden="1"/>
    <row r="63936" hidden="1"/>
    <row r="63937" hidden="1"/>
    <row r="63938" hidden="1"/>
    <row r="63939" hidden="1"/>
    <row r="63940" hidden="1"/>
    <row r="63941" hidden="1"/>
    <row r="63942" hidden="1"/>
    <row r="63943" hidden="1"/>
    <row r="63944" hidden="1"/>
    <row r="63945" hidden="1"/>
    <row r="63946" hidden="1"/>
    <row r="63947" hidden="1"/>
    <row r="63948" hidden="1"/>
    <row r="63949" hidden="1"/>
    <row r="63950" hidden="1"/>
    <row r="63951" hidden="1"/>
    <row r="63952" hidden="1"/>
    <row r="63953" hidden="1"/>
    <row r="63954" hidden="1"/>
    <row r="63955" hidden="1"/>
    <row r="63956" hidden="1"/>
    <row r="63957" hidden="1"/>
    <row r="63958" hidden="1"/>
    <row r="63959" hidden="1"/>
    <row r="63960" hidden="1"/>
    <row r="63961" hidden="1"/>
    <row r="63962" hidden="1"/>
    <row r="63963" hidden="1"/>
    <row r="63964" hidden="1"/>
    <row r="63965" hidden="1"/>
    <row r="63966" hidden="1"/>
    <row r="63967" hidden="1"/>
    <row r="63968" hidden="1"/>
    <row r="63969" hidden="1"/>
    <row r="63970" hidden="1"/>
    <row r="63971" hidden="1"/>
    <row r="63972" hidden="1"/>
    <row r="63973" hidden="1"/>
    <row r="63974" hidden="1"/>
    <row r="63975" hidden="1"/>
    <row r="63976" hidden="1"/>
    <row r="63977" hidden="1"/>
    <row r="63978" hidden="1"/>
    <row r="63979" hidden="1"/>
    <row r="63980" hidden="1"/>
    <row r="63981" hidden="1"/>
    <row r="63982" hidden="1"/>
    <row r="63983" hidden="1"/>
    <row r="63984" hidden="1"/>
    <row r="63985" hidden="1"/>
    <row r="63986" hidden="1"/>
    <row r="63987" hidden="1"/>
    <row r="63988" hidden="1"/>
    <row r="63989" hidden="1"/>
    <row r="63990" hidden="1"/>
    <row r="63991" hidden="1"/>
    <row r="63992" hidden="1"/>
    <row r="63993" hidden="1"/>
    <row r="63994" hidden="1"/>
    <row r="63995" hidden="1"/>
    <row r="63996" hidden="1"/>
    <row r="63997" hidden="1"/>
    <row r="63998" hidden="1"/>
    <row r="63999" hidden="1"/>
    <row r="64000" hidden="1"/>
    <row r="64001" hidden="1"/>
    <row r="64002" hidden="1"/>
    <row r="64003" hidden="1"/>
    <row r="64004" hidden="1"/>
    <row r="64005" hidden="1"/>
    <row r="64006" hidden="1"/>
    <row r="64007" hidden="1"/>
    <row r="64008" hidden="1"/>
    <row r="64009" hidden="1"/>
    <row r="64010" hidden="1"/>
    <row r="64011" hidden="1"/>
    <row r="64012" hidden="1"/>
    <row r="64013" hidden="1"/>
    <row r="64014" hidden="1"/>
    <row r="64015" hidden="1"/>
    <row r="64016" hidden="1"/>
    <row r="64017" hidden="1"/>
    <row r="64018" hidden="1"/>
    <row r="64019" hidden="1"/>
    <row r="64020" hidden="1"/>
    <row r="64021" hidden="1"/>
    <row r="64022" hidden="1"/>
    <row r="64023" hidden="1"/>
    <row r="64024" hidden="1"/>
    <row r="64025" hidden="1"/>
    <row r="64026" hidden="1"/>
    <row r="64027" hidden="1"/>
    <row r="64028" hidden="1"/>
    <row r="64029" hidden="1"/>
    <row r="64030" hidden="1"/>
    <row r="64031" hidden="1"/>
    <row r="64032" hidden="1"/>
    <row r="64033" hidden="1"/>
    <row r="64034" hidden="1"/>
    <row r="64035" hidden="1"/>
    <row r="64036" hidden="1"/>
    <row r="64037" hidden="1"/>
    <row r="64038" hidden="1"/>
    <row r="64039" hidden="1"/>
    <row r="64040" hidden="1"/>
    <row r="64041" hidden="1"/>
    <row r="64042" hidden="1"/>
    <row r="64043" hidden="1"/>
    <row r="64044" hidden="1"/>
    <row r="64045" hidden="1"/>
    <row r="64046" hidden="1"/>
    <row r="64047" hidden="1"/>
    <row r="64048" hidden="1"/>
    <row r="64049" hidden="1"/>
    <row r="64050" hidden="1"/>
    <row r="64051" hidden="1"/>
    <row r="64052" hidden="1"/>
    <row r="64053" hidden="1"/>
    <row r="64054" hidden="1"/>
    <row r="64055" hidden="1"/>
    <row r="64056" hidden="1"/>
    <row r="64057" hidden="1"/>
    <row r="64058" hidden="1"/>
    <row r="64059" hidden="1"/>
    <row r="64060" hidden="1"/>
    <row r="64061" hidden="1"/>
    <row r="64062" hidden="1"/>
    <row r="64063" hidden="1"/>
    <row r="64064" hidden="1"/>
    <row r="64065" hidden="1"/>
    <row r="64066" hidden="1"/>
    <row r="64067" hidden="1"/>
    <row r="64068" hidden="1"/>
    <row r="64069" hidden="1"/>
    <row r="64070" hidden="1"/>
    <row r="64071" hidden="1"/>
    <row r="64072" hidden="1"/>
    <row r="64073" hidden="1"/>
    <row r="64074" hidden="1"/>
    <row r="64075" hidden="1"/>
    <row r="64076" hidden="1"/>
    <row r="64077" hidden="1"/>
    <row r="64078" hidden="1"/>
    <row r="64079" hidden="1"/>
    <row r="64080" hidden="1"/>
    <row r="64081" hidden="1"/>
    <row r="64082" hidden="1"/>
    <row r="64083" hidden="1"/>
    <row r="64084" hidden="1"/>
    <row r="64085" hidden="1"/>
    <row r="64086" hidden="1"/>
    <row r="64087" hidden="1"/>
    <row r="64088" hidden="1"/>
    <row r="64089" hidden="1"/>
    <row r="64090" hidden="1"/>
    <row r="64091" hidden="1"/>
    <row r="64092" hidden="1"/>
    <row r="64093" hidden="1"/>
    <row r="64094" hidden="1"/>
    <row r="64095" hidden="1"/>
    <row r="64096" hidden="1"/>
    <row r="64097" hidden="1"/>
    <row r="64098" hidden="1"/>
    <row r="64099" hidden="1"/>
    <row r="64100" hidden="1"/>
    <row r="64101" hidden="1"/>
    <row r="64102" hidden="1"/>
    <row r="64103" hidden="1"/>
    <row r="64104" hidden="1"/>
    <row r="64105" hidden="1"/>
    <row r="64106" hidden="1"/>
    <row r="64107" hidden="1"/>
    <row r="64108" hidden="1"/>
    <row r="64109" hidden="1"/>
    <row r="64110" hidden="1"/>
    <row r="64111" hidden="1"/>
    <row r="64112" hidden="1"/>
    <row r="64113" hidden="1"/>
    <row r="64114" hidden="1"/>
    <row r="64115" hidden="1"/>
    <row r="64116" hidden="1"/>
    <row r="64117" hidden="1"/>
    <row r="64118" hidden="1"/>
    <row r="64119" hidden="1"/>
    <row r="64120" hidden="1"/>
    <row r="64121" hidden="1"/>
    <row r="64122" hidden="1"/>
    <row r="64123" hidden="1"/>
    <row r="64124" hidden="1"/>
    <row r="64125" hidden="1"/>
    <row r="64126" hidden="1"/>
    <row r="64127" hidden="1"/>
    <row r="64128" hidden="1"/>
    <row r="64129" hidden="1"/>
    <row r="64130" hidden="1"/>
    <row r="64131" hidden="1"/>
    <row r="64132" hidden="1"/>
    <row r="64133" hidden="1"/>
    <row r="64134" hidden="1"/>
    <row r="64135" hidden="1"/>
    <row r="64136" hidden="1"/>
    <row r="64137" hidden="1"/>
    <row r="64138" hidden="1"/>
    <row r="64139" hidden="1"/>
    <row r="64140" hidden="1"/>
    <row r="64141" hidden="1"/>
    <row r="64142" hidden="1"/>
    <row r="64143" hidden="1"/>
    <row r="64144" hidden="1"/>
    <row r="64145" hidden="1"/>
    <row r="64146" hidden="1"/>
    <row r="64147" hidden="1"/>
    <row r="64148" hidden="1"/>
    <row r="64149" hidden="1"/>
    <row r="64150" hidden="1"/>
    <row r="64151" hidden="1"/>
    <row r="64152" hidden="1"/>
    <row r="64153" hidden="1"/>
    <row r="64154" hidden="1"/>
    <row r="64155" hidden="1"/>
    <row r="64156" hidden="1"/>
    <row r="64157" hidden="1"/>
    <row r="64158" hidden="1"/>
    <row r="64159" hidden="1"/>
    <row r="64160" hidden="1"/>
    <row r="64161" hidden="1"/>
    <row r="64162" hidden="1"/>
    <row r="64163" hidden="1"/>
    <row r="64164" hidden="1"/>
    <row r="64165" hidden="1"/>
    <row r="64166" hidden="1"/>
    <row r="64167" hidden="1"/>
    <row r="64168" hidden="1"/>
    <row r="64169" hidden="1"/>
    <row r="64170" hidden="1"/>
    <row r="64171" hidden="1"/>
    <row r="64172" hidden="1"/>
    <row r="64173" hidden="1"/>
    <row r="64174" hidden="1"/>
    <row r="64175" hidden="1"/>
    <row r="64176" hidden="1"/>
    <row r="64177" hidden="1"/>
    <row r="64178" hidden="1"/>
    <row r="64179" hidden="1"/>
    <row r="64180" hidden="1"/>
    <row r="64181" hidden="1"/>
    <row r="64182" hidden="1"/>
    <row r="64183" hidden="1"/>
    <row r="64184" hidden="1"/>
    <row r="64185" hidden="1"/>
    <row r="64186" hidden="1"/>
    <row r="64187" hidden="1"/>
    <row r="64188" hidden="1"/>
    <row r="64189" hidden="1"/>
    <row r="64190" hidden="1"/>
    <row r="64191" hidden="1"/>
    <row r="64192" hidden="1"/>
    <row r="64193" hidden="1"/>
    <row r="64194" hidden="1"/>
    <row r="64195" hidden="1"/>
    <row r="64196" hidden="1"/>
    <row r="64197" hidden="1"/>
    <row r="64198" hidden="1"/>
    <row r="64199" hidden="1"/>
    <row r="64200" hidden="1"/>
    <row r="64201" hidden="1"/>
    <row r="64202" hidden="1"/>
    <row r="64203" hidden="1"/>
    <row r="64204" hidden="1"/>
    <row r="64205" hidden="1"/>
    <row r="64206" hidden="1"/>
    <row r="64207" hidden="1"/>
    <row r="64208" hidden="1"/>
    <row r="64209" hidden="1"/>
    <row r="64210" hidden="1"/>
    <row r="64211" hidden="1"/>
    <row r="64212" hidden="1"/>
    <row r="64213" hidden="1"/>
    <row r="64214" hidden="1"/>
    <row r="64215" hidden="1"/>
    <row r="64216" hidden="1"/>
    <row r="64217" hidden="1"/>
    <row r="64218" hidden="1"/>
    <row r="64219" hidden="1"/>
    <row r="64220" hidden="1"/>
    <row r="64221" hidden="1"/>
    <row r="64222" hidden="1"/>
    <row r="64223" hidden="1"/>
    <row r="64224" hidden="1"/>
    <row r="64225" hidden="1"/>
    <row r="64226" hidden="1"/>
    <row r="64227" hidden="1"/>
    <row r="64228" hidden="1"/>
    <row r="64229" hidden="1"/>
    <row r="64230" hidden="1"/>
    <row r="64231" hidden="1"/>
    <row r="64232" hidden="1"/>
    <row r="64233" hidden="1"/>
    <row r="64234" hidden="1"/>
    <row r="64235" hidden="1"/>
    <row r="64236" hidden="1"/>
    <row r="64237" hidden="1"/>
    <row r="64238" hidden="1"/>
    <row r="64239" hidden="1"/>
    <row r="64240" hidden="1"/>
    <row r="64241" hidden="1"/>
    <row r="64242" hidden="1"/>
    <row r="64243" hidden="1"/>
    <row r="64244" hidden="1"/>
    <row r="64245" hidden="1"/>
    <row r="64246" hidden="1"/>
    <row r="64247" hidden="1"/>
    <row r="64248" hidden="1"/>
    <row r="64249" hidden="1"/>
    <row r="64250" hidden="1"/>
    <row r="64251" hidden="1"/>
    <row r="64252" hidden="1"/>
    <row r="64253" hidden="1"/>
    <row r="64254" hidden="1"/>
    <row r="64255" hidden="1"/>
    <row r="64256" hidden="1"/>
    <row r="64257" hidden="1"/>
    <row r="64258" hidden="1"/>
    <row r="64259" hidden="1"/>
    <row r="64260" hidden="1"/>
    <row r="64261" hidden="1"/>
    <row r="64262" hidden="1"/>
    <row r="64263" hidden="1"/>
    <row r="64264" hidden="1"/>
    <row r="64265" hidden="1"/>
    <row r="64266" hidden="1"/>
    <row r="64267" hidden="1"/>
    <row r="64268" hidden="1"/>
    <row r="64269" hidden="1"/>
    <row r="64270" hidden="1"/>
    <row r="64271" hidden="1"/>
    <row r="64272" hidden="1"/>
    <row r="64273" hidden="1"/>
    <row r="64274" hidden="1"/>
    <row r="64275" hidden="1"/>
    <row r="64276" hidden="1"/>
    <row r="64277" hidden="1"/>
    <row r="64278" hidden="1"/>
    <row r="64279" hidden="1"/>
    <row r="64280" hidden="1"/>
    <row r="64281" hidden="1"/>
    <row r="64282" hidden="1"/>
    <row r="64283" hidden="1"/>
    <row r="64284" hidden="1"/>
    <row r="64285" hidden="1"/>
    <row r="64286" hidden="1"/>
    <row r="64287" hidden="1"/>
    <row r="64288" hidden="1"/>
    <row r="64289" hidden="1"/>
    <row r="64290" hidden="1"/>
    <row r="64291" hidden="1"/>
    <row r="64292" hidden="1"/>
    <row r="64293" hidden="1"/>
    <row r="64294" hidden="1"/>
    <row r="64295" hidden="1"/>
    <row r="64296" hidden="1"/>
    <row r="64297" hidden="1"/>
    <row r="64298" hidden="1"/>
    <row r="64299" hidden="1"/>
    <row r="64300" hidden="1"/>
    <row r="64301" hidden="1"/>
    <row r="64302" hidden="1"/>
    <row r="64303" hidden="1"/>
    <row r="64304" hidden="1"/>
    <row r="64305" hidden="1"/>
    <row r="64306" hidden="1"/>
    <row r="64307" hidden="1"/>
    <row r="64308" hidden="1"/>
    <row r="64309" hidden="1"/>
    <row r="64310" hidden="1"/>
    <row r="64311" hidden="1"/>
    <row r="64312" hidden="1"/>
    <row r="64313" hidden="1"/>
    <row r="64314" hidden="1"/>
    <row r="64315" hidden="1"/>
    <row r="64316" hidden="1"/>
    <row r="64317" hidden="1"/>
    <row r="64318" hidden="1"/>
    <row r="64319" hidden="1"/>
    <row r="64320" hidden="1"/>
    <row r="64321" hidden="1"/>
    <row r="64322" hidden="1"/>
    <row r="64323" hidden="1"/>
    <row r="64324" hidden="1"/>
    <row r="64325" hidden="1"/>
    <row r="64326" hidden="1"/>
    <row r="64327" hidden="1"/>
    <row r="64328" hidden="1"/>
    <row r="64329" hidden="1"/>
    <row r="64330" hidden="1"/>
    <row r="64331" hidden="1"/>
    <row r="64332" hidden="1"/>
    <row r="64333" hidden="1"/>
    <row r="64334" hidden="1"/>
    <row r="64335" hidden="1"/>
    <row r="64336" hidden="1"/>
    <row r="64337" hidden="1"/>
    <row r="64338" hidden="1"/>
    <row r="64339" hidden="1"/>
    <row r="64340" hidden="1"/>
    <row r="64341" hidden="1"/>
    <row r="64342" hidden="1"/>
    <row r="64343" hidden="1"/>
    <row r="64344" hidden="1"/>
    <row r="64345" hidden="1"/>
    <row r="64346" hidden="1"/>
    <row r="64347" hidden="1"/>
    <row r="64348" hidden="1"/>
    <row r="64349" hidden="1"/>
    <row r="64350" hidden="1"/>
    <row r="64351" hidden="1"/>
    <row r="64352" hidden="1"/>
    <row r="64353" hidden="1"/>
    <row r="64354" hidden="1"/>
    <row r="64355" hidden="1"/>
    <row r="64356" hidden="1"/>
    <row r="64357" hidden="1"/>
    <row r="64358" hidden="1"/>
    <row r="64359" hidden="1"/>
    <row r="64360" hidden="1"/>
    <row r="64361" hidden="1"/>
    <row r="64362" hidden="1"/>
    <row r="64363" hidden="1"/>
    <row r="64364" hidden="1"/>
    <row r="64365" hidden="1"/>
    <row r="64366" hidden="1"/>
    <row r="64367" hidden="1"/>
    <row r="64368" hidden="1"/>
    <row r="64369" hidden="1"/>
    <row r="64370" hidden="1"/>
    <row r="64371" hidden="1"/>
    <row r="64372" hidden="1"/>
    <row r="64373" hidden="1"/>
    <row r="64374" hidden="1"/>
    <row r="64375" hidden="1"/>
    <row r="64376" hidden="1"/>
    <row r="64377" hidden="1"/>
    <row r="64378" hidden="1"/>
    <row r="64379" hidden="1"/>
    <row r="64380" hidden="1"/>
    <row r="64381" hidden="1"/>
    <row r="64382" hidden="1"/>
    <row r="64383" hidden="1"/>
    <row r="64384" hidden="1"/>
    <row r="64385" hidden="1"/>
    <row r="64386" hidden="1"/>
    <row r="64387" hidden="1"/>
    <row r="64388" hidden="1"/>
    <row r="64389" hidden="1"/>
    <row r="64390" hidden="1"/>
    <row r="64391" hidden="1"/>
    <row r="64392" hidden="1"/>
    <row r="64393" hidden="1"/>
    <row r="64394" hidden="1"/>
    <row r="64395" hidden="1"/>
    <row r="64396" hidden="1"/>
    <row r="64397" hidden="1"/>
    <row r="64398" hidden="1"/>
    <row r="64399" hidden="1"/>
    <row r="64400" hidden="1"/>
    <row r="64401" hidden="1"/>
    <row r="64402" hidden="1"/>
    <row r="64403" hidden="1"/>
    <row r="64404" hidden="1"/>
    <row r="64405" hidden="1"/>
    <row r="64406" hidden="1"/>
    <row r="64407" hidden="1"/>
    <row r="64408" hidden="1"/>
    <row r="64409" hidden="1"/>
    <row r="64410" hidden="1"/>
    <row r="64411" hidden="1"/>
    <row r="64412" hidden="1"/>
    <row r="64413" hidden="1"/>
    <row r="64414" hidden="1"/>
    <row r="64415" hidden="1"/>
    <row r="64416" hidden="1"/>
    <row r="64417" hidden="1"/>
    <row r="64418" hidden="1"/>
    <row r="64419" hidden="1"/>
    <row r="64420" hidden="1"/>
    <row r="64421" hidden="1"/>
    <row r="64422" hidden="1"/>
    <row r="64423" hidden="1"/>
    <row r="64424" hidden="1"/>
    <row r="64425" hidden="1"/>
    <row r="64426" hidden="1"/>
    <row r="64427" hidden="1"/>
    <row r="64428" hidden="1"/>
    <row r="64429" hidden="1"/>
    <row r="64430" hidden="1"/>
    <row r="64431" hidden="1"/>
    <row r="64432" hidden="1"/>
    <row r="64433" hidden="1"/>
    <row r="64434" hidden="1"/>
    <row r="64435" hidden="1"/>
    <row r="64436" hidden="1"/>
    <row r="64437" hidden="1"/>
    <row r="64438" hidden="1"/>
    <row r="64439" hidden="1"/>
    <row r="64440" hidden="1"/>
    <row r="64441" hidden="1"/>
    <row r="64442" hidden="1"/>
    <row r="64443" hidden="1"/>
    <row r="64444" hidden="1"/>
    <row r="64445" hidden="1"/>
    <row r="64446" hidden="1"/>
    <row r="64447" hidden="1"/>
    <row r="64448" hidden="1"/>
    <row r="64449" hidden="1"/>
    <row r="64450" hidden="1"/>
    <row r="64451" hidden="1"/>
    <row r="64452" hidden="1"/>
    <row r="64453" hidden="1"/>
    <row r="64454" hidden="1"/>
    <row r="64455" hidden="1"/>
    <row r="64456" hidden="1"/>
    <row r="64457" hidden="1"/>
    <row r="64458" hidden="1"/>
    <row r="64459" hidden="1"/>
    <row r="64460" hidden="1"/>
    <row r="64461" hidden="1"/>
    <row r="64462" hidden="1"/>
    <row r="64463" hidden="1"/>
    <row r="64464" hidden="1"/>
    <row r="64465" hidden="1"/>
    <row r="64466" hidden="1"/>
    <row r="64467" hidden="1"/>
    <row r="64468" hidden="1"/>
    <row r="64469" hidden="1"/>
    <row r="64470" hidden="1"/>
    <row r="64471" hidden="1"/>
    <row r="64472" hidden="1"/>
    <row r="64473" hidden="1"/>
    <row r="64474" hidden="1"/>
    <row r="64475" hidden="1"/>
    <row r="64476" hidden="1"/>
    <row r="64477" hidden="1"/>
    <row r="64478" hidden="1"/>
    <row r="64479" hidden="1"/>
    <row r="64480" hidden="1"/>
    <row r="64481" hidden="1"/>
    <row r="64482" hidden="1"/>
    <row r="64483" hidden="1"/>
    <row r="64484" hidden="1"/>
    <row r="64485" hidden="1"/>
    <row r="64486" hidden="1"/>
    <row r="64487" hidden="1"/>
    <row r="64488" hidden="1"/>
    <row r="64489" hidden="1"/>
    <row r="64490" hidden="1"/>
    <row r="64491" hidden="1"/>
    <row r="64492" hidden="1"/>
    <row r="64493" hidden="1"/>
    <row r="64494" hidden="1"/>
    <row r="64495" hidden="1"/>
    <row r="64496" hidden="1"/>
    <row r="64497" hidden="1"/>
    <row r="64498" hidden="1"/>
    <row r="64499" hidden="1"/>
    <row r="64500" hidden="1"/>
    <row r="64501" hidden="1"/>
    <row r="64502" hidden="1"/>
    <row r="64503" hidden="1"/>
    <row r="64504" hidden="1"/>
    <row r="64505" hidden="1"/>
    <row r="64506" hidden="1"/>
    <row r="64507" hidden="1"/>
    <row r="64508" hidden="1"/>
    <row r="64509" hidden="1"/>
    <row r="64510" hidden="1"/>
    <row r="64511" hidden="1"/>
    <row r="64512" hidden="1"/>
    <row r="64513" hidden="1"/>
    <row r="64514" hidden="1"/>
    <row r="64515" hidden="1"/>
    <row r="64516" hidden="1"/>
    <row r="64517" hidden="1"/>
    <row r="64518" hidden="1"/>
    <row r="64519" hidden="1"/>
    <row r="64520" hidden="1"/>
    <row r="64521" hidden="1"/>
    <row r="64522" hidden="1"/>
    <row r="64523" hidden="1"/>
    <row r="64524" hidden="1"/>
    <row r="64525" hidden="1"/>
    <row r="64526" hidden="1"/>
    <row r="64527" hidden="1"/>
    <row r="64528" hidden="1"/>
    <row r="64529" hidden="1"/>
    <row r="64530" hidden="1"/>
    <row r="64531" hidden="1"/>
    <row r="64532" hidden="1"/>
    <row r="64533" hidden="1"/>
    <row r="64534" hidden="1"/>
    <row r="64535" hidden="1"/>
    <row r="64536" hidden="1"/>
    <row r="64537" hidden="1"/>
    <row r="64538" hidden="1"/>
    <row r="64539" hidden="1"/>
    <row r="64540" hidden="1"/>
    <row r="64541" hidden="1"/>
    <row r="64542" hidden="1"/>
    <row r="64543" hidden="1"/>
    <row r="64544" hidden="1"/>
    <row r="64545" hidden="1"/>
    <row r="64546" hidden="1"/>
    <row r="64547" hidden="1"/>
    <row r="64548" hidden="1"/>
    <row r="64549" hidden="1"/>
    <row r="64550" hidden="1"/>
    <row r="64551" hidden="1"/>
    <row r="64552" hidden="1"/>
    <row r="64553" hidden="1"/>
    <row r="64554" hidden="1"/>
    <row r="64555" hidden="1"/>
    <row r="64556" hidden="1"/>
    <row r="64557" hidden="1"/>
    <row r="64558" hidden="1"/>
    <row r="64559" hidden="1"/>
    <row r="64560" hidden="1"/>
    <row r="64561" hidden="1"/>
    <row r="64562" hidden="1"/>
    <row r="64563" hidden="1"/>
    <row r="64564" hidden="1"/>
    <row r="64565" hidden="1"/>
    <row r="64566" hidden="1"/>
    <row r="64567" hidden="1"/>
    <row r="64568" hidden="1"/>
    <row r="64569" hidden="1"/>
    <row r="64570" hidden="1"/>
    <row r="64571" hidden="1"/>
    <row r="64572" hidden="1"/>
    <row r="64573" hidden="1"/>
    <row r="64574" hidden="1"/>
    <row r="64575" hidden="1"/>
    <row r="64576" hidden="1"/>
    <row r="64577" hidden="1"/>
    <row r="64578" hidden="1"/>
    <row r="64579" hidden="1"/>
    <row r="64580" hidden="1"/>
    <row r="64581" hidden="1"/>
    <row r="64582" hidden="1"/>
    <row r="64583" hidden="1"/>
    <row r="64584" hidden="1"/>
    <row r="64585" hidden="1"/>
    <row r="64586" hidden="1"/>
    <row r="64587" hidden="1"/>
    <row r="64588" hidden="1"/>
    <row r="64589" hidden="1"/>
    <row r="64590" hidden="1"/>
    <row r="64591" hidden="1"/>
    <row r="64592" hidden="1"/>
    <row r="64593" hidden="1"/>
    <row r="64594" hidden="1"/>
    <row r="64595" hidden="1"/>
    <row r="64596" hidden="1"/>
    <row r="64597" hidden="1"/>
    <row r="64598" hidden="1"/>
    <row r="64599" hidden="1"/>
    <row r="64600" hidden="1"/>
    <row r="64601" hidden="1"/>
    <row r="64602" hidden="1"/>
    <row r="64603" hidden="1"/>
    <row r="64604" hidden="1"/>
    <row r="64605" hidden="1"/>
    <row r="64606" hidden="1"/>
    <row r="64607" hidden="1"/>
    <row r="64608" hidden="1"/>
    <row r="64609" hidden="1"/>
    <row r="64610" hidden="1"/>
    <row r="64611" hidden="1"/>
    <row r="64612" hidden="1"/>
    <row r="64613" hidden="1"/>
    <row r="64614" hidden="1"/>
    <row r="64615" hidden="1"/>
    <row r="64616" hidden="1"/>
    <row r="64617" hidden="1"/>
    <row r="64618" hidden="1"/>
    <row r="64619" hidden="1"/>
    <row r="64620" hidden="1"/>
    <row r="64621" hidden="1"/>
    <row r="64622" hidden="1"/>
    <row r="64623" hidden="1"/>
    <row r="64624" hidden="1"/>
    <row r="64625" hidden="1"/>
    <row r="64626" hidden="1"/>
    <row r="64627" hidden="1"/>
    <row r="64628" hidden="1"/>
    <row r="64629" hidden="1"/>
    <row r="64630" hidden="1"/>
    <row r="64631" hidden="1"/>
    <row r="64632" hidden="1"/>
    <row r="64633" hidden="1"/>
    <row r="64634" hidden="1"/>
    <row r="64635" hidden="1"/>
    <row r="64636" hidden="1"/>
    <row r="64637" hidden="1"/>
    <row r="64638" hidden="1"/>
    <row r="64639" hidden="1"/>
    <row r="64640" hidden="1"/>
    <row r="64641" hidden="1"/>
    <row r="64642" hidden="1"/>
    <row r="64643" hidden="1"/>
    <row r="64644" hidden="1"/>
    <row r="64645" hidden="1"/>
    <row r="64646" hidden="1"/>
    <row r="64647" hidden="1"/>
    <row r="64648" hidden="1"/>
    <row r="64649" hidden="1"/>
    <row r="64650" hidden="1"/>
    <row r="64651" hidden="1"/>
    <row r="64652" hidden="1"/>
    <row r="64653" hidden="1"/>
    <row r="64654" hidden="1"/>
    <row r="64655" hidden="1"/>
    <row r="64656" hidden="1"/>
    <row r="64657" hidden="1"/>
    <row r="64658" hidden="1"/>
    <row r="64659" hidden="1"/>
    <row r="64660" hidden="1"/>
    <row r="64661" hidden="1"/>
    <row r="64662" hidden="1"/>
    <row r="64663" hidden="1"/>
    <row r="64664" hidden="1"/>
    <row r="64665" hidden="1"/>
    <row r="64666" hidden="1"/>
    <row r="64667" hidden="1"/>
    <row r="64668" hidden="1"/>
    <row r="64669" hidden="1"/>
    <row r="64670" hidden="1"/>
    <row r="64671" hidden="1"/>
    <row r="64672" hidden="1"/>
    <row r="64673" hidden="1"/>
    <row r="64674" hidden="1"/>
    <row r="64675" hidden="1"/>
    <row r="64676" hidden="1"/>
    <row r="64677" hidden="1"/>
    <row r="64678" hidden="1"/>
    <row r="64679" hidden="1"/>
    <row r="64680" hidden="1"/>
    <row r="64681" hidden="1"/>
    <row r="64682" hidden="1"/>
    <row r="64683" hidden="1"/>
    <row r="64684" hidden="1"/>
    <row r="64685" hidden="1"/>
    <row r="64686" hidden="1"/>
    <row r="64687" hidden="1"/>
    <row r="64688" hidden="1"/>
    <row r="64689" hidden="1"/>
    <row r="64690" hidden="1"/>
    <row r="64691" hidden="1"/>
    <row r="64692" hidden="1"/>
    <row r="64693" hidden="1"/>
    <row r="64694" hidden="1"/>
    <row r="64695" hidden="1"/>
    <row r="64696" hidden="1"/>
    <row r="64697" hidden="1"/>
    <row r="64698" hidden="1"/>
    <row r="64699" hidden="1"/>
    <row r="64700" hidden="1"/>
    <row r="64701" hidden="1"/>
    <row r="64702" hidden="1"/>
    <row r="64703" hidden="1"/>
    <row r="64704" hidden="1"/>
    <row r="64705" hidden="1"/>
    <row r="64706" hidden="1"/>
    <row r="64707" hidden="1"/>
    <row r="64708" hidden="1"/>
    <row r="64709" hidden="1"/>
    <row r="64710" hidden="1"/>
    <row r="64711" hidden="1"/>
    <row r="64712" hidden="1"/>
    <row r="64713" hidden="1"/>
    <row r="64714" hidden="1"/>
    <row r="64715" hidden="1"/>
    <row r="64716" hidden="1"/>
    <row r="64717" hidden="1"/>
    <row r="64718" hidden="1"/>
    <row r="64719" hidden="1"/>
    <row r="64720" hidden="1"/>
    <row r="64721" hidden="1"/>
    <row r="64722" hidden="1"/>
    <row r="64723" hidden="1"/>
    <row r="64724" hidden="1"/>
    <row r="64725" hidden="1"/>
    <row r="64726" hidden="1"/>
    <row r="64727" hidden="1"/>
    <row r="64728" hidden="1"/>
    <row r="64729" hidden="1"/>
    <row r="64730" hidden="1"/>
    <row r="64731" hidden="1"/>
    <row r="64732" hidden="1"/>
    <row r="64733" hidden="1"/>
    <row r="64734" hidden="1"/>
    <row r="64735" hidden="1"/>
    <row r="64736" hidden="1"/>
    <row r="64737" hidden="1"/>
    <row r="64738" hidden="1"/>
    <row r="64739" hidden="1"/>
    <row r="64740" hidden="1"/>
    <row r="64741" hidden="1"/>
    <row r="64742" hidden="1"/>
    <row r="64743" hidden="1"/>
    <row r="64744" hidden="1"/>
    <row r="64745" hidden="1"/>
    <row r="64746" hidden="1"/>
    <row r="64747" hidden="1"/>
    <row r="64748" hidden="1"/>
    <row r="64749" hidden="1"/>
    <row r="64750" hidden="1"/>
    <row r="64751" hidden="1"/>
    <row r="64752" hidden="1"/>
    <row r="64753" hidden="1"/>
    <row r="64754" hidden="1"/>
    <row r="64755" hidden="1"/>
    <row r="64756" hidden="1"/>
    <row r="64757" hidden="1"/>
    <row r="64758" hidden="1"/>
    <row r="64759" hidden="1"/>
    <row r="64760" hidden="1"/>
    <row r="64761" hidden="1"/>
    <row r="64762" hidden="1"/>
    <row r="64763" hidden="1"/>
    <row r="64764" hidden="1"/>
    <row r="64765" hidden="1"/>
    <row r="64766" hidden="1"/>
    <row r="64767" hidden="1"/>
    <row r="64768" hidden="1"/>
    <row r="64769" hidden="1"/>
    <row r="64770" hidden="1"/>
    <row r="64771" hidden="1"/>
    <row r="64772" hidden="1"/>
    <row r="64773" hidden="1"/>
    <row r="64774" hidden="1"/>
    <row r="64775" hidden="1"/>
    <row r="64776" hidden="1"/>
    <row r="64777" hidden="1"/>
    <row r="64778" hidden="1"/>
    <row r="64779" hidden="1"/>
    <row r="64780" hidden="1"/>
    <row r="64781" hidden="1"/>
    <row r="64782" hidden="1"/>
    <row r="64783" hidden="1"/>
    <row r="64784" hidden="1"/>
    <row r="64785" hidden="1"/>
    <row r="64786" hidden="1"/>
    <row r="64787" hidden="1"/>
    <row r="64788" hidden="1"/>
    <row r="64789" hidden="1"/>
    <row r="64790" hidden="1"/>
    <row r="64791" hidden="1"/>
    <row r="64792" hidden="1"/>
    <row r="64793" hidden="1"/>
    <row r="64794" hidden="1"/>
    <row r="64795" hidden="1"/>
    <row r="64796" hidden="1"/>
    <row r="64797" hidden="1"/>
    <row r="64798" hidden="1"/>
    <row r="64799" hidden="1"/>
    <row r="64800" hidden="1"/>
    <row r="64801" hidden="1"/>
    <row r="64802" hidden="1"/>
    <row r="64803" hidden="1"/>
    <row r="64804" hidden="1"/>
    <row r="64805" hidden="1"/>
    <row r="64806" hidden="1"/>
    <row r="64807" hidden="1"/>
    <row r="64808" hidden="1"/>
    <row r="64809" hidden="1"/>
    <row r="64810" hidden="1"/>
    <row r="64811" hidden="1"/>
    <row r="64812" hidden="1"/>
    <row r="64813" hidden="1"/>
    <row r="64814" hidden="1"/>
    <row r="64815" hidden="1"/>
    <row r="64816" hidden="1"/>
    <row r="64817" hidden="1"/>
    <row r="64818" hidden="1"/>
    <row r="64819" hidden="1"/>
    <row r="64820" hidden="1"/>
    <row r="64821" hidden="1"/>
    <row r="64822" hidden="1"/>
    <row r="64823" hidden="1"/>
    <row r="64824" hidden="1"/>
    <row r="64825" hidden="1"/>
    <row r="64826" hidden="1"/>
    <row r="64827" hidden="1"/>
    <row r="64828" hidden="1"/>
    <row r="64829" hidden="1"/>
    <row r="64830" hidden="1"/>
    <row r="64831" hidden="1"/>
    <row r="64832" hidden="1"/>
    <row r="64833" hidden="1"/>
    <row r="64834" hidden="1"/>
    <row r="64835" hidden="1"/>
    <row r="64836" hidden="1"/>
    <row r="64837" hidden="1"/>
    <row r="64838" hidden="1"/>
    <row r="64839" hidden="1"/>
    <row r="64840" hidden="1"/>
    <row r="64841" hidden="1"/>
    <row r="64842" hidden="1"/>
    <row r="64843" hidden="1"/>
    <row r="64844" hidden="1"/>
    <row r="64845" hidden="1"/>
    <row r="64846" hidden="1"/>
    <row r="64847" hidden="1"/>
    <row r="64848" hidden="1"/>
    <row r="64849" hidden="1"/>
    <row r="64850" hidden="1"/>
    <row r="64851" hidden="1"/>
    <row r="64852" hidden="1"/>
    <row r="64853" hidden="1"/>
    <row r="64854" hidden="1"/>
    <row r="64855" hidden="1"/>
    <row r="64856" hidden="1"/>
    <row r="64857" hidden="1"/>
    <row r="64858" hidden="1"/>
    <row r="64859" hidden="1"/>
    <row r="64860" hidden="1"/>
    <row r="64861" hidden="1"/>
    <row r="64862" hidden="1"/>
    <row r="64863" hidden="1"/>
    <row r="64864" hidden="1"/>
    <row r="64865" hidden="1"/>
    <row r="64866" hidden="1"/>
    <row r="64867" hidden="1"/>
    <row r="64868" hidden="1"/>
    <row r="64869" hidden="1"/>
    <row r="64870" hidden="1"/>
    <row r="64871" hidden="1"/>
    <row r="64872" hidden="1"/>
    <row r="64873" hidden="1"/>
    <row r="64874" hidden="1"/>
    <row r="64875" hidden="1"/>
    <row r="64876" hidden="1"/>
    <row r="64877" hidden="1"/>
    <row r="64878" hidden="1"/>
    <row r="64879" hidden="1"/>
    <row r="64880" hidden="1"/>
    <row r="64881" hidden="1"/>
    <row r="64882" hidden="1"/>
    <row r="64883" hidden="1"/>
    <row r="64884" hidden="1"/>
    <row r="64885" hidden="1"/>
    <row r="64886" hidden="1"/>
    <row r="64887" hidden="1"/>
    <row r="64888" hidden="1"/>
    <row r="64889" hidden="1"/>
    <row r="64890" hidden="1"/>
    <row r="64891" hidden="1"/>
    <row r="64892" hidden="1"/>
    <row r="64893" hidden="1"/>
    <row r="64894" hidden="1"/>
    <row r="64895" hidden="1"/>
    <row r="64896" hidden="1"/>
    <row r="64897" hidden="1"/>
    <row r="64898" hidden="1"/>
    <row r="64899" hidden="1"/>
    <row r="64900" hidden="1"/>
    <row r="64901" hidden="1"/>
    <row r="64902" hidden="1"/>
    <row r="64903" hidden="1"/>
    <row r="64904" hidden="1"/>
    <row r="64905" hidden="1"/>
    <row r="64906" hidden="1"/>
    <row r="64907" hidden="1"/>
    <row r="64908" hidden="1"/>
    <row r="64909" hidden="1"/>
    <row r="64910" hidden="1"/>
    <row r="64911" hidden="1"/>
    <row r="64912" hidden="1"/>
    <row r="64913" hidden="1"/>
    <row r="64914" hidden="1"/>
    <row r="64915" hidden="1"/>
    <row r="64916" hidden="1"/>
    <row r="64917" hidden="1"/>
    <row r="64918" hidden="1"/>
    <row r="64919" hidden="1"/>
    <row r="64920" hidden="1"/>
    <row r="64921" hidden="1"/>
    <row r="64922" hidden="1"/>
    <row r="64923" hidden="1"/>
    <row r="64924" hidden="1"/>
    <row r="64925" hidden="1"/>
    <row r="64926" hidden="1"/>
    <row r="64927" hidden="1"/>
    <row r="64928" hidden="1"/>
    <row r="64929" hidden="1"/>
    <row r="64930" hidden="1"/>
    <row r="64931" hidden="1"/>
    <row r="64932" hidden="1"/>
    <row r="64933" hidden="1"/>
    <row r="64934" hidden="1"/>
    <row r="64935" hidden="1"/>
    <row r="64936" hidden="1"/>
    <row r="64937" hidden="1"/>
    <row r="64938" hidden="1"/>
    <row r="64939" hidden="1"/>
    <row r="64940" hidden="1"/>
    <row r="64941" hidden="1"/>
    <row r="64942" hidden="1"/>
    <row r="64943" hidden="1"/>
    <row r="64944" hidden="1"/>
    <row r="64945" hidden="1"/>
    <row r="64946" hidden="1"/>
    <row r="64947" hidden="1"/>
    <row r="64948" hidden="1"/>
    <row r="64949" hidden="1"/>
    <row r="64950" hidden="1"/>
    <row r="64951" hidden="1"/>
    <row r="64952" hidden="1"/>
    <row r="64953" hidden="1"/>
    <row r="64954" hidden="1"/>
    <row r="64955" hidden="1"/>
    <row r="64956" hidden="1"/>
    <row r="64957" hidden="1"/>
    <row r="64958" hidden="1"/>
    <row r="64959" hidden="1"/>
    <row r="64960" hidden="1"/>
    <row r="64961" hidden="1"/>
    <row r="64962" hidden="1"/>
    <row r="64963" hidden="1"/>
    <row r="64964" hidden="1"/>
    <row r="64965" hidden="1"/>
    <row r="64966" hidden="1"/>
    <row r="64967" hidden="1"/>
    <row r="64968" hidden="1"/>
    <row r="64969" hidden="1"/>
    <row r="64970" hidden="1"/>
    <row r="64971" hidden="1"/>
    <row r="64972" hidden="1"/>
    <row r="64973" hidden="1"/>
    <row r="64974" hidden="1"/>
    <row r="64975" hidden="1"/>
    <row r="64976" hidden="1"/>
    <row r="64977" hidden="1"/>
    <row r="64978" hidden="1"/>
    <row r="64979" hidden="1"/>
    <row r="64980" hidden="1"/>
    <row r="64981" hidden="1"/>
    <row r="64982" hidden="1"/>
    <row r="64983" hidden="1"/>
    <row r="64984" hidden="1"/>
    <row r="64985" hidden="1"/>
    <row r="64986" hidden="1"/>
    <row r="64987" hidden="1"/>
    <row r="64988" hidden="1"/>
    <row r="64989" hidden="1"/>
    <row r="64990" hidden="1"/>
    <row r="64991" hidden="1"/>
    <row r="64992" hidden="1"/>
    <row r="64993" hidden="1"/>
    <row r="64994" hidden="1"/>
    <row r="64995" hidden="1"/>
    <row r="64996" hidden="1"/>
    <row r="64997" hidden="1"/>
    <row r="64998" hidden="1"/>
    <row r="64999" hidden="1"/>
    <row r="65000" hidden="1"/>
    <row r="65001" hidden="1"/>
    <row r="65002" hidden="1"/>
    <row r="65003" hidden="1"/>
    <row r="65004" hidden="1"/>
    <row r="65005" hidden="1"/>
    <row r="65006" hidden="1"/>
    <row r="65007" hidden="1"/>
    <row r="65008" hidden="1"/>
    <row r="65009" hidden="1"/>
    <row r="65010" hidden="1"/>
    <row r="65011" hidden="1"/>
    <row r="65012" hidden="1"/>
    <row r="65013" hidden="1"/>
    <row r="65014" hidden="1"/>
    <row r="65015" hidden="1"/>
    <row r="65016" hidden="1"/>
    <row r="65017" hidden="1"/>
    <row r="65018" hidden="1"/>
    <row r="65019" hidden="1"/>
    <row r="65020" hidden="1"/>
    <row r="65021" hidden="1"/>
    <row r="65022" hidden="1"/>
    <row r="65023" hidden="1"/>
    <row r="65024" hidden="1"/>
    <row r="65025" hidden="1"/>
    <row r="65026" hidden="1"/>
    <row r="65027" hidden="1"/>
    <row r="65028" hidden="1"/>
    <row r="65029" hidden="1"/>
    <row r="65030" hidden="1"/>
    <row r="65031" hidden="1"/>
    <row r="65032" hidden="1"/>
    <row r="65033" hidden="1"/>
    <row r="65034" hidden="1"/>
    <row r="65035" hidden="1"/>
    <row r="65036" hidden="1"/>
    <row r="65037" hidden="1"/>
    <row r="65038" hidden="1"/>
    <row r="65039" hidden="1"/>
    <row r="65040" hidden="1"/>
    <row r="65041" hidden="1"/>
    <row r="65042" hidden="1"/>
    <row r="65043" hidden="1"/>
    <row r="65044" hidden="1"/>
    <row r="65045" hidden="1"/>
    <row r="65046" hidden="1"/>
    <row r="65047" hidden="1"/>
    <row r="65048" hidden="1"/>
    <row r="65049" hidden="1"/>
    <row r="65050" hidden="1"/>
    <row r="65051" hidden="1"/>
    <row r="65052" hidden="1"/>
    <row r="65053" hidden="1"/>
    <row r="65054" hidden="1"/>
    <row r="65055" hidden="1"/>
    <row r="65056" hidden="1"/>
    <row r="65057" hidden="1"/>
    <row r="65058" hidden="1"/>
    <row r="65059" hidden="1"/>
    <row r="65060" hidden="1"/>
    <row r="65061" hidden="1"/>
    <row r="65062" hidden="1"/>
    <row r="65063" hidden="1"/>
    <row r="65064" hidden="1"/>
    <row r="65065" hidden="1"/>
    <row r="65066" hidden="1"/>
    <row r="65067" hidden="1"/>
    <row r="65068" hidden="1"/>
    <row r="65069" hidden="1"/>
    <row r="65070" hidden="1"/>
    <row r="65071" hidden="1"/>
    <row r="65072" hidden="1"/>
    <row r="65073" hidden="1"/>
    <row r="65074" hidden="1"/>
    <row r="65075" hidden="1"/>
    <row r="65076" hidden="1"/>
    <row r="65077" hidden="1"/>
    <row r="65078" hidden="1"/>
    <row r="65079" hidden="1"/>
    <row r="65080" hidden="1"/>
    <row r="65081" hidden="1"/>
    <row r="65082" hidden="1"/>
    <row r="65083" hidden="1"/>
    <row r="65084" hidden="1"/>
    <row r="65085" hidden="1"/>
    <row r="65086" hidden="1"/>
    <row r="65087" hidden="1"/>
    <row r="65088" hidden="1"/>
    <row r="65089" hidden="1"/>
    <row r="65090" hidden="1"/>
    <row r="65091" hidden="1"/>
    <row r="65092" hidden="1"/>
    <row r="65093" hidden="1"/>
    <row r="65094" hidden="1"/>
    <row r="65095" hidden="1"/>
    <row r="65096" hidden="1"/>
    <row r="65097" hidden="1"/>
    <row r="65098" hidden="1"/>
    <row r="65099" hidden="1"/>
    <row r="65100" hidden="1"/>
    <row r="65101" hidden="1"/>
    <row r="65102" hidden="1"/>
    <row r="65103" hidden="1"/>
    <row r="65104" hidden="1"/>
    <row r="65105" hidden="1"/>
    <row r="65106" hidden="1"/>
    <row r="65107" hidden="1"/>
    <row r="65108" hidden="1"/>
    <row r="65109" hidden="1"/>
    <row r="65110" hidden="1"/>
    <row r="65111" hidden="1"/>
    <row r="65112" hidden="1"/>
    <row r="65113" hidden="1"/>
    <row r="65114" hidden="1"/>
    <row r="65115" hidden="1"/>
    <row r="65116" hidden="1"/>
    <row r="65117" hidden="1"/>
    <row r="65118" hidden="1"/>
    <row r="65119" hidden="1"/>
    <row r="65120" hidden="1"/>
    <row r="65121" hidden="1"/>
    <row r="65122" hidden="1"/>
    <row r="65123" hidden="1"/>
    <row r="65124" hidden="1"/>
    <row r="65125" hidden="1"/>
    <row r="65126" hidden="1"/>
    <row r="65127" hidden="1"/>
    <row r="65128" hidden="1"/>
    <row r="65129" hidden="1"/>
    <row r="65130" hidden="1"/>
    <row r="65131" hidden="1"/>
    <row r="65132" hidden="1"/>
    <row r="65133" hidden="1"/>
    <row r="65134" hidden="1"/>
    <row r="65135" hidden="1"/>
    <row r="65136" hidden="1"/>
    <row r="65137" hidden="1"/>
    <row r="65138" hidden="1"/>
    <row r="65139" hidden="1"/>
    <row r="65140" hidden="1"/>
    <row r="65141" hidden="1"/>
    <row r="65142" hidden="1"/>
    <row r="65143" hidden="1"/>
    <row r="65144" hidden="1"/>
    <row r="65145" hidden="1"/>
    <row r="65146" hidden="1"/>
    <row r="65147" hidden="1"/>
    <row r="65148" hidden="1"/>
    <row r="65149" hidden="1"/>
    <row r="65150" hidden="1"/>
    <row r="65151" hidden="1"/>
    <row r="65152" hidden="1"/>
    <row r="65153" hidden="1"/>
    <row r="65154" hidden="1"/>
    <row r="65155" hidden="1"/>
    <row r="65156" hidden="1"/>
    <row r="65157" hidden="1"/>
    <row r="65158" hidden="1"/>
    <row r="65159" hidden="1"/>
    <row r="65160" hidden="1"/>
    <row r="65161" hidden="1"/>
    <row r="65162" hidden="1"/>
    <row r="65163" hidden="1"/>
    <row r="65164" hidden="1"/>
    <row r="65165" hidden="1"/>
    <row r="65166" hidden="1"/>
    <row r="65167" hidden="1"/>
    <row r="65168" hidden="1"/>
    <row r="65169" hidden="1"/>
    <row r="65170" hidden="1"/>
    <row r="65171" hidden="1"/>
    <row r="65172" hidden="1"/>
    <row r="65173" hidden="1"/>
    <row r="65174" hidden="1"/>
    <row r="65175" hidden="1"/>
    <row r="65176" hidden="1"/>
    <row r="65177" hidden="1"/>
    <row r="65178" hidden="1"/>
    <row r="65179" hidden="1"/>
    <row r="65180" hidden="1"/>
    <row r="65181" hidden="1"/>
    <row r="65182" hidden="1"/>
    <row r="65183" hidden="1"/>
    <row r="65184" hidden="1"/>
    <row r="65185" hidden="1"/>
    <row r="65186" hidden="1"/>
    <row r="65187" hidden="1"/>
    <row r="65188" hidden="1"/>
    <row r="65189" hidden="1"/>
    <row r="65190" hidden="1"/>
    <row r="65191" hidden="1"/>
    <row r="65192" hidden="1"/>
    <row r="65193" hidden="1"/>
    <row r="65194" hidden="1"/>
    <row r="65195" hidden="1"/>
    <row r="65196" hidden="1"/>
    <row r="65197" hidden="1"/>
    <row r="65198" hidden="1"/>
    <row r="65199" hidden="1"/>
    <row r="65200" hidden="1"/>
    <row r="65201" hidden="1"/>
    <row r="65202" hidden="1"/>
    <row r="65203" hidden="1"/>
    <row r="65204" hidden="1"/>
    <row r="65205" hidden="1"/>
    <row r="65206" hidden="1"/>
    <row r="65207" hidden="1"/>
    <row r="65208" hidden="1"/>
    <row r="65209" hidden="1"/>
    <row r="65210" hidden="1"/>
    <row r="65211" hidden="1"/>
    <row r="65212" hidden="1"/>
    <row r="65213" hidden="1"/>
    <row r="65214" hidden="1"/>
    <row r="65215" hidden="1"/>
    <row r="65216" hidden="1"/>
    <row r="65217" hidden="1"/>
    <row r="65218" hidden="1"/>
    <row r="65219" hidden="1"/>
    <row r="65220" hidden="1"/>
    <row r="65221" hidden="1"/>
    <row r="65222" hidden="1"/>
    <row r="65223" hidden="1"/>
    <row r="65224" hidden="1"/>
    <row r="65225" hidden="1"/>
    <row r="65226" hidden="1"/>
    <row r="65227" hidden="1"/>
    <row r="65228" hidden="1"/>
    <row r="65229" hidden="1"/>
    <row r="65230" hidden="1"/>
    <row r="65231" hidden="1"/>
    <row r="65232" hidden="1"/>
    <row r="65233" hidden="1"/>
    <row r="65234" hidden="1"/>
    <row r="65235" hidden="1"/>
    <row r="65236" hidden="1"/>
    <row r="65237" hidden="1"/>
    <row r="65238" hidden="1"/>
    <row r="65239" hidden="1"/>
    <row r="65240" hidden="1"/>
    <row r="65241" hidden="1"/>
    <row r="65242" hidden="1"/>
    <row r="65243" hidden="1"/>
    <row r="65244" hidden="1"/>
    <row r="65245" hidden="1"/>
    <row r="65246" hidden="1"/>
    <row r="65247" hidden="1"/>
    <row r="65248" hidden="1"/>
    <row r="65249" hidden="1"/>
    <row r="65250" hidden="1"/>
    <row r="65251" hidden="1"/>
    <row r="65252" hidden="1"/>
    <row r="65253" hidden="1"/>
    <row r="65254" hidden="1"/>
    <row r="65255" hidden="1"/>
    <row r="65256" hidden="1"/>
    <row r="65257" hidden="1"/>
    <row r="65258" hidden="1"/>
    <row r="65259" hidden="1"/>
    <row r="65260" hidden="1"/>
    <row r="65261" hidden="1"/>
    <row r="65262" hidden="1"/>
    <row r="65263" hidden="1"/>
    <row r="65264" hidden="1"/>
    <row r="65265" hidden="1"/>
    <row r="65266" hidden="1"/>
    <row r="65267" hidden="1"/>
    <row r="65268" hidden="1"/>
    <row r="65269" hidden="1"/>
    <row r="65270" hidden="1"/>
    <row r="65271" hidden="1"/>
    <row r="65272" hidden="1"/>
    <row r="65273" hidden="1"/>
    <row r="65274" hidden="1"/>
    <row r="65275" hidden="1"/>
    <row r="65276" hidden="1"/>
    <row r="65277" hidden="1"/>
    <row r="65278" hidden="1"/>
    <row r="65279" hidden="1"/>
    <row r="65280" hidden="1"/>
    <row r="65281" hidden="1"/>
    <row r="65282" hidden="1"/>
    <row r="65283" hidden="1"/>
    <row r="65284" hidden="1"/>
    <row r="65285" hidden="1"/>
    <row r="65286" hidden="1"/>
    <row r="65287" hidden="1"/>
    <row r="65288" hidden="1"/>
    <row r="65289" hidden="1"/>
    <row r="65290" hidden="1"/>
    <row r="65291" hidden="1"/>
    <row r="65292" hidden="1"/>
    <row r="65293" hidden="1"/>
    <row r="65294" hidden="1"/>
    <row r="65295" hidden="1"/>
    <row r="65296" hidden="1"/>
    <row r="65297" hidden="1"/>
    <row r="65298" hidden="1"/>
    <row r="65299" hidden="1"/>
    <row r="65300" hidden="1"/>
    <row r="65301" hidden="1"/>
    <row r="65302" hidden="1"/>
    <row r="65303" hidden="1"/>
    <row r="65304" hidden="1"/>
    <row r="65305" hidden="1"/>
    <row r="65306" hidden="1"/>
    <row r="65307" hidden="1"/>
    <row r="65308" hidden="1"/>
    <row r="65309" hidden="1"/>
    <row r="65310" hidden="1"/>
    <row r="65311" hidden="1"/>
    <row r="65312" hidden="1"/>
    <row r="65313" hidden="1"/>
    <row r="65314" hidden="1"/>
    <row r="65315" hidden="1"/>
    <row r="65316" hidden="1"/>
    <row r="65317" hidden="1"/>
    <row r="65318" hidden="1"/>
    <row r="65319" hidden="1"/>
    <row r="65320" hidden="1"/>
    <row r="65321" hidden="1"/>
    <row r="65322" hidden="1"/>
    <row r="65323" hidden="1"/>
    <row r="65324" hidden="1"/>
    <row r="65325" hidden="1"/>
    <row r="65326" hidden="1"/>
    <row r="65327" hidden="1"/>
    <row r="65328" hidden="1"/>
    <row r="65329" hidden="1"/>
    <row r="65330" hidden="1"/>
    <row r="65331" hidden="1"/>
    <row r="65332" hidden="1"/>
    <row r="65333" hidden="1"/>
    <row r="65334" hidden="1"/>
    <row r="65335" hidden="1"/>
    <row r="65336" hidden="1"/>
    <row r="65337" hidden="1"/>
    <row r="65338" hidden="1"/>
    <row r="65339" hidden="1"/>
    <row r="65340" hidden="1"/>
    <row r="65341" hidden="1"/>
    <row r="65342" hidden="1"/>
    <row r="65343" hidden="1"/>
    <row r="65344" hidden="1"/>
    <row r="65345" hidden="1"/>
    <row r="65346" hidden="1"/>
    <row r="65347" hidden="1"/>
    <row r="65348" hidden="1"/>
    <row r="65349" hidden="1"/>
    <row r="65350" hidden="1"/>
    <row r="65351" hidden="1"/>
    <row r="65352" hidden="1"/>
    <row r="65353" hidden="1"/>
    <row r="65354" hidden="1"/>
    <row r="65355" hidden="1"/>
    <row r="65356" hidden="1"/>
    <row r="65357" hidden="1"/>
    <row r="65358" hidden="1"/>
    <row r="65359" hidden="1"/>
    <row r="65360" hidden="1"/>
    <row r="65361" hidden="1"/>
    <row r="65362" hidden="1"/>
    <row r="65363" hidden="1"/>
    <row r="65364" hidden="1"/>
    <row r="65365" hidden="1"/>
    <row r="65366" hidden="1"/>
    <row r="65367" hidden="1"/>
    <row r="65368" hidden="1"/>
    <row r="65369" hidden="1"/>
    <row r="65370" hidden="1"/>
    <row r="65371" hidden="1"/>
    <row r="65372" hidden="1"/>
    <row r="65373" hidden="1"/>
    <row r="65374" hidden="1"/>
    <row r="65375" hidden="1"/>
    <row r="65376" hidden="1"/>
    <row r="65377" hidden="1"/>
    <row r="65378" hidden="1"/>
    <row r="65379" hidden="1"/>
    <row r="65380" hidden="1"/>
    <row r="65381" hidden="1"/>
    <row r="65382" hidden="1"/>
    <row r="65383" hidden="1"/>
    <row r="65384" hidden="1"/>
    <row r="65385" hidden="1"/>
    <row r="65386" hidden="1"/>
    <row r="65387" hidden="1"/>
    <row r="65388" hidden="1"/>
    <row r="65389" hidden="1"/>
    <row r="65390" hidden="1"/>
    <row r="65391" hidden="1"/>
    <row r="65392" hidden="1"/>
    <row r="65393" hidden="1"/>
    <row r="65394" hidden="1"/>
    <row r="65395" hidden="1"/>
    <row r="65396" hidden="1"/>
    <row r="65397" hidden="1"/>
    <row r="65398" hidden="1"/>
    <row r="65399" hidden="1"/>
    <row r="65400" hidden="1"/>
    <row r="65401" hidden="1"/>
    <row r="65402" hidden="1"/>
    <row r="65403" hidden="1"/>
    <row r="65404" hidden="1"/>
    <row r="65405" hidden="1"/>
    <row r="65406" hidden="1"/>
    <row r="65407" hidden="1"/>
    <row r="65408" hidden="1"/>
    <row r="65409" hidden="1"/>
    <row r="65410" hidden="1"/>
    <row r="65411" hidden="1"/>
    <row r="65412" hidden="1"/>
    <row r="65413" hidden="1"/>
    <row r="65414" hidden="1"/>
    <row r="65415" hidden="1"/>
    <row r="65416" hidden="1"/>
    <row r="65417" hidden="1"/>
    <row r="65418" hidden="1"/>
    <row r="65419" hidden="1"/>
    <row r="65420" hidden="1"/>
    <row r="65421" hidden="1"/>
    <row r="65422" hidden="1"/>
    <row r="65423" hidden="1"/>
    <row r="65424" hidden="1"/>
    <row r="65425" hidden="1"/>
    <row r="65426" hidden="1"/>
    <row r="65427" hidden="1"/>
    <row r="65428" hidden="1"/>
    <row r="65429" hidden="1"/>
    <row r="65430" hidden="1"/>
    <row r="65431" hidden="1"/>
    <row r="65432" hidden="1"/>
    <row r="65433" hidden="1"/>
    <row r="65434" hidden="1"/>
    <row r="65435" hidden="1"/>
    <row r="65436" hidden="1"/>
    <row r="65437" hidden="1"/>
    <row r="65438" hidden="1"/>
    <row r="65439" hidden="1"/>
    <row r="65440" hidden="1"/>
    <row r="65441" hidden="1"/>
    <row r="65442" hidden="1"/>
    <row r="65443" hidden="1"/>
    <row r="65444" hidden="1"/>
    <row r="65445" hidden="1"/>
    <row r="65446" hidden="1"/>
    <row r="65447" hidden="1"/>
    <row r="65448" hidden="1"/>
    <row r="65449" hidden="1"/>
    <row r="65450" hidden="1"/>
    <row r="65451" hidden="1"/>
    <row r="65452" hidden="1"/>
    <row r="65453" hidden="1"/>
    <row r="65454" hidden="1"/>
    <row r="65455" hidden="1"/>
    <row r="65456" hidden="1"/>
    <row r="65457" hidden="1"/>
    <row r="65458" hidden="1"/>
    <row r="65459" hidden="1"/>
    <row r="65460" hidden="1"/>
    <row r="65461" hidden="1"/>
    <row r="65462" hidden="1"/>
    <row r="65463" hidden="1"/>
    <row r="65464" hidden="1"/>
    <row r="65465" hidden="1"/>
    <row r="65466" hidden="1"/>
    <row r="65467" hidden="1"/>
    <row r="65468" hidden="1"/>
    <row r="65469" hidden="1"/>
    <row r="65470" hidden="1"/>
    <row r="65471" hidden="1"/>
    <row r="65472" hidden="1"/>
    <row r="65473" hidden="1"/>
    <row r="65474" hidden="1"/>
    <row r="65475" hidden="1"/>
    <row r="65476" hidden="1"/>
    <row r="65477" hidden="1"/>
    <row r="65478" hidden="1"/>
    <row r="65479" hidden="1"/>
    <row r="65480" hidden="1"/>
    <row r="65481" hidden="1"/>
    <row r="65482" hidden="1"/>
    <row r="65483" hidden="1"/>
    <row r="65484" hidden="1"/>
    <row r="65485" hidden="1"/>
    <row r="65486" hidden="1"/>
    <row r="65487" hidden="1"/>
    <row r="65488" hidden="1"/>
    <row r="65489" hidden="1"/>
    <row r="65490" hidden="1"/>
    <row r="65491" hidden="1"/>
    <row r="65492" hidden="1"/>
    <row r="65493" hidden="1"/>
    <row r="65494" hidden="1"/>
    <row r="65495" hidden="1"/>
    <row r="65496" hidden="1"/>
    <row r="65497" hidden="1"/>
    <row r="65498" hidden="1"/>
    <row r="65499" hidden="1"/>
    <row r="65500" hidden="1"/>
    <row r="65501" hidden="1"/>
    <row r="65502" hidden="1"/>
    <row r="65503" hidden="1"/>
    <row r="65504" hidden="1"/>
    <row r="65505" hidden="1"/>
    <row r="65506" hidden="1"/>
    <row r="65507" hidden="1"/>
    <row r="65508" hidden="1"/>
    <row r="65509" hidden="1"/>
    <row r="65510" hidden="1"/>
    <row r="65511" hidden="1"/>
    <row r="65512" hidden="1"/>
    <row r="65513" hidden="1"/>
    <row r="65514" hidden="1"/>
    <row r="65515" hidden="1"/>
    <row r="65516" hidden="1"/>
    <row r="65517" hidden="1"/>
    <row r="65518" hidden="1"/>
    <row r="65519" hidden="1"/>
    <row r="65520" hidden="1"/>
    <row r="65521" hidden="1"/>
    <row r="65522" hidden="1"/>
    <row r="65523" hidden="1"/>
    <row r="65524" hidden="1"/>
    <row r="65525" hidden="1"/>
    <row r="65526" hidden="1"/>
    <row r="65527" hidden="1"/>
    <row r="65528" hidden="1"/>
    <row r="65529" hidden="1"/>
    <row r="65530" hidden="1"/>
    <row r="65531" hidden="1"/>
    <row r="65532" hidden="1"/>
    <row r="65533" hidden="1"/>
    <row r="65534" hidden="1"/>
    <row r="65535" hidden="1"/>
    <row r="65536" hidden="1"/>
    <row r="65537" hidden="1"/>
    <row r="65538" hidden="1"/>
    <row r="65539" hidden="1"/>
    <row r="65540" hidden="1"/>
    <row r="65541" hidden="1"/>
    <row r="65542" hidden="1"/>
    <row r="65543" hidden="1"/>
    <row r="65544" hidden="1"/>
    <row r="65545" hidden="1"/>
    <row r="65546" hidden="1"/>
    <row r="65547" hidden="1"/>
    <row r="65548" hidden="1"/>
    <row r="65549" hidden="1"/>
    <row r="65550" hidden="1"/>
    <row r="65551" hidden="1"/>
    <row r="65552" hidden="1"/>
    <row r="65553" hidden="1"/>
    <row r="65554" hidden="1"/>
    <row r="65555" hidden="1"/>
    <row r="65556" hidden="1"/>
    <row r="65557" hidden="1"/>
    <row r="65558" hidden="1"/>
    <row r="65559" hidden="1"/>
    <row r="65560" hidden="1"/>
    <row r="65561" hidden="1"/>
    <row r="65562" hidden="1"/>
    <row r="65563" hidden="1"/>
    <row r="65564" hidden="1"/>
    <row r="65565" hidden="1"/>
    <row r="65566" hidden="1"/>
    <row r="65567" hidden="1"/>
    <row r="65568" hidden="1"/>
    <row r="65569" hidden="1"/>
    <row r="65570" hidden="1"/>
    <row r="65571" hidden="1"/>
    <row r="65572" hidden="1"/>
    <row r="65573" hidden="1"/>
    <row r="65574" hidden="1"/>
    <row r="65575" hidden="1"/>
    <row r="65576" hidden="1"/>
    <row r="65577" hidden="1"/>
    <row r="65578" hidden="1"/>
    <row r="65579" hidden="1"/>
    <row r="65580" hidden="1"/>
    <row r="65581" hidden="1"/>
    <row r="65582" hidden="1"/>
    <row r="65583" hidden="1"/>
    <row r="65584" hidden="1"/>
    <row r="65585" hidden="1"/>
    <row r="65586" hidden="1"/>
    <row r="65587" hidden="1"/>
    <row r="65588" hidden="1"/>
    <row r="65589" hidden="1"/>
    <row r="65590" hidden="1"/>
    <row r="65591" hidden="1"/>
    <row r="65592" hidden="1"/>
    <row r="65593" hidden="1"/>
    <row r="65594" hidden="1"/>
    <row r="65595" hidden="1"/>
    <row r="65596" hidden="1"/>
    <row r="65597" hidden="1"/>
    <row r="65598" hidden="1"/>
    <row r="65599" hidden="1"/>
    <row r="65600" hidden="1"/>
    <row r="65601" hidden="1"/>
    <row r="65602" hidden="1"/>
    <row r="65603" hidden="1"/>
    <row r="65604" hidden="1"/>
    <row r="65605" hidden="1"/>
    <row r="65606" hidden="1"/>
    <row r="65607" hidden="1"/>
    <row r="65608" hidden="1"/>
    <row r="65609" hidden="1"/>
    <row r="65610" hidden="1"/>
    <row r="65611" hidden="1"/>
    <row r="65612" hidden="1"/>
    <row r="65613" hidden="1"/>
    <row r="65614" hidden="1"/>
    <row r="65615" hidden="1"/>
    <row r="65616" hidden="1"/>
    <row r="65617" hidden="1"/>
    <row r="65618" hidden="1"/>
    <row r="65619" hidden="1"/>
    <row r="65620" hidden="1"/>
    <row r="65621" hidden="1"/>
    <row r="65622" hidden="1"/>
    <row r="65623" hidden="1"/>
    <row r="65624" hidden="1"/>
    <row r="65625" hidden="1"/>
    <row r="65626" hidden="1"/>
    <row r="65627" hidden="1"/>
    <row r="65628" hidden="1"/>
    <row r="65629" hidden="1"/>
    <row r="65630" hidden="1"/>
    <row r="65631" hidden="1"/>
    <row r="65632" hidden="1"/>
    <row r="65633" hidden="1"/>
    <row r="65634" hidden="1"/>
    <row r="65635" hidden="1"/>
    <row r="65636" hidden="1"/>
    <row r="65637" hidden="1"/>
    <row r="65638" hidden="1"/>
    <row r="65639" hidden="1"/>
    <row r="65640" hidden="1"/>
    <row r="65641" hidden="1"/>
    <row r="65642" hidden="1"/>
    <row r="65643" hidden="1"/>
    <row r="65644" hidden="1"/>
    <row r="65645" hidden="1"/>
    <row r="65646" hidden="1"/>
    <row r="65647" hidden="1"/>
    <row r="65648" hidden="1"/>
    <row r="65649" hidden="1"/>
    <row r="65650" hidden="1"/>
    <row r="65651" hidden="1"/>
    <row r="65652" hidden="1"/>
    <row r="65653" hidden="1"/>
    <row r="65654" hidden="1"/>
    <row r="65655" hidden="1"/>
    <row r="65656" hidden="1"/>
    <row r="65657" hidden="1"/>
    <row r="65658" hidden="1"/>
    <row r="65659" hidden="1"/>
    <row r="65660" hidden="1"/>
    <row r="65661" hidden="1"/>
    <row r="65662" hidden="1"/>
    <row r="65663" hidden="1"/>
    <row r="65664" hidden="1"/>
    <row r="65665" hidden="1"/>
    <row r="65666" hidden="1"/>
    <row r="65667" hidden="1"/>
    <row r="65668" hidden="1"/>
    <row r="65669" hidden="1"/>
    <row r="65670" hidden="1"/>
    <row r="65671" hidden="1"/>
    <row r="65672" hidden="1"/>
    <row r="65673" hidden="1"/>
    <row r="65674" hidden="1"/>
    <row r="65675" hidden="1"/>
    <row r="65676" hidden="1"/>
    <row r="65677" hidden="1"/>
    <row r="65678" hidden="1"/>
    <row r="65679" hidden="1"/>
    <row r="65680" hidden="1"/>
    <row r="65681" hidden="1"/>
    <row r="65682" hidden="1"/>
    <row r="65683" hidden="1"/>
    <row r="65684" hidden="1"/>
    <row r="65685" hidden="1"/>
    <row r="65686" hidden="1"/>
    <row r="65687" hidden="1"/>
    <row r="65688" hidden="1"/>
    <row r="65689" hidden="1"/>
    <row r="65690" hidden="1"/>
    <row r="65691" hidden="1"/>
    <row r="65692" hidden="1"/>
    <row r="65693" hidden="1"/>
    <row r="65694" hidden="1"/>
    <row r="65695" hidden="1"/>
    <row r="65696" hidden="1"/>
    <row r="65697" hidden="1"/>
    <row r="65698" hidden="1"/>
    <row r="65699" hidden="1"/>
    <row r="65700" hidden="1"/>
    <row r="65701" hidden="1"/>
    <row r="65702" hidden="1"/>
    <row r="65703" hidden="1"/>
    <row r="65704" hidden="1"/>
    <row r="65705" hidden="1"/>
    <row r="65706" hidden="1"/>
    <row r="65707" hidden="1"/>
    <row r="65708" hidden="1"/>
    <row r="65709" hidden="1"/>
    <row r="65710" hidden="1"/>
    <row r="65711" hidden="1"/>
    <row r="65712" hidden="1"/>
    <row r="65713" hidden="1"/>
    <row r="65714" hidden="1"/>
    <row r="65715" hidden="1"/>
    <row r="65716" hidden="1"/>
    <row r="65717" hidden="1"/>
    <row r="65718" hidden="1"/>
    <row r="65719" hidden="1"/>
    <row r="65720" hidden="1"/>
    <row r="65721" hidden="1"/>
    <row r="65722" hidden="1"/>
    <row r="65723" hidden="1"/>
    <row r="65724" hidden="1"/>
    <row r="65725" hidden="1"/>
    <row r="65726" hidden="1"/>
    <row r="65727" hidden="1"/>
    <row r="65728" hidden="1"/>
    <row r="65729" hidden="1"/>
    <row r="65730" hidden="1"/>
    <row r="65731" hidden="1"/>
    <row r="65732" hidden="1"/>
    <row r="65733" hidden="1"/>
    <row r="65734" hidden="1"/>
    <row r="65735" hidden="1"/>
    <row r="65736" hidden="1"/>
    <row r="65737" hidden="1"/>
    <row r="65738" hidden="1"/>
    <row r="65739" hidden="1"/>
    <row r="65740" hidden="1"/>
    <row r="65741" hidden="1"/>
    <row r="65742" hidden="1"/>
    <row r="65743" hidden="1"/>
    <row r="65744" hidden="1"/>
    <row r="65745" hidden="1"/>
    <row r="65746" hidden="1"/>
    <row r="65747" hidden="1"/>
    <row r="65748" hidden="1"/>
    <row r="65749" hidden="1"/>
    <row r="65750" hidden="1"/>
    <row r="65751" hidden="1"/>
    <row r="65752" hidden="1"/>
    <row r="65753" hidden="1"/>
    <row r="65754" hidden="1"/>
    <row r="65755" hidden="1"/>
    <row r="65756" hidden="1"/>
    <row r="65757" hidden="1"/>
    <row r="65758" hidden="1"/>
    <row r="65759" hidden="1"/>
    <row r="65760" hidden="1"/>
    <row r="65761" hidden="1"/>
    <row r="65762" hidden="1"/>
    <row r="65763" hidden="1"/>
    <row r="65764" hidden="1"/>
    <row r="65765" hidden="1"/>
    <row r="65766" hidden="1"/>
    <row r="65767" hidden="1"/>
    <row r="65768" hidden="1"/>
    <row r="65769" hidden="1"/>
    <row r="65770" hidden="1"/>
    <row r="65771" hidden="1"/>
    <row r="65772" hidden="1"/>
    <row r="65773" hidden="1"/>
    <row r="65774" hidden="1"/>
    <row r="65775" hidden="1"/>
    <row r="65776" hidden="1"/>
    <row r="65777" hidden="1"/>
    <row r="65778" hidden="1"/>
    <row r="65779" hidden="1"/>
    <row r="65780" hidden="1"/>
    <row r="65781" hidden="1"/>
    <row r="65782" hidden="1"/>
    <row r="65783" hidden="1"/>
    <row r="65784" hidden="1"/>
    <row r="65785" hidden="1"/>
    <row r="65786" hidden="1"/>
    <row r="65787" hidden="1"/>
    <row r="65788" hidden="1"/>
    <row r="65789" hidden="1"/>
    <row r="65790" hidden="1"/>
    <row r="65791" hidden="1"/>
    <row r="65792" hidden="1"/>
    <row r="65793" hidden="1"/>
    <row r="65794" hidden="1"/>
    <row r="65795" hidden="1"/>
    <row r="65796" hidden="1"/>
    <row r="65797" hidden="1"/>
    <row r="65798" hidden="1"/>
    <row r="65799" hidden="1"/>
    <row r="65800" hidden="1"/>
    <row r="65801" hidden="1"/>
    <row r="65802" hidden="1"/>
    <row r="65803" hidden="1"/>
    <row r="65804" hidden="1"/>
    <row r="65805" hidden="1"/>
    <row r="65806" hidden="1"/>
    <row r="65807" hidden="1"/>
    <row r="65808" hidden="1"/>
    <row r="65809" hidden="1"/>
    <row r="65810" hidden="1"/>
    <row r="65811" hidden="1"/>
    <row r="65812" hidden="1"/>
    <row r="65813" hidden="1"/>
    <row r="65814" hidden="1"/>
    <row r="65815" hidden="1"/>
    <row r="65816" hidden="1"/>
    <row r="65817" hidden="1"/>
    <row r="65818" hidden="1"/>
    <row r="65819" hidden="1"/>
    <row r="65820" hidden="1"/>
    <row r="65821" hidden="1"/>
    <row r="65822" hidden="1"/>
    <row r="65823" hidden="1"/>
    <row r="65824" hidden="1"/>
    <row r="65825" hidden="1"/>
    <row r="65826" hidden="1"/>
    <row r="65827" hidden="1"/>
    <row r="65828" hidden="1"/>
    <row r="65829" hidden="1"/>
    <row r="65830" hidden="1"/>
    <row r="65831" hidden="1"/>
    <row r="65832" hidden="1"/>
    <row r="65833" hidden="1"/>
    <row r="65834" hidden="1"/>
    <row r="65835" hidden="1"/>
    <row r="65836" hidden="1"/>
    <row r="65837" hidden="1"/>
    <row r="65838" hidden="1"/>
    <row r="65839" hidden="1"/>
    <row r="65840" hidden="1"/>
    <row r="65841" hidden="1"/>
    <row r="65842" hidden="1"/>
    <row r="65843" hidden="1"/>
    <row r="65844" hidden="1"/>
    <row r="65845" hidden="1"/>
    <row r="65846" hidden="1"/>
    <row r="65847" hidden="1"/>
    <row r="65848" hidden="1"/>
    <row r="65849" hidden="1"/>
    <row r="65850" hidden="1"/>
    <row r="65851" hidden="1"/>
    <row r="65852" hidden="1"/>
    <row r="65853" hidden="1"/>
    <row r="65854" hidden="1"/>
    <row r="65855" hidden="1"/>
    <row r="65856" hidden="1"/>
    <row r="65857" hidden="1"/>
    <row r="65858" hidden="1"/>
    <row r="65859" hidden="1"/>
    <row r="65860" hidden="1"/>
    <row r="65861" hidden="1"/>
    <row r="65862" hidden="1"/>
    <row r="65863" hidden="1"/>
    <row r="65864" hidden="1"/>
    <row r="65865" hidden="1"/>
    <row r="65866" hidden="1"/>
    <row r="65867" hidden="1"/>
    <row r="65868" hidden="1"/>
    <row r="65869" hidden="1"/>
    <row r="65870" hidden="1"/>
    <row r="65871" hidden="1"/>
    <row r="65872" hidden="1"/>
    <row r="65873" hidden="1"/>
    <row r="65874" hidden="1"/>
    <row r="65875" hidden="1"/>
    <row r="65876" hidden="1"/>
    <row r="65877" hidden="1"/>
    <row r="65878" hidden="1"/>
    <row r="65879" hidden="1"/>
    <row r="65880" hidden="1"/>
    <row r="65881" hidden="1"/>
    <row r="65882" hidden="1"/>
    <row r="65883" hidden="1"/>
    <row r="65884" hidden="1"/>
    <row r="65885" hidden="1"/>
    <row r="65886" hidden="1"/>
    <row r="65887" hidden="1"/>
    <row r="65888" hidden="1"/>
    <row r="65889" hidden="1"/>
    <row r="65890" hidden="1"/>
    <row r="65891" hidden="1"/>
    <row r="65892" hidden="1"/>
    <row r="65893" hidden="1"/>
    <row r="65894" hidden="1"/>
    <row r="65895" hidden="1"/>
    <row r="65896" hidden="1"/>
    <row r="65897" hidden="1"/>
    <row r="65898" hidden="1"/>
    <row r="65899" hidden="1"/>
    <row r="65900" hidden="1"/>
    <row r="65901" hidden="1"/>
    <row r="65902" hidden="1"/>
    <row r="65903" hidden="1"/>
    <row r="65904" hidden="1"/>
    <row r="65905" hidden="1"/>
    <row r="65906" hidden="1"/>
    <row r="65907" hidden="1"/>
    <row r="65908" hidden="1"/>
    <row r="65909" hidden="1"/>
    <row r="65910" hidden="1"/>
    <row r="65911" hidden="1"/>
    <row r="65912" hidden="1"/>
    <row r="65913" hidden="1"/>
    <row r="65914" hidden="1"/>
    <row r="65915" hidden="1"/>
    <row r="65916" hidden="1"/>
    <row r="65917" hidden="1"/>
    <row r="65918" hidden="1"/>
    <row r="65919" hidden="1"/>
    <row r="65920" hidden="1"/>
    <row r="65921" hidden="1"/>
    <row r="65922" hidden="1"/>
    <row r="65923" hidden="1"/>
    <row r="65924" hidden="1"/>
    <row r="65925" hidden="1"/>
    <row r="65926" hidden="1"/>
    <row r="65927" hidden="1"/>
    <row r="65928" hidden="1"/>
    <row r="65929" hidden="1"/>
    <row r="65930" hidden="1"/>
    <row r="65931" hidden="1"/>
    <row r="65932" hidden="1"/>
    <row r="65933" hidden="1"/>
    <row r="65934" hidden="1"/>
    <row r="65935" hidden="1"/>
    <row r="65936" hidden="1"/>
    <row r="65937" hidden="1"/>
    <row r="65938" hidden="1"/>
    <row r="65939" hidden="1"/>
    <row r="65940" hidden="1"/>
    <row r="65941" hidden="1"/>
    <row r="65942" hidden="1"/>
    <row r="65943" hidden="1"/>
    <row r="65944" hidden="1"/>
    <row r="65945" hidden="1"/>
    <row r="65946" hidden="1"/>
    <row r="65947" hidden="1"/>
    <row r="65948" hidden="1"/>
    <row r="65949" hidden="1"/>
    <row r="65950" hidden="1"/>
    <row r="65951" hidden="1"/>
    <row r="65952" hidden="1"/>
    <row r="65953" hidden="1"/>
    <row r="65954" hidden="1"/>
    <row r="65955" hidden="1"/>
    <row r="65956" hidden="1"/>
    <row r="65957" hidden="1"/>
    <row r="65958" hidden="1"/>
    <row r="65959" hidden="1"/>
    <row r="65960" hidden="1"/>
    <row r="65961" hidden="1"/>
    <row r="65962" hidden="1"/>
    <row r="65963" hidden="1"/>
    <row r="65964" hidden="1"/>
    <row r="65965" hidden="1"/>
    <row r="65966" hidden="1"/>
    <row r="65967" hidden="1"/>
    <row r="65968" hidden="1"/>
    <row r="65969" hidden="1"/>
    <row r="65970" hidden="1"/>
    <row r="65971" hidden="1"/>
    <row r="65972" hidden="1"/>
    <row r="65973" hidden="1"/>
    <row r="65974" hidden="1"/>
    <row r="65975" hidden="1"/>
    <row r="65976" hidden="1"/>
    <row r="65977" hidden="1"/>
    <row r="65978" hidden="1"/>
    <row r="65979" hidden="1"/>
    <row r="65980" hidden="1"/>
    <row r="65981" hidden="1"/>
    <row r="65982" hidden="1"/>
    <row r="65983" hidden="1"/>
    <row r="65984" hidden="1"/>
    <row r="65985" hidden="1"/>
    <row r="65986" hidden="1"/>
    <row r="65987" hidden="1"/>
    <row r="65988" hidden="1"/>
    <row r="65989" hidden="1"/>
    <row r="65990" hidden="1"/>
    <row r="65991" hidden="1"/>
    <row r="65992" hidden="1"/>
    <row r="65993" hidden="1"/>
    <row r="65994" hidden="1"/>
    <row r="65995" hidden="1"/>
    <row r="65996" hidden="1"/>
    <row r="65997" hidden="1"/>
    <row r="65998" hidden="1"/>
    <row r="65999" hidden="1"/>
    <row r="66000" hidden="1"/>
    <row r="66001" hidden="1"/>
    <row r="66002" hidden="1"/>
    <row r="66003" hidden="1"/>
    <row r="66004" hidden="1"/>
    <row r="66005" hidden="1"/>
    <row r="66006" hidden="1"/>
    <row r="66007" hidden="1"/>
    <row r="66008" hidden="1"/>
    <row r="66009" hidden="1"/>
    <row r="66010" hidden="1"/>
    <row r="66011" hidden="1"/>
    <row r="66012" hidden="1"/>
    <row r="66013" hidden="1"/>
    <row r="66014" hidden="1"/>
    <row r="66015" hidden="1"/>
    <row r="66016" hidden="1"/>
    <row r="66017" hidden="1"/>
    <row r="66018" hidden="1"/>
    <row r="66019" hidden="1"/>
    <row r="66020" hidden="1"/>
    <row r="66021" hidden="1"/>
    <row r="66022" hidden="1"/>
    <row r="66023" hidden="1"/>
    <row r="66024" hidden="1"/>
    <row r="66025" hidden="1"/>
    <row r="66026" hidden="1"/>
    <row r="66027" hidden="1"/>
    <row r="66028" hidden="1"/>
    <row r="66029" hidden="1"/>
    <row r="66030" hidden="1"/>
    <row r="66031" hidden="1"/>
    <row r="66032" hidden="1"/>
    <row r="66033" hidden="1"/>
    <row r="66034" hidden="1"/>
    <row r="66035" hidden="1"/>
    <row r="66036" hidden="1"/>
    <row r="66037" hidden="1"/>
    <row r="66038" hidden="1"/>
    <row r="66039" hidden="1"/>
    <row r="66040" hidden="1"/>
    <row r="66041" hidden="1"/>
    <row r="66042" hidden="1"/>
    <row r="66043" hidden="1"/>
    <row r="66044" hidden="1"/>
    <row r="66045" hidden="1"/>
    <row r="66046" hidden="1"/>
    <row r="66047" hidden="1"/>
    <row r="66048" hidden="1"/>
    <row r="66049" hidden="1"/>
    <row r="66050" hidden="1"/>
    <row r="66051" hidden="1"/>
    <row r="66052" hidden="1"/>
    <row r="66053" hidden="1"/>
    <row r="66054" hidden="1"/>
    <row r="66055" hidden="1"/>
    <row r="66056" hidden="1"/>
    <row r="66057" hidden="1"/>
    <row r="66058" hidden="1"/>
    <row r="66059" hidden="1"/>
    <row r="66060" hidden="1"/>
    <row r="66061" hidden="1"/>
    <row r="66062" hidden="1"/>
    <row r="66063" hidden="1"/>
    <row r="66064" hidden="1"/>
    <row r="66065" hidden="1"/>
    <row r="66066" hidden="1"/>
    <row r="66067" hidden="1"/>
    <row r="66068" hidden="1"/>
    <row r="66069" hidden="1"/>
    <row r="66070" hidden="1"/>
    <row r="66071" hidden="1"/>
    <row r="66072" hidden="1"/>
    <row r="66073" hidden="1"/>
    <row r="66074" hidden="1"/>
    <row r="66075" hidden="1"/>
    <row r="66076" hidden="1"/>
    <row r="66077" hidden="1"/>
    <row r="66078" hidden="1"/>
    <row r="66079" hidden="1"/>
    <row r="66080" hidden="1"/>
    <row r="66081" hidden="1"/>
    <row r="66082" hidden="1"/>
    <row r="66083" hidden="1"/>
    <row r="66084" hidden="1"/>
    <row r="66085" hidden="1"/>
    <row r="66086" hidden="1"/>
    <row r="66087" hidden="1"/>
    <row r="66088" hidden="1"/>
    <row r="66089" hidden="1"/>
    <row r="66090" hidden="1"/>
    <row r="66091" hidden="1"/>
    <row r="66092" hidden="1"/>
    <row r="66093" hidden="1"/>
    <row r="66094" hidden="1"/>
    <row r="66095" hidden="1"/>
    <row r="66096" hidden="1"/>
    <row r="66097" hidden="1"/>
    <row r="66098" hidden="1"/>
    <row r="66099" hidden="1"/>
    <row r="66100" hidden="1"/>
    <row r="66101" hidden="1"/>
    <row r="66102" hidden="1"/>
    <row r="66103" hidden="1"/>
    <row r="66104" hidden="1"/>
    <row r="66105" hidden="1"/>
    <row r="66106" hidden="1"/>
    <row r="66107" hidden="1"/>
    <row r="66108" hidden="1"/>
    <row r="66109" hidden="1"/>
    <row r="66110" hidden="1"/>
    <row r="66111" hidden="1"/>
    <row r="66112" hidden="1"/>
    <row r="66113" hidden="1"/>
    <row r="66114" hidden="1"/>
    <row r="66115" hidden="1"/>
    <row r="66116" hidden="1"/>
    <row r="66117" hidden="1"/>
    <row r="66118" hidden="1"/>
    <row r="66119" hidden="1"/>
    <row r="66120" hidden="1"/>
    <row r="66121" hidden="1"/>
    <row r="66122" hidden="1"/>
    <row r="66123" hidden="1"/>
    <row r="66124" hidden="1"/>
    <row r="66125" hidden="1"/>
    <row r="66126" hidden="1"/>
    <row r="66127" hidden="1"/>
    <row r="66128" hidden="1"/>
    <row r="66129" hidden="1"/>
    <row r="66130" hidden="1"/>
    <row r="66131" hidden="1"/>
    <row r="66132" hidden="1"/>
    <row r="66133" hidden="1"/>
    <row r="66134" hidden="1"/>
    <row r="66135" hidden="1"/>
    <row r="66136" hidden="1"/>
    <row r="66137" hidden="1"/>
    <row r="66138" hidden="1"/>
    <row r="66139" hidden="1"/>
    <row r="66140" hidden="1"/>
    <row r="66141" hidden="1"/>
    <row r="66142" hidden="1"/>
    <row r="66143" hidden="1"/>
    <row r="66144" hidden="1"/>
    <row r="66145" hidden="1"/>
    <row r="66146" hidden="1"/>
    <row r="66147" hidden="1"/>
    <row r="66148" hidden="1"/>
    <row r="66149" hidden="1"/>
    <row r="66150" hidden="1"/>
    <row r="66151" hidden="1"/>
    <row r="66152" hidden="1"/>
    <row r="66153" hidden="1"/>
    <row r="66154" hidden="1"/>
    <row r="66155" hidden="1"/>
    <row r="66156" hidden="1"/>
    <row r="66157" hidden="1"/>
    <row r="66158" hidden="1"/>
    <row r="66159" hidden="1"/>
    <row r="66160" hidden="1"/>
    <row r="66161" hidden="1"/>
    <row r="66162" hidden="1"/>
    <row r="66163" hidden="1"/>
    <row r="66164" hidden="1"/>
    <row r="66165" hidden="1"/>
    <row r="66166" hidden="1"/>
    <row r="66167" hidden="1"/>
    <row r="66168" hidden="1"/>
    <row r="66169" hidden="1"/>
    <row r="66170" hidden="1"/>
    <row r="66171" hidden="1"/>
    <row r="66172" hidden="1"/>
    <row r="66173" hidden="1"/>
    <row r="66174" hidden="1"/>
    <row r="66175" hidden="1"/>
    <row r="66176" hidden="1"/>
    <row r="66177" hidden="1"/>
    <row r="66178" hidden="1"/>
    <row r="66179" hidden="1"/>
    <row r="66180" hidden="1"/>
    <row r="66181" hidden="1"/>
    <row r="66182" hidden="1"/>
    <row r="66183" hidden="1"/>
    <row r="66184" hidden="1"/>
    <row r="66185" hidden="1"/>
    <row r="66186" hidden="1"/>
    <row r="66187" hidden="1"/>
    <row r="66188" hidden="1"/>
    <row r="66189" hidden="1"/>
    <row r="66190" hidden="1"/>
    <row r="66191" hidden="1"/>
    <row r="66192" hidden="1"/>
    <row r="66193" hidden="1"/>
    <row r="66194" hidden="1"/>
    <row r="66195" hidden="1"/>
    <row r="66196" hidden="1"/>
    <row r="66197" hidden="1"/>
    <row r="66198" hidden="1"/>
    <row r="66199" hidden="1"/>
    <row r="66200" hidden="1"/>
    <row r="66201" hidden="1"/>
    <row r="66202" hidden="1"/>
    <row r="66203" hidden="1"/>
    <row r="66204" hidden="1"/>
    <row r="66205" hidden="1"/>
    <row r="66206" hidden="1"/>
    <row r="66207" hidden="1"/>
    <row r="66208" hidden="1"/>
    <row r="66209" hidden="1"/>
    <row r="66210" hidden="1"/>
    <row r="66211" hidden="1"/>
    <row r="66212" hidden="1"/>
    <row r="66213" hidden="1"/>
    <row r="66214" hidden="1"/>
    <row r="66215" hidden="1"/>
    <row r="66216" hidden="1"/>
    <row r="66217" hidden="1"/>
    <row r="66218" hidden="1"/>
    <row r="66219" hidden="1"/>
    <row r="66220" hidden="1"/>
    <row r="66221" hidden="1"/>
    <row r="66222" hidden="1"/>
    <row r="66223" hidden="1"/>
    <row r="66224" hidden="1"/>
    <row r="66225" hidden="1"/>
    <row r="66226" hidden="1"/>
    <row r="66227" hidden="1"/>
    <row r="66228" hidden="1"/>
    <row r="66229" hidden="1"/>
    <row r="66230" hidden="1"/>
    <row r="66231" hidden="1"/>
    <row r="66232" hidden="1"/>
    <row r="66233" hidden="1"/>
    <row r="66234" hidden="1"/>
    <row r="66235" hidden="1"/>
    <row r="66236" hidden="1"/>
    <row r="66237" hidden="1"/>
    <row r="66238" hidden="1"/>
    <row r="66239" hidden="1"/>
    <row r="66240" hidden="1"/>
    <row r="66241" hidden="1"/>
    <row r="66242" hidden="1"/>
    <row r="66243" hidden="1"/>
    <row r="66244" hidden="1"/>
    <row r="66245" hidden="1"/>
    <row r="66246" hidden="1"/>
    <row r="66247" hidden="1"/>
    <row r="66248" hidden="1"/>
    <row r="66249" hidden="1"/>
    <row r="66250" hidden="1"/>
    <row r="66251" hidden="1"/>
    <row r="66252" hidden="1"/>
    <row r="66253" hidden="1"/>
    <row r="66254" hidden="1"/>
    <row r="66255" hidden="1"/>
    <row r="66256" hidden="1"/>
    <row r="66257" hidden="1"/>
    <row r="66258" hidden="1"/>
    <row r="66259" hidden="1"/>
    <row r="66260" hidden="1"/>
    <row r="66261" hidden="1"/>
    <row r="66262" hidden="1"/>
    <row r="66263" hidden="1"/>
    <row r="66264" hidden="1"/>
    <row r="66265" hidden="1"/>
    <row r="66266" hidden="1"/>
    <row r="66267" hidden="1"/>
    <row r="66268" hidden="1"/>
    <row r="66269" hidden="1"/>
    <row r="66270" hidden="1"/>
    <row r="66271" hidden="1"/>
    <row r="66272" hidden="1"/>
    <row r="66273" hidden="1"/>
    <row r="66274" hidden="1"/>
    <row r="66275" hidden="1"/>
    <row r="66276" hidden="1"/>
    <row r="66277" hidden="1"/>
    <row r="66278" hidden="1"/>
    <row r="66279" hidden="1"/>
    <row r="66280" hidden="1"/>
    <row r="66281" hidden="1"/>
    <row r="66282" hidden="1"/>
    <row r="66283" hidden="1"/>
    <row r="66284" hidden="1"/>
    <row r="66285" hidden="1"/>
    <row r="66286" hidden="1"/>
    <row r="66287" hidden="1"/>
    <row r="66288" hidden="1"/>
    <row r="66289" hidden="1"/>
    <row r="66290" hidden="1"/>
    <row r="66291" hidden="1"/>
    <row r="66292" hidden="1"/>
    <row r="66293" hidden="1"/>
    <row r="66294" hidden="1"/>
    <row r="66295" hidden="1"/>
    <row r="66296" hidden="1"/>
    <row r="66297" hidden="1"/>
    <row r="66298" hidden="1"/>
    <row r="66299" hidden="1"/>
    <row r="66300" hidden="1"/>
    <row r="66301" hidden="1"/>
    <row r="66302" hidden="1"/>
    <row r="66303" hidden="1"/>
    <row r="66304" hidden="1"/>
    <row r="66305" hidden="1"/>
    <row r="66306" hidden="1"/>
    <row r="66307" hidden="1"/>
    <row r="66308" hidden="1"/>
    <row r="66309" hidden="1"/>
    <row r="66310" hidden="1"/>
    <row r="66311" hidden="1"/>
    <row r="66312" hidden="1"/>
    <row r="66313" hidden="1"/>
    <row r="66314" hidden="1"/>
    <row r="66315" hidden="1"/>
    <row r="66316" hidden="1"/>
    <row r="66317" hidden="1"/>
    <row r="66318" hidden="1"/>
    <row r="66319" hidden="1"/>
    <row r="66320" hidden="1"/>
    <row r="66321" hidden="1"/>
    <row r="66322" hidden="1"/>
    <row r="66323" hidden="1"/>
    <row r="66324" hidden="1"/>
    <row r="66325" hidden="1"/>
    <row r="66326" hidden="1"/>
    <row r="66327" hidden="1"/>
    <row r="66328" hidden="1"/>
    <row r="66329" hidden="1"/>
    <row r="66330" hidden="1"/>
    <row r="66331" hidden="1"/>
    <row r="66332" hidden="1"/>
    <row r="66333" hidden="1"/>
    <row r="66334" hidden="1"/>
    <row r="66335" hidden="1"/>
    <row r="66336" hidden="1"/>
    <row r="66337" hidden="1"/>
    <row r="66338" hidden="1"/>
    <row r="66339" hidden="1"/>
    <row r="66340" hidden="1"/>
    <row r="66341" hidden="1"/>
    <row r="66342" hidden="1"/>
    <row r="66343" hidden="1"/>
    <row r="66344" hidden="1"/>
    <row r="66345" hidden="1"/>
    <row r="66346" hidden="1"/>
    <row r="66347" hidden="1"/>
    <row r="66348" hidden="1"/>
    <row r="66349" hidden="1"/>
    <row r="66350" hidden="1"/>
    <row r="66351" hidden="1"/>
    <row r="66352" hidden="1"/>
    <row r="66353" hidden="1"/>
    <row r="66354" hidden="1"/>
    <row r="66355" hidden="1"/>
    <row r="66356" hidden="1"/>
    <row r="66357" hidden="1"/>
    <row r="66358" hidden="1"/>
    <row r="66359" hidden="1"/>
    <row r="66360" hidden="1"/>
    <row r="66361" hidden="1"/>
    <row r="66362" hidden="1"/>
    <row r="66363" hidden="1"/>
    <row r="66364" hidden="1"/>
    <row r="66365" hidden="1"/>
    <row r="66366" hidden="1"/>
    <row r="66367" hidden="1"/>
    <row r="66368" hidden="1"/>
    <row r="66369" hidden="1"/>
    <row r="66370" hidden="1"/>
    <row r="66371" hidden="1"/>
    <row r="66372" hidden="1"/>
    <row r="66373" hidden="1"/>
    <row r="66374" hidden="1"/>
    <row r="66375" hidden="1"/>
    <row r="66376" hidden="1"/>
    <row r="66377" hidden="1"/>
    <row r="66378" hidden="1"/>
    <row r="66379" hidden="1"/>
    <row r="66380" hidden="1"/>
    <row r="66381" hidden="1"/>
    <row r="66382" hidden="1"/>
    <row r="66383" hidden="1"/>
    <row r="66384" hidden="1"/>
    <row r="66385" hidden="1"/>
    <row r="66386" hidden="1"/>
    <row r="66387" hidden="1"/>
    <row r="66388" hidden="1"/>
    <row r="66389" hidden="1"/>
    <row r="66390" hidden="1"/>
    <row r="66391" hidden="1"/>
    <row r="66392" hidden="1"/>
    <row r="66393" hidden="1"/>
    <row r="66394" hidden="1"/>
    <row r="66395" hidden="1"/>
    <row r="66396" hidden="1"/>
    <row r="66397" hidden="1"/>
    <row r="66398" hidden="1"/>
    <row r="66399" hidden="1"/>
    <row r="66400" hidden="1"/>
    <row r="66401" hidden="1"/>
    <row r="66402" hidden="1"/>
    <row r="66403" hidden="1"/>
    <row r="66404" hidden="1"/>
    <row r="66405" hidden="1"/>
    <row r="66406" hidden="1"/>
    <row r="66407" hidden="1"/>
    <row r="66408" hidden="1"/>
    <row r="66409" hidden="1"/>
    <row r="66410" hidden="1"/>
    <row r="66411" hidden="1"/>
    <row r="66412" hidden="1"/>
    <row r="66413" hidden="1"/>
    <row r="66414" hidden="1"/>
    <row r="66415" hidden="1"/>
    <row r="66416" hidden="1"/>
    <row r="66417" hidden="1"/>
    <row r="66418" hidden="1"/>
    <row r="66419" hidden="1"/>
    <row r="66420" hidden="1"/>
    <row r="66421" hidden="1"/>
    <row r="66422" hidden="1"/>
    <row r="66423" hidden="1"/>
    <row r="66424" hidden="1"/>
    <row r="66425" hidden="1"/>
    <row r="66426" hidden="1"/>
    <row r="66427" hidden="1"/>
    <row r="66428" hidden="1"/>
    <row r="66429" hidden="1"/>
    <row r="66430" hidden="1"/>
    <row r="66431" hidden="1"/>
    <row r="66432" hidden="1"/>
    <row r="66433" hidden="1"/>
    <row r="66434" hidden="1"/>
    <row r="66435" hidden="1"/>
    <row r="66436" hidden="1"/>
    <row r="66437" hidden="1"/>
    <row r="66438" hidden="1"/>
    <row r="66439" hidden="1"/>
    <row r="66440" hidden="1"/>
    <row r="66441" hidden="1"/>
    <row r="66442" hidden="1"/>
    <row r="66443" hidden="1"/>
    <row r="66444" hidden="1"/>
    <row r="66445" hidden="1"/>
    <row r="66446" hidden="1"/>
    <row r="66447" hidden="1"/>
    <row r="66448" hidden="1"/>
    <row r="66449" hidden="1"/>
    <row r="66450" hidden="1"/>
    <row r="66451" hidden="1"/>
    <row r="66452" hidden="1"/>
    <row r="66453" hidden="1"/>
    <row r="66454" hidden="1"/>
    <row r="66455" hidden="1"/>
    <row r="66456" hidden="1"/>
    <row r="66457" hidden="1"/>
    <row r="66458" hidden="1"/>
    <row r="66459" hidden="1"/>
    <row r="66460" hidden="1"/>
    <row r="66461" hidden="1"/>
    <row r="66462" hidden="1"/>
    <row r="66463" hidden="1"/>
    <row r="66464" hidden="1"/>
    <row r="66465" hidden="1"/>
    <row r="66466" hidden="1"/>
    <row r="66467" hidden="1"/>
    <row r="66468" hidden="1"/>
    <row r="66469" hidden="1"/>
    <row r="66470" hidden="1"/>
    <row r="66471" hidden="1"/>
    <row r="66472" hidden="1"/>
    <row r="66473" hidden="1"/>
    <row r="66474" hidden="1"/>
    <row r="66475" hidden="1"/>
    <row r="66476" hidden="1"/>
    <row r="66477" hidden="1"/>
    <row r="66478" hidden="1"/>
    <row r="66479" hidden="1"/>
    <row r="66480" hidden="1"/>
    <row r="66481" hidden="1"/>
    <row r="66482" hidden="1"/>
    <row r="66483" hidden="1"/>
    <row r="66484" hidden="1"/>
    <row r="66485" hidden="1"/>
    <row r="66486" hidden="1"/>
    <row r="66487" hidden="1"/>
    <row r="66488" hidden="1"/>
    <row r="66489" hidden="1"/>
    <row r="66490" hidden="1"/>
    <row r="66491" hidden="1"/>
    <row r="66492" hidden="1"/>
    <row r="66493" hidden="1"/>
    <row r="66494" hidden="1"/>
    <row r="66495" hidden="1"/>
    <row r="66496" hidden="1"/>
    <row r="66497" hidden="1"/>
    <row r="66498" hidden="1"/>
    <row r="66499" hidden="1"/>
    <row r="66500" hidden="1"/>
    <row r="66501" hidden="1"/>
    <row r="66502" hidden="1"/>
    <row r="66503" hidden="1"/>
    <row r="66504" hidden="1"/>
    <row r="66505" hidden="1"/>
    <row r="66506" hidden="1"/>
    <row r="66507" hidden="1"/>
    <row r="66508" hidden="1"/>
    <row r="66509" hidden="1"/>
    <row r="66510" hidden="1"/>
    <row r="66511" hidden="1"/>
    <row r="66512" hidden="1"/>
    <row r="66513" hidden="1"/>
    <row r="66514" hidden="1"/>
    <row r="66515" hidden="1"/>
    <row r="66516" hidden="1"/>
    <row r="66517" hidden="1"/>
    <row r="66518" hidden="1"/>
    <row r="66519" hidden="1"/>
    <row r="66520" hidden="1"/>
    <row r="66521" hidden="1"/>
    <row r="66522" hidden="1"/>
    <row r="66523" hidden="1"/>
    <row r="66524" hidden="1"/>
    <row r="66525" hidden="1"/>
    <row r="66526" hidden="1"/>
    <row r="66527" hidden="1"/>
    <row r="66528" hidden="1"/>
    <row r="66529" hidden="1"/>
    <row r="66530" hidden="1"/>
    <row r="66531" hidden="1"/>
    <row r="66532" hidden="1"/>
    <row r="66533" hidden="1"/>
    <row r="66534" hidden="1"/>
    <row r="66535" hidden="1"/>
    <row r="66536" hidden="1"/>
    <row r="66537" hidden="1"/>
    <row r="66538" hidden="1"/>
    <row r="66539" hidden="1"/>
    <row r="66540" hidden="1"/>
    <row r="66541" hidden="1"/>
    <row r="66542" hidden="1"/>
    <row r="66543" hidden="1"/>
    <row r="66544" hidden="1"/>
    <row r="66545" hidden="1"/>
    <row r="66546" hidden="1"/>
    <row r="66547" hidden="1"/>
    <row r="66548" hidden="1"/>
    <row r="66549" hidden="1"/>
    <row r="66550" hidden="1"/>
    <row r="66551" hidden="1"/>
    <row r="66552" hidden="1"/>
    <row r="66553" hidden="1"/>
    <row r="66554" hidden="1"/>
    <row r="66555" hidden="1"/>
    <row r="66556" hidden="1"/>
    <row r="66557" hidden="1"/>
    <row r="66558" hidden="1"/>
    <row r="66559" hidden="1"/>
    <row r="66560" hidden="1"/>
    <row r="66561" hidden="1"/>
    <row r="66562" hidden="1"/>
    <row r="66563" hidden="1"/>
    <row r="66564" hidden="1"/>
    <row r="66565" hidden="1"/>
    <row r="66566" hidden="1"/>
    <row r="66567" hidden="1"/>
    <row r="66568" hidden="1"/>
    <row r="66569" hidden="1"/>
    <row r="66570" hidden="1"/>
    <row r="66571" hidden="1"/>
    <row r="66572" hidden="1"/>
    <row r="66573" hidden="1"/>
    <row r="66574" hidden="1"/>
    <row r="66575" hidden="1"/>
    <row r="66576" hidden="1"/>
    <row r="66577" hidden="1"/>
    <row r="66578" hidden="1"/>
    <row r="66579" hidden="1"/>
    <row r="66580" hidden="1"/>
    <row r="66581" hidden="1"/>
    <row r="66582" hidden="1"/>
    <row r="66583" hidden="1"/>
    <row r="66584" hidden="1"/>
    <row r="66585" hidden="1"/>
    <row r="66586" hidden="1"/>
    <row r="66587" hidden="1"/>
    <row r="66588" hidden="1"/>
    <row r="66589" hidden="1"/>
    <row r="66590" hidden="1"/>
    <row r="66591" hidden="1"/>
    <row r="66592" hidden="1"/>
    <row r="66593" hidden="1"/>
    <row r="66594" hidden="1"/>
    <row r="66595" hidden="1"/>
    <row r="66596" hidden="1"/>
    <row r="66597" hidden="1"/>
    <row r="66598" hidden="1"/>
    <row r="66599" hidden="1"/>
    <row r="66600" hidden="1"/>
    <row r="66601" hidden="1"/>
    <row r="66602" hidden="1"/>
    <row r="66603" hidden="1"/>
    <row r="66604" hidden="1"/>
    <row r="66605" hidden="1"/>
    <row r="66606" hidden="1"/>
    <row r="66607" hidden="1"/>
    <row r="66608" hidden="1"/>
    <row r="66609" hidden="1"/>
    <row r="66610" hidden="1"/>
    <row r="66611" hidden="1"/>
    <row r="66612" hidden="1"/>
    <row r="66613" hidden="1"/>
    <row r="66614" hidden="1"/>
    <row r="66615" hidden="1"/>
    <row r="66616" hidden="1"/>
    <row r="66617" hidden="1"/>
    <row r="66618" hidden="1"/>
    <row r="66619" hidden="1"/>
    <row r="66620" hidden="1"/>
    <row r="66621" hidden="1"/>
    <row r="66622" hidden="1"/>
    <row r="66623" hidden="1"/>
    <row r="66624" hidden="1"/>
    <row r="66625" hidden="1"/>
    <row r="66626" hidden="1"/>
    <row r="66627" hidden="1"/>
    <row r="66628" hidden="1"/>
    <row r="66629" hidden="1"/>
    <row r="66630" hidden="1"/>
    <row r="66631" hidden="1"/>
    <row r="66632" hidden="1"/>
    <row r="66633" hidden="1"/>
    <row r="66634" hidden="1"/>
    <row r="66635" hidden="1"/>
    <row r="66636" hidden="1"/>
    <row r="66637" hidden="1"/>
    <row r="66638" hidden="1"/>
    <row r="66639" hidden="1"/>
    <row r="66640" hidden="1"/>
    <row r="66641" hidden="1"/>
    <row r="66642" hidden="1"/>
    <row r="66643" hidden="1"/>
    <row r="66644" hidden="1"/>
    <row r="66645" hidden="1"/>
    <row r="66646" hidden="1"/>
    <row r="66647" hidden="1"/>
    <row r="66648" hidden="1"/>
    <row r="66649" hidden="1"/>
    <row r="66650" hidden="1"/>
    <row r="66651" hidden="1"/>
    <row r="66652" hidden="1"/>
    <row r="66653" hidden="1"/>
    <row r="66654" hidden="1"/>
    <row r="66655" hidden="1"/>
    <row r="66656" hidden="1"/>
    <row r="66657" hidden="1"/>
    <row r="66658" hidden="1"/>
    <row r="66659" hidden="1"/>
    <row r="66660" hidden="1"/>
    <row r="66661" hidden="1"/>
    <row r="66662" hidden="1"/>
    <row r="66663" hidden="1"/>
    <row r="66664" hidden="1"/>
    <row r="66665" hidden="1"/>
    <row r="66666" hidden="1"/>
    <row r="66667" hidden="1"/>
    <row r="66668" hidden="1"/>
    <row r="66669" hidden="1"/>
    <row r="66670" hidden="1"/>
    <row r="66671" hidden="1"/>
    <row r="66672" hidden="1"/>
    <row r="66673" hidden="1"/>
    <row r="66674" hidden="1"/>
    <row r="66675" hidden="1"/>
    <row r="66676" hidden="1"/>
    <row r="66677" hidden="1"/>
    <row r="66678" hidden="1"/>
    <row r="66679" hidden="1"/>
    <row r="66680" hidden="1"/>
    <row r="66681" hidden="1"/>
    <row r="66682" hidden="1"/>
    <row r="66683" hidden="1"/>
    <row r="66684" hidden="1"/>
    <row r="66685" hidden="1"/>
    <row r="66686" hidden="1"/>
    <row r="66687" hidden="1"/>
    <row r="66688" hidden="1"/>
    <row r="66689" hidden="1"/>
    <row r="66690" hidden="1"/>
    <row r="66691" hidden="1"/>
    <row r="66692" hidden="1"/>
    <row r="66693" hidden="1"/>
    <row r="66694" hidden="1"/>
    <row r="66695" hidden="1"/>
    <row r="66696" hidden="1"/>
    <row r="66697" hidden="1"/>
    <row r="66698" hidden="1"/>
    <row r="66699" hidden="1"/>
    <row r="66700" hidden="1"/>
    <row r="66701" hidden="1"/>
    <row r="66702" hidden="1"/>
    <row r="66703" hidden="1"/>
    <row r="66704" hidden="1"/>
    <row r="66705" hidden="1"/>
    <row r="66706" hidden="1"/>
    <row r="66707" hidden="1"/>
    <row r="66708" hidden="1"/>
    <row r="66709" hidden="1"/>
    <row r="66710" hidden="1"/>
    <row r="66711" hidden="1"/>
    <row r="66712" hidden="1"/>
    <row r="66713" hidden="1"/>
    <row r="66714" hidden="1"/>
    <row r="66715" hidden="1"/>
    <row r="66716" hidden="1"/>
    <row r="66717" hidden="1"/>
    <row r="66718" hidden="1"/>
    <row r="66719" hidden="1"/>
    <row r="66720" hidden="1"/>
    <row r="66721" hidden="1"/>
    <row r="66722" hidden="1"/>
    <row r="66723" hidden="1"/>
    <row r="66724" hidden="1"/>
    <row r="66725" hidden="1"/>
    <row r="66726" hidden="1"/>
    <row r="66727" hidden="1"/>
    <row r="66728" hidden="1"/>
    <row r="66729" hidden="1"/>
    <row r="66730" hidden="1"/>
    <row r="66731" hidden="1"/>
    <row r="66732" hidden="1"/>
    <row r="66733" hidden="1"/>
    <row r="66734" hidden="1"/>
    <row r="66735" hidden="1"/>
    <row r="66736" hidden="1"/>
    <row r="66737" hidden="1"/>
    <row r="66738" hidden="1"/>
    <row r="66739" hidden="1"/>
    <row r="66740" hidden="1"/>
    <row r="66741" hidden="1"/>
    <row r="66742" hidden="1"/>
    <row r="66743" hidden="1"/>
    <row r="66744" hidden="1"/>
    <row r="66745" hidden="1"/>
    <row r="66746" hidden="1"/>
    <row r="66747" hidden="1"/>
    <row r="66748" hidden="1"/>
    <row r="66749" hidden="1"/>
    <row r="66750" hidden="1"/>
    <row r="66751" hidden="1"/>
    <row r="66752" hidden="1"/>
    <row r="66753" hidden="1"/>
    <row r="66754" hidden="1"/>
    <row r="66755" hidden="1"/>
    <row r="66756" hidden="1"/>
    <row r="66757" hidden="1"/>
    <row r="66758" hidden="1"/>
    <row r="66759" hidden="1"/>
    <row r="66760" hidden="1"/>
    <row r="66761" hidden="1"/>
    <row r="66762" hidden="1"/>
    <row r="66763" hidden="1"/>
    <row r="66764" hidden="1"/>
    <row r="66765" hidden="1"/>
    <row r="66766" hidden="1"/>
    <row r="66767" hidden="1"/>
    <row r="66768" hidden="1"/>
    <row r="66769" hidden="1"/>
    <row r="66770" hidden="1"/>
    <row r="66771" hidden="1"/>
    <row r="66772" hidden="1"/>
    <row r="66773" hidden="1"/>
    <row r="66774" hidden="1"/>
    <row r="66775" hidden="1"/>
    <row r="66776" hidden="1"/>
    <row r="66777" hidden="1"/>
    <row r="66778" hidden="1"/>
    <row r="66779" hidden="1"/>
    <row r="66780" hidden="1"/>
    <row r="66781" hidden="1"/>
    <row r="66782" hidden="1"/>
    <row r="66783" hidden="1"/>
    <row r="66784" hidden="1"/>
    <row r="66785" hidden="1"/>
    <row r="66786" hidden="1"/>
    <row r="66787" hidden="1"/>
    <row r="66788" hidden="1"/>
    <row r="66789" hidden="1"/>
    <row r="66790" hidden="1"/>
    <row r="66791" hidden="1"/>
    <row r="66792" hidden="1"/>
    <row r="66793" hidden="1"/>
    <row r="66794" hidden="1"/>
    <row r="66795" hidden="1"/>
    <row r="66796" hidden="1"/>
    <row r="66797" hidden="1"/>
    <row r="66798" hidden="1"/>
    <row r="66799" hidden="1"/>
    <row r="66800" hidden="1"/>
    <row r="66801" hidden="1"/>
    <row r="66802" hidden="1"/>
    <row r="66803" hidden="1"/>
    <row r="66804" hidden="1"/>
    <row r="66805" hidden="1"/>
    <row r="66806" hidden="1"/>
    <row r="66807" hidden="1"/>
    <row r="66808" hidden="1"/>
    <row r="66809" hidden="1"/>
    <row r="66810" hidden="1"/>
    <row r="66811" hidden="1"/>
    <row r="66812" hidden="1"/>
    <row r="66813" hidden="1"/>
    <row r="66814" hidden="1"/>
    <row r="66815" hidden="1"/>
    <row r="66816" hidden="1"/>
    <row r="66817" hidden="1"/>
    <row r="66818" hidden="1"/>
    <row r="66819" hidden="1"/>
    <row r="66820" hidden="1"/>
    <row r="66821" hidden="1"/>
    <row r="66822" hidden="1"/>
    <row r="66823" hidden="1"/>
    <row r="66824" hidden="1"/>
    <row r="66825" hidden="1"/>
    <row r="66826" hidden="1"/>
    <row r="66827" hidden="1"/>
    <row r="66828" hidden="1"/>
    <row r="66829" hidden="1"/>
    <row r="66830" hidden="1"/>
    <row r="66831" hidden="1"/>
    <row r="66832" hidden="1"/>
    <row r="66833" hidden="1"/>
    <row r="66834" hidden="1"/>
    <row r="66835" hidden="1"/>
    <row r="66836" hidden="1"/>
    <row r="66837" hidden="1"/>
    <row r="66838" hidden="1"/>
    <row r="66839" hidden="1"/>
    <row r="66840" hidden="1"/>
    <row r="66841" hidden="1"/>
    <row r="66842" hidden="1"/>
    <row r="66843" hidden="1"/>
    <row r="66844" hidden="1"/>
    <row r="66845" hidden="1"/>
    <row r="66846" hidden="1"/>
    <row r="66847" hidden="1"/>
    <row r="66848" hidden="1"/>
    <row r="66849" hidden="1"/>
    <row r="66850" hidden="1"/>
    <row r="66851" hidden="1"/>
    <row r="66852" hidden="1"/>
    <row r="66853" hidden="1"/>
    <row r="66854" hidden="1"/>
    <row r="66855" hidden="1"/>
    <row r="66856" hidden="1"/>
    <row r="66857" hidden="1"/>
    <row r="66858" hidden="1"/>
    <row r="66859" hidden="1"/>
    <row r="66860" hidden="1"/>
    <row r="66861" hidden="1"/>
    <row r="66862" hidden="1"/>
    <row r="66863" hidden="1"/>
    <row r="66864" hidden="1"/>
    <row r="66865" hidden="1"/>
    <row r="66866" hidden="1"/>
    <row r="66867" hidden="1"/>
    <row r="66868" hidden="1"/>
    <row r="66869" hidden="1"/>
    <row r="66870" hidden="1"/>
    <row r="66871" hidden="1"/>
    <row r="66872" hidden="1"/>
    <row r="66873" hidden="1"/>
    <row r="66874" hidden="1"/>
    <row r="66875" hidden="1"/>
    <row r="66876" hidden="1"/>
    <row r="66877" hidden="1"/>
    <row r="66878" hidden="1"/>
    <row r="66879" hidden="1"/>
    <row r="66880" hidden="1"/>
    <row r="66881" hidden="1"/>
    <row r="66882" hidden="1"/>
    <row r="66883" hidden="1"/>
    <row r="66884" hidden="1"/>
    <row r="66885" hidden="1"/>
    <row r="66886" hidden="1"/>
    <row r="66887" hidden="1"/>
    <row r="66888" hidden="1"/>
    <row r="66889" hidden="1"/>
    <row r="66890" hidden="1"/>
    <row r="66891" hidden="1"/>
    <row r="66892" hidden="1"/>
    <row r="66893" hidden="1"/>
    <row r="66894" hidden="1"/>
    <row r="66895" hidden="1"/>
    <row r="66896" hidden="1"/>
    <row r="66897" hidden="1"/>
    <row r="66898" hidden="1"/>
    <row r="66899" hidden="1"/>
    <row r="66900" hidden="1"/>
    <row r="66901" hidden="1"/>
    <row r="66902" hidden="1"/>
    <row r="66903" hidden="1"/>
    <row r="66904" hidden="1"/>
    <row r="66905" hidden="1"/>
    <row r="66906" hidden="1"/>
    <row r="66907" hidden="1"/>
    <row r="66908" hidden="1"/>
    <row r="66909" hidden="1"/>
    <row r="66910" hidden="1"/>
    <row r="66911" hidden="1"/>
    <row r="66912" hidden="1"/>
    <row r="66913" hidden="1"/>
    <row r="66914" hidden="1"/>
    <row r="66915" hidden="1"/>
    <row r="66916" hidden="1"/>
    <row r="66917" hidden="1"/>
    <row r="66918" hidden="1"/>
    <row r="66919" hidden="1"/>
    <row r="66920" hidden="1"/>
    <row r="66921" hidden="1"/>
    <row r="66922" hidden="1"/>
    <row r="66923" hidden="1"/>
    <row r="66924" hidden="1"/>
    <row r="66925" hidden="1"/>
    <row r="66926" hidden="1"/>
    <row r="66927" hidden="1"/>
    <row r="66928" hidden="1"/>
    <row r="66929" hidden="1"/>
    <row r="66930" hidden="1"/>
    <row r="66931" hidden="1"/>
    <row r="66932" hidden="1"/>
    <row r="66933" hidden="1"/>
    <row r="66934" hidden="1"/>
    <row r="66935" hidden="1"/>
    <row r="66936" hidden="1"/>
    <row r="66937" hidden="1"/>
    <row r="66938" hidden="1"/>
    <row r="66939" hidden="1"/>
    <row r="66940" hidden="1"/>
    <row r="66941" hidden="1"/>
    <row r="66942" hidden="1"/>
    <row r="66943" hidden="1"/>
    <row r="66944" hidden="1"/>
    <row r="66945" hidden="1"/>
    <row r="66946" hidden="1"/>
    <row r="66947" hidden="1"/>
    <row r="66948" hidden="1"/>
    <row r="66949" hidden="1"/>
    <row r="66950" hidden="1"/>
    <row r="66951" hidden="1"/>
    <row r="66952" hidden="1"/>
    <row r="66953" hidden="1"/>
    <row r="66954" hidden="1"/>
    <row r="66955" hidden="1"/>
    <row r="66956" hidden="1"/>
    <row r="66957" hidden="1"/>
    <row r="66958" hidden="1"/>
    <row r="66959" hidden="1"/>
    <row r="66960" hidden="1"/>
    <row r="66961" hidden="1"/>
    <row r="66962" hidden="1"/>
    <row r="66963" hidden="1"/>
    <row r="66964" hidden="1"/>
    <row r="66965" hidden="1"/>
    <row r="66966" hidden="1"/>
    <row r="66967" hidden="1"/>
    <row r="66968" hidden="1"/>
    <row r="66969" hidden="1"/>
    <row r="66970" hidden="1"/>
    <row r="66971" hidden="1"/>
    <row r="66972" hidden="1"/>
    <row r="66973" hidden="1"/>
    <row r="66974" hidden="1"/>
    <row r="66975" hidden="1"/>
    <row r="66976" hidden="1"/>
    <row r="66977" hidden="1"/>
    <row r="66978" hidden="1"/>
    <row r="66979" hidden="1"/>
    <row r="66980" hidden="1"/>
    <row r="66981" hidden="1"/>
    <row r="66982" hidden="1"/>
    <row r="66983" hidden="1"/>
    <row r="66984" hidden="1"/>
    <row r="66985" hidden="1"/>
    <row r="66986" hidden="1"/>
    <row r="66987" hidden="1"/>
    <row r="66988" hidden="1"/>
    <row r="66989" hidden="1"/>
    <row r="66990" hidden="1"/>
    <row r="66991" hidden="1"/>
    <row r="66992" hidden="1"/>
    <row r="66993" hidden="1"/>
    <row r="66994" hidden="1"/>
    <row r="66995" hidden="1"/>
    <row r="66996" hidden="1"/>
    <row r="66997" hidden="1"/>
    <row r="66998" hidden="1"/>
    <row r="66999" hidden="1"/>
    <row r="67000" hidden="1"/>
    <row r="67001" hidden="1"/>
    <row r="67002" hidden="1"/>
    <row r="67003" hidden="1"/>
    <row r="67004" hidden="1"/>
    <row r="67005" hidden="1"/>
    <row r="67006" hidden="1"/>
    <row r="67007" hidden="1"/>
    <row r="67008" hidden="1"/>
    <row r="67009" hidden="1"/>
    <row r="67010" hidden="1"/>
    <row r="67011" hidden="1"/>
    <row r="67012" hidden="1"/>
    <row r="67013" hidden="1"/>
    <row r="67014" hidden="1"/>
    <row r="67015" hidden="1"/>
    <row r="67016" hidden="1"/>
    <row r="67017" hidden="1"/>
    <row r="67018" hidden="1"/>
    <row r="67019" hidden="1"/>
    <row r="67020" hidden="1"/>
    <row r="67021" hidden="1"/>
    <row r="67022" hidden="1"/>
    <row r="67023" hidden="1"/>
    <row r="67024" hidden="1"/>
    <row r="67025" hidden="1"/>
    <row r="67026" hidden="1"/>
    <row r="67027" hidden="1"/>
    <row r="67028" hidden="1"/>
    <row r="67029" hidden="1"/>
    <row r="67030" hidden="1"/>
    <row r="67031" hidden="1"/>
    <row r="67032" hidden="1"/>
    <row r="67033" hidden="1"/>
    <row r="67034" hidden="1"/>
    <row r="67035" hidden="1"/>
    <row r="67036" hidden="1"/>
    <row r="67037" hidden="1"/>
    <row r="67038" hidden="1"/>
    <row r="67039" hidden="1"/>
    <row r="67040" hidden="1"/>
    <row r="67041" hidden="1"/>
    <row r="67042" hidden="1"/>
    <row r="67043" hidden="1"/>
    <row r="67044" hidden="1"/>
    <row r="67045" hidden="1"/>
    <row r="67046" hidden="1"/>
    <row r="67047" hidden="1"/>
    <row r="67048" hidden="1"/>
    <row r="67049" hidden="1"/>
    <row r="67050" hidden="1"/>
    <row r="67051" hidden="1"/>
    <row r="67052" hidden="1"/>
    <row r="67053" hidden="1"/>
    <row r="67054" hidden="1"/>
    <row r="67055" hidden="1"/>
    <row r="67056" hidden="1"/>
    <row r="67057" hidden="1"/>
    <row r="67058" hidden="1"/>
    <row r="67059" hidden="1"/>
    <row r="67060" hidden="1"/>
    <row r="67061" hidden="1"/>
    <row r="67062" hidden="1"/>
    <row r="67063" hidden="1"/>
    <row r="67064" hidden="1"/>
    <row r="67065" hidden="1"/>
    <row r="67066" hidden="1"/>
    <row r="67067" hidden="1"/>
    <row r="67068" hidden="1"/>
    <row r="67069" hidden="1"/>
    <row r="67070" hidden="1"/>
    <row r="67071" hidden="1"/>
    <row r="67072" hidden="1"/>
    <row r="67073" hidden="1"/>
    <row r="67074" hidden="1"/>
    <row r="67075" hidden="1"/>
    <row r="67076" hidden="1"/>
    <row r="67077" hidden="1"/>
    <row r="67078" hidden="1"/>
    <row r="67079" hidden="1"/>
    <row r="67080" hidden="1"/>
    <row r="67081" hidden="1"/>
    <row r="67082" hidden="1"/>
    <row r="67083" hidden="1"/>
    <row r="67084" hidden="1"/>
    <row r="67085" hidden="1"/>
    <row r="67086" hidden="1"/>
    <row r="67087" hidden="1"/>
    <row r="67088" hidden="1"/>
    <row r="67089" hidden="1"/>
    <row r="67090" hidden="1"/>
    <row r="67091" hidden="1"/>
    <row r="67092" hidden="1"/>
    <row r="67093" hidden="1"/>
    <row r="67094" hidden="1"/>
    <row r="67095" hidden="1"/>
    <row r="67096" hidden="1"/>
    <row r="67097" hidden="1"/>
    <row r="67098" hidden="1"/>
    <row r="67099" hidden="1"/>
    <row r="67100" hidden="1"/>
    <row r="67101" hidden="1"/>
    <row r="67102" hidden="1"/>
    <row r="67103" hidden="1"/>
    <row r="67104" hidden="1"/>
    <row r="67105" hidden="1"/>
    <row r="67106" hidden="1"/>
    <row r="67107" hidden="1"/>
    <row r="67108" hidden="1"/>
    <row r="67109" hidden="1"/>
    <row r="67110" hidden="1"/>
    <row r="67111" hidden="1"/>
    <row r="67112" hidden="1"/>
    <row r="67113" hidden="1"/>
    <row r="67114" hidden="1"/>
    <row r="67115" hidden="1"/>
    <row r="67116" hidden="1"/>
    <row r="67117" hidden="1"/>
    <row r="67118" hidden="1"/>
    <row r="67119" hidden="1"/>
    <row r="67120" hidden="1"/>
    <row r="67121" hidden="1"/>
    <row r="67122" hidden="1"/>
    <row r="67123" hidden="1"/>
    <row r="67124" hidden="1"/>
    <row r="67125" hidden="1"/>
    <row r="67126" hidden="1"/>
    <row r="67127" hidden="1"/>
    <row r="67128" hidden="1"/>
    <row r="67129" hidden="1"/>
    <row r="67130" hidden="1"/>
    <row r="67131" hidden="1"/>
    <row r="67132" hidden="1"/>
    <row r="67133" hidden="1"/>
    <row r="67134" hidden="1"/>
    <row r="67135" hidden="1"/>
    <row r="67136" hidden="1"/>
    <row r="67137" hidden="1"/>
    <row r="67138" hidden="1"/>
    <row r="67139" hidden="1"/>
    <row r="67140" hidden="1"/>
    <row r="67141" hidden="1"/>
    <row r="67142" hidden="1"/>
    <row r="67143" hidden="1"/>
    <row r="67144" hidden="1"/>
    <row r="67145" hidden="1"/>
    <row r="67146" hidden="1"/>
    <row r="67147" hidden="1"/>
    <row r="67148" hidden="1"/>
    <row r="67149" hidden="1"/>
    <row r="67150" hidden="1"/>
    <row r="67151" hidden="1"/>
    <row r="67152" hidden="1"/>
    <row r="67153" hidden="1"/>
    <row r="67154" hidden="1"/>
    <row r="67155" hidden="1"/>
    <row r="67156" hidden="1"/>
    <row r="67157" hidden="1"/>
    <row r="67158" hidden="1"/>
    <row r="67159" hidden="1"/>
    <row r="67160" hidden="1"/>
    <row r="67161" hidden="1"/>
    <row r="67162" hidden="1"/>
    <row r="67163" hidden="1"/>
    <row r="67164" hidden="1"/>
    <row r="67165" hidden="1"/>
    <row r="67166" hidden="1"/>
    <row r="67167" hidden="1"/>
    <row r="67168" hidden="1"/>
    <row r="67169" hidden="1"/>
    <row r="67170" hidden="1"/>
    <row r="67171" hidden="1"/>
    <row r="67172" hidden="1"/>
    <row r="67173" hidden="1"/>
    <row r="67174" hidden="1"/>
    <row r="67175" hidden="1"/>
    <row r="67176" hidden="1"/>
    <row r="67177" hidden="1"/>
    <row r="67178" hidden="1"/>
    <row r="67179" hidden="1"/>
    <row r="67180" hidden="1"/>
    <row r="67181" hidden="1"/>
    <row r="67182" hidden="1"/>
    <row r="67183" hidden="1"/>
    <row r="67184" hidden="1"/>
    <row r="67185" hidden="1"/>
    <row r="67186" hidden="1"/>
    <row r="67187" hidden="1"/>
    <row r="67188" hidden="1"/>
    <row r="67189" hidden="1"/>
    <row r="67190" hidden="1"/>
    <row r="67191" hidden="1"/>
    <row r="67192" hidden="1"/>
    <row r="67193" hidden="1"/>
    <row r="67194" hidden="1"/>
    <row r="67195" hidden="1"/>
    <row r="67196" hidden="1"/>
    <row r="67197" hidden="1"/>
    <row r="67198" hidden="1"/>
    <row r="67199" hidden="1"/>
    <row r="67200" hidden="1"/>
    <row r="67201" hidden="1"/>
    <row r="67202" hidden="1"/>
    <row r="67203" hidden="1"/>
    <row r="67204" hidden="1"/>
    <row r="67205" hidden="1"/>
    <row r="67206" hidden="1"/>
    <row r="67207" hidden="1"/>
    <row r="67208" hidden="1"/>
    <row r="67209" hidden="1"/>
    <row r="67210" hidden="1"/>
    <row r="67211" hidden="1"/>
    <row r="67212" hidden="1"/>
    <row r="67213" hidden="1"/>
    <row r="67214" hidden="1"/>
    <row r="67215" hidden="1"/>
    <row r="67216" hidden="1"/>
    <row r="67217" hidden="1"/>
    <row r="67218" hidden="1"/>
    <row r="67219" hidden="1"/>
    <row r="67220" hidden="1"/>
    <row r="67221" hidden="1"/>
    <row r="67222" hidden="1"/>
    <row r="67223" hidden="1"/>
    <row r="67224" hidden="1"/>
    <row r="67225" hidden="1"/>
    <row r="67226" hidden="1"/>
    <row r="67227" hidden="1"/>
    <row r="67228" hidden="1"/>
    <row r="67229" hidden="1"/>
    <row r="67230" hidden="1"/>
    <row r="67231" hidden="1"/>
    <row r="67232" hidden="1"/>
    <row r="67233" hidden="1"/>
    <row r="67234" hidden="1"/>
    <row r="67235" hidden="1"/>
    <row r="67236" hidden="1"/>
    <row r="67237" hidden="1"/>
    <row r="67238" hidden="1"/>
    <row r="67239" hidden="1"/>
    <row r="67240" hidden="1"/>
    <row r="67241" hidden="1"/>
    <row r="67242" hidden="1"/>
    <row r="67243" hidden="1"/>
    <row r="67244" hidden="1"/>
    <row r="67245" hidden="1"/>
    <row r="67246" hidden="1"/>
    <row r="67247" hidden="1"/>
    <row r="67248" hidden="1"/>
    <row r="67249" hidden="1"/>
    <row r="67250" hidden="1"/>
    <row r="67251" hidden="1"/>
    <row r="67252" hidden="1"/>
    <row r="67253" hidden="1"/>
    <row r="67254" hidden="1"/>
    <row r="67255" hidden="1"/>
    <row r="67256" hidden="1"/>
    <row r="67257" hidden="1"/>
    <row r="67258" hidden="1"/>
    <row r="67259" hidden="1"/>
    <row r="67260" hidden="1"/>
    <row r="67261" hidden="1"/>
    <row r="67262" hidden="1"/>
    <row r="67263" hidden="1"/>
    <row r="67264" hidden="1"/>
    <row r="67265" hidden="1"/>
    <row r="67266" hidden="1"/>
    <row r="67267" hidden="1"/>
    <row r="67268" hidden="1"/>
    <row r="67269" hidden="1"/>
    <row r="67270" hidden="1"/>
    <row r="67271" hidden="1"/>
    <row r="67272" hidden="1"/>
    <row r="67273" hidden="1"/>
    <row r="67274" hidden="1"/>
    <row r="67275" hidden="1"/>
    <row r="67276" hidden="1"/>
    <row r="67277" hidden="1"/>
    <row r="67278" hidden="1"/>
    <row r="67279" hidden="1"/>
    <row r="67280" hidden="1"/>
    <row r="67281" hidden="1"/>
    <row r="67282" hidden="1"/>
    <row r="67283" hidden="1"/>
    <row r="67284" hidden="1"/>
    <row r="67285" hidden="1"/>
    <row r="67286" hidden="1"/>
    <row r="67287" hidden="1"/>
    <row r="67288" hidden="1"/>
    <row r="67289" hidden="1"/>
    <row r="67290" hidden="1"/>
    <row r="67291" hidden="1"/>
    <row r="67292" hidden="1"/>
    <row r="67293" hidden="1"/>
    <row r="67294" hidden="1"/>
    <row r="67295" hidden="1"/>
    <row r="67296" hidden="1"/>
    <row r="67297" hidden="1"/>
    <row r="67298" hidden="1"/>
    <row r="67299" hidden="1"/>
    <row r="67300" hidden="1"/>
    <row r="67301" hidden="1"/>
    <row r="67302" hidden="1"/>
    <row r="67303" hidden="1"/>
    <row r="67304" hidden="1"/>
    <row r="67305" hidden="1"/>
    <row r="67306" hidden="1"/>
    <row r="67307" hidden="1"/>
    <row r="67308" hidden="1"/>
    <row r="67309" hidden="1"/>
    <row r="67310" hidden="1"/>
    <row r="67311" hidden="1"/>
    <row r="67312" hidden="1"/>
    <row r="67313" hidden="1"/>
    <row r="67314" hidden="1"/>
    <row r="67315" hidden="1"/>
    <row r="67316" hidden="1"/>
    <row r="67317" hidden="1"/>
    <row r="67318" hidden="1"/>
    <row r="67319" hidden="1"/>
    <row r="67320" hidden="1"/>
    <row r="67321" hidden="1"/>
    <row r="67322" hidden="1"/>
    <row r="67323" hidden="1"/>
    <row r="67324" hidden="1"/>
    <row r="67325" hidden="1"/>
    <row r="67326" hidden="1"/>
    <row r="67327" hidden="1"/>
    <row r="67328" hidden="1"/>
    <row r="67329" hidden="1"/>
    <row r="67330" hidden="1"/>
    <row r="67331" hidden="1"/>
    <row r="67332" hidden="1"/>
    <row r="67333" hidden="1"/>
    <row r="67334" hidden="1"/>
    <row r="67335" hidden="1"/>
    <row r="67336" hidden="1"/>
    <row r="67337" hidden="1"/>
    <row r="67338" hidden="1"/>
    <row r="67339" hidden="1"/>
    <row r="67340" hidden="1"/>
    <row r="67341" hidden="1"/>
    <row r="67342" hidden="1"/>
    <row r="67343" hidden="1"/>
    <row r="67344" hidden="1"/>
    <row r="67345" hidden="1"/>
    <row r="67346" hidden="1"/>
    <row r="67347" hidden="1"/>
    <row r="67348" hidden="1"/>
    <row r="67349" hidden="1"/>
    <row r="67350" hidden="1"/>
    <row r="67351" hidden="1"/>
    <row r="67352" hidden="1"/>
    <row r="67353" hidden="1"/>
    <row r="67354" hidden="1"/>
    <row r="67355" hidden="1"/>
    <row r="67356" hidden="1"/>
    <row r="67357" hidden="1"/>
    <row r="67358" hidden="1"/>
    <row r="67359" hidden="1"/>
    <row r="67360" hidden="1"/>
    <row r="67361" hidden="1"/>
    <row r="67362" hidden="1"/>
    <row r="67363" hidden="1"/>
    <row r="67364" hidden="1"/>
    <row r="67365" hidden="1"/>
    <row r="67366" hidden="1"/>
    <row r="67367" hidden="1"/>
    <row r="67368" hidden="1"/>
    <row r="67369" hidden="1"/>
    <row r="67370" hidden="1"/>
    <row r="67371" hidden="1"/>
    <row r="67372" hidden="1"/>
    <row r="67373" hidden="1"/>
    <row r="67374" hidden="1"/>
    <row r="67375" hidden="1"/>
    <row r="67376" hidden="1"/>
    <row r="67377" hidden="1"/>
    <row r="67378" hidden="1"/>
    <row r="67379" hidden="1"/>
    <row r="67380" hidden="1"/>
    <row r="67381" hidden="1"/>
    <row r="67382" hidden="1"/>
    <row r="67383" hidden="1"/>
    <row r="67384" hidden="1"/>
    <row r="67385" hidden="1"/>
    <row r="67386" hidden="1"/>
    <row r="67387" hidden="1"/>
    <row r="67388" hidden="1"/>
    <row r="67389" hidden="1"/>
    <row r="67390" hidden="1"/>
    <row r="67391" hidden="1"/>
    <row r="67392" hidden="1"/>
    <row r="67393" hidden="1"/>
    <row r="67394" hidden="1"/>
    <row r="67395" hidden="1"/>
    <row r="67396" hidden="1"/>
    <row r="67397" hidden="1"/>
    <row r="67398" hidden="1"/>
    <row r="67399" hidden="1"/>
    <row r="67400" hidden="1"/>
    <row r="67401" hidden="1"/>
    <row r="67402" hidden="1"/>
    <row r="67403" hidden="1"/>
    <row r="67404" hidden="1"/>
    <row r="67405" hidden="1"/>
    <row r="67406" hidden="1"/>
    <row r="67407" hidden="1"/>
    <row r="67408" hidden="1"/>
    <row r="67409" hidden="1"/>
    <row r="67410" hidden="1"/>
    <row r="67411" hidden="1"/>
    <row r="67412" hidden="1"/>
    <row r="67413" hidden="1"/>
    <row r="67414" hidden="1"/>
    <row r="67415" hidden="1"/>
    <row r="67416" hidden="1"/>
    <row r="67417" hidden="1"/>
    <row r="67418" hidden="1"/>
    <row r="67419" hidden="1"/>
    <row r="67420" hidden="1"/>
    <row r="67421" hidden="1"/>
    <row r="67422" hidden="1"/>
    <row r="67423" hidden="1"/>
    <row r="67424" hidden="1"/>
    <row r="67425" hidden="1"/>
    <row r="67426" hidden="1"/>
    <row r="67427" hidden="1"/>
    <row r="67428" hidden="1"/>
    <row r="67429" hidden="1"/>
    <row r="67430" hidden="1"/>
    <row r="67431" hidden="1"/>
    <row r="67432" hidden="1"/>
    <row r="67433" hidden="1"/>
    <row r="67434" hidden="1"/>
    <row r="67435" hidden="1"/>
    <row r="67436" hidden="1"/>
    <row r="67437" hidden="1"/>
    <row r="67438" hidden="1"/>
    <row r="67439" hidden="1"/>
    <row r="67440" hidden="1"/>
    <row r="67441" hidden="1"/>
    <row r="67442" hidden="1"/>
    <row r="67443" hidden="1"/>
    <row r="67444" hidden="1"/>
    <row r="67445" hidden="1"/>
    <row r="67446" hidden="1"/>
    <row r="67447" hidden="1"/>
    <row r="67448" hidden="1"/>
    <row r="67449" hidden="1"/>
    <row r="67450" hidden="1"/>
    <row r="67451" hidden="1"/>
    <row r="67452" hidden="1"/>
    <row r="67453" hidden="1"/>
    <row r="67454" hidden="1"/>
    <row r="67455" hidden="1"/>
    <row r="67456" hidden="1"/>
    <row r="67457" hidden="1"/>
    <row r="67458" hidden="1"/>
    <row r="67459" hidden="1"/>
    <row r="67460" hidden="1"/>
    <row r="67461" hidden="1"/>
    <row r="67462" hidden="1"/>
    <row r="67463" hidden="1"/>
    <row r="67464" hidden="1"/>
    <row r="67465" hidden="1"/>
    <row r="67466" hidden="1"/>
    <row r="67467" hidden="1"/>
    <row r="67468" hidden="1"/>
    <row r="67469" hidden="1"/>
    <row r="67470" hidden="1"/>
    <row r="67471" hidden="1"/>
    <row r="67472" hidden="1"/>
    <row r="67473" hidden="1"/>
    <row r="67474" hidden="1"/>
    <row r="67475" hidden="1"/>
    <row r="67476" hidden="1"/>
    <row r="67477" hidden="1"/>
    <row r="67478" hidden="1"/>
    <row r="67479" hidden="1"/>
    <row r="67480" hidden="1"/>
    <row r="67481" hidden="1"/>
    <row r="67482" hidden="1"/>
    <row r="67483" hidden="1"/>
    <row r="67484" hidden="1"/>
    <row r="67485" hidden="1"/>
    <row r="67486" hidden="1"/>
    <row r="67487" hidden="1"/>
    <row r="67488" hidden="1"/>
    <row r="67489" hidden="1"/>
    <row r="67490" hidden="1"/>
    <row r="67491" hidden="1"/>
    <row r="67492" hidden="1"/>
    <row r="67493" hidden="1"/>
    <row r="67494" hidden="1"/>
    <row r="67495" hidden="1"/>
    <row r="67496" hidden="1"/>
    <row r="67497" hidden="1"/>
    <row r="67498" hidden="1"/>
    <row r="67499" hidden="1"/>
    <row r="67500" hidden="1"/>
    <row r="67501" hidden="1"/>
    <row r="67502" hidden="1"/>
    <row r="67503" hidden="1"/>
    <row r="67504" hidden="1"/>
    <row r="67505" hidden="1"/>
    <row r="67506" hidden="1"/>
    <row r="67507" hidden="1"/>
    <row r="67508" hidden="1"/>
    <row r="67509" hidden="1"/>
    <row r="67510" hidden="1"/>
    <row r="67511" hidden="1"/>
    <row r="67512" hidden="1"/>
    <row r="67513" hidden="1"/>
    <row r="67514" hidden="1"/>
    <row r="67515" hidden="1"/>
    <row r="67516" hidden="1"/>
    <row r="67517" hidden="1"/>
    <row r="67518" hidden="1"/>
    <row r="67519" hidden="1"/>
    <row r="67520" hidden="1"/>
    <row r="67521" hidden="1"/>
    <row r="67522" hidden="1"/>
    <row r="67523" hidden="1"/>
    <row r="67524" hidden="1"/>
    <row r="67525" hidden="1"/>
    <row r="67526" hidden="1"/>
    <row r="67527" hidden="1"/>
    <row r="67528" hidden="1"/>
    <row r="67529" hidden="1"/>
    <row r="67530" hidden="1"/>
    <row r="67531" hidden="1"/>
    <row r="67532" hidden="1"/>
    <row r="67533" hidden="1"/>
    <row r="67534" hidden="1"/>
    <row r="67535" hidden="1"/>
    <row r="67536" hidden="1"/>
    <row r="67537" hidden="1"/>
    <row r="67538" hidden="1"/>
    <row r="67539" hidden="1"/>
    <row r="67540" hidden="1"/>
    <row r="67541" hidden="1"/>
    <row r="67542" hidden="1"/>
    <row r="67543" hidden="1"/>
    <row r="67544" hidden="1"/>
    <row r="67545" hidden="1"/>
    <row r="67546" hidden="1"/>
    <row r="67547" hidden="1"/>
    <row r="67548" hidden="1"/>
    <row r="67549" hidden="1"/>
    <row r="67550" hidden="1"/>
    <row r="67551" hidden="1"/>
    <row r="67552" hidden="1"/>
    <row r="67553" hidden="1"/>
    <row r="67554" hidden="1"/>
    <row r="67555" hidden="1"/>
    <row r="67556" hidden="1"/>
    <row r="67557" hidden="1"/>
    <row r="67558" hidden="1"/>
    <row r="67559" hidden="1"/>
    <row r="67560" hidden="1"/>
    <row r="67561" hidden="1"/>
    <row r="67562" hidden="1"/>
    <row r="67563" hidden="1"/>
    <row r="67564" hidden="1"/>
    <row r="67565" hidden="1"/>
    <row r="67566" hidden="1"/>
    <row r="67567" hidden="1"/>
    <row r="67568" hidden="1"/>
    <row r="67569" hidden="1"/>
    <row r="67570" hidden="1"/>
    <row r="67571" hidden="1"/>
    <row r="67572" hidden="1"/>
    <row r="67573" hidden="1"/>
    <row r="67574" hidden="1"/>
    <row r="67575" hidden="1"/>
    <row r="67576" hidden="1"/>
    <row r="67577" hidden="1"/>
    <row r="67578" hidden="1"/>
    <row r="67579" hidden="1"/>
    <row r="67580" hidden="1"/>
    <row r="67581" hidden="1"/>
    <row r="67582" hidden="1"/>
    <row r="67583" hidden="1"/>
    <row r="67584" hidden="1"/>
    <row r="67585" hidden="1"/>
    <row r="67586" hidden="1"/>
    <row r="67587" hidden="1"/>
    <row r="67588" hidden="1"/>
    <row r="67589" hidden="1"/>
    <row r="67590" hidden="1"/>
    <row r="67591" hidden="1"/>
    <row r="67592" hidden="1"/>
    <row r="67593" hidden="1"/>
    <row r="67594" hidden="1"/>
    <row r="67595" hidden="1"/>
    <row r="67596" hidden="1"/>
    <row r="67597" hidden="1"/>
    <row r="67598" hidden="1"/>
    <row r="67599" hidden="1"/>
    <row r="67600" hidden="1"/>
    <row r="67601" hidden="1"/>
    <row r="67602" hidden="1"/>
    <row r="67603" hidden="1"/>
    <row r="67604" hidden="1"/>
    <row r="67605" hidden="1"/>
    <row r="67606" hidden="1"/>
    <row r="67607" hidden="1"/>
    <row r="67608" hidden="1"/>
    <row r="67609" hidden="1"/>
    <row r="67610" hidden="1"/>
    <row r="67611" hidden="1"/>
    <row r="67612" hidden="1"/>
    <row r="67613" hidden="1"/>
    <row r="67614" hidden="1"/>
    <row r="67615" hidden="1"/>
    <row r="67616" hidden="1"/>
    <row r="67617" hidden="1"/>
    <row r="67618" hidden="1"/>
    <row r="67619" hidden="1"/>
    <row r="67620" hidden="1"/>
    <row r="67621" hidden="1"/>
    <row r="67622" hidden="1"/>
    <row r="67623" hidden="1"/>
    <row r="67624" hidden="1"/>
    <row r="67625" hidden="1"/>
    <row r="67626" hidden="1"/>
    <row r="67627" hidden="1"/>
    <row r="67628" hidden="1"/>
    <row r="67629" hidden="1"/>
    <row r="67630" hidden="1"/>
    <row r="67631" hidden="1"/>
    <row r="67632" hidden="1"/>
    <row r="67633" hidden="1"/>
    <row r="67634" hidden="1"/>
    <row r="67635" hidden="1"/>
    <row r="67636" hidden="1"/>
    <row r="67637" hidden="1"/>
    <row r="67638" hidden="1"/>
    <row r="67639" hidden="1"/>
    <row r="67640" hidden="1"/>
    <row r="67641" hidden="1"/>
    <row r="67642" hidden="1"/>
    <row r="67643" hidden="1"/>
    <row r="67644" hidden="1"/>
    <row r="67645" hidden="1"/>
    <row r="67646" hidden="1"/>
    <row r="67647" hidden="1"/>
    <row r="67648" hidden="1"/>
    <row r="67649" hidden="1"/>
    <row r="67650" hidden="1"/>
    <row r="67651" hidden="1"/>
    <row r="67652" hidden="1"/>
    <row r="67653" hidden="1"/>
    <row r="67654" hidden="1"/>
    <row r="67655" hidden="1"/>
    <row r="67656" hidden="1"/>
    <row r="67657" hidden="1"/>
    <row r="67658" hidden="1"/>
    <row r="67659" hidden="1"/>
    <row r="67660" hidden="1"/>
    <row r="67661" hidden="1"/>
    <row r="67662" hidden="1"/>
    <row r="67663" hidden="1"/>
    <row r="67664" hidden="1"/>
    <row r="67665" hidden="1"/>
    <row r="67666" hidden="1"/>
    <row r="67667" hidden="1"/>
    <row r="67668" hidden="1"/>
    <row r="67669" hidden="1"/>
    <row r="67670" hidden="1"/>
    <row r="67671" hidden="1"/>
    <row r="67672" hidden="1"/>
    <row r="67673" hidden="1"/>
    <row r="67674" hidden="1"/>
    <row r="67675" hidden="1"/>
    <row r="67676" hidden="1"/>
    <row r="67677" hidden="1"/>
    <row r="67678" hidden="1"/>
    <row r="67679" hidden="1"/>
    <row r="67680" hidden="1"/>
    <row r="67681" hidden="1"/>
    <row r="67682" hidden="1"/>
    <row r="67683" hidden="1"/>
    <row r="67684" hidden="1"/>
    <row r="67685" hidden="1"/>
    <row r="67686" hidden="1"/>
    <row r="67687" hidden="1"/>
    <row r="67688" hidden="1"/>
    <row r="67689" hidden="1"/>
    <row r="67690" hidden="1"/>
    <row r="67691" hidden="1"/>
    <row r="67692" hidden="1"/>
    <row r="67693" hidden="1"/>
    <row r="67694" hidden="1"/>
    <row r="67695" hidden="1"/>
    <row r="67696" hidden="1"/>
    <row r="67697" hidden="1"/>
    <row r="67698" hidden="1"/>
    <row r="67699" hidden="1"/>
    <row r="67700" hidden="1"/>
    <row r="67701" hidden="1"/>
    <row r="67702" hidden="1"/>
    <row r="67703" hidden="1"/>
    <row r="67704" hidden="1"/>
    <row r="67705" hidden="1"/>
    <row r="67706" hidden="1"/>
    <row r="67707" hidden="1"/>
    <row r="67708" hidden="1"/>
    <row r="67709" hidden="1"/>
    <row r="67710" hidden="1"/>
    <row r="67711" hidden="1"/>
    <row r="67712" hidden="1"/>
    <row r="67713" hidden="1"/>
    <row r="67714" hidden="1"/>
    <row r="67715" hidden="1"/>
    <row r="67716" hidden="1"/>
    <row r="67717" hidden="1"/>
    <row r="67718" hidden="1"/>
    <row r="67719" hidden="1"/>
    <row r="67720" hidden="1"/>
    <row r="67721" hidden="1"/>
    <row r="67722" hidden="1"/>
    <row r="67723" hidden="1"/>
    <row r="67724" hidden="1"/>
    <row r="67725" hidden="1"/>
    <row r="67726" hidden="1"/>
    <row r="67727" hidden="1"/>
    <row r="67728" hidden="1"/>
    <row r="67729" hidden="1"/>
    <row r="67730" hidden="1"/>
    <row r="67731" hidden="1"/>
    <row r="67732" hidden="1"/>
    <row r="67733" hidden="1"/>
    <row r="67734" hidden="1"/>
    <row r="67735" hidden="1"/>
    <row r="67736" hidden="1"/>
    <row r="67737" hidden="1"/>
    <row r="67738" hidden="1"/>
    <row r="67739" hidden="1"/>
    <row r="67740" hidden="1"/>
    <row r="67741" hidden="1"/>
    <row r="67742" hidden="1"/>
    <row r="67743" hidden="1"/>
    <row r="67744" hidden="1"/>
    <row r="67745" hidden="1"/>
    <row r="67746" hidden="1"/>
    <row r="67747" hidden="1"/>
    <row r="67748" hidden="1"/>
    <row r="67749" hidden="1"/>
    <row r="67750" hidden="1"/>
    <row r="67751" hidden="1"/>
    <row r="67752" hidden="1"/>
    <row r="67753" hidden="1"/>
    <row r="67754" hidden="1"/>
    <row r="67755" hidden="1"/>
    <row r="67756" hidden="1"/>
    <row r="67757" hidden="1"/>
    <row r="67758" hidden="1"/>
    <row r="67759" hidden="1"/>
    <row r="67760" hidden="1"/>
    <row r="67761" hidden="1"/>
    <row r="67762" hidden="1"/>
    <row r="67763" hidden="1"/>
    <row r="67764" hidden="1"/>
    <row r="67765" hidden="1"/>
    <row r="67766" hidden="1"/>
    <row r="67767" hidden="1"/>
    <row r="67768" hidden="1"/>
    <row r="67769" hidden="1"/>
    <row r="67770" hidden="1"/>
    <row r="67771" hidden="1"/>
    <row r="67772" hidden="1"/>
    <row r="67773" hidden="1"/>
    <row r="67774" hidden="1"/>
    <row r="67775" hidden="1"/>
    <row r="67776" hidden="1"/>
    <row r="67777" hidden="1"/>
    <row r="67778" hidden="1"/>
    <row r="67779" hidden="1"/>
    <row r="67780" hidden="1"/>
    <row r="67781" hidden="1"/>
    <row r="67782" hidden="1"/>
    <row r="67783" hidden="1"/>
    <row r="67784" hidden="1"/>
    <row r="67785" hidden="1"/>
    <row r="67786" hidden="1"/>
    <row r="67787" hidden="1"/>
    <row r="67788" hidden="1"/>
    <row r="67789" hidden="1"/>
    <row r="67790" hidden="1"/>
    <row r="67791" hidden="1"/>
    <row r="67792" hidden="1"/>
    <row r="67793" hidden="1"/>
    <row r="67794" hidden="1"/>
    <row r="67795" hidden="1"/>
    <row r="67796" hidden="1"/>
    <row r="67797" hidden="1"/>
    <row r="67798" hidden="1"/>
    <row r="67799" hidden="1"/>
    <row r="67800" hidden="1"/>
    <row r="67801" hidden="1"/>
    <row r="67802" hidden="1"/>
    <row r="67803" hidden="1"/>
    <row r="67804" hidden="1"/>
    <row r="67805" hidden="1"/>
    <row r="67806" hidden="1"/>
    <row r="67807" hidden="1"/>
    <row r="67808" hidden="1"/>
    <row r="67809" hidden="1"/>
    <row r="67810" hidden="1"/>
    <row r="67811" hidden="1"/>
    <row r="67812" hidden="1"/>
    <row r="67813" hidden="1"/>
    <row r="67814" hidden="1"/>
    <row r="67815" hidden="1"/>
    <row r="67816" hidden="1"/>
    <row r="67817" hidden="1"/>
    <row r="67818" hidden="1"/>
    <row r="67819" hidden="1"/>
    <row r="67820" hidden="1"/>
    <row r="67821" hidden="1"/>
    <row r="67822" hidden="1"/>
    <row r="67823" hidden="1"/>
    <row r="67824" hidden="1"/>
    <row r="67825" hidden="1"/>
    <row r="67826" hidden="1"/>
    <row r="67827" hidden="1"/>
    <row r="67828" hidden="1"/>
    <row r="67829" hidden="1"/>
    <row r="67830" hidden="1"/>
    <row r="67831" hidden="1"/>
    <row r="67832" hidden="1"/>
    <row r="67833" hidden="1"/>
    <row r="67834" hidden="1"/>
    <row r="67835" hidden="1"/>
    <row r="67836" hidden="1"/>
    <row r="67837" hidden="1"/>
    <row r="67838" hidden="1"/>
    <row r="67839" hidden="1"/>
    <row r="67840" hidden="1"/>
    <row r="67841" hidden="1"/>
    <row r="67842" hidden="1"/>
    <row r="67843" hidden="1"/>
    <row r="67844" hidden="1"/>
    <row r="67845" hidden="1"/>
    <row r="67846" hidden="1"/>
    <row r="67847" hidden="1"/>
    <row r="67848" hidden="1"/>
    <row r="67849" hidden="1"/>
    <row r="67850" hidden="1"/>
    <row r="67851" hidden="1"/>
    <row r="67852" hidden="1"/>
    <row r="67853" hidden="1"/>
    <row r="67854" hidden="1"/>
    <row r="67855" hidden="1"/>
    <row r="67856" hidden="1"/>
    <row r="67857" hidden="1"/>
    <row r="67858" hidden="1"/>
    <row r="67859" hidden="1"/>
    <row r="67860" hidden="1"/>
    <row r="67861" hidden="1"/>
    <row r="67862" hidden="1"/>
    <row r="67863" hidden="1"/>
    <row r="67864" hidden="1"/>
    <row r="67865" hidden="1"/>
    <row r="67866" hidden="1"/>
    <row r="67867" hidden="1"/>
    <row r="67868" hidden="1"/>
    <row r="67869" hidden="1"/>
    <row r="67870" hidden="1"/>
    <row r="67871" hidden="1"/>
    <row r="67872" hidden="1"/>
    <row r="67873" hidden="1"/>
    <row r="67874" hidden="1"/>
    <row r="67875" hidden="1"/>
    <row r="67876" hidden="1"/>
    <row r="67877" hidden="1"/>
    <row r="67878" hidden="1"/>
    <row r="67879" hidden="1"/>
    <row r="67880" hidden="1"/>
    <row r="67881" hidden="1"/>
    <row r="67882" hidden="1"/>
    <row r="67883" hidden="1"/>
    <row r="67884" hidden="1"/>
    <row r="67885" hidden="1"/>
    <row r="67886" hidden="1"/>
    <row r="67887" hidden="1"/>
    <row r="67888" hidden="1"/>
    <row r="67889" hidden="1"/>
    <row r="67890" hidden="1"/>
    <row r="67891" hidden="1"/>
    <row r="67892" hidden="1"/>
    <row r="67893" hidden="1"/>
    <row r="67894" hidden="1"/>
    <row r="67895" hidden="1"/>
    <row r="67896" hidden="1"/>
    <row r="67897" hidden="1"/>
    <row r="67898" hidden="1"/>
    <row r="67899" hidden="1"/>
    <row r="67900" hidden="1"/>
    <row r="67901" hidden="1"/>
    <row r="67902" hidden="1"/>
    <row r="67903" hidden="1"/>
    <row r="67904" hidden="1"/>
    <row r="67905" hidden="1"/>
    <row r="67906" hidden="1"/>
    <row r="67907" hidden="1"/>
    <row r="67908" hidden="1"/>
    <row r="67909" hidden="1"/>
    <row r="67910" hidden="1"/>
    <row r="67911" hidden="1"/>
    <row r="67912" hidden="1"/>
    <row r="67913" hidden="1"/>
    <row r="67914" hidden="1"/>
    <row r="67915" hidden="1"/>
    <row r="67916" hidden="1"/>
    <row r="67917" hidden="1"/>
    <row r="67918" hidden="1"/>
    <row r="67919" hidden="1"/>
    <row r="67920" hidden="1"/>
    <row r="67921" hidden="1"/>
    <row r="67922" hidden="1"/>
    <row r="67923" hidden="1"/>
    <row r="67924" hidden="1"/>
    <row r="67925" hidden="1"/>
    <row r="67926" hidden="1"/>
    <row r="67927" hidden="1"/>
    <row r="67928" hidden="1"/>
    <row r="67929" hidden="1"/>
    <row r="67930" hidden="1"/>
    <row r="67931" hidden="1"/>
    <row r="67932" hidden="1"/>
    <row r="67933" hidden="1"/>
    <row r="67934" hidden="1"/>
    <row r="67935" hidden="1"/>
    <row r="67936" hidden="1"/>
    <row r="67937" hidden="1"/>
    <row r="67938" hidden="1"/>
    <row r="67939" hidden="1"/>
    <row r="67940" hidden="1"/>
    <row r="67941" hidden="1"/>
    <row r="67942" hidden="1"/>
    <row r="67943" hidden="1"/>
    <row r="67944" hidden="1"/>
    <row r="67945" hidden="1"/>
    <row r="67946" hidden="1"/>
    <row r="67947" hidden="1"/>
    <row r="67948" hidden="1"/>
    <row r="67949" hidden="1"/>
    <row r="67950" hidden="1"/>
    <row r="67951" hidden="1"/>
    <row r="67952" hidden="1"/>
    <row r="67953" hidden="1"/>
    <row r="67954" hidden="1"/>
    <row r="67955" hidden="1"/>
    <row r="67956" hidden="1"/>
    <row r="67957" hidden="1"/>
    <row r="67958" hidden="1"/>
    <row r="67959" hidden="1"/>
    <row r="67960" hidden="1"/>
    <row r="67961" hidden="1"/>
    <row r="67962" hidden="1"/>
    <row r="67963" hidden="1"/>
    <row r="67964" hidden="1"/>
    <row r="67965" hidden="1"/>
    <row r="67966" hidden="1"/>
    <row r="67967" hidden="1"/>
    <row r="67968" hidden="1"/>
    <row r="67969" hidden="1"/>
    <row r="67970" hidden="1"/>
    <row r="67971" hidden="1"/>
    <row r="67972" hidden="1"/>
    <row r="67973" hidden="1"/>
    <row r="67974" hidden="1"/>
    <row r="67975" hidden="1"/>
    <row r="67976" hidden="1"/>
    <row r="67977" hidden="1"/>
    <row r="67978" hidden="1"/>
    <row r="67979" hidden="1"/>
    <row r="67980" hidden="1"/>
    <row r="67981" hidden="1"/>
    <row r="67982" hidden="1"/>
    <row r="67983" hidden="1"/>
    <row r="67984" hidden="1"/>
    <row r="67985" hidden="1"/>
    <row r="67986" hidden="1"/>
    <row r="67987" hidden="1"/>
    <row r="67988" hidden="1"/>
    <row r="67989" hidden="1"/>
    <row r="67990" hidden="1"/>
    <row r="67991" hidden="1"/>
    <row r="67992" hidden="1"/>
    <row r="67993" hidden="1"/>
    <row r="67994" hidden="1"/>
    <row r="67995" hidden="1"/>
    <row r="67996" hidden="1"/>
    <row r="67997" hidden="1"/>
    <row r="67998" hidden="1"/>
    <row r="67999" hidden="1"/>
    <row r="68000" hidden="1"/>
    <row r="68001" hidden="1"/>
    <row r="68002" hidden="1"/>
    <row r="68003" hidden="1"/>
    <row r="68004" hidden="1"/>
    <row r="68005" hidden="1"/>
    <row r="68006" hidden="1"/>
    <row r="68007" hidden="1"/>
    <row r="68008" hidden="1"/>
    <row r="68009" hidden="1"/>
    <row r="68010" hidden="1"/>
    <row r="68011" hidden="1"/>
    <row r="68012" hidden="1"/>
    <row r="68013" hidden="1"/>
    <row r="68014" hidden="1"/>
    <row r="68015" hidden="1"/>
    <row r="68016" hidden="1"/>
    <row r="68017" hidden="1"/>
    <row r="68018" hidden="1"/>
    <row r="68019" hidden="1"/>
    <row r="68020" hidden="1"/>
    <row r="68021" hidden="1"/>
    <row r="68022" hidden="1"/>
    <row r="68023" hidden="1"/>
    <row r="68024" hidden="1"/>
    <row r="68025" hidden="1"/>
    <row r="68026" hidden="1"/>
    <row r="68027" hidden="1"/>
    <row r="68028" hidden="1"/>
    <row r="68029" hidden="1"/>
    <row r="68030" hidden="1"/>
    <row r="68031" hidden="1"/>
    <row r="68032" hidden="1"/>
    <row r="68033" hidden="1"/>
    <row r="68034" hidden="1"/>
    <row r="68035" hidden="1"/>
    <row r="68036" hidden="1"/>
    <row r="68037" hidden="1"/>
    <row r="68038" hidden="1"/>
    <row r="68039" hidden="1"/>
    <row r="68040" hidden="1"/>
    <row r="68041" hidden="1"/>
    <row r="68042" hidden="1"/>
    <row r="68043" hidden="1"/>
    <row r="68044" hidden="1"/>
    <row r="68045" hidden="1"/>
    <row r="68046" hidden="1"/>
    <row r="68047" hidden="1"/>
    <row r="68048" hidden="1"/>
    <row r="68049" hidden="1"/>
    <row r="68050" hidden="1"/>
    <row r="68051" hidden="1"/>
    <row r="68052" hidden="1"/>
    <row r="68053" hidden="1"/>
    <row r="68054" hidden="1"/>
    <row r="68055" hidden="1"/>
    <row r="68056" hidden="1"/>
    <row r="68057" hidden="1"/>
    <row r="68058" hidden="1"/>
    <row r="68059" hidden="1"/>
    <row r="68060" hidden="1"/>
    <row r="68061" hidden="1"/>
    <row r="68062" hidden="1"/>
    <row r="68063" hidden="1"/>
    <row r="68064" hidden="1"/>
    <row r="68065" hidden="1"/>
    <row r="68066" hidden="1"/>
    <row r="68067" hidden="1"/>
    <row r="68068" hidden="1"/>
    <row r="68069" hidden="1"/>
    <row r="68070" hidden="1"/>
    <row r="68071" hidden="1"/>
    <row r="68072" hidden="1"/>
    <row r="68073" hidden="1"/>
    <row r="68074" hidden="1"/>
    <row r="68075" hidden="1"/>
    <row r="68076" hidden="1"/>
    <row r="68077" hidden="1"/>
    <row r="68078" hidden="1"/>
    <row r="68079" hidden="1"/>
    <row r="68080" hidden="1"/>
    <row r="68081" hidden="1"/>
    <row r="68082" hidden="1"/>
    <row r="68083" hidden="1"/>
    <row r="68084" hidden="1"/>
    <row r="68085" hidden="1"/>
    <row r="68086" hidden="1"/>
    <row r="68087" hidden="1"/>
    <row r="68088" hidden="1"/>
    <row r="68089" hidden="1"/>
    <row r="68090" hidden="1"/>
    <row r="68091" hidden="1"/>
    <row r="68092" hidden="1"/>
    <row r="68093" hidden="1"/>
    <row r="68094" hidden="1"/>
    <row r="68095" hidden="1"/>
    <row r="68096" hidden="1"/>
    <row r="68097" hidden="1"/>
    <row r="68098" hidden="1"/>
    <row r="68099" hidden="1"/>
    <row r="68100" hidden="1"/>
    <row r="68101" hidden="1"/>
    <row r="68102" hidden="1"/>
    <row r="68103" hidden="1"/>
    <row r="68104" hidden="1"/>
    <row r="68105" hidden="1"/>
    <row r="68106" hidden="1"/>
    <row r="68107" hidden="1"/>
    <row r="68108" hidden="1"/>
    <row r="68109" hidden="1"/>
    <row r="68110" hidden="1"/>
    <row r="68111" hidden="1"/>
    <row r="68112" hidden="1"/>
    <row r="68113" hidden="1"/>
    <row r="68114" hidden="1"/>
    <row r="68115" hidden="1"/>
    <row r="68116" hidden="1"/>
    <row r="68117" hidden="1"/>
    <row r="68118" hidden="1"/>
    <row r="68119" hidden="1"/>
    <row r="68120" hidden="1"/>
    <row r="68121" hidden="1"/>
    <row r="68122" hidden="1"/>
    <row r="68123" hidden="1"/>
    <row r="68124" hidden="1"/>
    <row r="68125" hidden="1"/>
    <row r="68126" hidden="1"/>
    <row r="68127" hidden="1"/>
    <row r="68128" hidden="1"/>
    <row r="68129" hidden="1"/>
    <row r="68130" hidden="1"/>
    <row r="68131" hidden="1"/>
    <row r="68132" hidden="1"/>
    <row r="68133" hidden="1"/>
    <row r="68134" hidden="1"/>
    <row r="68135" hidden="1"/>
    <row r="68136" hidden="1"/>
    <row r="68137" hidden="1"/>
    <row r="68138" hidden="1"/>
    <row r="68139" hidden="1"/>
    <row r="68140" hidden="1"/>
    <row r="68141" hidden="1"/>
    <row r="68142" hidden="1"/>
    <row r="68143" hidden="1"/>
    <row r="68144" hidden="1"/>
    <row r="68145" hidden="1"/>
    <row r="68146" hidden="1"/>
    <row r="68147" hidden="1"/>
    <row r="68148" hidden="1"/>
    <row r="68149" hidden="1"/>
    <row r="68150" hidden="1"/>
    <row r="68151" hidden="1"/>
    <row r="68152" hidden="1"/>
    <row r="68153" hidden="1"/>
    <row r="68154" hidden="1"/>
    <row r="68155" hidden="1"/>
    <row r="68156" hidden="1"/>
    <row r="68157" hidden="1"/>
    <row r="68158" hidden="1"/>
    <row r="68159" hidden="1"/>
    <row r="68160" hidden="1"/>
    <row r="68161" hidden="1"/>
    <row r="68162" hidden="1"/>
    <row r="68163" hidden="1"/>
    <row r="68164" hidden="1"/>
    <row r="68165" hidden="1"/>
    <row r="68166" hidden="1"/>
    <row r="68167" hidden="1"/>
    <row r="68168" hidden="1"/>
    <row r="68169" hidden="1"/>
    <row r="68170" hidden="1"/>
    <row r="68171" hidden="1"/>
    <row r="68172" hidden="1"/>
    <row r="68173" hidden="1"/>
    <row r="68174" hidden="1"/>
    <row r="68175" hidden="1"/>
    <row r="68176" hidden="1"/>
    <row r="68177" hidden="1"/>
    <row r="68178" hidden="1"/>
    <row r="68179" hidden="1"/>
    <row r="68180" hidden="1"/>
    <row r="68181" hidden="1"/>
    <row r="68182" hidden="1"/>
    <row r="68183" hidden="1"/>
    <row r="68184" hidden="1"/>
    <row r="68185" hidden="1"/>
    <row r="68186" hidden="1"/>
    <row r="68187" hidden="1"/>
    <row r="68188" hidden="1"/>
    <row r="68189" hidden="1"/>
    <row r="68190" hidden="1"/>
    <row r="68191" hidden="1"/>
    <row r="68192" hidden="1"/>
    <row r="68193" hidden="1"/>
    <row r="68194" hidden="1"/>
    <row r="68195" hidden="1"/>
    <row r="68196" hidden="1"/>
    <row r="68197" hidden="1"/>
    <row r="68198" hidden="1"/>
    <row r="68199" hidden="1"/>
    <row r="68200" hidden="1"/>
    <row r="68201" hidden="1"/>
    <row r="68202" hidden="1"/>
    <row r="68203" hidden="1"/>
    <row r="68204" hidden="1"/>
    <row r="68205" hidden="1"/>
    <row r="68206" hidden="1"/>
    <row r="68207" hidden="1"/>
    <row r="68208" hidden="1"/>
    <row r="68209" hidden="1"/>
    <row r="68210" hidden="1"/>
    <row r="68211" hidden="1"/>
    <row r="68212" hidden="1"/>
    <row r="68213" hidden="1"/>
    <row r="68214" hidden="1"/>
    <row r="68215" hidden="1"/>
    <row r="68216" hidden="1"/>
    <row r="68217" hidden="1"/>
    <row r="68218" hidden="1"/>
    <row r="68219" hidden="1"/>
    <row r="68220" hidden="1"/>
    <row r="68221" hidden="1"/>
    <row r="68222" hidden="1"/>
    <row r="68223" hidden="1"/>
    <row r="68224" hidden="1"/>
    <row r="68225" hidden="1"/>
    <row r="68226" hidden="1"/>
    <row r="68227" hidden="1"/>
    <row r="68228" hidden="1"/>
    <row r="68229" hidden="1"/>
    <row r="68230" hidden="1"/>
    <row r="68231" hidden="1"/>
    <row r="68232" hidden="1"/>
    <row r="68233" hidden="1"/>
    <row r="68234" hidden="1"/>
    <row r="68235" hidden="1"/>
    <row r="68236" hidden="1"/>
    <row r="68237" hidden="1"/>
    <row r="68238" hidden="1"/>
    <row r="68239" hidden="1"/>
    <row r="68240" hidden="1"/>
    <row r="68241" hidden="1"/>
    <row r="68242" hidden="1"/>
    <row r="68243" hidden="1"/>
    <row r="68244" hidden="1"/>
    <row r="68245" hidden="1"/>
    <row r="68246" hidden="1"/>
    <row r="68247" hidden="1"/>
    <row r="68248" hidden="1"/>
    <row r="68249" hidden="1"/>
    <row r="68250" hidden="1"/>
    <row r="68251" hidden="1"/>
    <row r="68252" hidden="1"/>
    <row r="68253" hidden="1"/>
    <row r="68254" hidden="1"/>
    <row r="68255" hidden="1"/>
    <row r="68256" hidden="1"/>
    <row r="68257" hidden="1"/>
    <row r="68258" hidden="1"/>
    <row r="68259" hidden="1"/>
    <row r="68260" hidden="1"/>
    <row r="68261" hidden="1"/>
    <row r="68262" hidden="1"/>
    <row r="68263" hidden="1"/>
    <row r="68264" hidden="1"/>
    <row r="68265" hidden="1"/>
    <row r="68266" hidden="1"/>
    <row r="68267" hidden="1"/>
    <row r="68268" hidden="1"/>
    <row r="68269" hidden="1"/>
    <row r="68270" hidden="1"/>
    <row r="68271" hidden="1"/>
    <row r="68272" hidden="1"/>
    <row r="68273" hidden="1"/>
    <row r="68274" hidden="1"/>
    <row r="68275" hidden="1"/>
    <row r="68276" hidden="1"/>
    <row r="68277" hidden="1"/>
    <row r="68278" hidden="1"/>
    <row r="68279" hidden="1"/>
    <row r="68280" hidden="1"/>
    <row r="68281" hidden="1"/>
    <row r="68282" hidden="1"/>
    <row r="68283" hidden="1"/>
    <row r="68284" hidden="1"/>
    <row r="68285" hidden="1"/>
    <row r="68286" hidden="1"/>
    <row r="68287" hidden="1"/>
    <row r="68288" hidden="1"/>
    <row r="68289" hidden="1"/>
    <row r="68290" hidden="1"/>
    <row r="68291" hidden="1"/>
    <row r="68292" hidden="1"/>
    <row r="68293" hidden="1"/>
    <row r="68294" hidden="1"/>
    <row r="68295" hidden="1"/>
    <row r="68296" hidden="1"/>
    <row r="68297" hidden="1"/>
    <row r="68298" hidden="1"/>
    <row r="68299" hidden="1"/>
    <row r="68300" hidden="1"/>
    <row r="68301" hidden="1"/>
    <row r="68302" hidden="1"/>
    <row r="68303" hidden="1"/>
    <row r="68304" hidden="1"/>
    <row r="68305" hidden="1"/>
    <row r="68306" hidden="1"/>
    <row r="68307" hidden="1"/>
    <row r="68308" hidden="1"/>
    <row r="68309" hidden="1"/>
    <row r="68310" hidden="1"/>
    <row r="68311" hidden="1"/>
    <row r="68312" hidden="1"/>
    <row r="68313" hidden="1"/>
    <row r="68314" hidden="1"/>
    <row r="68315" hidden="1"/>
    <row r="68316" hidden="1"/>
    <row r="68317" hidden="1"/>
    <row r="68318" hidden="1"/>
    <row r="68319" hidden="1"/>
    <row r="68320" hidden="1"/>
    <row r="68321" hidden="1"/>
    <row r="68322" hidden="1"/>
    <row r="68323" hidden="1"/>
    <row r="68324" hidden="1"/>
    <row r="68325" hidden="1"/>
    <row r="68326" hidden="1"/>
    <row r="68327" hidden="1"/>
    <row r="68328" hidden="1"/>
    <row r="68329" hidden="1"/>
    <row r="68330" hidden="1"/>
    <row r="68331" hidden="1"/>
    <row r="68332" hidden="1"/>
    <row r="68333" hidden="1"/>
    <row r="68334" hidden="1"/>
    <row r="68335" hidden="1"/>
    <row r="68336" hidden="1"/>
    <row r="68337" hidden="1"/>
    <row r="68338" hidden="1"/>
    <row r="68339" hidden="1"/>
    <row r="68340" hidden="1"/>
    <row r="68341" hidden="1"/>
    <row r="68342" hidden="1"/>
    <row r="68343" hidden="1"/>
    <row r="68344" hidden="1"/>
    <row r="68345" hidden="1"/>
    <row r="68346" hidden="1"/>
    <row r="68347" hidden="1"/>
    <row r="68348" hidden="1"/>
    <row r="68349" hidden="1"/>
    <row r="68350" hidden="1"/>
    <row r="68351" hidden="1"/>
    <row r="68352" hidden="1"/>
    <row r="68353" hidden="1"/>
    <row r="68354" hidden="1"/>
    <row r="68355" hidden="1"/>
    <row r="68356" hidden="1"/>
    <row r="68357" hidden="1"/>
    <row r="68358" hidden="1"/>
    <row r="68359" hidden="1"/>
    <row r="68360" hidden="1"/>
    <row r="68361" hidden="1"/>
    <row r="68362" hidden="1"/>
    <row r="68363" hidden="1"/>
    <row r="68364" hidden="1"/>
    <row r="68365" hidden="1"/>
    <row r="68366" hidden="1"/>
    <row r="68367" hidden="1"/>
    <row r="68368" hidden="1"/>
    <row r="68369" hidden="1"/>
    <row r="68370" hidden="1"/>
    <row r="68371" hidden="1"/>
    <row r="68372" hidden="1"/>
    <row r="68373" hidden="1"/>
    <row r="68374" hidden="1"/>
    <row r="68375" hidden="1"/>
    <row r="68376" hidden="1"/>
    <row r="68377" hidden="1"/>
    <row r="68378" hidden="1"/>
    <row r="68379" hidden="1"/>
    <row r="68380" hidden="1"/>
    <row r="68381" hidden="1"/>
    <row r="68382" hidden="1"/>
    <row r="68383" hidden="1"/>
    <row r="68384" hidden="1"/>
    <row r="68385" hidden="1"/>
    <row r="68386" hidden="1"/>
    <row r="68387" hidden="1"/>
    <row r="68388" hidden="1"/>
    <row r="68389" hidden="1"/>
    <row r="68390" hidden="1"/>
    <row r="68391" hidden="1"/>
    <row r="68392" hidden="1"/>
    <row r="68393" hidden="1"/>
    <row r="68394" hidden="1"/>
    <row r="68395" hidden="1"/>
    <row r="68396" hidden="1"/>
    <row r="68397" hidden="1"/>
    <row r="68398" hidden="1"/>
    <row r="68399" hidden="1"/>
    <row r="68400" hidden="1"/>
    <row r="68401" hidden="1"/>
    <row r="68402" hidden="1"/>
    <row r="68403" hidden="1"/>
    <row r="68404" hidden="1"/>
    <row r="68405" hidden="1"/>
    <row r="68406" hidden="1"/>
    <row r="68407" hidden="1"/>
    <row r="68408" hidden="1"/>
    <row r="68409" hidden="1"/>
    <row r="68410" hidden="1"/>
    <row r="68411" hidden="1"/>
    <row r="68412" hidden="1"/>
    <row r="68413" hidden="1"/>
    <row r="68414" hidden="1"/>
    <row r="68415" hidden="1"/>
    <row r="68416" hidden="1"/>
    <row r="68417" hidden="1"/>
    <row r="68418" hidden="1"/>
    <row r="68419" hidden="1"/>
    <row r="68420" hidden="1"/>
    <row r="68421" hidden="1"/>
    <row r="68422" hidden="1"/>
    <row r="68423" hidden="1"/>
    <row r="68424" hidden="1"/>
    <row r="68425" hidden="1"/>
    <row r="68426" hidden="1"/>
    <row r="68427" hidden="1"/>
    <row r="68428" hidden="1"/>
    <row r="68429" hidden="1"/>
    <row r="68430" hidden="1"/>
    <row r="68431" hidden="1"/>
    <row r="68432" hidden="1"/>
    <row r="68433" hidden="1"/>
    <row r="68434" hidden="1"/>
    <row r="68435" hidden="1"/>
    <row r="68436" hidden="1"/>
    <row r="68437" hidden="1"/>
    <row r="68438" hidden="1"/>
    <row r="68439" hidden="1"/>
    <row r="68440" hidden="1"/>
    <row r="68441" hidden="1"/>
    <row r="68442" hidden="1"/>
    <row r="68443" hidden="1"/>
    <row r="68444" hidden="1"/>
    <row r="68445" hidden="1"/>
    <row r="68446" hidden="1"/>
    <row r="68447" hidden="1"/>
    <row r="68448" hidden="1"/>
    <row r="68449" hidden="1"/>
    <row r="68450" hidden="1"/>
    <row r="68451" hidden="1"/>
    <row r="68452" hidden="1"/>
    <row r="68453" hidden="1"/>
    <row r="68454" hidden="1"/>
    <row r="68455" hidden="1"/>
    <row r="68456" hidden="1"/>
    <row r="68457" hidden="1"/>
    <row r="68458" hidden="1"/>
    <row r="68459" hidden="1"/>
    <row r="68460" hidden="1"/>
    <row r="68461" hidden="1"/>
    <row r="68462" hidden="1"/>
    <row r="68463" hidden="1"/>
    <row r="68464" hidden="1"/>
    <row r="68465" hidden="1"/>
    <row r="68466" hidden="1"/>
    <row r="68467" hidden="1"/>
    <row r="68468" hidden="1"/>
    <row r="68469" hidden="1"/>
    <row r="68470" hidden="1"/>
    <row r="68471" hidden="1"/>
    <row r="68472" hidden="1"/>
    <row r="68473" hidden="1"/>
    <row r="68474" hidden="1"/>
    <row r="68475" hidden="1"/>
    <row r="68476" hidden="1"/>
    <row r="68477" hidden="1"/>
    <row r="68478" hidden="1"/>
    <row r="68479" hidden="1"/>
    <row r="68480" hidden="1"/>
    <row r="68481" hidden="1"/>
    <row r="68482" hidden="1"/>
    <row r="68483" hidden="1"/>
    <row r="68484" hidden="1"/>
    <row r="68485" hidden="1"/>
    <row r="68486" hidden="1"/>
    <row r="68487" hidden="1"/>
    <row r="68488" hidden="1"/>
    <row r="68489" hidden="1"/>
    <row r="68490" hidden="1"/>
    <row r="68491" hidden="1"/>
    <row r="68492" hidden="1"/>
    <row r="68493" hidden="1"/>
    <row r="68494" hidden="1"/>
    <row r="68495" hidden="1"/>
    <row r="68496" hidden="1"/>
    <row r="68497" hidden="1"/>
    <row r="68498" hidden="1"/>
    <row r="68499" hidden="1"/>
    <row r="68500" hidden="1"/>
    <row r="68501" hidden="1"/>
    <row r="68502" hidden="1"/>
    <row r="68503" hidden="1"/>
    <row r="68504" hidden="1"/>
    <row r="68505" hidden="1"/>
    <row r="68506" hidden="1"/>
    <row r="68507" hidden="1"/>
    <row r="68508" hidden="1"/>
    <row r="68509" hidden="1"/>
    <row r="68510" hidden="1"/>
    <row r="68511" hidden="1"/>
    <row r="68512" hidden="1"/>
    <row r="68513" hidden="1"/>
    <row r="68514" hidden="1"/>
    <row r="68515" hidden="1"/>
    <row r="68516" hidden="1"/>
    <row r="68517" hidden="1"/>
    <row r="68518" hidden="1"/>
    <row r="68519" hidden="1"/>
    <row r="68520" hidden="1"/>
    <row r="68521" hidden="1"/>
    <row r="68522" hidden="1"/>
    <row r="68523" hidden="1"/>
    <row r="68524" hidden="1"/>
    <row r="68525" hidden="1"/>
    <row r="68526" hidden="1"/>
    <row r="68527" hidden="1"/>
    <row r="68528" hidden="1"/>
    <row r="68529" hidden="1"/>
    <row r="68530" hidden="1"/>
    <row r="68531" hidden="1"/>
    <row r="68532" hidden="1"/>
    <row r="68533" hidden="1"/>
    <row r="68534" hidden="1"/>
    <row r="68535" hidden="1"/>
    <row r="68536" hidden="1"/>
    <row r="68537" hidden="1"/>
    <row r="68538" hidden="1"/>
    <row r="68539" hidden="1"/>
    <row r="68540" hidden="1"/>
    <row r="68541" hidden="1"/>
    <row r="68542" hidden="1"/>
    <row r="68543" hidden="1"/>
    <row r="68544" hidden="1"/>
    <row r="68545" hidden="1"/>
    <row r="68546" hidden="1"/>
    <row r="68547" hidden="1"/>
    <row r="68548" hidden="1"/>
    <row r="68549" hidden="1"/>
    <row r="68550" hidden="1"/>
    <row r="68551" hidden="1"/>
    <row r="68552" hidden="1"/>
    <row r="68553" hidden="1"/>
    <row r="68554" hidden="1"/>
    <row r="68555" hidden="1"/>
    <row r="68556" hidden="1"/>
    <row r="68557" hidden="1"/>
    <row r="68558" hidden="1"/>
    <row r="68559" hidden="1"/>
    <row r="68560" hidden="1"/>
    <row r="68561" hidden="1"/>
    <row r="68562" hidden="1"/>
    <row r="68563" hidden="1"/>
    <row r="68564" hidden="1"/>
    <row r="68565" hidden="1"/>
    <row r="68566" hidden="1"/>
    <row r="68567" hidden="1"/>
    <row r="68568" hidden="1"/>
    <row r="68569" hidden="1"/>
    <row r="68570" hidden="1"/>
    <row r="68571" hidden="1"/>
    <row r="68572" hidden="1"/>
    <row r="68573" hidden="1"/>
    <row r="68574" hidden="1"/>
    <row r="68575" hidden="1"/>
    <row r="68576" hidden="1"/>
    <row r="68577" hidden="1"/>
    <row r="68578" hidden="1"/>
    <row r="68579" hidden="1"/>
    <row r="68580" hidden="1"/>
    <row r="68581" hidden="1"/>
    <row r="68582" hidden="1"/>
    <row r="68583" hidden="1"/>
    <row r="68584" hidden="1"/>
    <row r="68585" hidden="1"/>
    <row r="68586" hidden="1"/>
    <row r="68587" hidden="1"/>
    <row r="68588" hidden="1"/>
    <row r="68589" hidden="1"/>
    <row r="68590" hidden="1"/>
    <row r="68591" hidden="1"/>
    <row r="68592" hidden="1"/>
    <row r="68593" hidden="1"/>
    <row r="68594" hidden="1"/>
    <row r="68595" hidden="1"/>
    <row r="68596" hidden="1"/>
    <row r="68597" hidden="1"/>
    <row r="68598" hidden="1"/>
    <row r="68599" hidden="1"/>
    <row r="68600" hidden="1"/>
    <row r="68601" hidden="1"/>
    <row r="68602" hidden="1"/>
    <row r="68603" hidden="1"/>
    <row r="68604" hidden="1"/>
    <row r="68605" hidden="1"/>
    <row r="68606" hidden="1"/>
    <row r="68607" hidden="1"/>
    <row r="68608" hidden="1"/>
    <row r="68609" hidden="1"/>
    <row r="68610" hidden="1"/>
    <row r="68611" hidden="1"/>
    <row r="68612" hidden="1"/>
    <row r="68613" hidden="1"/>
    <row r="68614" hidden="1"/>
    <row r="68615" hidden="1"/>
    <row r="68616" hidden="1"/>
    <row r="68617" hidden="1"/>
    <row r="68618" hidden="1"/>
    <row r="68619" hidden="1"/>
    <row r="68620" hidden="1"/>
    <row r="68621" hidden="1"/>
    <row r="68622" hidden="1"/>
    <row r="68623" hidden="1"/>
    <row r="68624" hidden="1"/>
    <row r="68625" hidden="1"/>
    <row r="68626" hidden="1"/>
    <row r="68627" hidden="1"/>
    <row r="68628" hidden="1"/>
    <row r="68629" hidden="1"/>
    <row r="68630" hidden="1"/>
    <row r="68631" hidden="1"/>
    <row r="68632" hidden="1"/>
    <row r="68633" hidden="1"/>
    <row r="68634" hidden="1"/>
    <row r="68635" hidden="1"/>
    <row r="68636" hidden="1"/>
    <row r="68637" hidden="1"/>
    <row r="68638" hidden="1"/>
    <row r="68639" hidden="1"/>
    <row r="68640" hidden="1"/>
    <row r="68641" hidden="1"/>
    <row r="68642" hidden="1"/>
    <row r="68643" hidden="1"/>
    <row r="68644" hidden="1"/>
    <row r="68645" hidden="1"/>
    <row r="68646" hidden="1"/>
    <row r="68647" hidden="1"/>
    <row r="68648" hidden="1"/>
    <row r="68649" hidden="1"/>
    <row r="68650" hidden="1"/>
    <row r="68651" hidden="1"/>
    <row r="68652" hidden="1"/>
    <row r="68653" hidden="1"/>
    <row r="68654" hidden="1"/>
    <row r="68655" hidden="1"/>
    <row r="68656" hidden="1"/>
    <row r="68657" hidden="1"/>
    <row r="68658" hidden="1"/>
    <row r="68659" hidden="1"/>
    <row r="68660" hidden="1"/>
    <row r="68661" hidden="1"/>
    <row r="68662" hidden="1"/>
    <row r="68663" hidden="1"/>
    <row r="68664" hidden="1"/>
    <row r="68665" hidden="1"/>
    <row r="68666" hidden="1"/>
    <row r="68667" hidden="1"/>
    <row r="68668" hidden="1"/>
    <row r="68669" hidden="1"/>
    <row r="68670" hidden="1"/>
    <row r="68671" hidden="1"/>
    <row r="68672" hidden="1"/>
    <row r="68673" hidden="1"/>
    <row r="68674" hidden="1"/>
    <row r="68675" hidden="1"/>
    <row r="68676" hidden="1"/>
    <row r="68677" hidden="1"/>
    <row r="68678" hidden="1"/>
    <row r="68679" hidden="1"/>
    <row r="68680" hidden="1"/>
    <row r="68681" hidden="1"/>
    <row r="68682" hidden="1"/>
    <row r="68683" hidden="1"/>
    <row r="68684" hidden="1"/>
    <row r="68685" hidden="1"/>
    <row r="68686" hidden="1"/>
    <row r="68687" hidden="1"/>
    <row r="68688" hidden="1"/>
    <row r="68689" hidden="1"/>
    <row r="68690" hidden="1"/>
    <row r="68691" hidden="1"/>
    <row r="68692" hidden="1"/>
    <row r="68693" hidden="1"/>
    <row r="68694" hidden="1"/>
    <row r="68695" hidden="1"/>
    <row r="68696" hidden="1"/>
    <row r="68697" hidden="1"/>
    <row r="68698" hidden="1"/>
    <row r="68699" hidden="1"/>
    <row r="68700" hidden="1"/>
    <row r="68701" hidden="1"/>
    <row r="68702" hidden="1"/>
    <row r="68703" hidden="1"/>
    <row r="68704" hidden="1"/>
    <row r="68705" hidden="1"/>
    <row r="68706" hidden="1"/>
    <row r="68707" hidden="1"/>
    <row r="68708" hidden="1"/>
    <row r="68709" hidden="1"/>
    <row r="68710" hidden="1"/>
    <row r="68711" hidden="1"/>
    <row r="68712" hidden="1"/>
    <row r="68713" hidden="1"/>
    <row r="68714" hidden="1"/>
    <row r="68715" hidden="1"/>
    <row r="68716" hidden="1"/>
    <row r="68717" hidden="1"/>
    <row r="68718" hidden="1"/>
    <row r="68719" hidden="1"/>
    <row r="68720" hidden="1"/>
    <row r="68721" hidden="1"/>
    <row r="68722" hidden="1"/>
    <row r="68723" hidden="1"/>
    <row r="68724" hidden="1"/>
    <row r="68725" hidden="1"/>
    <row r="68726" hidden="1"/>
    <row r="68727" hidden="1"/>
    <row r="68728" hidden="1"/>
    <row r="68729" hidden="1"/>
    <row r="68730" hidden="1"/>
    <row r="68731" hidden="1"/>
    <row r="68732" hidden="1"/>
    <row r="68733" hidden="1"/>
    <row r="68734" hidden="1"/>
    <row r="68735" hidden="1"/>
    <row r="68736" hidden="1"/>
    <row r="68737" hidden="1"/>
    <row r="68738" hidden="1"/>
    <row r="68739" hidden="1"/>
    <row r="68740" hidden="1"/>
    <row r="68741" hidden="1"/>
    <row r="68742" hidden="1"/>
    <row r="68743" hidden="1"/>
    <row r="68744" hidden="1"/>
    <row r="68745" hidden="1"/>
    <row r="68746" hidden="1"/>
    <row r="68747" hidden="1"/>
    <row r="68748" hidden="1"/>
    <row r="68749" hidden="1"/>
    <row r="68750" hidden="1"/>
    <row r="68751" hidden="1"/>
    <row r="68752" hidden="1"/>
    <row r="68753" hidden="1"/>
    <row r="68754" hidden="1"/>
    <row r="68755" hidden="1"/>
    <row r="68756" hidden="1"/>
    <row r="68757" hidden="1"/>
    <row r="68758" hidden="1"/>
    <row r="68759" hidden="1"/>
    <row r="68760" hidden="1"/>
    <row r="68761" hidden="1"/>
    <row r="68762" hidden="1"/>
    <row r="68763" hidden="1"/>
    <row r="68764" hidden="1"/>
    <row r="68765" hidden="1"/>
    <row r="68766" hidden="1"/>
    <row r="68767" hidden="1"/>
    <row r="68768" hidden="1"/>
    <row r="68769" hidden="1"/>
    <row r="68770" hidden="1"/>
    <row r="68771" hidden="1"/>
    <row r="68772" hidden="1"/>
    <row r="68773" hidden="1"/>
    <row r="68774" hidden="1"/>
    <row r="68775" hidden="1"/>
    <row r="68776" hidden="1"/>
    <row r="68777" hidden="1"/>
    <row r="68778" hidden="1"/>
    <row r="68779" hidden="1"/>
    <row r="68780" hidden="1"/>
    <row r="68781" hidden="1"/>
    <row r="68782" hidden="1"/>
    <row r="68783" hidden="1"/>
    <row r="68784" hidden="1"/>
    <row r="68785" hidden="1"/>
    <row r="68786" hidden="1"/>
    <row r="68787" hidden="1"/>
    <row r="68788" hidden="1"/>
    <row r="68789" hidden="1"/>
    <row r="68790" hidden="1"/>
    <row r="68791" hidden="1"/>
    <row r="68792" hidden="1"/>
    <row r="68793" hidden="1"/>
    <row r="68794" hidden="1"/>
    <row r="68795" hidden="1"/>
    <row r="68796" hidden="1"/>
    <row r="68797" hidden="1"/>
    <row r="68798" hidden="1"/>
    <row r="68799" hidden="1"/>
    <row r="68800" hidden="1"/>
    <row r="68801" hidden="1"/>
    <row r="68802" hidden="1"/>
    <row r="68803" hidden="1"/>
    <row r="68804" hidden="1"/>
    <row r="68805" hidden="1"/>
    <row r="68806" hidden="1"/>
    <row r="68807" hidden="1"/>
    <row r="68808" hidden="1"/>
    <row r="68809" hidden="1"/>
    <row r="68810" hidden="1"/>
    <row r="68811" hidden="1"/>
    <row r="68812" hidden="1"/>
    <row r="68813" hidden="1"/>
    <row r="68814" hidden="1"/>
    <row r="68815" hidden="1"/>
    <row r="68816" hidden="1"/>
    <row r="68817" hidden="1"/>
    <row r="68818" hidden="1"/>
    <row r="68819" hidden="1"/>
    <row r="68820" hidden="1"/>
    <row r="68821" hidden="1"/>
    <row r="68822" hidden="1"/>
    <row r="68823" hidden="1"/>
    <row r="68824" hidden="1"/>
    <row r="68825" hidden="1"/>
    <row r="68826" hidden="1"/>
    <row r="68827" hidden="1"/>
    <row r="68828" hidden="1"/>
    <row r="68829" hidden="1"/>
    <row r="68830" hidden="1"/>
    <row r="68831" hidden="1"/>
    <row r="68832" hidden="1"/>
    <row r="68833" hidden="1"/>
    <row r="68834" hidden="1"/>
    <row r="68835" hidden="1"/>
    <row r="68836" hidden="1"/>
    <row r="68837" hidden="1"/>
    <row r="68838" hidden="1"/>
    <row r="68839" hidden="1"/>
    <row r="68840" hidden="1"/>
    <row r="68841" hidden="1"/>
    <row r="68842" hidden="1"/>
    <row r="68843" hidden="1"/>
    <row r="68844" hidden="1"/>
    <row r="68845" hidden="1"/>
    <row r="68846" hidden="1"/>
    <row r="68847" hidden="1"/>
    <row r="68848" hidden="1"/>
    <row r="68849" hidden="1"/>
    <row r="68850" hidden="1"/>
    <row r="68851" hidden="1"/>
    <row r="68852" hidden="1"/>
    <row r="68853" hidden="1"/>
    <row r="68854" hidden="1"/>
    <row r="68855" hidden="1"/>
    <row r="68856" hidden="1"/>
    <row r="68857" hidden="1"/>
    <row r="68858" hidden="1"/>
    <row r="68859" hidden="1"/>
    <row r="68860" hidden="1"/>
    <row r="68861" hidden="1"/>
    <row r="68862" hidden="1"/>
    <row r="68863" hidden="1"/>
    <row r="68864" hidden="1"/>
    <row r="68865" hidden="1"/>
    <row r="68866" hidden="1"/>
    <row r="68867" hidden="1"/>
    <row r="68868" hidden="1"/>
    <row r="68869" hidden="1"/>
    <row r="68870" hidden="1"/>
    <row r="68871" hidden="1"/>
    <row r="68872" hidden="1"/>
    <row r="68873" hidden="1"/>
    <row r="68874" hidden="1"/>
    <row r="68875" hidden="1"/>
    <row r="68876" hidden="1"/>
    <row r="68877" hidden="1"/>
    <row r="68878" hidden="1"/>
    <row r="68879" hidden="1"/>
    <row r="68880" hidden="1"/>
    <row r="68881" hidden="1"/>
    <row r="68882" hidden="1"/>
    <row r="68883" hidden="1"/>
    <row r="68884" hidden="1"/>
    <row r="68885" hidden="1"/>
    <row r="68886" hidden="1"/>
    <row r="68887" hidden="1"/>
    <row r="68888" hidden="1"/>
    <row r="68889" hidden="1"/>
    <row r="68890" hidden="1"/>
    <row r="68891" hidden="1"/>
    <row r="68892" hidden="1"/>
    <row r="68893" hidden="1"/>
    <row r="68894" hidden="1"/>
    <row r="68895" hidden="1"/>
    <row r="68896" hidden="1"/>
    <row r="68897" hidden="1"/>
    <row r="68898" hidden="1"/>
    <row r="68899" hidden="1"/>
    <row r="68900" hidden="1"/>
    <row r="68901" hidden="1"/>
    <row r="68902" hidden="1"/>
    <row r="68903" hidden="1"/>
    <row r="68904" hidden="1"/>
    <row r="68905" hidden="1"/>
    <row r="68906" hidden="1"/>
    <row r="68907" hidden="1"/>
    <row r="68908" hidden="1"/>
    <row r="68909" hidden="1"/>
    <row r="68910" hidden="1"/>
    <row r="68911" hidden="1"/>
    <row r="68912" hidden="1"/>
    <row r="68913" hidden="1"/>
    <row r="68914" hidden="1"/>
    <row r="68915" hidden="1"/>
    <row r="68916" hidden="1"/>
    <row r="68917" hidden="1"/>
    <row r="68918" hidden="1"/>
    <row r="68919" hidden="1"/>
    <row r="68920" hidden="1"/>
    <row r="68921" hidden="1"/>
    <row r="68922" hidden="1"/>
    <row r="68923" hidden="1"/>
    <row r="68924" hidden="1"/>
    <row r="68925" hidden="1"/>
    <row r="68926" hidden="1"/>
    <row r="68927" hidden="1"/>
    <row r="68928" hidden="1"/>
    <row r="68929" hidden="1"/>
    <row r="68930" hidden="1"/>
    <row r="68931" hidden="1"/>
    <row r="68932" hidden="1"/>
    <row r="68933" hidden="1"/>
    <row r="68934" hidden="1"/>
    <row r="68935" hidden="1"/>
    <row r="68936" hidden="1"/>
    <row r="68937" hidden="1"/>
    <row r="68938" hidden="1"/>
    <row r="68939" hidden="1"/>
    <row r="68940" hidden="1"/>
    <row r="68941" hidden="1"/>
    <row r="68942" hidden="1"/>
    <row r="68943" hidden="1"/>
    <row r="68944" hidden="1"/>
    <row r="68945" hidden="1"/>
    <row r="68946" hidden="1"/>
    <row r="68947" hidden="1"/>
    <row r="68948" hidden="1"/>
    <row r="68949" hidden="1"/>
    <row r="68950" hidden="1"/>
    <row r="68951" hidden="1"/>
    <row r="68952" hidden="1"/>
    <row r="68953" hidden="1"/>
    <row r="68954" hidden="1"/>
    <row r="68955" hidden="1"/>
    <row r="68956" hidden="1"/>
    <row r="68957" hidden="1"/>
    <row r="68958" hidden="1"/>
    <row r="68959" hidden="1"/>
    <row r="68960" hidden="1"/>
    <row r="68961" hidden="1"/>
    <row r="68962" hidden="1"/>
    <row r="68963" hidden="1"/>
    <row r="68964" hidden="1"/>
    <row r="68965" hidden="1"/>
    <row r="68966" hidden="1"/>
    <row r="68967" hidden="1"/>
    <row r="68968" hidden="1"/>
    <row r="68969" hidden="1"/>
    <row r="68970" hidden="1"/>
    <row r="68971" hidden="1"/>
    <row r="68972" hidden="1"/>
    <row r="68973" hidden="1"/>
    <row r="68974" hidden="1"/>
    <row r="68975" hidden="1"/>
    <row r="68976" hidden="1"/>
    <row r="68977" hidden="1"/>
    <row r="68978" hidden="1"/>
    <row r="68979" hidden="1"/>
    <row r="68980" hidden="1"/>
    <row r="68981" hidden="1"/>
    <row r="68982" hidden="1"/>
    <row r="68983" hidden="1"/>
    <row r="68984" hidden="1"/>
    <row r="68985" hidden="1"/>
    <row r="68986" hidden="1"/>
    <row r="68987" hidden="1"/>
    <row r="68988" hidden="1"/>
    <row r="68989" hidden="1"/>
    <row r="68990" hidden="1"/>
    <row r="68991" hidden="1"/>
    <row r="68992" hidden="1"/>
    <row r="68993" hidden="1"/>
    <row r="68994" hidden="1"/>
    <row r="68995" hidden="1"/>
    <row r="68996" hidden="1"/>
    <row r="68997" hidden="1"/>
    <row r="68998" hidden="1"/>
    <row r="68999" hidden="1"/>
    <row r="69000" hidden="1"/>
    <row r="69001" hidden="1"/>
    <row r="69002" hidden="1"/>
    <row r="69003" hidden="1"/>
    <row r="69004" hidden="1"/>
    <row r="69005" hidden="1"/>
    <row r="69006" hidden="1"/>
    <row r="69007" hidden="1"/>
    <row r="69008" hidden="1"/>
    <row r="69009" hidden="1"/>
    <row r="69010" hidden="1"/>
    <row r="69011" hidden="1"/>
    <row r="69012" hidden="1"/>
    <row r="69013" hidden="1"/>
    <row r="69014" hidden="1"/>
    <row r="69015" hidden="1"/>
    <row r="69016" hidden="1"/>
    <row r="69017" hidden="1"/>
    <row r="69018" hidden="1"/>
    <row r="69019" hidden="1"/>
    <row r="69020" hidden="1"/>
    <row r="69021" hidden="1"/>
    <row r="69022" hidden="1"/>
    <row r="69023" hidden="1"/>
    <row r="69024" hidden="1"/>
    <row r="69025" hidden="1"/>
    <row r="69026" hidden="1"/>
    <row r="69027" hidden="1"/>
    <row r="69028" hidden="1"/>
    <row r="69029" hidden="1"/>
    <row r="69030" hidden="1"/>
    <row r="69031" hidden="1"/>
    <row r="69032" hidden="1"/>
    <row r="69033" hidden="1"/>
    <row r="69034" hidden="1"/>
    <row r="69035" hidden="1"/>
    <row r="69036" hidden="1"/>
    <row r="69037" hidden="1"/>
    <row r="69038" hidden="1"/>
    <row r="69039" hidden="1"/>
    <row r="69040" hidden="1"/>
    <row r="69041" hidden="1"/>
    <row r="69042" hidden="1"/>
    <row r="69043" hidden="1"/>
    <row r="69044" hidden="1"/>
    <row r="69045" hidden="1"/>
    <row r="69046" hidden="1"/>
    <row r="69047" hidden="1"/>
    <row r="69048" hidden="1"/>
    <row r="69049" hidden="1"/>
    <row r="69050" hidden="1"/>
    <row r="69051" hidden="1"/>
    <row r="69052" hidden="1"/>
    <row r="69053" hidden="1"/>
    <row r="69054" hidden="1"/>
    <row r="69055" hidden="1"/>
    <row r="69056" hidden="1"/>
    <row r="69057" hidden="1"/>
    <row r="69058" hidden="1"/>
    <row r="69059" hidden="1"/>
    <row r="69060" hidden="1"/>
    <row r="69061" hidden="1"/>
    <row r="69062" hidden="1"/>
    <row r="69063" hidden="1"/>
    <row r="69064" hidden="1"/>
    <row r="69065" hidden="1"/>
    <row r="69066" hidden="1"/>
    <row r="69067" hidden="1"/>
    <row r="69068" hidden="1"/>
    <row r="69069" hidden="1"/>
    <row r="69070" hidden="1"/>
    <row r="69071" hidden="1"/>
    <row r="69072" hidden="1"/>
    <row r="69073" hidden="1"/>
    <row r="69074" hidden="1"/>
    <row r="69075" hidden="1"/>
    <row r="69076" hidden="1"/>
    <row r="69077" hidden="1"/>
    <row r="69078" hidden="1"/>
    <row r="69079" hidden="1"/>
    <row r="69080" hidden="1"/>
    <row r="69081" hidden="1"/>
    <row r="69082" hidden="1"/>
    <row r="69083" hidden="1"/>
    <row r="69084" hidden="1"/>
    <row r="69085" hidden="1"/>
    <row r="69086" hidden="1"/>
    <row r="69087" hidden="1"/>
    <row r="69088" hidden="1"/>
    <row r="69089" hidden="1"/>
    <row r="69090" hidden="1"/>
    <row r="69091" hidden="1"/>
    <row r="69092" hidden="1"/>
    <row r="69093" hidden="1"/>
    <row r="69094" hidden="1"/>
    <row r="69095" hidden="1"/>
    <row r="69096" hidden="1"/>
    <row r="69097" hidden="1"/>
    <row r="69098" hidden="1"/>
    <row r="69099" hidden="1"/>
    <row r="69100" hidden="1"/>
    <row r="69101" hidden="1"/>
    <row r="69102" hidden="1"/>
    <row r="69103" hidden="1"/>
    <row r="69104" hidden="1"/>
    <row r="69105" hidden="1"/>
    <row r="69106" hidden="1"/>
    <row r="69107" hidden="1"/>
    <row r="69108" hidden="1"/>
    <row r="69109" hidden="1"/>
    <row r="69110" hidden="1"/>
    <row r="69111" hidden="1"/>
    <row r="69112" hidden="1"/>
    <row r="69113" hidden="1"/>
    <row r="69114" hidden="1"/>
    <row r="69115" hidden="1"/>
    <row r="69116" hidden="1"/>
    <row r="69117" hidden="1"/>
    <row r="69118" hidden="1"/>
    <row r="69119" hidden="1"/>
    <row r="69120" hidden="1"/>
    <row r="69121" hidden="1"/>
    <row r="69122" hidden="1"/>
    <row r="69123" hidden="1"/>
    <row r="69124" hidden="1"/>
    <row r="69125" hidden="1"/>
    <row r="69126" hidden="1"/>
    <row r="69127" hidden="1"/>
    <row r="69128" hidden="1"/>
    <row r="69129" hidden="1"/>
    <row r="69130" hidden="1"/>
    <row r="69131" hidden="1"/>
    <row r="69132" hidden="1"/>
    <row r="69133" hidden="1"/>
    <row r="69134" hidden="1"/>
    <row r="69135" hidden="1"/>
    <row r="69136" hidden="1"/>
    <row r="69137" hidden="1"/>
    <row r="69138" hidden="1"/>
    <row r="69139" hidden="1"/>
    <row r="69140" hidden="1"/>
    <row r="69141" hidden="1"/>
    <row r="69142" hidden="1"/>
    <row r="69143" hidden="1"/>
    <row r="69144" hidden="1"/>
    <row r="69145" hidden="1"/>
    <row r="69146" hidden="1"/>
    <row r="69147" hidden="1"/>
    <row r="69148" hidden="1"/>
    <row r="69149" hidden="1"/>
    <row r="69150" hidden="1"/>
    <row r="69151" hidden="1"/>
    <row r="69152" hidden="1"/>
    <row r="69153" hidden="1"/>
    <row r="69154" hidden="1"/>
    <row r="69155" hidden="1"/>
    <row r="69156" hidden="1"/>
    <row r="69157" hidden="1"/>
    <row r="69158" hidden="1"/>
    <row r="69159" hidden="1"/>
    <row r="69160" hidden="1"/>
    <row r="69161" hidden="1"/>
    <row r="69162" hidden="1"/>
    <row r="69163" hidden="1"/>
    <row r="69164" hidden="1"/>
    <row r="69165" hidden="1"/>
    <row r="69166" hidden="1"/>
    <row r="69167" hidden="1"/>
    <row r="69168" hidden="1"/>
    <row r="69169" hidden="1"/>
    <row r="69170" hidden="1"/>
    <row r="69171" hidden="1"/>
    <row r="69172" hidden="1"/>
    <row r="69173" hidden="1"/>
    <row r="69174" hidden="1"/>
    <row r="69175" hidden="1"/>
    <row r="69176" hidden="1"/>
    <row r="69177" hidden="1"/>
    <row r="69178" hidden="1"/>
    <row r="69179" hidden="1"/>
    <row r="69180" hidden="1"/>
    <row r="69181" hidden="1"/>
    <row r="69182" hidden="1"/>
    <row r="69183" hidden="1"/>
    <row r="69184" hidden="1"/>
    <row r="69185" hidden="1"/>
    <row r="69186" hidden="1"/>
    <row r="69187" hidden="1"/>
    <row r="69188" hidden="1"/>
    <row r="69189" hidden="1"/>
    <row r="69190" hidden="1"/>
    <row r="69191" hidden="1"/>
    <row r="69192" hidden="1"/>
    <row r="69193" hidden="1"/>
    <row r="69194" hidden="1"/>
    <row r="69195" hidden="1"/>
    <row r="69196" hidden="1"/>
    <row r="69197" hidden="1"/>
    <row r="69198" hidden="1"/>
    <row r="69199" hidden="1"/>
    <row r="69200" hidden="1"/>
    <row r="69201" hidden="1"/>
    <row r="69202" hidden="1"/>
    <row r="69203" hidden="1"/>
    <row r="69204" hidden="1"/>
    <row r="69205" hidden="1"/>
    <row r="69206" hidden="1"/>
    <row r="69207" hidden="1"/>
    <row r="69208" hidden="1"/>
    <row r="69209" hidden="1"/>
    <row r="69210" hidden="1"/>
    <row r="69211" hidden="1"/>
    <row r="69212" hidden="1"/>
    <row r="69213" hidden="1"/>
    <row r="69214" hidden="1"/>
    <row r="69215" hidden="1"/>
    <row r="69216" hidden="1"/>
    <row r="69217" hidden="1"/>
    <row r="69218" hidden="1"/>
    <row r="69219" hidden="1"/>
    <row r="69220" hidden="1"/>
    <row r="69221" hidden="1"/>
    <row r="69222" hidden="1"/>
    <row r="69223" hidden="1"/>
    <row r="69224" hidden="1"/>
    <row r="69225" hidden="1"/>
    <row r="69226" hidden="1"/>
    <row r="69227" hidden="1"/>
    <row r="69228" hidden="1"/>
    <row r="69229" hidden="1"/>
    <row r="69230" hidden="1"/>
    <row r="69231" hidden="1"/>
    <row r="69232" hidden="1"/>
    <row r="69233" hidden="1"/>
    <row r="69234" hidden="1"/>
    <row r="69235" hidden="1"/>
    <row r="69236" hidden="1"/>
    <row r="69237" hidden="1"/>
    <row r="69238" hidden="1"/>
    <row r="69239" hidden="1"/>
    <row r="69240" hidden="1"/>
    <row r="69241" hidden="1"/>
    <row r="69242" hidden="1"/>
    <row r="69243" hidden="1"/>
    <row r="69244" hidden="1"/>
    <row r="69245" hidden="1"/>
    <row r="69246" hidden="1"/>
    <row r="69247" hidden="1"/>
    <row r="69248" hidden="1"/>
    <row r="69249" hidden="1"/>
    <row r="69250" hidden="1"/>
    <row r="69251" hidden="1"/>
    <row r="69252" hidden="1"/>
    <row r="69253" hidden="1"/>
    <row r="69254" hidden="1"/>
    <row r="69255" hidden="1"/>
    <row r="69256" hidden="1"/>
    <row r="69257" hidden="1"/>
    <row r="69258" hidden="1"/>
    <row r="69259" hidden="1"/>
    <row r="69260" hidden="1"/>
    <row r="69261" hidden="1"/>
    <row r="69262" hidden="1"/>
    <row r="69263" hidden="1"/>
    <row r="69264" hidden="1"/>
    <row r="69265" hidden="1"/>
    <row r="69266" hidden="1"/>
    <row r="69267" hidden="1"/>
    <row r="69268" hidden="1"/>
    <row r="69269" hidden="1"/>
    <row r="69270" hidden="1"/>
    <row r="69271" hidden="1"/>
    <row r="69272" hidden="1"/>
    <row r="69273" hidden="1"/>
    <row r="69274" hidden="1"/>
    <row r="69275" hidden="1"/>
    <row r="69276" hidden="1"/>
    <row r="69277" hidden="1"/>
    <row r="69278" hidden="1"/>
    <row r="69279" hidden="1"/>
    <row r="69280" hidden="1"/>
    <row r="69281" hidden="1"/>
    <row r="69282" hidden="1"/>
    <row r="69283" hidden="1"/>
    <row r="69284" hidden="1"/>
    <row r="69285" hidden="1"/>
    <row r="69286" hidden="1"/>
    <row r="69287" hidden="1"/>
    <row r="69288" hidden="1"/>
    <row r="69289" hidden="1"/>
    <row r="69290" hidden="1"/>
    <row r="69291" hidden="1"/>
    <row r="69292" hidden="1"/>
    <row r="69293" hidden="1"/>
    <row r="69294" hidden="1"/>
    <row r="69295" hidden="1"/>
    <row r="69296" hidden="1"/>
    <row r="69297" hidden="1"/>
    <row r="69298" hidden="1"/>
    <row r="69299" hidden="1"/>
    <row r="69300" hidden="1"/>
    <row r="69301" hidden="1"/>
    <row r="69302" hidden="1"/>
    <row r="69303" hidden="1"/>
    <row r="69304" hidden="1"/>
    <row r="69305" hidden="1"/>
    <row r="69306" hidden="1"/>
    <row r="69307" hidden="1"/>
    <row r="69308" hidden="1"/>
    <row r="69309" hidden="1"/>
    <row r="69310" hidden="1"/>
    <row r="69311" hidden="1"/>
    <row r="69312" hidden="1"/>
    <row r="69313" hidden="1"/>
    <row r="69314" hidden="1"/>
    <row r="69315" hidden="1"/>
    <row r="69316" hidden="1"/>
    <row r="69317" hidden="1"/>
    <row r="69318" hidden="1"/>
    <row r="69319" hidden="1"/>
    <row r="69320" hidden="1"/>
    <row r="69321" hidden="1"/>
    <row r="69322" hidden="1"/>
    <row r="69323" hidden="1"/>
    <row r="69324" hidden="1"/>
    <row r="69325" hidden="1"/>
    <row r="69326" hidden="1"/>
    <row r="69327" hidden="1"/>
    <row r="69328" hidden="1"/>
    <row r="69329" hidden="1"/>
    <row r="69330" hidden="1"/>
    <row r="69331" hidden="1"/>
    <row r="69332" hidden="1"/>
    <row r="69333" hidden="1"/>
    <row r="69334" hidden="1"/>
    <row r="69335" hidden="1"/>
    <row r="69336" hidden="1"/>
    <row r="69337" hidden="1"/>
    <row r="69338" hidden="1"/>
    <row r="69339" hidden="1"/>
    <row r="69340" hidden="1"/>
    <row r="69341" hidden="1"/>
    <row r="69342" hidden="1"/>
    <row r="69343" hidden="1"/>
    <row r="69344" hidden="1"/>
    <row r="69345" hidden="1"/>
    <row r="69346" hidden="1"/>
    <row r="69347" hidden="1"/>
    <row r="69348" hidden="1"/>
    <row r="69349" hidden="1"/>
    <row r="69350" hidden="1"/>
    <row r="69351" hidden="1"/>
    <row r="69352" hidden="1"/>
    <row r="69353" hidden="1"/>
    <row r="69354" hidden="1"/>
    <row r="69355" hidden="1"/>
    <row r="69356" hidden="1"/>
    <row r="69357" hidden="1"/>
    <row r="69358" hidden="1"/>
    <row r="69359" hidden="1"/>
    <row r="69360" hidden="1"/>
    <row r="69361" hidden="1"/>
    <row r="69362" hidden="1"/>
    <row r="69363" hidden="1"/>
    <row r="69364" hidden="1"/>
    <row r="69365" hidden="1"/>
    <row r="69366" hidden="1"/>
    <row r="69367" hidden="1"/>
    <row r="69368" hidden="1"/>
    <row r="69369" hidden="1"/>
    <row r="69370" hidden="1"/>
    <row r="69371" hidden="1"/>
    <row r="69372" hidden="1"/>
    <row r="69373" hidden="1"/>
    <row r="69374" hidden="1"/>
    <row r="69375" hidden="1"/>
    <row r="69376" hidden="1"/>
    <row r="69377" hidden="1"/>
    <row r="69378" hidden="1"/>
    <row r="69379" hidden="1"/>
    <row r="69380" hidden="1"/>
    <row r="69381" hidden="1"/>
    <row r="69382" hidden="1"/>
    <row r="69383" hidden="1"/>
    <row r="69384" hidden="1"/>
    <row r="69385" hidden="1"/>
    <row r="69386" hidden="1"/>
    <row r="69387" hidden="1"/>
    <row r="69388" hidden="1"/>
    <row r="69389" hidden="1"/>
    <row r="69390" hidden="1"/>
    <row r="69391" hidden="1"/>
    <row r="69392" hidden="1"/>
    <row r="69393" hidden="1"/>
    <row r="69394" hidden="1"/>
    <row r="69395" hidden="1"/>
    <row r="69396" hidden="1"/>
    <row r="69397" hidden="1"/>
    <row r="69398" hidden="1"/>
    <row r="69399" hidden="1"/>
    <row r="69400" hidden="1"/>
    <row r="69401" hidden="1"/>
    <row r="69402" hidden="1"/>
    <row r="69403" hidden="1"/>
    <row r="69404" hidden="1"/>
    <row r="69405" hidden="1"/>
    <row r="69406" hidden="1"/>
    <row r="69407" hidden="1"/>
    <row r="69408" hidden="1"/>
    <row r="69409" hidden="1"/>
    <row r="69410" hidden="1"/>
    <row r="69411" hidden="1"/>
    <row r="69412" hidden="1"/>
    <row r="69413" hidden="1"/>
    <row r="69414" hidden="1"/>
    <row r="69415" hidden="1"/>
    <row r="69416" hidden="1"/>
    <row r="69417" hidden="1"/>
    <row r="69418" hidden="1"/>
    <row r="69419" hidden="1"/>
    <row r="69420" hidden="1"/>
    <row r="69421" hidden="1"/>
    <row r="69422" hidden="1"/>
    <row r="69423" hidden="1"/>
    <row r="69424" hidden="1"/>
    <row r="69425" hidden="1"/>
    <row r="69426" hidden="1"/>
    <row r="69427" hidden="1"/>
    <row r="69428" hidden="1"/>
    <row r="69429" hidden="1"/>
    <row r="69430" hidden="1"/>
    <row r="69431" hidden="1"/>
    <row r="69432" hidden="1"/>
    <row r="69433" hidden="1"/>
    <row r="69434" hidden="1"/>
    <row r="69435" hidden="1"/>
    <row r="69436" hidden="1"/>
    <row r="69437" hidden="1"/>
    <row r="69438" hidden="1"/>
    <row r="69439" hidden="1"/>
    <row r="69440" hidden="1"/>
    <row r="69441" hidden="1"/>
    <row r="69442" hidden="1"/>
    <row r="69443" hidden="1"/>
    <row r="69444" hidden="1"/>
    <row r="69445" hidden="1"/>
    <row r="69446" hidden="1"/>
    <row r="69447" hidden="1"/>
    <row r="69448" hidden="1"/>
    <row r="69449" hidden="1"/>
    <row r="69450" hidden="1"/>
    <row r="69451" hidden="1"/>
    <row r="69452" hidden="1"/>
    <row r="69453" hidden="1"/>
    <row r="69454" hidden="1"/>
    <row r="69455" hidden="1"/>
    <row r="69456" hidden="1"/>
    <row r="69457" hidden="1"/>
    <row r="69458" hidden="1"/>
    <row r="69459" hidden="1"/>
    <row r="69460" hidden="1"/>
    <row r="69461" hidden="1"/>
    <row r="69462" hidden="1"/>
    <row r="69463" hidden="1"/>
    <row r="69464" hidden="1"/>
    <row r="69465" hidden="1"/>
    <row r="69466" hidden="1"/>
    <row r="69467" hidden="1"/>
    <row r="69468" hidden="1"/>
    <row r="69469" hidden="1"/>
    <row r="69470" hidden="1"/>
    <row r="69471" hidden="1"/>
    <row r="69472" hidden="1"/>
    <row r="69473" hidden="1"/>
    <row r="69474" hidden="1"/>
    <row r="69475" hidden="1"/>
    <row r="69476" hidden="1"/>
    <row r="69477" hidden="1"/>
    <row r="69478" hidden="1"/>
    <row r="69479" hidden="1"/>
    <row r="69480" hidden="1"/>
    <row r="69481" hidden="1"/>
    <row r="69482" hidden="1"/>
    <row r="69483" hidden="1"/>
    <row r="69484" hidden="1"/>
    <row r="69485" hidden="1"/>
    <row r="69486" hidden="1"/>
    <row r="69487" hidden="1"/>
    <row r="69488" hidden="1"/>
    <row r="69489" hidden="1"/>
    <row r="69490" hidden="1"/>
    <row r="69491" hidden="1"/>
    <row r="69492" hidden="1"/>
    <row r="69493" hidden="1"/>
    <row r="69494" hidden="1"/>
    <row r="69495" hidden="1"/>
    <row r="69496" hidden="1"/>
    <row r="69497" hidden="1"/>
    <row r="69498" hidden="1"/>
    <row r="69499" hidden="1"/>
    <row r="69500" hidden="1"/>
    <row r="69501" hidden="1"/>
    <row r="69502" hidden="1"/>
    <row r="69503" hidden="1"/>
    <row r="69504" hidden="1"/>
    <row r="69505" hidden="1"/>
    <row r="69506" hidden="1"/>
    <row r="69507" hidden="1"/>
    <row r="69508" hidden="1"/>
    <row r="69509" hidden="1"/>
    <row r="69510" hidden="1"/>
    <row r="69511" hidden="1"/>
    <row r="69512" hidden="1"/>
    <row r="69513" hidden="1"/>
    <row r="69514" hidden="1"/>
    <row r="69515" hidden="1"/>
    <row r="69516" hidden="1"/>
    <row r="69517" hidden="1"/>
    <row r="69518" hidden="1"/>
    <row r="69519" hidden="1"/>
    <row r="69520" hidden="1"/>
    <row r="69521" hidden="1"/>
    <row r="69522" hidden="1"/>
    <row r="69523" hidden="1"/>
    <row r="69524" hidden="1"/>
    <row r="69525" hidden="1"/>
    <row r="69526" hidden="1"/>
    <row r="69527" hidden="1"/>
    <row r="69528" hidden="1"/>
    <row r="69529" hidden="1"/>
    <row r="69530" hidden="1"/>
    <row r="69531" hidden="1"/>
    <row r="69532" hidden="1"/>
    <row r="69533" hidden="1"/>
    <row r="69534" hidden="1"/>
    <row r="69535" hidden="1"/>
    <row r="69536" hidden="1"/>
    <row r="69537" hidden="1"/>
    <row r="69538" hidden="1"/>
    <row r="69539" hidden="1"/>
    <row r="69540" hidden="1"/>
    <row r="69541" hidden="1"/>
    <row r="69542" hidden="1"/>
    <row r="69543" hidden="1"/>
    <row r="69544" hidden="1"/>
    <row r="69545" hidden="1"/>
    <row r="69546" hidden="1"/>
    <row r="69547" hidden="1"/>
    <row r="69548" hidden="1"/>
    <row r="69549" hidden="1"/>
    <row r="69550" hidden="1"/>
    <row r="69551" hidden="1"/>
    <row r="69552" hidden="1"/>
    <row r="69553" hidden="1"/>
    <row r="69554" hidden="1"/>
    <row r="69555" hidden="1"/>
    <row r="69556" hidden="1"/>
    <row r="69557" hidden="1"/>
    <row r="69558" hidden="1"/>
    <row r="69559" hidden="1"/>
    <row r="69560" hidden="1"/>
    <row r="69561" hidden="1"/>
    <row r="69562" hidden="1"/>
    <row r="69563" hidden="1"/>
    <row r="69564" hidden="1"/>
    <row r="69565" hidden="1"/>
    <row r="69566" hidden="1"/>
    <row r="69567" hidden="1"/>
    <row r="69568" hidden="1"/>
    <row r="69569" hidden="1"/>
    <row r="69570" hidden="1"/>
    <row r="69571" hidden="1"/>
    <row r="69572" hidden="1"/>
    <row r="69573" hidden="1"/>
    <row r="69574" hidden="1"/>
    <row r="69575" hidden="1"/>
    <row r="69576" hidden="1"/>
    <row r="69577" hidden="1"/>
    <row r="69578" hidden="1"/>
    <row r="69579" hidden="1"/>
    <row r="69580" hidden="1"/>
    <row r="69581" hidden="1"/>
    <row r="69582" hidden="1"/>
    <row r="69583" hidden="1"/>
    <row r="69584" hidden="1"/>
    <row r="69585" hidden="1"/>
    <row r="69586" hidden="1"/>
    <row r="69587" hidden="1"/>
    <row r="69588" hidden="1"/>
    <row r="69589" hidden="1"/>
    <row r="69590" hidden="1"/>
    <row r="69591" hidden="1"/>
    <row r="69592" hidden="1"/>
    <row r="69593" hidden="1"/>
    <row r="69594" hidden="1"/>
    <row r="69595" hidden="1"/>
    <row r="69596" hidden="1"/>
    <row r="69597" hidden="1"/>
    <row r="69598" hidden="1"/>
    <row r="69599" hidden="1"/>
    <row r="69600" hidden="1"/>
    <row r="69601" hidden="1"/>
    <row r="69602" hidden="1"/>
    <row r="69603" hidden="1"/>
    <row r="69604" hidden="1"/>
    <row r="69605" hidden="1"/>
    <row r="69606" hidden="1"/>
    <row r="69607" hidden="1"/>
    <row r="69608" hidden="1"/>
    <row r="69609" hidden="1"/>
    <row r="69610" hidden="1"/>
    <row r="69611" hidden="1"/>
    <row r="69612" hidden="1"/>
    <row r="69613" hidden="1"/>
    <row r="69614" hidden="1"/>
    <row r="69615" hidden="1"/>
    <row r="69616" hidden="1"/>
    <row r="69617" hidden="1"/>
    <row r="69618" hidden="1"/>
    <row r="69619" hidden="1"/>
    <row r="69620" hidden="1"/>
    <row r="69621" hidden="1"/>
    <row r="69622" hidden="1"/>
    <row r="69623" hidden="1"/>
    <row r="69624" hidden="1"/>
    <row r="69625" hidden="1"/>
    <row r="69626" hidden="1"/>
    <row r="69627" hidden="1"/>
    <row r="69628" hidden="1"/>
    <row r="69629" hidden="1"/>
    <row r="69630" hidden="1"/>
    <row r="69631" hidden="1"/>
    <row r="69632" hidden="1"/>
    <row r="69633" hidden="1"/>
    <row r="69634" hidden="1"/>
    <row r="69635" hidden="1"/>
    <row r="69636" hidden="1"/>
    <row r="69637" hidden="1"/>
    <row r="69638" hidden="1"/>
    <row r="69639" hidden="1"/>
    <row r="69640" hidden="1"/>
    <row r="69641" hidden="1"/>
    <row r="69642" hidden="1"/>
    <row r="69643" hidden="1"/>
    <row r="69644" hidden="1"/>
    <row r="69645" hidden="1"/>
    <row r="69646" hidden="1"/>
    <row r="69647" hidden="1"/>
    <row r="69648" hidden="1"/>
    <row r="69649" hidden="1"/>
    <row r="69650" hidden="1"/>
    <row r="69651" hidden="1"/>
    <row r="69652" hidden="1"/>
    <row r="69653" hidden="1"/>
    <row r="69654" hidden="1"/>
    <row r="69655" hidden="1"/>
    <row r="69656" hidden="1"/>
    <row r="69657" hidden="1"/>
    <row r="69658" hidden="1"/>
    <row r="69659" hidden="1"/>
    <row r="69660" hidden="1"/>
    <row r="69661" hidden="1"/>
    <row r="69662" hidden="1"/>
    <row r="69663" hidden="1"/>
    <row r="69664" hidden="1"/>
    <row r="69665" hidden="1"/>
    <row r="69666" hidden="1"/>
    <row r="69667" hidden="1"/>
    <row r="69668" hidden="1"/>
    <row r="69669" hidden="1"/>
    <row r="69670" hidden="1"/>
    <row r="69671" hidden="1"/>
    <row r="69672" hidden="1"/>
    <row r="69673" hidden="1"/>
    <row r="69674" hidden="1"/>
    <row r="69675" hidden="1"/>
    <row r="69676" hidden="1"/>
    <row r="69677" hidden="1"/>
    <row r="69678" hidden="1"/>
    <row r="69679" hidden="1"/>
    <row r="69680" hidden="1"/>
    <row r="69681" hidden="1"/>
    <row r="69682" hidden="1"/>
    <row r="69683" hidden="1"/>
    <row r="69684" hidden="1"/>
    <row r="69685" hidden="1"/>
    <row r="69686" hidden="1"/>
    <row r="69687" hidden="1"/>
    <row r="69688" hidden="1"/>
    <row r="69689" hidden="1"/>
    <row r="69690" hidden="1"/>
    <row r="69691" hidden="1"/>
    <row r="69692" hidden="1"/>
    <row r="69693" hidden="1"/>
    <row r="69694" hidden="1"/>
    <row r="69695" hidden="1"/>
    <row r="69696" hidden="1"/>
    <row r="69697" hidden="1"/>
    <row r="69698" hidden="1"/>
    <row r="69699" hidden="1"/>
    <row r="69700" hidden="1"/>
    <row r="69701" hidden="1"/>
    <row r="69702" hidden="1"/>
    <row r="69703" hidden="1"/>
    <row r="69704" hidden="1"/>
    <row r="69705" hidden="1"/>
    <row r="69706" hidden="1"/>
    <row r="69707" hidden="1"/>
    <row r="69708" hidden="1"/>
    <row r="69709" hidden="1"/>
    <row r="69710" hidden="1"/>
    <row r="69711" hidden="1"/>
    <row r="69712" hidden="1"/>
    <row r="69713" hidden="1"/>
    <row r="69714" hidden="1"/>
    <row r="69715" hidden="1"/>
    <row r="69716" hidden="1"/>
    <row r="69717" hidden="1"/>
    <row r="69718" hidden="1"/>
    <row r="69719" hidden="1"/>
    <row r="69720" hidden="1"/>
    <row r="69721" hidden="1"/>
    <row r="69722" hidden="1"/>
    <row r="69723" hidden="1"/>
    <row r="69724" hidden="1"/>
    <row r="69725" hidden="1"/>
    <row r="69726" hidden="1"/>
    <row r="69727" hidden="1"/>
    <row r="69728" hidden="1"/>
    <row r="69729" hidden="1"/>
    <row r="69730" hidden="1"/>
    <row r="69731" hidden="1"/>
    <row r="69732" hidden="1"/>
    <row r="69733" hidden="1"/>
    <row r="69734" hidden="1"/>
    <row r="69735" hidden="1"/>
    <row r="69736" hidden="1"/>
    <row r="69737" hidden="1"/>
    <row r="69738" hidden="1"/>
    <row r="69739" hidden="1"/>
    <row r="69740" hidden="1"/>
    <row r="69741" hidden="1"/>
    <row r="69742" hidden="1"/>
    <row r="69743" hidden="1"/>
    <row r="69744" hidden="1"/>
    <row r="69745" hidden="1"/>
    <row r="69746" hidden="1"/>
    <row r="69747" hidden="1"/>
    <row r="69748" hidden="1"/>
    <row r="69749" hidden="1"/>
    <row r="69750" hidden="1"/>
    <row r="69751" hidden="1"/>
    <row r="69752" hidden="1"/>
    <row r="69753" hidden="1"/>
    <row r="69754" hidden="1"/>
    <row r="69755" hidden="1"/>
    <row r="69756" hidden="1"/>
    <row r="69757" hidden="1"/>
    <row r="69758" hidden="1"/>
    <row r="69759" hidden="1"/>
    <row r="69760" hidden="1"/>
    <row r="69761" hidden="1"/>
    <row r="69762" hidden="1"/>
    <row r="69763" hidden="1"/>
    <row r="69764" hidden="1"/>
    <row r="69765" hidden="1"/>
    <row r="69766" hidden="1"/>
    <row r="69767" hidden="1"/>
    <row r="69768" hidden="1"/>
    <row r="69769" hidden="1"/>
    <row r="69770" hidden="1"/>
    <row r="69771" hidden="1"/>
    <row r="69772" hidden="1"/>
    <row r="69773" hidden="1"/>
    <row r="69774" hidden="1"/>
    <row r="69775" hidden="1"/>
    <row r="69776" hidden="1"/>
    <row r="69777" hidden="1"/>
    <row r="69778" hidden="1"/>
    <row r="69779" hidden="1"/>
    <row r="69780" hidden="1"/>
    <row r="69781" hidden="1"/>
    <row r="69782" hidden="1"/>
    <row r="69783" hidden="1"/>
    <row r="69784" hidden="1"/>
    <row r="69785" hidden="1"/>
    <row r="69786" hidden="1"/>
    <row r="69787" hidden="1"/>
    <row r="69788" hidden="1"/>
    <row r="69789" hidden="1"/>
    <row r="69790" hidden="1"/>
    <row r="69791" hidden="1"/>
    <row r="69792" hidden="1"/>
    <row r="69793" hidden="1"/>
    <row r="69794" hidden="1"/>
    <row r="69795" hidden="1"/>
    <row r="69796" hidden="1"/>
    <row r="69797" hidden="1"/>
    <row r="69798" hidden="1"/>
    <row r="69799" hidden="1"/>
    <row r="69800" hidden="1"/>
    <row r="69801" hidden="1"/>
    <row r="69802" hidden="1"/>
    <row r="69803" hidden="1"/>
    <row r="69804" hidden="1"/>
    <row r="69805" hidden="1"/>
    <row r="69806" hidden="1"/>
    <row r="69807" hidden="1"/>
    <row r="69808" hidden="1"/>
    <row r="69809" hidden="1"/>
    <row r="69810" hidden="1"/>
    <row r="69811" hidden="1"/>
    <row r="69812" hidden="1"/>
    <row r="69813" hidden="1"/>
    <row r="69814" hidden="1"/>
    <row r="69815" hidden="1"/>
    <row r="69816" hidden="1"/>
    <row r="69817" hidden="1"/>
    <row r="69818" hidden="1"/>
    <row r="69819" hidden="1"/>
    <row r="69820" hidden="1"/>
    <row r="69821" hidden="1"/>
    <row r="69822" hidden="1"/>
    <row r="69823" hidden="1"/>
    <row r="69824" hidden="1"/>
    <row r="69825" hidden="1"/>
    <row r="69826" hidden="1"/>
    <row r="69827" hidden="1"/>
    <row r="69828" hidden="1"/>
    <row r="69829" hidden="1"/>
    <row r="69830" hidden="1"/>
    <row r="69831" hidden="1"/>
    <row r="69832" hidden="1"/>
    <row r="69833" hidden="1"/>
    <row r="69834" hidden="1"/>
    <row r="69835" hidden="1"/>
    <row r="69836" hidden="1"/>
    <row r="69837" hidden="1"/>
    <row r="69838" hidden="1"/>
    <row r="69839" hidden="1"/>
    <row r="69840" hidden="1"/>
    <row r="69841" hidden="1"/>
    <row r="69842" hidden="1"/>
    <row r="69843" hidden="1"/>
    <row r="69844" hidden="1"/>
    <row r="69845" hidden="1"/>
    <row r="69846" hidden="1"/>
    <row r="69847" hidden="1"/>
    <row r="69848" hidden="1"/>
    <row r="69849" hidden="1"/>
    <row r="69850" hidden="1"/>
    <row r="69851" hidden="1"/>
    <row r="69852" hidden="1"/>
    <row r="69853" hidden="1"/>
    <row r="69854" hidden="1"/>
    <row r="69855" hidden="1"/>
    <row r="69856" hidden="1"/>
    <row r="69857" hidden="1"/>
    <row r="69858" hidden="1"/>
    <row r="69859" hidden="1"/>
    <row r="69860" hidden="1"/>
    <row r="69861" hidden="1"/>
    <row r="69862" hidden="1"/>
    <row r="69863" hidden="1"/>
    <row r="69864" hidden="1"/>
    <row r="69865" hidden="1"/>
    <row r="69866" hidden="1"/>
    <row r="69867" hidden="1"/>
    <row r="69868" hidden="1"/>
    <row r="69869" hidden="1"/>
    <row r="69870" hidden="1"/>
    <row r="69871" hidden="1"/>
    <row r="69872" hidden="1"/>
    <row r="69873" hidden="1"/>
    <row r="69874" hidden="1"/>
    <row r="69875" hidden="1"/>
    <row r="69876" hidden="1"/>
    <row r="69877" hidden="1"/>
    <row r="69878" hidden="1"/>
    <row r="69879" hidden="1"/>
    <row r="69880" hidden="1"/>
    <row r="69881" hidden="1"/>
    <row r="69882" hidden="1"/>
    <row r="69883" hidden="1"/>
    <row r="69884" hidden="1"/>
    <row r="69885" hidden="1"/>
    <row r="69886" hidden="1"/>
    <row r="69887" hidden="1"/>
    <row r="69888" hidden="1"/>
    <row r="69889" hidden="1"/>
    <row r="69890" hidden="1"/>
    <row r="69891" hidden="1"/>
    <row r="69892" hidden="1"/>
    <row r="69893" hidden="1"/>
    <row r="69894" hidden="1"/>
    <row r="69895" hidden="1"/>
    <row r="69896" hidden="1"/>
    <row r="69897" hidden="1"/>
    <row r="69898" hidden="1"/>
    <row r="69899" hidden="1"/>
    <row r="69900" hidden="1"/>
    <row r="69901" hidden="1"/>
    <row r="69902" hidden="1"/>
    <row r="69903" hidden="1"/>
    <row r="69904" hidden="1"/>
    <row r="69905" hidden="1"/>
    <row r="69906" hidden="1"/>
    <row r="69907" hidden="1"/>
    <row r="69908" hidden="1"/>
    <row r="69909" hidden="1"/>
    <row r="69910" hidden="1"/>
    <row r="69911" hidden="1"/>
    <row r="69912" hidden="1"/>
    <row r="69913" hidden="1"/>
    <row r="69914" hidden="1"/>
    <row r="69915" hidden="1"/>
    <row r="69916" hidden="1"/>
    <row r="69917" hidden="1"/>
    <row r="69918" hidden="1"/>
    <row r="69919" hidden="1"/>
    <row r="69920" hidden="1"/>
    <row r="69921" hidden="1"/>
    <row r="69922" hidden="1"/>
    <row r="69923" hidden="1"/>
    <row r="69924" hidden="1"/>
    <row r="69925" hidden="1"/>
    <row r="69926" hidden="1"/>
    <row r="69927" hidden="1"/>
    <row r="69928" hidden="1"/>
    <row r="69929" hidden="1"/>
    <row r="69930" hidden="1"/>
    <row r="69931" hidden="1"/>
    <row r="69932" hidden="1"/>
    <row r="69933" hidden="1"/>
    <row r="69934" hidden="1"/>
    <row r="69935" hidden="1"/>
    <row r="69936" hidden="1"/>
    <row r="69937" hidden="1"/>
    <row r="69938" hidden="1"/>
    <row r="69939" hidden="1"/>
    <row r="69940" hidden="1"/>
    <row r="69941" hidden="1"/>
    <row r="69942" hidden="1"/>
    <row r="69943" hidden="1"/>
    <row r="69944" hidden="1"/>
    <row r="69945" hidden="1"/>
    <row r="69946" hidden="1"/>
    <row r="69947" hidden="1"/>
    <row r="69948" hidden="1"/>
    <row r="69949" hidden="1"/>
    <row r="69950" hidden="1"/>
    <row r="69951" hidden="1"/>
    <row r="69952" hidden="1"/>
    <row r="69953" hidden="1"/>
    <row r="69954" hidden="1"/>
    <row r="69955" hidden="1"/>
    <row r="69956" hidden="1"/>
    <row r="69957" hidden="1"/>
    <row r="69958" hidden="1"/>
    <row r="69959" hidden="1"/>
    <row r="69960" hidden="1"/>
    <row r="69961" hidden="1"/>
    <row r="69962" hidden="1"/>
    <row r="69963" hidden="1"/>
    <row r="69964" hidden="1"/>
    <row r="69965" hidden="1"/>
    <row r="69966" hidden="1"/>
    <row r="69967" hidden="1"/>
    <row r="69968" hidden="1"/>
    <row r="69969" hidden="1"/>
    <row r="69970" hidden="1"/>
    <row r="69971" hidden="1"/>
    <row r="69972" hidden="1"/>
    <row r="69973" hidden="1"/>
    <row r="69974" hidden="1"/>
    <row r="69975" hidden="1"/>
    <row r="69976" hidden="1"/>
    <row r="69977" hidden="1"/>
    <row r="69978" hidden="1"/>
    <row r="69979" hidden="1"/>
    <row r="69980" hidden="1"/>
    <row r="69981" hidden="1"/>
    <row r="69982" hidden="1"/>
    <row r="69983" hidden="1"/>
    <row r="69984" hidden="1"/>
    <row r="69985" hidden="1"/>
    <row r="69986" hidden="1"/>
    <row r="69987" hidden="1"/>
    <row r="69988" hidden="1"/>
    <row r="69989" hidden="1"/>
    <row r="69990" hidden="1"/>
    <row r="69991" hidden="1"/>
    <row r="69992" hidden="1"/>
    <row r="69993" hidden="1"/>
    <row r="69994" hidden="1"/>
    <row r="69995" hidden="1"/>
    <row r="69996" hidden="1"/>
    <row r="69997" hidden="1"/>
    <row r="69998" hidden="1"/>
    <row r="69999" hidden="1"/>
    <row r="70000" hidden="1"/>
    <row r="70001" hidden="1"/>
    <row r="70002" hidden="1"/>
    <row r="70003" hidden="1"/>
    <row r="70004" hidden="1"/>
    <row r="70005" hidden="1"/>
    <row r="70006" hidden="1"/>
    <row r="70007" hidden="1"/>
    <row r="70008" hidden="1"/>
    <row r="70009" hidden="1"/>
    <row r="70010" hidden="1"/>
    <row r="70011" hidden="1"/>
    <row r="70012" hidden="1"/>
    <row r="70013" hidden="1"/>
    <row r="70014" hidden="1"/>
    <row r="70015" hidden="1"/>
    <row r="70016" hidden="1"/>
    <row r="70017" hidden="1"/>
    <row r="70018" hidden="1"/>
    <row r="70019" hidden="1"/>
    <row r="70020" hidden="1"/>
    <row r="70021" hidden="1"/>
    <row r="70022" hidden="1"/>
    <row r="70023" hidden="1"/>
    <row r="70024" hidden="1"/>
    <row r="70025" hidden="1"/>
    <row r="70026" hidden="1"/>
    <row r="70027" hidden="1"/>
    <row r="70028" hidden="1"/>
    <row r="70029" hidden="1"/>
    <row r="70030" hidden="1"/>
    <row r="70031" hidden="1"/>
    <row r="70032" hidden="1"/>
    <row r="70033" hidden="1"/>
    <row r="70034" hidden="1"/>
    <row r="70035" hidden="1"/>
    <row r="70036" hidden="1"/>
    <row r="70037" hidden="1"/>
    <row r="70038" hidden="1"/>
    <row r="70039" hidden="1"/>
    <row r="70040" hidden="1"/>
    <row r="70041" hidden="1"/>
    <row r="70042" hidden="1"/>
    <row r="70043" hidden="1"/>
    <row r="70044" hidden="1"/>
    <row r="70045" hidden="1"/>
    <row r="70046" hidden="1"/>
    <row r="70047" hidden="1"/>
    <row r="70048" hidden="1"/>
    <row r="70049" hidden="1"/>
    <row r="70050" hidden="1"/>
    <row r="70051" hidden="1"/>
    <row r="70052" hidden="1"/>
    <row r="70053" hidden="1"/>
    <row r="70054" hidden="1"/>
    <row r="70055" hidden="1"/>
    <row r="70056" hidden="1"/>
    <row r="70057" hidden="1"/>
    <row r="70058" hidden="1"/>
    <row r="70059" hidden="1"/>
    <row r="70060" hidden="1"/>
    <row r="70061" hidden="1"/>
    <row r="70062" hidden="1"/>
    <row r="70063" hidden="1"/>
    <row r="70064" hidden="1"/>
    <row r="70065" hidden="1"/>
    <row r="70066" hidden="1"/>
    <row r="70067" hidden="1"/>
    <row r="70068" hidden="1"/>
    <row r="70069" hidden="1"/>
    <row r="70070" hidden="1"/>
    <row r="70071" hidden="1"/>
    <row r="70072" hidden="1"/>
    <row r="70073" hidden="1"/>
    <row r="70074" hidden="1"/>
    <row r="70075" hidden="1"/>
    <row r="70076" hidden="1"/>
    <row r="70077" hidden="1"/>
    <row r="70078" hidden="1"/>
    <row r="70079" hidden="1"/>
    <row r="70080" hidden="1"/>
    <row r="70081" hidden="1"/>
    <row r="70082" hidden="1"/>
    <row r="70083" hidden="1"/>
    <row r="70084" hidden="1"/>
    <row r="70085" hidden="1"/>
    <row r="70086" hidden="1"/>
    <row r="70087" hidden="1"/>
    <row r="70088" hidden="1"/>
    <row r="70089" hidden="1"/>
    <row r="70090" hidden="1"/>
    <row r="70091" hidden="1"/>
    <row r="70092" hidden="1"/>
    <row r="70093" hidden="1"/>
    <row r="70094" hidden="1"/>
    <row r="70095" hidden="1"/>
    <row r="70096" hidden="1"/>
    <row r="70097" hidden="1"/>
    <row r="70098" hidden="1"/>
    <row r="70099" hidden="1"/>
    <row r="70100" hidden="1"/>
    <row r="70101" hidden="1"/>
    <row r="70102" hidden="1"/>
    <row r="70103" hidden="1"/>
    <row r="70104" hidden="1"/>
    <row r="70105" hidden="1"/>
    <row r="70106" hidden="1"/>
    <row r="70107" hidden="1"/>
    <row r="70108" hidden="1"/>
    <row r="70109" hidden="1"/>
    <row r="70110" hidden="1"/>
    <row r="70111" hidden="1"/>
    <row r="70112" hidden="1"/>
    <row r="70113" hidden="1"/>
    <row r="70114" hidden="1"/>
    <row r="70115" hidden="1"/>
    <row r="70116" hidden="1"/>
    <row r="70117" hidden="1"/>
    <row r="70118" hidden="1"/>
    <row r="70119" hidden="1"/>
    <row r="70120" hidden="1"/>
    <row r="70121" hidden="1"/>
    <row r="70122" hidden="1"/>
    <row r="70123" hidden="1"/>
    <row r="70124" hidden="1"/>
    <row r="70125" hidden="1"/>
    <row r="70126" hidden="1"/>
    <row r="70127" hidden="1"/>
    <row r="70128" hidden="1"/>
    <row r="70129" hidden="1"/>
    <row r="70130" hidden="1"/>
    <row r="70131" hidden="1"/>
    <row r="70132" hidden="1"/>
    <row r="70133" hidden="1"/>
    <row r="70134" hidden="1"/>
    <row r="70135" hidden="1"/>
    <row r="70136" hidden="1"/>
    <row r="70137" hidden="1"/>
    <row r="70138" hidden="1"/>
    <row r="70139" hidden="1"/>
    <row r="70140" hidden="1"/>
    <row r="70141" hidden="1"/>
    <row r="70142" hidden="1"/>
    <row r="70143" hidden="1"/>
    <row r="70144" hidden="1"/>
    <row r="70145" hidden="1"/>
    <row r="70146" hidden="1"/>
    <row r="70147" hidden="1"/>
    <row r="70148" hidden="1"/>
    <row r="70149" hidden="1"/>
    <row r="70150" hidden="1"/>
    <row r="70151" hidden="1"/>
    <row r="70152" hidden="1"/>
    <row r="70153" hidden="1"/>
    <row r="70154" hidden="1"/>
    <row r="70155" hidden="1"/>
    <row r="70156" hidden="1"/>
    <row r="70157" hidden="1"/>
    <row r="70158" hidden="1"/>
    <row r="70159" hidden="1"/>
    <row r="70160" hidden="1"/>
    <row r="70161" hidden="1"/>
    <row r="70162" hidden="1"/>
    <row r="70163" hidden="1"/>
    <row r="70164" hidden="1"/>
    <row r="70165" hidden="1"/>
    <row r="70166" hidden="1"/>
    <row r="70167" hidden="1"/>
    <row r="70168" hidden="1"/>
    <row r="70169" hidden="1"/>
    <row r="70170" hidden="1"/>
    <row r="70171" hidden="1"/>
    <row r="70172" hidden="1"/>
    <row r="70173" hidden="1"/>
    <row r="70174" hidden="1"/>
    <row r="70175" hidden="1"/>
    <row r="70176" hidden="1"/>
    <row r="70177" hidden="1"/>
    <row r="70178" hidden="1"/>
    <row r="70179" hidden="1"/>
    <row r="70180" hidden="1"/>
    <row r="70181" hidden="1"/>
    <row r="70182" hidden="1"/>
    <row r="70183" hidden="1"/>
    <row r="70184" hidden="1"/>
    <row r="70185" hidden="1"/>
    <row r="70186" hidden="1"/>
    <row r="70187" hidden="1"/>
    <row r="70188" hidden="1"/>
    <row r="70189" hidden="1"/>
    <row r="70190" hidden="1"/>
    <row r="70191" hidden="1"/>
    <row r="70192" hidden="1"/>
    <row r="70193" hidden="1"/>
    <row r="70194" hidden="1"/>
    <row r="70195" hidden="1"/>
    <row r="70196" hidden="1"/>
    <row r="70197" hidden="1"/>
    <row r="70198" hidden="1"/>
    <row r="70199" hidden="1"/>
    <row r="70200" hidden="1"/>
    <row r="70201" hidden="1"/>
    <row r="70202" hidden="1"/>
    <row r="70203" hidden="1"/>
    <row r="70204" hidden="1"/>
    <row r="70205" hidden="1"/>
    <row r="70206" hidden="1"/>
    <row r="70207" hidden="1"/>
    <row r="70208" hidden="1"/>
    <row r="70209" hidden="1"/>
    <row r="70210" hidden="1"/>
    <row r="70211" hidden="1"/>
    <row r="70212" hidden="1"/>
    <row r="70213" hidden="1"/>
    <row r="70214" hidden="1"/>
    <row r="70215" hidden="1"/>
    <row r="70216" hidden="1"/>
    <row r="70217" hidden="1"/>
    <row r="70218" hidden="1"/>
    <row r="70219" hidden="1"/>
    <row r="70220" hidden="1"/>
    <row r="70221" hidden="1"/>
    <row r="70222" hidden="1"/>
    <row r="70223" hidden="1"/>
    <row r="70224" hidden="1"/>
    <row r="70225" hidden="1"/>
    <row r="70226" hidden="1"/>
    <row r="70227" hidden="1"/>
    <row r="70228" hidden="1"/>
    <row r="70229" hidden="1"/>
    <row r="70230" hidden="1"/>
    <row r="70231" hidden="1"/>
    <row r="70232" hidden="1"/>
    <row r="70233" hidden="1"/>
    <row r="70234" hidden="1"/>
    <row r="70235" hidden="1"/>
    <row r="70236" hidden="1"/>
    <row r="70237" hidden="1"/>
    <row r="70238" hidden="1"/>
    <row r="70239" hidden="1"/>
    <row r="70240" hidden="1"/>
    <row r="70241" hidden="1"/>
    <row r="70242" hidden="1"/>
    <row r="70243" hidden="1"/>
    <row r="70244" hidden="1"/>
    <row r="70245" hidden="1"/>
    <row r="70246" hidden="1"/>
    <row r="70247" hidden="1"/>
    <row r="70248" hidden="1"/>
    <row r="70249" hidden="1"/>
    <row r="70250" hidden="1"/>
    <row r="70251" hidden="1"/>
    <row r="70252" hidden="1"/>
    <row r="70253" hidden="1"/>
    <row r="70254" hidden="1"/>
    <row r="70255" hidden="1"/>
    <row r="70256" hidden="1"/>
    <row r="70257" hidden="1"/>
    <row r="70258" hidden="1"/>
    <row r="70259" hidden="1"/>
    <row r="70260" hidden="1"/>
    <row r="70261" hidden="1"/>
    <row r="70262" hidden="1"/>
    <row r="70263" hidden="1"/>
    <row r="70264" hidden="1"/>
    <row r="70265" hidden="1"/>
    <row r="70266" hidden="1"/>
    <row r="70267" hidden="1"/>
    <row r="70268" hidden="1"/>
    <row r="70269" hidden="1"/>
    <row r="70270" hidden="1"/>
    <row r="70271" hidden="1"/>
    <row r="70272" hidden="1"/>
    <row r="70273" hidden="1"/>
    <row r="70274" hidden="1"/>
    <row r="70275" hidden="1"/>
    <row r="70276" hidden="1"/>
    <row r="70277" hidden="1"/>
    <row r="70278" hidden="1"/>
    <row r="70279" hidden="1"/>
    <row r="70280" hidden="1"/>
    <row r="70281" hidden="1"/>
    <row r="70282" hidden="1"/>
    <row r="70283" hidden="1"/>
    <row r="70284" hidden="1"/>
    <row r="70285" hidden="1"/>
    <row r="70286" hidden="1"/>
    <row r="70287" hidden="1"/>
    <row r="70288" hidden="1"/>
    <row r="70289" hidden="1"/>
    <row r="70290" hidden="1"/>
    <row r="70291" hidden="1"/>
    <row r="70292" hidden="1"/>
    <row r="70293" hidden="1"/>
    <row r="70294" hidden="1"/>
    <row r="70295" hidden="1"/>
    <row r="70296" hidden="1"/>
    <row r="70297" hidden="1"/>
    <row r="70298" hidden="1"/>
    <row r="70299" hidden="1"/>
    <row r="70300" hidden="1"/>
    <row r="70301" hidden="1"/>
    <row r="70302" hidden="1"/>
    <row r="70303" hidden="1"/>
    <row r="70304" hidden="1"/>
    <row r="70305" hidden="1"/>
    <row r="70306" hidden="1"/>
    <row r="70307" hidden="1"/>
    <row r="70308" hidden="1"/>
    <row r="70309" hidden="1"/>
    <row r="70310" hidden="1"/>
    <row r="70311" hidden="1"/>
    <row r="70312" hidden="1"/>
    <row r="70313" hidden="1"/>
    <row r="70314" hidden="1"/>
    <row r="70315" hidden="1"/>
    <row r="70316" hidden="1"/>
    <row r="70317" hidden="1"/>
    <row r="70318" hidden="1"/>
    <row r="70319" hidden="1"/>
    <row r="70320" hidden="1"/>
    <row r="70321" hidden="1"/>
    <row r="70322" hidden="1"/>
    <row r="70323" hidden="1"/>
    <row r="70324" hidden="1"/>
    <row r="70325" hidden="1"/>
    <row r="70326" hidden="1"/>
    <row r="70327" hidden="1"/>
    <row r="70328" hidden="1"/>
    <row r="70329" hidden="1"/>
    <row r="70330" hidden="1"/>
    <row r="70331" hidden="1"/>
    <row r="70332" hidden="1"/>
    <row r="70333" hidden="1"/>
    <row r="70334" hidden="1"/>
    <row r="70335" hidden="1"/>
    <row r="70336" hidden="1"/>
    <row r="70337" hidden="1"/>
    <row r="70338" hidden="1"/>
    <row r="70339" hidden="1"/>
    <row r="70340" hidden="1"/>
    <row r="70341" hidden="1"/>
    <row r="70342" hidden="1"/>
    <row r="70343" hidden="1"/>
    <row r="70344" hidden="1"/>
    <row r="70345" hidden="1"/>
    <row r="70346" hidden="1"/>
    <row r="70347" hidden="1"/>
    <row r="70348" hidden="1"/>
    <row r="70349" hidden="1"/>
    <row r="70350" hidden="1"/>
    <row r="70351" hidden="1"/>
    <row r="70352" hidden="1"/>
    <row r="70353" hidden="1"/>
    <row r="70354" hidden="1"/>
    <row r="70355" hidden="1"/>
    <row r="70356" hidden="1"/>
    <row r="70357" hidden="1"/>
    <row r="70358" hidden="1"/>
    <row r="70359" hidden="1"/>
    <row r="70360" hidden="1"/>
    <row r="70361" hidden="1"/>
    <row r="70362" hidden="1"/>
    <row r="70363" hidden="1"/>
    <row r="70364" hidden="1"/>
    <row r="70365" hidden="1"/>
    <row r="70366" hidden="1"/>
    <row r="70367" hidden="1"/>
    <row r="70368" hidden="1"/>
    <row r="70369" hidden="1"/>
    <row r="70370" hidden="1"/>
    <row r="70371" hidden="1"/>
    <row r="70372" hidden="1"/>
    <row r="70373" hidden="1"/>
    <row r="70374" hidden="1"/>
    <row r="70375" hidden="1"/>
    <row r="70376" hidden="1"/>
    <row r="70377" hidden="1"/>
    <row r="70378" hidden="1"/>
    <row r="70379" hidden="1"/>
    <row r="70380" hidden="1"/>
    <row r="70381" hidden="1"/>
    <row r="70382" hidden="1"/>
    <row r="70383" hidden="1"/>
    <row r="70384" hidden="1"/>
    <row r="70385" hidden="1"/>
    <row r="70386" hidden="1"/>
    <row r="70387" hidden="1"/>
    <row r="70388" hidden="1"/>
    <row r="70389" hidden="1"/>
    <row r="70390" hidden="1"/>
    <row r="70391" hidden="1"/>
    <row r="70392" hidden="1"/>
    <row r="70393" hidden="1"/>
    <row r="70394" hidden="1"/>
    <row r="70395" hidden="1"/>
    <row r="70396" hidden="1"/>
    <row r="70397" hidden="1"/>
    <row r="70398" hidden="1"/>
    <row r="70399" hidden="1"/>
    <row r="70400" hidden="1"/>
    <row r="70401" hidden="1"/>
    <row r="70402" hidden="1"/>
    <row r="70403" hidden="1"/>
    <row r="70404" hidden="1"/>
    <row r="70405" hidden="1"/>
    <row r="70406" hidden="1"/>
    <row r="70407" hidden="1"/>
    <row r="70408" hidden="1"/>
    <row r="70409" hidden="1"/>
    <row r="70410" hidden="1"/>
    <row r="70411" hidden="1"/>
    <row r="70412" hidden="1"/>
    <row r="70413" hidden="1"/>
    <row r="70414" hidden="1"/>
    <row r="70415" hidden="1"/>
    <row r="70416" hidden="1"/>
    <row r="70417" hidden="1"/>
    <row r="70418" hidden="1"/>
    <row r="70419" hidden="1"/>
    <row r="70420" hidden="1"/>
    <row r="70421" hidden="1"/>
    <row r="70422" hidden="1"/>
    <row r="70423" hidden="1"/>
    <row r="70424" hidden="1"/>
    <row r="70425" hidden="1"/>
    <row r="70426" hidden="1"/>
    <row r="70427" hidden="1"/>
    <row r="70428" hidden="1"/>
    <row r="70429" hidden="1"/>
    <row r="70430" hidden="1"/>
    <row r="70431" hidden="1"/>
    <row r="70432" hidden="1"/>
    <row r="70433" hidden="1"/>
    <row r="70434" hidden="1"/>
    <row r="70435" hidden="1"/>
    <row r="70436" hidden="1"/>
    <row r="70437" hidden="1"/>
    <row r="70438" hidden="1"/>
    <row r="70439" hidden="1"/>
    <row r="70440" hidden="1"/>
    <row r="70441" hidden="1"/>
    <row r="70442" hidden="1"/>
    <row r="70443" hidden="1"/>
    <row r="70444" hidden="1"/>
    <row r="70445" hidden="1"/>
    <row r="70446" hidden="1"/>
    <row r="70447" hidden="1"/>
    <row r="70448" hidden="1"/>
    <row r="70449" hidden="1"/>
    <row r="70450" hidden="1"/>
    <row r="70451" hidden="1"/>
    <row r="70452" hidden="1"/>
    <row r="70453" hidden="1"/>
    <row r="70454" hidden="1"/>
    <row r="70455" hidden="1"/>
    <row r="70456" hidden="1"/>
    <row r="70457" hidden="1"/>
    <row r="70458" hidden="1"/>
    <row r="70459" hidden="1"/>
    <row r="70460" hidden="1"/>
    <row r="70461" hidden="1"/>
    <row r="70462" hidden="1"/>
    <row r="70463" hidden="1"/>
    <row r="70464" hidden="1"/>
    <row r="70465" hidden="1"/>
    <row r="70466" hidden="1"/>
    <row r="70467" hidden="1"/>
    <row r="70468" hidden="1"/>
    <row r="70469" hidden="1"/>
    <row r="70470" hidden="1"/>
    <row r="70471" hidden="1"/>
    <row r="70472" hidden="1"/>
    <row r="70473" hidden="1"/>
    <row r="70474" hidden="1"/>
    <row r="70475" hidden="1"/>
    <row r="70476" hidden="1"/>
    <row r="70477" hidden="1"/>
    <row r="70478" hidden="1"/>
    <row r="70479" hidden="1"/>
    <row r="70480" hidden="1"/>
    <row r="70481" hidden="1"/>
    <row r="70482" hidden="1"/>
    <row r="70483" hidden="1"/>
    <row r="70484" hidden="1"/>
    <row r="70485" hidden="1"/>
    <row r="70486" hidden="1"/>
    <row r="70487" hidden="1"/>
    <row r="70488" hidden="1"/>
    <row r="70489" hidden="1"/>
    <row r="70490" hidden="1"/>
    <row r="70491" hidden="1"/>
    <row r="70492" hidden="1"/>
    <row r="70493" hidden="1"/>
    <row r="70494" hidden="1"/>
    <row r="70495" hidden="1"/>
    <row r="70496" hidden="1"/>
    <row r="70497" hidden="1"/>
    <row r="70498" hidden="1"/>
    <row r="70499" hidden="1"/>
    <row r="70500" hidden="1"/>
    <row r="70501" hidden="1"/>
    <row r="70502" hidden="1"/>
    <row r="70503" hidden="1"/>
    <row r="70504" hidden="1"/>
    <row r="70505" hidden="1"/>
    <row r="70506" hidden="1"/>
    <row r="70507" hidden="1"/>
    <row r="70508" hidden="1"/>
    <row r="70509" hidden="1"/>
    <row r="70510" hidden="1"/>
    <row r="70511" hidden="1"/>
    <row r="70512" hidden="1"/>
    <row r="70513" hidden="1"/>
    <row r="70514" hidden="1"/>
    <row r="70515" hidden="1"/>
    <row r="70516" hidden="1"/>
    <row r="70517" hidden="1"/>
    <row r="70518" hidden="1"/>
    <row r="70519" hidden="1"/>
    <row r="70520" hidden="1"/>
    <row r="70521" hidden="1"/>
    <row r="70522" hidden="1"/>
    <row r="70523" hidden="1"/>
    <row r="70524" hidden="1"/>
    <row r="70525" hidden="1"/>
    <row r="70526" hidden="1"/>
    <row r="70527" hidden="1"/>
    <row r="70528" hidden="1"/>
    <row r="70529" hidden="1"/>
    <row r="70530" hidden="1"/>
    <row r="70531" hidden="1"/>
    <row r="70532" hidden="1"/>
    <row r="70533" hidden="1"/>
    <row r="70534" hidden="1"/>
    <row r="70535" hidden="1"/>
    <row r="70536" hidden="1"/>
    <row r="70537" hidden="1"/>
    <row r="70538" hidden="1"/>
    <row r="70539" hidden="1"/>
    <row r="70540" hidden="1"/>
    <row r="70541" hidden="1"/>
    <row r="70542" hidden="1"/>
    <row r="70543" hidden="1"/>
    <row r="70544" hidden="1"/>
    <row r="70545" hidden="1"/>
    <row r="70546" hidden="1"/>
    <row r="70547" hidden="1"/>
    <row r="70548" hidden="1"/>
    <row r="70549" hidden="1"/>
    <row r="70550" hidden="1"/>
    <row r="70551" hidden="1"/>
    <row r="70552" hidden="1"/>
    <row r="70553" hidden="1"/>
    <row r="70554" hidden="1"/>
    <row r="70555" hidden="1"/>
    <row r="70556" hidden="1"/>
    <row r="70557" hidden="1"/>
    <row r="70558" hidden="1"/>
    <row r="70559" hidden="1"/>
    <row r="70560" hidden="1"/>
    <row r="70561" hidden="1"/>
    <row r="70562" hidden="1"/>
    <row r="70563" hidden="1"/>
    <row r="70564" hidden="1"/>
    <row r="70565" hidden="1"/>
    <row r="70566" hidden="1"/>
    <row r="70567" hidden="1"/>
    <row r="70568" hidden="1"/>
    <row r="70569" hidden="1"/>
    <row r="70570" hidden="1"/>
    <row r="70571" hidden="1"/>
    <row r="70572" hidden="1"/>
    <row r="70573" hidden="1"/>
    <row r="70574" hidden="1"/>
    <row r="70575" hidden="1"/>
    <row r="70576" hidden="1"/>
    <row r="70577" hidden="1"/>
    <row r="70578" hidden="1"/>
    <row r="70579" hidden="1"/>
    <row r="70580" hidden="1"/>
    <row r="70581" hidden="1"/>
    <row r="70582" hidden="1"/>
    <row r="70583" hidden="1"/>
    <row r="70584" hidden="1"/>
    <row r="70585" hidden="1"/>
    <row r="70586" hidden="1"/>
    <row r="70587" hidden="1"/>
    <row r="70588" hidden="1"/>
    <row r="70589" hidden="1"/>
    <row r="70590" hidden="1"/>
    <row r="70591" hidden="1"/>
    <row r="70592" hidden="1"/>
    <row r="70593" hidden="1"/>
    <row r="70594" hidden="1"/>
    <row r="70595" hidden="1"/>
    <row r="70596" hidden="1"/>
    <row r="70597" hidden="1"/>
    <row r="70598" hidden="1"/>
    <row r="70599" hidden="1"/>
    <row r="70600" hidden="1"/>
    <row r="70601" hidden="1"/>
    <row r="70602" hidden="1"/>
    <row r="70603" hidden="1"/>
    <row r="70604" hidden="1"/>
    <row r="70605" hidden="1"/>
    <row r="70606" hidden="1"/>
    <row r="70607" hidden="1"/>
    <row r="70608" hidden="1"/>
    <row r="70609" hidden="1"/>
    <row r="70610" hidden="1"/>
    <row r="70611" hidden="1"/>
    <row r="70612" hidden="1"/>
    <row r="70613" hidden="1"/>
    <row r="70614" hidden="1"/>
    <row r="70615" hidden="1"/>
    <row r="70616" hidden="1"/>
    <row r="70617" hidden="1"/>
    <row r="70618" hidden="1"/>
    <row r="70619" hidden="1"/>
    <row r="70620" hidden="1"/>
    <row r="70621" hidden="1"/>
    <row r="70622" hidden="1"/>
    <row r="70623" hidden="1"/>
    <row r="70624" hidden="1"/>
    <row r="70625" hidden="1"/>
    <row r="70626" hidden="1"/>
    <row r="70627" hidden="1"/>
    <row r="70628" hidden="1"/>
    <row r="70629" hidden="1"/>
    <row r="70630" hidden="1"/>
    <row r="70631" hidden="1"/>
    <row r="70632" hidden="1"/>
    <row r="70633" hidden="1"/>
    <row r="70634" hidden="1"/>
    <row r="70635" hidden="1"/>
    <row r="70636" hidden="1"/>
    <row r="70637" hidden="1"/>
    <row r="70638" hidden="1"/>
    <row r="70639" hidden="1"/>
    <row r="70640" hidden="1"/>
    <row r="70641" hidden="1"/>
    <row r="70642" hidden="1"/>
    <row r="70643" hidden="1"/>
    <row r="70644" hidden="1"/>
    <row r="70645" hidden="1"/>
    <row r="70646" hidden="1"/>
    <row r="70647" hidden="1"/>
    <row r="70648" hidden="1"/>
    <row r="70649" hidden="1"/>
    <row r="70650" hidden="1"/>
    <row r="70651" hidden="1"/>
    <row r="70652" hidden="1"/>
    <row r="70653" hidden="1"/>
    <row r="70654" hidden="1"/>
    <row r="70655" hidden="1"/>
    <row r="70656" hidden="1"/>
    <row r="70657" hidden="1"/>
    <row r="70658" hidden="1"/>
    <row r="70659" hidden="1"/>
    <row r="70660" hidden="1"/>
    <row r="70661" hidden="1"/>
    <row r="70662" hidden="1"/>
    <row r="70663" hidden="1"/>
    <row r="70664" hidden="1"/>
    <row r="70665" hidden="1"/>
    <row r="70666" hidden="1"/>
    <row r="70667" hidden="1"/>
    <row r="70668" hidden="1"/>
    <row r="70669" hidden="1"/>
    <row r="70670" hidden="1"/>
    <row r="70671" hidden="1"/>
    <row r="70672" hidden="1"/>
    <row r="70673" hidden="1"/>
    <row r="70674" hidden="1"/>
    <row r="70675" hidden="1"/>
    <row r="70676" hidden="1"/>
    <row r="70677" hidden="1"/>
    <row r="70678" hidden="1"/>
    <row r="70679" hidden="1"/>
    <row r="70680" hidden="1"/>
    <row r="70681" hidden="1"/>
    <row r="70682" hidden="1"/>
    <row r="70683" hidden="1"/>
    <row r="70684" hidden="1"/>
    <row r="70685" hidden="1"/>
    <row r="70686" hidden="1"/>
    <row r="70687" hidden="1"/>
    <row r="70688" hidden="1"/>
    <row r="70689" hidden="1"/>
    <row r="70690" hidden="1"/>
    <row r="70691" hidden="1"/>
    <row r="70692" hidden="1"/>
    <row r="70693" hidden="1"/>
    <row r="70694" hidden="1"/>
    <row r="70695" hidden="1"/>
    <row r="70696" hidden="1"/>
    <row r="70697" hidden="1"/>
    <row r="70698" hidden="1"/>
    <row r="70699" hidden="1"/>
    <row r="70700" hidden="1"/>
    <row r="70701" hidden="1"/>
    <row r="70702" hidden="1"/>
    <row r="70703" hidden="1"/>
    <row r="70704" hidden="1"/>
    <row r="70705" hidden="1"/>
    <row r="70706" hidden="1"/>
    <row r="70707" hidden="1"/>
    <row r="70708" hidden="1"/>
    <row r="70709" hidden="1"/>
    <row r="70710" hidden="1"/>
    <row r="70711" hidden="1"/>
    <row r="70712" hidden="1"/>
    <row r="70713" hidden="1"/>
    <row r="70714" hidden="1"/>
    <row r="70715" hidden="1"/>
    <row r="70716" hidden="1"/>
    <row r="70717" hidden="1"/>
    <row r="70718" hidden="1"/>
    <row r="70719" hidden="1"/>
    <row r="70720" hidden="1"/>
    <row r="70721" hidden="1"/>
    <row r="70722" hidden="1"/>
    <row r="70723" hidden="1"/>
    <row r="70724" hidden="1"/>
    <row r="70725" hidden="1"/>
    <row r="70726" hidden="1"/>
    <row r="70727" hidden="1"/>
    <row r="70728" hidden="1"/>
    <row r="70729" hidden="1"/>
    <row r="70730" hidden="1"/>
    <row r="70731" hidden="1"/>
    <row r="70732" hidden="1"/>
    <row r="70733" hidden="1"/>
    <row r="70734" hidden="1"/>
    <row r="70735" hidden="1"/>
    <row r="70736" hidden="1"/>
    <row r="70737" hidden="1"/>
    <row r="70738" hidden="1"/>
    <row r="70739" hidden="1"/>
    <row r="70740" hidden="1"/>
    <row r="70741" hidden="1"/>
    <row r="70742" hidden="1"/>
    <row r="70743" hidden="1"/>
    <row r="70744" hidden="1"/>
    <row r="70745" hidden="1"/>
    <row r="70746" hidden="1"/>
    <row r="70747" hidden="1"/>
    <row r="70748" hidden="1"/>
    <row r="70749" hidden="1"/>
    <row r="70750" hidden="1"/>
    <row r="70751" hidden="1"/>
    <row r="70752" hidden="1"/>
    <row r="70753" hidden="1"/>
    <row r="70754" hidden="1"/>
    <row r="70755" hidden="1"/>
    <row r="70756" hidden="1"/>
    <row r="70757" hidden="1"/>
    <row r="70758" hidden="1"/>
    <row r="70759" hidden="1"/>
    <row r="70760" hidden="1"/>
    <row r="70761" hidden="1"/>
    <row r="70762" hidden="1"/>
    <row r="70763" hidden="1"/>
    <row r="70764" hidden="1"/>
    <row r="70765" hidden="1"/>
    <row r="70766" hidden="1"/>
    <row r="70767" hidden="1"/>
    <row r="70768" hidden="1"/>
    <row r="70769" hidden="1"/>
    <row r="70770" hidden="1"/>
    <row r="70771" hidden="1"/>
    <row r="70772" hidden="1"/>
    <row r="70773" hidden="1"/>
    <row r="70774" hidden="1"/>
    <row r="70775" hidden="1"/>
    <row r="70776" hidden="1"/>
    <row r="70777" hidden="1"/>
    <row r="70778" hidden="1"/>
    <row r="70779" hidden="1"/>
    <row r="70780" hidden="1"/>
    <row r="70781" hidden="1"/>
    <row r="70782" hidden="1"/>
    <row r="70783" hidden="1"/>
    <row r="70784" hidden="1"/>
    <row r="70785" hidden="1"/>
    <row r="70786" hidden="1"/>
    <row r="70787" hidden="1"/>
    <row r="70788" hidden="1"/>
    <row r="70789" hidden="1"/>
    <row r="70790" hidden="1"/>
    <row r="70791" hidden="1"/>
    <row r="70792" hidden="1"/>
    <row r="70793" hidden="1"/>
    <row r="70794" hidden="1"/>
    <row r="70795" hidden="1"/>
    <row r="70796" hidden="1"/>
    <row r="70797" hidden="1"/>
    <row r="70798" hidden="1"/>
    <row r="70799" hidden="1"/>
    <row r="70800" hidden="1"/>
    <row r="70801" hidden="1"/>
    <row r="70802" hidden="1"/>
    <row r="70803" hidden="1"/>
    <row r="70804" hidden="1"/>
    <row r="70805" hidden="1"/>
    <row r="70806" hidden="1"/>
    <row r="70807" hidden="1"/>
    <row r="70808" hidden="1"/>
    <row r="70809" hidden="1"/>
    <row r="70810" hidden="1"/>
    <row r="70811" hidden="1"/>
    <row r="70812" hidden="1"/>
    <row r="70813" hidden="1"/>
    <row r="70814" hidden="1"/>
    <row r="70815" hidden="1"/>
    <row r="70816" hidden="1"/>
    <row r="70817" hidden="1"/>
    <row r="70818" hidden="1"/>
    <row r="70819" hidden="1"/>
    <row r="70820" hidden="1"/>
    <row r="70821" hidden="1"/>
    <row r="70822" hidden="1"/>
    <row r="70823" hidden="1"/>
    <row r="70824" hidden="1"/>
    <row r="70825" hidden="1"/>
    <row r="70826" hidden="1"/>
    <row r="70827" hidden="1"/>
    <row r="70828" hidden="1"/>
    <row r="70829" hidden="1"/>
    <row r="70830" hidden="1"/>
    <row r="70831" hidden="1"/>
    <row r="70832" hidden="1"/>
    <row r="70833" hidden="1"/>
    <row r="70834" hidden="1"/>
    <row r="70835" hidden="1"/>
    <row r="70836" hidden="1"/>
    <row r="70837" hidden="1"/>
    <row r="70838" hidden="1"/>
    <row r="70839" hidden="1"/>
    <row r="70840" hidden="1"/>
    <row r="70841" hidden="1"/>
    <row r="70842" hidden="1"/>
    <row r="70843" hidden="1"/>
    <row r="70844" hidden="1"/>
    <row r="70845" hidden="1"/>
    <row r="70846" hidden="1"/>
    <row r="70847" hidden="1"/>
    <row r="70848" hidden="1"/>
    <row r="70849" hidden="1"/>
    <row r="70850" hidden="1"/>
    <row r="70851" hidden="1"/>
    <row r="70852" hidden="1"/>
    <row r="70853" hidden="1"/>
    <row r="70854" hidden="1"/>
    <row r="70855" hidden="1"/>
    <row r="70856" hidden="1"/>
    <row r="70857" hidden="1"/>
    <row r="70858" hidden="1"/>
    <row r="70859" hidden="1"/>
    <row r="70860" hidden="1"/>
    <row r="70861" hidden="1"/>
    <row r="70862" hidden="1"/>
    <row r="70863" hidden="1"/>
    <row r="70864" hidden="1"/>
    <row r="70865" hidden="1"/>
    <row r="70866" hidden="1"/>
    <row r="70867" hidden="1"/>
    <row r="70868" hidden="1"/>
    <row r="70869" hidden="1"/>
    <row r="70870" hidden="1"/>
    <row r="70871" hidden="1"/>
    <row r="70872" hidden="1"/>
    <row r="70873" hidden="1"/>
    <row r="70874" hidden="1"/>
    <row r="70875" hidden="1"/>
    <row r="70876" hidden="1"/>
    <row r="70877" hidden="1"/>
    <row r="70878" hidden="1"/>
    <row r="70879" hidden="1"/>
    <row r="70880" hidden="1"/>
    <row r="70881" hidden="1"/>
    <row r="70882" hidden="1"/>
    <row r="70883" hidden="1"/>
    <row r="70884" hidden="1"/>
    <row r="70885" hidden="1"/>
    <row r="70886" hidden="1"/>
    <row r="70887" hidden="1"/>
    <row r="70888" hidden="1"/>
    <row r="70889" hidden="1"/>
    <row r="70890" hidden="1"/>
    <row r="70891" hidden="1"/>
    <row r="70892" hidden="1"/>
    <row r="70893" hidden="1"/>
    <row r="70894" hidden="1"/>
    <row r="70895" hidden="1"/>
    <row r="70896" hidden="1"/>
    <row r="70897" hidden="1"/>
    <row r="70898" hidden="1"/>
    <row r="70899" hidden="1"/>
    <row r="70900" hidden="1"/>
    <row r="70901" hidden="1"/>
    <row r="70902" hidden="1"/>
    <row r="70903" hidden="1"/>
    <row r="70904" hidden="1"/>
    <row r="70905" hidden="1"/>
    <row r="70906" hidden="1"/>
    <row r="70907" hidden="1"/>
    <row r="70908" hidden="1"/>
    <row r="70909" hidden="1"/>
    <row r="70910" hidden="1"/>
    <row r="70911" hidden="1"/>
    <row r="70912" hidden="1"/>
    <row r="70913" hidden="1"/>
    <row r="70914" hidden="1"/>
    <row r="70915" hidden="1"/>
    <row r="70916" hidden="1"/>
    <row r="70917" hidden="1"/>
    <row r="70918" hidden="1"/>
    <row r="70919" hidden="1"/>
    <row r="70920" hidden="1"/>
    <row r="70921" hidden="1"/>
    <row r="70922" hidden="1"/>
    <row r="70923" hidden="1"/>
    <row r="70924" hidden="1"/>
    <row r="70925" hidden="1"/>
    <row r="70926" hidden="1"/>
    <row r="70927" hidden="1"/>
    <row r="70928" hidden="1"/>
    <row r="70929" hidden="1"/>
    <row r="70930" hidden="1"/>
    <row r="70931" hidden="1"/>
    <row r="70932" hidden="1"/>
    <row r="70933" hidden="1"/>
    <row r="70934" hidden="1"/>
    <row r="70935" hidden="1"/>
    <row r="70936" hidden="1"/>
    <row r="70937" hidden="1"/>
    <row r="70938" hidden="1"/>
    <row r="70939" hidden="1"/>
    <row r="70940" hidden="1"/>
    <row r="70941" hidden="1"/>
    <row r="70942" hidden="1"/>
    <row r="70943" hidden="1"/>
    <row r="70944" hidden="1"/>
    <row r="70945" hidden="1"/>
    <row r="70946" hidden="1"/>
    <row r="70947" hidden="1"/>
    <row r="70948" hidden="1"/>
    <row r="70949" hidden="1"/>
    <row r="70950" hidden="1"/>
    <row r="70951" hidden="1"/>
    <row r="70952" hidden="1"/>
    <row r="70953" hidden="1"/>
    <row r="70954" hidden="1"/>
    <row r="70955" hidden="1"/>
    <row r="70956" hidden="1"/>
    <row r="70957" hidden="1"/>
    <row r="70958" hidden="1"/>
    <row r="70959" hidden="1"/>
    <row r="70960" hidden="1"/>
    <row r="70961" hidden="1"/>
    <row r="70962" hidden="1"/>
    <row r="70963" hidden="1"/>
    <row r="70964" hidden="1"/>
    <row r="70965" hidden="1"/>
    <row r="70966" hidden="1"/>
    <row r="70967" hidden="1"/>
    <row r="70968" hidden="1"/>
    <row r="70969" hidden="1"/>
    <row r="70970" hidden="1"/>
    <row r="70971" hidden="1"/>
    <row r="70972" hidden="1"/>
    <row r="70973" hidden="1"/>
    <row r="70974" hidden="1"/>
    <row r="70975" hidden="1"/>
    <row r="70976" hidden="1"/>
    <row r="70977" hidden="1"/>
    <row r="70978" hidden="1"/>
    <row r="70979" hidden="1"/>
    <row r="70980" hidden="1"/>
    <row r="70981" hidden="1"/>
    <row r="70982" hidden="1"/>
    <row r="70983" hidden="1"/>
    <row r="70984" hidden="1"/>
    <row r="70985" hidden="1"/>
    <row r="70986" hidden="1"/>
    <row r="70987" hidden="1"/>
    <row r="70988" hidden="1"/>
    <row r="70989" hidden="1"/>
    <row r="70990" hidden="1"/>
    <row r="70991" hidden="1"/>
    <row r="70992" hidden="1"/>
    <row r="70993" hidden="1"/>
    <row r="70994" hidden="1"/>
    <row r="70995" hidden="1"/>
    <row r="70996" hidden="1"/>
    <row r="70997" hidden="1"/>
    <row r="70998" hidden="1"/>
    <row r="70999" hidden="1"/>
    <row r="71000" hidden="1"/>
    <row r="71001" hidden="1"/>
    <row r="71002" hidden="1"/>
    <row r="71003" hidden="1"/>
    <row r="71004" hidden="1"/>
    <row r="71005" hidden="1"/>
    <row r="71006" hidden="1"/>
    <row r="71007" hidden="1"/>
    <row r="71008" hidden="1"/>
    <row r="71009" hidden="1"/>
    <row r="71010" hidden="1"/>
    <row r="71011" hidden="1"/>
    <row r="71012" hidden="1"/>
    <row r="71013" hidden="1"/>
    <row r="71014" hidden="1"/>
    <row r="71015" hidden="1"/>
    <row r="71016" hidden="1"/>
    <row r="71017" hidden="1"/>
    <row r="71018" hidden="1"/>
    <row r="71019" hidden="1"/>
    <row r="71020" hidden="1"/>
    <row r="71021" hidden="1"/>
    <row r="71022" hidden="1"/>
    <row r="71023" hidden="1"/>
    <row r="71024" hidden="1"/>
    <row r="71025" hidden="1"/>
    <row r="71026" hidden="1"/>
    <row r="71027" hidden="1"/>
    <row r="71028" hidden="1"/>
    <row r="71029" hidden="1"/>
    <row r="71030" hidden="1"/>
    <row r="71031" hidden="1"/>
    <row r="71032" hidden="1"/>
    <row r="71033" hidden="1"/>
    <row r="71034" hidden="1"/>
    <row r="71035" hidden="1"/>
    <row r="71036" hidden="1"/>
    <row r="71037" hidden="1"/>
    <row r="71038" hidden="1"/>
    <row r="71039" hidden="1"/>
    <row r="71040" hidden="1"/>
    <row r="71041" hidden="1"/>
    <row r="71042" hidden="1"/>
    <row r="71043" hidden="1"/>
    <row r="71044" hidden="1"/>
    <row r="71045" hidden="1"/>
    <row r="71046" hidden="1"/>
    <row r="71047" hidden="1"/>
    <row r="71048" hidden="1"/>
    <row r="71049" hidden="1"/>
    <row r="71050" hidden="1"/>
    <row r="71051" hidden="1"/>
    <row r="71052" hidden="1"/>
    <row r="71053" hidden="1"/>
    <row r="71054" hidden="1"/>
    <row r="71055" hidden="1"/>
    <row r="71056" hidden="1"/>
    <row r="71057" hidden="1"/>
    <row r="71058" hidden="1"/>
    <row r="71059" hidden="1"/>
    <row r="71060" hidden="1"/>
    <row r="71061" hidden="1"/>
    <row r="71062" hidden="1"/>
    <row r="71063" hidden="1"/>
    <row r="71064" hidden="1"/>
    <row r="71065" hidden="1"/>
    <row r="71066" hidden="1"/>
    <row r="71067" hidden="1"/>
    <row r="71068" hidden="1"/>
    <row r="71069" hidden="1"/>
    <row r="71070" hidden="1"/>
    <row r="71071" hidden="1"/>
    <row r="71072" hidden="1"/>
    <row r="71073" hidden="1"/>
    <row r="71074" hidden="1"/>
    <row r="71075" hidden="1"/>
    <row r="71076" hidden="1"/>
    <row r="71077" hidden="1"/>
    <row r="71078" hidden="1"/>
    <row r="71079" hidden="1"/>
    <row r="71080" hidden="1"/>
    <row r="71081" hidden="1"/>
    <row r="71082" hidden="1"/>
    <row r="71083" hidden="1"/>
    <row r="71084" hidden="1"/>
    <row r="71085" hidden="1"/>
    <row r="71086" hidden="1"/>
    <row r="71087" hidden="1"/>
    <row r="71088" hidden="1"/>
    <row r="71089" hidden="1"/>
    <row r="71090" hidden="1"/>
    <row r="71091" hidden="1"/>
    <row r="71092" hidden="1"/>
    <row r="71093" hidden="1"/>
    <row r="71094" hidden="1"/>
    <row r="71095" hidden="1"/>
    <row r="71096" hidden="1"/>
    <row r="71097" hidden="1"/>
    <row r="71098" hidden="1"/>
    <row r="71099" hidden="1"/>
    <row r="71100" hidden="1"/>
    <row r="71101" hidden="1"/>
    <row r="71102" hidden="1"/>
    <row r="71103" hidden="1"/>
    <row r="71104" hidden="1"/>
    <row r="71105" hidden="1"/>
    <row r="71106" hidden="1"/>
    <row r="71107" hidden="1"/>
    <row r="71108" hidden="1"/>
    <row r="71109" hidden="1"/>
    <row r="71110" hidden="1"/>
    <row r="71111" hidden="1"/>
    <row r="71112" hidden="1"/>
    <row r="71113" hidden="1"/>
    <row r="71114" hidden="1"/>
    <row r="71115" hidden="1"/>
    <row r="71116" hidden="1"/>
    <row r="71117" hidden="1"/>
    <row r="71118" hidden="1"/>
    <row r="71119" hidden="1"/>
    <row r="71120" hidden="1"/>
    <row r="71121" hidden="1"/>
    <row r="71122" hidden="1"/>
    <row r="71123" hidden="1"/>
    <row r="71124" hidden="1"/>
    <row r="71125" hidden="1"/>
    <row r="71126" hidden="1"/>
    <row r="71127" hidden="1"/>
    <row r="71128" hidden="1"/>
    <row r="71129" hidden="1"/>
    <row r="71130" hidden="1"/>
    <row r="71131" hidden="1"/>
    <row r="71132" hidden="1"/>
    <row r="71133" hidden="1"/>
    <row r="71134" hidden="1"/>
    <row r="71135" hidden="1"/>
    <row r="71136" hidden="1"/>
    <row r="71137" hidden="1"/>
    <row r="71138" hidden="1"/>
    <row r="71139" hidden="1"/>
    <row r="71140" hidden="1"/>
    <row r="71141" hidden="1"/>
    <row r="71142" hidden="1"/>
    <row r="71143" hidden="1"/>
    <row r="71144" hidden="1"/>
    <row r="71145" hidden="1"/>
    <row r="71146" hidden="1"/>
    <row r="71147" hidden="1"/>
    <row r="71148" hidden="1"/>
    <row r="71149" hidden="1"/>
    <row r="71150" hidden="1"/>
    <row r="71151" hidden="1"/>
    <row r="71152" hidden="1"/>
    <row r="71153" hidden="1"/>
    <row r="71154" hidden="1"/>
    <row r="71155" hidden="1"/>
    <row r="71156" hidden="1"/>
    <row r="71157" hidden="1"/>
    <row r="71158" hidden="1"/>
    <row r="71159" hidden="1"/>
    <row r="71160" hidden="1"/>
    <row r="71161" hidden="1"/>
    <row r="71162" hidden="1"/>
    <row r="71163" hidden="1"/>
    <row r="71164" hidden="1"/>
    <row r="71165" hidden="1"/>
    <row r="71166" hidden="1"/>
    <row r="71167" hidden="1"/>
    <row r="71168" hidden="1"/>
    <row r="71169" hidden="1"/>
    <row r="71170" hidden="1"/>
    <row r="71171" hidden="1"/>
    <row r="71172" hidden="1"/>
    <row r="71173" hidden="1"/>
    <row r="71174" hidden="1"/>
    <row r="71175" hidden="1"/>
    <row r="71176" hidden="1"/>
    <row r="71177" hidden="1"/>
    <row r="71178" hidden="1"/>
    <row r="71179" hidden="1"/>
    <row r="71180" hidden="1"/>
    <row r="71181" hidden="1"/>
    <row r="71182" hidden="1"/>
    <row r="71183" hidden="1"/>
    <row r="71184" hidden="1"/>
    <row r="71185" hidden="1"/>
    <row r="71186" hidden="1"/>
    <row r="71187" hidden="1"/>
    <row r="71188" hidden="1"/>
    <row r="71189" hidden="1"/>
    <row r="71190" hidden="1"/>
    <row r="71191" hidden="1"/>
    <row r="71192" hidden="1"/>
    <row r="71193" hidden="1"/>
    <row r="71194" hidden="1"/>
    <row r="71195" hidden="1"/>
    <row r="71196" hidden="1"/>
    <row r="71197" hidden="1"/>
    <row r="71198" hidden="1"/>
    <row r="71199" hidden="1"/>
    <row r="71200" hidden="1"/>
    <row r="71201" hidden="1"/>
    <row r="71202" hidden="1"/>
    <row r="71203" hidden="1"/>
    <row r="71204" hidden="1"/>
    <row r="71205" hidden="1"/>
    <row r="71206" hidden="1"/>
    <row r="71207" hidden="1"/>
    <row r="71208" hidden="1"/>
    <row r="71209" hidden="1"/>
    <row r="71210" hidden="1"/>
    <row r="71211" hidden="1"/>
    <row r="71212" hidden="1"/>
    <row r="71213" hidden="1"/>
    <row r="71214" hidden="1"/>
    <row r="71215" hidden="1"/>
    <row r="71216" hidden="1"/>
    <row r="71217" hidden="1"/>
    <row r="71218" hidden="1"/>
    <row r="71219" hidden="1"/>
    <row r="71220" hidden="1"/>
    <row r="71221" hidden="1"/>
    <row r="71222" hidden="1"/>
    <row r="71223" hidden="1"/>
    <row r="71224" hidden="1"/>
    <row r="71225" hidden="1"/>
    <row r="71226" hidden="1"/>
    <row r="71227" hidden="1"/>
    <row r="71228" hidden="1"/>
    <row r="71229" hidden="1"/>
    <row r="71230" hidden="1"/>
    <row r="71231" hidden="1"/>
    <row r="71232" hidden="1"/>
    <row r="71233" hidden="1"/>
    <row r="71234" hidden="1"/>
    <row r="71235" hidden="1"/>
    <row r="71236" hidden="1"/>
    <row r="71237" hidden="1"/>
    <row r="71238" hidden="1"/>
    <row r="71239" hidden="1"/>
    <row r="71240" hidden="1"/>
    <row r="71241" hidden="1"/>
    <row r="71242" hidden="1"/>
    <row r="71243" hidden="1"/>
    <row r="71244" hidden="1"/>
    <row r="71245" hidden="1"/>
    <row r="71246" hidden="1"/>
    <row r="71247" hidden="1"/>
    <row r="71248" hidden="1"/>
    <row r="71249" hidden="1"/>
    <row r="71250" hidden="1"/>
    <row r="71251" hidden="1"/>
    <row r="71252" hidden="1"/>
    <row r="71253" hidden="1"/>
    <row r="71254" hidden="1"/>
    <row r="71255" hidden="1"/>
    <row r="71256" hidden="1"/>
    <row r="71257" hidden="1"/>
    <row r="71258" hidden="1"/>
    <row r="71259" hidden="1"/>
    <row r="71260" hidden="1"/>
    <row r="71261" hidden="1"/>
    <row r="71262" hidden="1"/>
    <row r="71263" hidden="1"/>
    <row r="71264" hidden="1"/>
    <row r="71265" hidden="1"/>
    <row r="71266" hidden="1"/>
    <row r="71267" hidden="1"/>
    <row r="71268" hidden="1"/>
    <row r="71269" hidden="1"/>
    <row r="71270" hidden="1"/>
    <row r="71271" hidden="1"/>
    <row r="71272" hidden="1"/>
    <row r="71273" hidden="1"/>
    <row r="71274" hidden="1"/>
    <row r="71275" hidden="1"/>
    <row r="71276" hidden="1"/>
    <row r="71277" hidden="1"/>
    <row r="71278" hidden="1"/>
    <row r="71279" hidden="1"/>
    <row r="71280" hidden="1"/>
    <row r="71281" hidden="1"/>
    <row r="71282" hidden="1"/>
    <row r="71283" hidden="1"/>
    <row r="71284" hidden="1"/>
    <row r="71285" hidden="1"/>
    <row r="71286" hidden="1"/>
    <row r="71287" hidden="1"/>
    <row r="71288" hidden="1"/>
    <row r="71289" hidden="1"/>
    <row r="71290" hidden="1"/>
    <row r="71291" hidden="1"/>
    <row r="71292" hidden="1"/>
    <row r="71293" hidden="1"/>
    <row r="71294" hidden="1"/>
    <row r="71295" hidden="1"/>
    <row r="71296" hidden="1"/>
    <row r="71297" hidden="1"/>
    <row r="71298" hidden="1"/>
    <row r="71299" hidden="1"/>
    <row r="71300" hidden="1"/>
    <row r="71301" hidden="1"/>
    <row r="71302" hidden="1"/>
    <row r="71303" hidden="1"/>
    <row r="71304" hidden="1"/>
    <row r="71305" hidden="1"/>
    <row r="71306" hidden="1"/>
    <row r="71307" hidden="1"/>
    <row r="71308" hidden="1"/>
    <row r="71309" hidden="1"/>
    <row r="71310" hidden="1"/>
    <row r="71311" hidden="1"/>
    <row r="71312" hidden="1"/>
    <row r="71313" hidden="1"/>
    <row r="71314" hidden="1"/>
    <row r="71315" hidden="1"/>
    <row r="71316" hidden="1"/>
    <row r="71317" hidden="1"/>
    <row r="71318" hidden="1"/>
    <row r="71319" hidden="1"/>
    <row r="71320" hidden="1"/>
    <row r="71321" hidden="1"/>
    <row r="71322" hidden="1"/>
    <row r="71323" hidden="1"/>
    <row r="71324" hidden="1"/>
    <row r="71325" hidden="1"/>
    <row r="71326" hidden="1"/>
    <row r="71327" hidden="1"/>
    <row r="71328" hidden="1"/>
    <row r="71329" hidden="1"/>
    <row r="71330" hidden="1"/>
    <row r="71331" hidden="1"/>
    <row r="71332" hidden="1"/>
    <row r="71333" hidden="1"/>
    <row r="71334" hidden="1"/>
    <row r="71335" hidden="1"/>
    <row r="71336" hidden="1"/>
    <row r="71337" hidden="1"/>
    <row r="71338" hidden="1"/>
    <row r="71339" hidden="1"/>
    <row r="71340" hidden="1"/>
    <row r="71341" hidden="1"/>
    <row r="71342" hidden="1"/>
    <row r="71343" hidden="1"/>
    <row r="71344" hidden="1"/>
    <row r="71345" hidden="1"/>
    <row r="71346" hidden="1"/>
    <row r="71347" hidden="1"/>
    <row r="71348" hidden="1"/>
    <row r="71349" hidden="1"/>
    <row r="71350" hidden="1"/>
    <row r="71351" hidden="1"/>
    <row r="71352" hidden="1"/>
    <row r="71353" hidden="1"/>
    <row r="71354" hidden="1"/>
    <row r="71355" hidden="1"/>
    <row r="71356" hidden="1"/>
    <row r="71357" hidden="1"/>
    <row r="71358" hidden="1"/>
    <row r="71359" hidden="1"/>
    <row r="71360" hidden="1"/>
    <row r="71361" hidden="1"/>
    <row r="71362" hidden="1"/>
    <row r="71363" hidden="1"/>
    <row r="71364" hidden="1"/>
    <row r="71365" hidden="1"/>
    <row r="71366" hidden="1"/>
    <row r="71367" hidden="1"/>
    <row r="71368" hidden="1"/>
    <row r="71369" hidden="1"/>
    <row r="71370" hidden="1"/>
    <row r="71371" hidden="1"/>
    <row r="71372" hidden="1"/>
    <row r="71373" hidden="1"/>
    <row r="71374" hidden="1"/>
    <row r="71375" hidden="1"/>
    <row r="71376" hidden="1"/>
    <row r="71377" hidden="1"/>
    <row r="71378" hidden="1"/>
    <row r="71379" hidden="1"/>
    <row r="71380" hidden="1"/>
    <row r="71381" hidden="1"/>
    <row r="71382" hidden="1"/>
    <row r="71383" hidden="1"/>
    <row r="71384" hidden="1"/>
    <row r="71385" hidden="1"/>
    <row r="71386" hidden="1"/>
    <row r="71387" hidden="1"/>
    <row r="71388" hidden="1"/>
    <row r="71389" hidden="1"/>
    <row r="71390" hidden="1"/>
    <row r="71391" hidden="1"/>
    <row r="71392" hidden="1"/>
    <row r="71393" hidden="1"/>
    <row r="71394" hidden="1"/>
    <row r="71395" hidden="1"/>
    <row r="71396" hidden="1"/>
    <row r="71397" hidden="1"/>
    <row r="71398" hidden="1"/>
    <row r="71399" hidden="1"/>
    <row r="71400" hidden="1"/>
    <row r="71401" hidden="1"/>
    <row r="71402" hidden="1"/>
    <row r="71403" hidden="1"/>
    <row r="71404" hidden="1"/>
    <row r="71405" hidden="1"/>
    <row r="71406" hidden="1"/>
    <row r="71407" hidden="1"/>
    <row r="71408" hidden="1"/>
    <row r="71409" hidden="1"/>
    <row r="71410" hidden="1"/>
    <row r="71411" hidden="1"/>
    <row r="71412" hidden="1"/>
    <row r="71413" hidden="1"/>
    <row r="71414" hidden="1"/>
    <row r="71415" hidden="1"/>
    <row r="71416" hidden="1"/>
    <row r="71417" hidden="1"/>
    <row r="71418" hidden="1"/>
    <row r="71419" hidden="1"/>
    <row r="71420" hidden="1"/>
    <row r="71421" hidden="1"/>
    <row r="71422" hidden="1"/>
    <row r="71423" hidden="1"/>
    <row r="71424" hidden="1"/>
    <row r="71425" hidden="1"/>
    <row r="71426" hidden="1"/>
    <row r="71427" hidden="1"/>
    <row r="71428" hidden="1"/>
    <row r="71429" hidden="1"/>
    <row r="71430" hidden="1"/>
    <row r="71431" hidden="1"/>
    <row r="71432" hidden="1"/>
    <row r="71433" hidden="1"/>
    <row r="71434" hidden="1"/>
    <row r="71435" hidden="1"/>
    <row r="71436" hidden="1"/>
    <row r="71437" hidden="1"/>
    <row r="71438" hidden="1"/>
    <row r="71439" hidden="1"/>
    <row r="71440" hidden="1"/>
    <row r="71441" hidden="1"/>
    <row r="71442" hidden="1"/>
    <row r="71443" hidden="1"/>
    <row r="71444" hidden="1"/>
    <row r="71445" hidden="1"/>
    <row r="71446" hidden="1"/>
    <row r="71447" hidden="1"/>
    <row r="71448" hidden="1"/>
    <row r="71449" hidden="1"/>
    <row r="71450" hidden="1"/>
    <row r="71451" hidden="1"/>
    <row r="71452" hidden="1"/>
    <row r="71453" hidden="1"/>
    <row r="71454" hidden="1"/>
    <row r="71455" hidden="1"/>
    <row r="71456" hidden="1"/>
    <row r="71457" hidden="1"/>
    <row r="71458" hidden="1"/>
    <row r="71459" hidden="1"/>
    <row r="71460" hidden="1"/>
    <row r="71461" hidden="1"/>
    <row r="71462" hidden="1"/>
    <row r="71463" hidden="1"/>
    <row r="71464" hidden="1"/>
    <row r="71465" hidden="1"/>
    <row r="71466" hidden="1"/>
    <row r="71467" hidden="1"/>
    <row r="71468" hidden="1"/>
    <row r="71469" hidden="1"/>
    <row r="71470" hidden="1"/>
    <row r="71471" hidden="1"/>
    <row r="71472" hidden="1"/>
    <row r="71473" hidden="1"/>
    <row r="71474" hidden="1"/>
    <row r="71475" hidden="1"/>
    <row r="71476" hidden="1"/>
    <row r="71477" hidden="1"/>
    <row r="71478" hidden="1"/>
    <row r="71479" hidden="1"/>
    <row r="71480" hidden="1"/>
    <row r="71481" hidden="1"/>
    <row r="71482" hidden="1"/>
    <row r="71483" hidden="1"/>
    <row r="71484" hidden="1"/>
    <row r="71485" hidden="1"/>
    <row r="71486" hidden="1"/>
    <row r="71487" hidden="1"/>
    <row r="71488" hidden="1"/>
    <row r="71489" hidden="1"/>
    <row r="71490" hidden="1"/>
    <row r="71491" hidden="1"/>
    <row r="71492" hidden="1"/>
    <row r="71493" hidden="1"/>
    <row r="71494" hidden="1"/>
    <row r="71495" hidden="1"/>
    <row r="71496" hidden="1"/>
    <row r="71497" hidden="1"/>
    <row r="71498" hidden="1"/>
    <row r="71499" hidden="1"/>
    <row r="71500" hidden="1"/>
    <row r="71501" hidden="1"/>
    <row r="71502" hidden="1"/>
    <row r="71503" hidden="1"/>
    <row r="71504" hidden="1"/>
    <row r="71505" hidden="1"/>
    <row r="71506" hidden="1"/>
    <row r="71507" hidden="1"/>
    <row r="71508" hidden="1"/>
    <row r="71509" hidden="1"/>
    <row r="71510" hidden="1"/>
    <row r="71511" hidden="1"/>
    <row r="71512" hidden="1"/>
    <row r="71513" hidden="1"/>
    <row r="71514" hidden="1"/>
    <row r="71515" hidden="1"/>
    <row r="71516" hidden="1"/>
    <row r="71517" hidden="1"/>
    <row r="71518" hidden="1"/>
    <row r="71519" hidden="1"/>
    <row r="71520" hidden="1"/>
    <row r="71521" hidden="1"/>
    <row r="71522" hidden="1"/>
    <row r="71523" hidden="1"/>
    <row r="71524" hidden="1"/>
    <row r="71525" hidden="1"/>
    <row r="71526" hidden="1"/>
    <row r="71527" hidden="1"/>
    <row r="71528" hidden="1"/>
    <row r="71529" hidden="1"/>
    <row r="71530" hidden="1"/>
    <row r="71531" hidden="1"/>
    <row r="71532" hidden="1"/>
    <row r="71533" hidden="1"/>
    <row r="71534" hidden="1"/>
    <row r="71535" hidden="1"/>
    <row r="71536" hidden="1"/>
    <row r="71537" hidden="1"/>
    <row r="71538" hidden="1"/>
    <row r="71539" hidden="1"/>
    <row r="71540" hidden="1"/>
    <row r="71541" hidden="1"/>
    <row r="71542" hidden="1"/>
    <row r="71543" hidden="1"/>
    <row r="71544" hidden="1"/>
    <row r="71545" hidden="1"/>
    <row r="71546" hidden="1"/>
    <row r="71547" hidden="1"/>
    <row r="71548" hidden="1"/>
    <row r="71549" hidden="1"/>
    <row r="71550" hidden="1"/>
    <row r="71551" hidden="1"/>
    <row r="71552" hidden="1"/>
    <row r="71553" hidden="1"/>
    <row r="71554" hidden="1"/>
    <row r="71555" hidden="1"/>
    <row r="71556" hidden="1"/>
    <row r="71557" hidden="1"/>
    <row r="71558" hidden="1"/>
    <row r="71559" hidden="1"/>
    <row r="71560" hidden="1"/>
    <row r="71561" hidden="1"/>
    <row r="71562" hidden="1"/>
    <row r="71563" hidden="1"/>
    <row r="71564" hidden="1"/>
    <row r="71565" hidden="1"/>
    <row r="71566" hidden="1"/>
    <row r="71567" hidden="1"/>
    <row r="71568" hidden="1"/>
    <row r="71569" hidden="1"/>
    <row r="71570" hidden="1"/>
    <row r="71571" hidden="1"/>
    <row r="71572" hidden="1"/>
    <row r="71573" hidden="1"/>
    <row r="71574" hidden="1"/>
    <row r="71575" hidden="1"/>
    <row r="71576" hidden="1"/>
    <row r="71577" hidden="1"/>
    <row r="71578" hidden="1"/>
    <row r="71579" hidden="1"/>
    <row r="71580" hidden="1"/>
    <row r="71581" hidden="1"/>
    <row r="71582" hidden="1"/>
    <row r="71583" hidden="1"/>
    <row r="71584" hidden="1"/>
    <row r="71585" hidden="1"/>
    <row r="71586" hidden="1"/>
    <row r="71587" hidden="1"/>
    <row r="71588" hidden="1"/>
    <row r="71589" hidden="1"/>
    <row r="71590" hidden="1"/>
    <row r="71591" hidden="1"/>
    <row r="71592" hidden="1"/>
    <row r="71593" hidden="1"/>
    <row r="71594" hidden="1"/>
    <row r="71595" hidden="1"/>
    <row r="71596" hidden="1"/>
    <row r="71597" hidden="1"/>
    <row r="71598" hidden="1"/>
    <row r="71599" hidden="1"/>
    <row r="71600" hidden="1"/>
    <row r="71601" hidden="1"/>
    <row r="71602" hidden="1"/>
    <row r="71603" hidden="1"/>
    <row r="71604" hidden="1"/>
    <row r="71605" hidden="1"/>
    <row r="71606" hidden="1"/>
    <row r="71607" hidden="1"/>
    <row r="71608" hidden="1"/>
    <row r="71609" hidden="1"/>
    <row r="71610" hidden="1"/>
    <row r="71611" hidden="1"/>
    <row r="71612" hidden="1"/>
    <row r="71613" hidden="1"/>
    <row r="71614" hidden="1"/>
    <row r="71615" hidden="1"/>
    <row r="71616" hidden="1"/>
    <row r="71617" hidden="1"/>
    <row r="71618" hidden="1"/>
    <row r="71619" hidden="1"/>
    <row r="71620" hidden="1"/>
    <row r="71621" hidden="1"/>
    <row r="71622" hidden="1"/>
    <row r="71623" hidden="1"/>
    <row r="71624" hidden="1"/>
    <row r="71625" hidden="1"/>
    <row r="71626" hidden="1"/>
    <row r="71627" hidden="1"/>
    <row r="71628" hidden="1"/>
    <row r="71629" hidden="1"/>
    <row r="71630" hidden="1"/>
    <row r="71631" hidden="1"/>
    <row r="71632" hidden="1"/>
    <row r="71633" hidden="1"/>
    <row r="71634" hidden="1"/>
    <row r="71635" hidden="1"/>
    <row r="71636" hidden="1"/>
    <row r="71637" hidden="1"/>
    <row r="71638" hidden="1"/>
    <row r="71639" hidden="1"/>
    <row r="71640" hidden="1"/>
    <row r="71641" hidden="1"/>
    <row r="71642" hidden="1"/>
    <row r="71643" hidden="1"/>
    <row r="71644" hidden="1"/>
    <row r="71645" hidden="1"/>
    <row r="71646" hidden="1"/>
    <row r="71647" hidden="1"/>
    <row r="71648" hidden="1"/>
    <row r="71649" hidden="1"/>
    <row r="71650" hidden="1"/>
    <row r="71651" hidden="1"/>
    <row r="71652" hidden="1"/>
    <row r="71653" hidden="1"/>
    <row r="71654" hidden="1"/>
    <row r="71655" hidden="1"/>
    <row r="71656" hidden="1"/>
    <row r="71657" hidden="1"/>
    <row r="71658" hidden="1"/>
    <row r="71659" hidden="1"/>
    <row r="71660" hidden="1"/>
    <row r="71661" hidden="1"/>
    <row r="71662" hidden="1"/>
    <row r="71663" hidden="1"/>
    <row r="71664" hidden="1"/>
    <row r="71665" hidden="1"/>
    <row r="71666" hidden="1"/>
    <row r="71667" hidden="1"/>
    <row r="71668" hidden="1"/>
    <row r="71669" hidden="1"/>
    <row r="71670" hidden="1"/>
    <row r="71671" hidden="1"/>
    <row r="71672" hidden="1"/>
    <row r="71673" hidden="1"/>
    <row r="71674" hidden="1"/>
    <row r="71675" hidden="1"/>
    <row r="71676" hidden="1"/>
    <row r="71677" hidden="1"/>
    <row r="71678" hidden="1"/>
    <row r="71679" hidden="1"/>
    <row r="71680" hidden="1"/>
    <row r="71681" hidden="1"/>
    <row r="71682" hidden="1"/>
    <row r="71683" hidden="1"/>
    <row r="71684" hidden="1"/>
    <row r="71685" hidden="1"/>
    <row r="71686" hidden="1"/>
    <row r="71687" hidden="1"/>
    <row r="71688" hidden="1"/>
    <row r="71689" hidden="1"/>
    <row r="71690" hidden="1"/>
    <row r="71691" hidden="1"/>
    <row r="71692" hidden="1"/>
    <row r="71693" hidden="1"/>
    <row r="71694" hidden="1"/>
    <row r="71695" hidden="1"/>
    <row r="71696" hidden="1"/>
    <row r="71697" hidden="1"/>
    <row r="71698" hidden="1"/>
    <row r="71699" hidden="1"/>
    <row r="71700" hidden="1"/>
    <row r="71701" hidden="1"/>
    <row r="71702" hidden="1"/>
    <row r="71703" hidden="1"/>
    <row r="71704" hidden="1"/>
    <row r="71705" hidden="1"/>
    <row r="71706" hidden="1"/>
    <row r="71707" hidden="1"/>
    <row r="71708" hidden="1"/>
    <row r="71709" hidden="1"/>
    <row r="71710" hidden="1"/>
    <row r="71711" hidden="1"/>
    <row r="71712" hidden="1"/>
    <row r="71713" hidden="1"/>
    <row r="71714" hidden="1"/>
    <row r="71715" hidden="1"/>
    <row r="71716" hidden="1"/>
    <row r="71717" hidden="1"/>
    <row r="71718" hidden="1"/>
    <row r="71719" hidden="1"/>
    <row r="71720" hidden="1"/>
    <row r="71721" hidden="1"/>
    <row r="71722" hidden="1"/>
    <row r="71723" hidden="1"/>
    <row r="71724" hidden="1"/>
    <row r="71725" hidden="1"/>
    <row r="71726" hidden="1"/>
    <row r="71727" hidden="1"/>
    <row r="71728" hidden="1"/>
    <row r="71729" hidden="1"/>
    <row r="71730" hidden="1"/>
    <row r="71731" hidden="1"/>
    <row r="71732" hidden="1"/>
    <row r="71733" hidden="1"/>
    <row r="71734" hidden="1"/>
    <row r="71735" hidden="1"/>
    <row r="71736" hidden="1"/>
    <row r="71737" hidden="1"/>
    <row r="71738" hidden="1"/>
    <row r="71739" hidden="1"/>
    <row r="71740" hidden="1"/>
    <row r="71741" hidden="1"/>
    <row r="71742" hidden="1"/>
    <row r="71743" hidden="1"/>
    <row r="71744" hidden="1"/>
    <row r="71745" hidden="1"/>
    <row r="71746" hidden="1"/>
    <row r="71747" hidden="1"/>
    <row r="71748" hidden="1"/>
    <row r="71749" hidden="1"/>
    <row r="71750" hidden="1"/>
    <row r="71751" hidden="1"/>
    <row r="71752" hidden="1"/>
    <row r="71753" hidden="1"/>
    <row r="71754" hidden="1"/>
    <row r="71755" hidden="1"/>
    <row r="71756" hidden="1"/>
    <row r="71757" hidden="1"/>
    <row r="71758" hidden="1"/>
    <row r="71759" hidden="1"/>
    <row r="71760" hidden="1"/>
    <row r="71761" hidden="1"/>
    <row r="71762" hidden="1"/>
    <row r="71763" hidden="1"/>
    <row r="71764" hidden="1"/>
    <row r="71765" hidden="1"/>
    <row r="71766" hidden="1"/>
    <row r="71767" hidden="1"/>
    <row r="71768" hidden="1"/>
    <row r="71769" hidden="1"/>
    <row r="71770" hidden="1"/>
    <row r="71771" hidden="1"/>
    <row r="71772" hidden="1"/>
    <row r="71773" hidden="1"/>
    <row r="71774" hidden="1"/>
    <row r="71775" hidden="1"/>
    <row r="71776" hidden="1"/>
    <row r="71777" hidden="1"/>
    <row r="71778" hidden="1"/>
    <row r="71779" hidden="1"/>
    <row r="71780" hidden="1"/>
    <row r="71781" hidden="1"/>
    <row r="71782" hidden="1"/>
    <row r="71783" hidden="1"/>
    <row r="71784" hidden="1"/>
    <row r="71785" hidden="1"/>
    <row r="71786" hidden="1"/>
    <row r="71787" hidden="1"/>
    <row r="71788" hidden="1"/>
    <row r="71789" hidden="1"/>
    <row r="71790" hidden="1"/>
    <row r="71791" hidden="1"/>
    <row r="71792" hidden="1"/>
    <row r="71793" hidden="1"/>
    <row r="71794" hidden="1"/>
    <row r="71795" hidden="1"/>
    <row r="71796" hidden="1"/>
    <row r="71797" hidden="1"/>
    <row r="71798" hidden="1"/>
    <row r="71799" hidden="1"/>
    <row r="71800" hidden="1"/>
    <row r="71801" hidden="1"/>
    <row r="71802" hidden="1"/>
    <row r="71803" hidden="1"/>
    <row r="71804" hidden="1"/>
    <row r="71805" hidden="1"/>
    <row r="71806" hidden="1"/>
    <row r="71807" hidden="1"/>
    <row r="71808" hidden="1"/>
    <row r="71809" hidden="1"/>
    <row r="71810" hidden="1"/>
    <row r="71811" hidden="1"/>
    <row r="71812" hidden="1"/>
    <row r="71813" hidden="1"/>
    <row r="71814" hidden="1"/>
    <row r="71815" hidden="1"/>
    <row r="71816" hidden="1"/>
    <row r="71817" hidden="1"/>
    <row r="71818" hidden="1"/>
    <row r="71819" hidden="1"/>
    <row r="71820" hidden="1"/>
    <row r="71821" hidden="1"/>
    <row r="71822" hidden="1"/>
    <row r="71823" hidden="1"/>
    <row r="71824" hidden="1"/>
    <row r="71825" hidden="1"/>
    <row r="71826" hidden="1"/>
    <row r="71827" hidden="1"/>
    <row r="71828" hidden="1"/>
    <row r="71829" hidden="1"/>
    <row r="71830" hidden="1"/>
    <row r="71831" hidden="1"/>
    <row r="71832" hidden="1"/>
    <row r="71833" hidden="1"/>
    <row r="71834" hidden="1"/>
    <row r="71835" hidden="1"/>
    <row r="71836" hidden="1"/>
    <row r="71837" hidden="1"/>
    <row r="71838" hidden="1"/>
    <row r="71839" hidden="1"/>
    <row r="71840" hidden="1"/>
    <row r="71841" hidden="1"/>
    <row r="71842" hidden="1"/>
    <row r="71843" hidden="1"/>
    <row r="71844" hidden="1"/>
    <row r="71845" hidden="1"/>
    <row r="71846" hidden="1"/>
    <row r="71847" hidden="1"/>
    <row r="71848" hidden="1"/>
    <row r="71849" hidden="1"/>
    <row r="71850" hidden="1"/>
    <row r="71851" hidden="1"/>
    <row r="71852" hidden="1"/>
    <row r="71853" hidden="1"/>
    <row r="71854" hidden="1"/>
    <row r="71855" hidden="1"/>
    <row r="71856" hidden="1"/>
    <row r="71857" hidden="1"/>
    <row r="71858" hidden="1"/>
    <row r="71859" hidden="1"/>
    <row r="71860" hidden="1"/>
    <row r="71861" hidden="1"/>
    <row r="71862" hidden="1"/>
    <row r="71863" hidden="1"/>
    <row r="71864" hidden="1"/>
    <row r="71865" hidden="1"/>
    <row r="71866" hidden="1"/>
    <row r="71867" hidden="1"/>
    <row r="71868" hidden="1"/>
    <row r="71869" hidden="1"/>
    <row r="71870" hidden="1"/>
    <row r="71871" hidden="1"/>
    <row r="71872" hidden="1"/>
    <row r="71873" hidden="1"/>
    <row r="71874" hidden="1"/>
    <row r="71875" hidden="1"/>
    <row r="71876" hidden="1"/>
    <row r="71877" hidden="1"/>
    <row r="71878" hidden="1"/>
    <row r="71879" hidden="1"/>
    <row r="71880" hidden="1"/>
    <row r="71881" hidden="1"/>
    <row r="71882" hidden="1"/>
    <row r="71883" hidden="1"/>
    <row r="71884" hidden="1"/>
    <row r="71885" hidden="1"/>
    <row r="71886" hidden="1"/>
    <row r="71887" hidden="1"/>
    <row r="71888" hidden="1"/>
    <row r="71889" hidden="1"/>
    <row r="71890" hidden="1"/>
    <row r="71891" hidden="1"/>
    <row r="71892" hidden="1"/>
    <row r="71893" hidden="1"/>
    <row r="71894" hidden="1"/>
    <row r="71895" hidden="1"/>
    <row r="71896" hidden="1"/>
    <row r="71897" hidden="1"/>
    <row r="71898" hidden="1"/>
    <row r="71899" hidden="1"/>
    <row r="71900" hidden="1"/>
    <row r="71901" hidden="1"/>
    <row r="71902" hidden="1"/>
    <row r="71903" hidden="1"/>
    <row r="71904" hidden="1"/>
    <row r="71905" hidden="1"/>
    <row r="71906" hidden="1"/>
    <row r="71907" hidden="1"/>
    <row r="71908" hidden="1"/>
    <row r="71909" hidden="1"/>
    <row r="71910" hidden="1"/>
    <row r="71911" hidden="1"/>
    <row r="71912" hidden="1"/>
    <row r="71913" hidden="1"/>
    <row r="71914" hidden="1"/>
    <row r="71915" hidden="1"/>
    <row r="71916" hidden="1"/>
    <row r="71917" hidden="1"/>
    <row r="71918" hidden="1"/>
    <row r="71919" hidden="1"/>
    <row r="71920" hidden="1"/>
    <row r="71921" hidden="1"/>
    <row r="71922" hidden="1"/>
    <row r="71923" hidden="1"/>
    <row r="71924" hidden="1"/>
    <row r="71925" hidden="1"/>
    <row r="71926" hidden="1"/>
    <row r="71927" hidden="1"/>
    <row r="71928" hidden="1"/>
    <row r="71929" hidden="1"/>
    <row r="71930" hidden="1"/>
    <row r="71931" hidden="1"/>
    <row r="71932" hidden="1"/>
    <row r="71933" hidden="1"/>
    <row r="71934" hidden="1"/>
    <row r="71935" hidden="1"/>
    <row r="71936" hidden="1"/>
    <row r="71937" hidden="1"/>
    <row r="71938" hidden="1"/>
    <row r="71939" hidden="1"/>
    <row r="71940" hidden="1"/>
    <row r="71941" hidden="1"/>
    <row r="71942" hidden="1"/>
    <row r="71943" hidden="1"/>
    <row r="71944" hidden="1"/>
    <row r="71945" hidden="1"/>
    <row r="71946" hidden="1"/>
    <row r="71947" hidden="1"/>
    <row r="71948" hidden="1"/>
    <row r="71949" hidden="1"/>
    <row r="71950" hidden="1"/>
    <row r="71951" hidden="1"/>
    <row r="71952" hidden="1"/>
    <row r="71953" hidden="1"/>
    <row r="71954" hidden="1"/>
    <row r="71955" hidden="1"/>
    <row r="71956" hidden="1"/>
    <row r="71957" hidden="1"/>
    <row r="71958" hidden="1"/>
    <row r="71959" hidden="1"/>
    <row r="71960" hidden="1"/>
    <row r="71961" hidden="1"/>
    <row r="71962" hidden="1"/>
    <row r="71963" hidden="1"/>
    <row r="71964" hidden="1"/>
    <row r="71965" hidden="1"/>
    <row r="71966" hidden="1"/>
    <row r="71967" hidden="1"/>
    <row r="71968" hidden="1"/>
    <row r="71969" hidden="1"/>
    <row r="71970" hidden="1"/>
    <row r="71971" hidden="1"/>
    <row r="71972" hidden="1"/>
    <row r="71973" hidden="1"/>
    <row r="71974" hidden="1"/>
    <row r="71975" hidden="1"/>
    <row r="71976" hidden="1"/>
    <row r="71977" hidden="1"/>
    <row r="71978" hidden="1"/>
    <row r="71979" hidden="1"/>
    <row r="71980" hidden="1"/>
    <row r="71981" hidden="1"/>
    <row r="71982" hidden="1"/>
    <row r="71983" hidden="1"/>
    <row r="71984" hidden="1"/>
    <row r="71985" hidden="1"/>
    <row r="71986" hidden="1"/>
    <row r="71987" hidden="1"/>
    <row r="71988" hidden="1"/>
    <row r="71989" hidden="1"/>
    <row r="71990" hidden="1"/>
    <row r="71991" hidden="1"/>
    <row r="71992" hidden="1"/>
    <row r="71993" hidden="1"/>
    <row r="71994" hidden="1"/>
    <row r="71995" hidden="1"/>
    <row r="71996" hidden="1"/>
    <row r="71997" hidden="1"/>
    <row r="71998" hidden="1"/>
    <row r="71999" hidden="1"/>
    <row r="72000" hidden="1"/>
    <row r="72001" hidden="1"/>
    <row r="72002" hidden="1"/>
    <row r="72003" hidden="1"/>
    <row r="72004" hidden="1"/>
    <row r="72005" hidden="1"/>
    <row r="72006" hidden="1"/>
    <row r="72007" hidden="1"/>
    <row r="72008" hidden="1"/>
    <row r="72009" hidden="1"/>
    <row r="72010" hidden="1"/>
    <row r="72011" hidden="1"/>
    <row r="72012" hidden="1"/>
    <row r="72013" hidden="1"/>
    <row r="72014" hidden="1"/>
    <row r="72015" hidden="1"/>
    <row r="72016" hidden="1"/>
    <row r="72017" hidden="1"/>
    <row r="72018" hidden="1"/>
    <row r="72019" hidden="1"/>
    <row r="72020" hidden="1"/>
    <row r="72021" hidden="1"/>
    <row r="72022" hidden="1"/>
    <row r="72023" hidden="1"/>
    <row r="72024" hidden="1"/>
    <row r="72025" hidden="1"/>
    <row r="72026" hidden="1"/>
    <row r="72027" hidden="1"/>
    <row r="72028" hidden="1"/>
    <row r="72029" hidden="1"/>
    <row r="72030" hidden="1"/>
    <row r="72031" hidden="1"/>
    <row r="72032" hidden="1"/>
    <row r="72033" hidden="1"/>
    <row r="72034" hidden="1"/>
    <row r="72035" hidden="1"/>
    <row r="72036" hidden="1"/>
    <row r="72037" hidden="1"/>
    <row r="72038" hidden="1"/>
    <row r="72039" hidden="1"/>
    <row r="72040" hidden="1"/>
    <row r="72041" hidden="1"/>
    <row r="72042" hidden="1"/>
    <row r="72043" hidden="1"/>
    <row r="72044" hidden="1"/>
    <row r="72045" hidden="1"/>
    <row r="72046" hidden="1"/>
    <row r="72047" hidden="1"/>
    <row r="72048" hidden="1"/>
    <row r="72049" hidden="1"/>
    <row r="72050" hidden="1"/>
    <row r="72051" hidden="1"/>
    <row r="72052" hidden="1"/>
    <row r="72053" hidden="1"/>
    <row r="72054" hidden="1"/>
    <row r="72055" hidden="1"/>
    <row r="72056" hidden="1"/>
    <row r="72057" hidden="1"/>
    <row r="72058" hidden="1"/>
    <row r="72059" hidden="1"/>
    <row r="72060" hidden="1"/>
    <row r="72061" hidden="1"/>
    <row r="72062" hidden="1"/>
    <row r="72063" hidden="1"/>
    <row r="72064" hidden="1"/>
    <row r="72065" hidden="1"/>
    <row r="72066" hidden="1"/>
    <row r="72067" hidden="1"/>
    <row r="72068" hidden="1"/>
    <row r="72069" hidden="1"/>
    <row r="72070" hidden="1"/>
    <row r="72071" hidden="1"/>
    <row r="72072" hidden="1"/>
    <row r="72073" hidden="1"/>
    <row r="72074" hidden="1"/>
    <row r="72075" hidden="1"/>
    <row r="72076" hidden="1"/>
    <row r="72077" hidden="1"/>
    <row r="72078" hidden="1"/>
    <row r="72079" hidden="1"/>
    <row r="72080" hidden="1"/>
    <row r="72081" hidden="1"/>
    <row r="72082" hidden="1"/>
    <row r="72083" hidden="1"/>
    <row r="72084" hidden="1"/>
    <row r="72085" hidden="1"/>
    <row r="72086" hidden="1"/>
    <row r="72087" hidden="1"/>
    <row r="72088" hidden="1"/>
    <row r="72089" hidden="1"/>
    <row r="72090" hidden="1"/>
    <row r="72091" hidden="1"/>
    <row r="72092" hidden="1"/>
    <row r="72093" hidden="1"/>
    <row r="72094" hidden="1"/>
    <row r="72095" hidden="1"/>
    <row r="72096" hidden="1"/>
    <row r="72097" hidden="1"/>
    <row r="72098" hidden="1"/>
    <row r="72099" hidden="1"/>
    <row r="72100" hidden="1"/>
    <row r="72101" hidden="1"/>
    <row r="72102" hidden="1"/>
    <row r="72103" hidden="1"/>
    <row r="72104" hidden="1"/>
    <row r="72105" hidden="1"/>
    <row r="72106" hidden="1"/>
    <row r="72107" hidden="1"/>
    <row r="72108" hidden="1"/>
    <row r="72109" hidden="1"/>
    <row r="72110" hidden="1"/>
    <row r="72111" hidden="1"/>
    <row r="72112" hidden="1"/>
    <row r="72113" hidden="1"/>
    <row r="72114" hidden="1"/>
    <row r="72115" hidden="1"/>
    <row r="72116" hidden="1"/>
    <row r="72117" hidden="1"/>
    <row r="72118" hidden="1"/>
    <row r="72119" hidden="1"/>
    <row r="72120" hidden="1"/>
    <row r="72121" hidden="1"/>
    <row r="72122" hidden="1"/>
    <row r="72123" hidden="1"/>
    <row r="72124" hidden="1"/>
    <row r="72125" hidden="1"/>
    <row r="72126" hidden="1"/>
    <row r="72127" hidden="1"/>
    <row r="72128" hidden="1"/>
    <row r="72129" hidden="1"/>
    <row r="72130" hidden="1"/>
    <row r="72131" hidden="1"/>
    <row r="72132" hidden="1"/>
    <row r="72133" hidden="1"/>
    <row r="72134" hidden="1"/>
    <row r="72135" hidden="1"/>
    <row r="72136" hidden="1"/>
    <row r="72137" hidden="1"/>
    <row r="72138" hidden="1"/>
    <row r="72139" hidden="1"/>
    <row r="72140" hidden="1"/>
    <row r="72141" hidden="1"/>
    <row r="72142" hidden="1"/>
    <row r="72143" hidden="1"/>
    <row r="72144" hidden="1"/>
    <row r="72145" hidden="1"/>
    <row r="72146" hidden="1"/>
    <row r="72147" hidden="1"/>
    <row r="72148" hidden="1"/>
    <row r="72149" hidden="1"/>
    <row r="72150" hidden="1"/>
    <row r="72151" hidden="1"/>
    <row r="72152" hidden="1"/>
    <row r="72153" hidden="1"/>
    <row r="72154" hidden="1"/>
    <row r="72155" hidden="1"/>
    <row r="72156" hidden="1"/>
    <row r="72157" hidden="1"/>
    <row r="72158" hidden="1"/>
    <row r="72159" hidden="1"/>
    <row r="72160" hidden="1"/>
    <row r="72161" hidden="1"/>
    <row r="72162" hidden="1"/>
    <row r="72163" hidden="1"/>
    <row r="72164" hidden="1"/>
    <row r="72165" hidden="1"/>
    <row r="72166" hidden="1"/>
    <row r="72167" hidden="1"/>
    <row r="72168" hidden="1"/>
    <row r="72169" hidden="1"/>
    <row r="72170" hidden="1"/>
    <row r="72171" hidden="1"/>
    <row r="72172" hidden="1"/>
    <row r="72173" hidden="1"/>
    <row r="72174" hidden="1"/>
    <row r="72175" hidden="1"/>
    <row r="72176" hidden="1"/>
    <row r="72177" hidden="1"/>
    <row r="72178" hidden="1"/>
    <row r="72179" hidden="1"/>
    <row r="72180" hidden="1"/>
    <row r="72181" hidden="1"/>
    <row r="72182" hidden="1"/>
    <row r="72183" hidden="1"/>
    <row r="72184" hidden="1"/>
    <row r="72185" hidden="1"/>
    <row r="72186" hidden="1"/>
    <row r="72187" hidden="1"/>
    <row r="72188" hidden="1"/>
    <row r="72189" hidden="1"/>
    <row r="72190" hidden="1"/>
    <row r="72191" hidden="1"/>
    <row r="72192" hidden="1"/>
    <row r="72193" hidden="1"/>
    <row r="72194" hidden="1"/>
    <row r="72195" hidden="1"/>
    <row r="72196" hidden="1"/>
    <row r="72197" hidden="1"/>
    <row r="72198" hidden="1"/>
    <row r="72199" hidden="1"/>
    <row r="72200" hidden="1"/>
    <row r="72201" hidden="1"/>
    <row r="72202" hidden="1"/>
    <row r="72203" hidden="1"/>
    <row r="72204" hidden="1"/>
    <row r="72205" hidden="1"/>
    <row r="72206" hidden="1"/>
    <row r="72207" hidden="1"/>
    <row r="72208" hidden="1"/>
    <row r="72209" hidden="1"/>
    <row r="72210" hidden="1"/>
    <row r="72211" hidden="1"/>
    <row r="72212" hidden="1"/>
    <row r="72213" hidden="1"/>
    <row r="72214" hidden="1"/>
    <row r="72215" hidden="1"/>
    <row r="72216" hidden="1"/>
    <row r="72217" hidden="1"/>
    <row r="72218" hidden="1"/>
    <row r="72219" hidden="1"/>
    <row r="72220" hidden="1"/>
    <row r="72221" hidden="1"/>
    <row r="72222" hidden="1"/>
    <row r="72223" hidden="1"/>
    <row r="72224" hidden="1"/>
    <row r="72225" hidden="1"/>
    <row r="72226" hidden="1"/>
    <row r="72227" hidden="1"/>
    <row r="72228" hidden="1"/>
    <row r="72229" hidden="1"/>
    <row r="72230" hidden="1"/>
    <row r="72231" hidden="1"/>
    <row r="72232" hidden="1"/>
    <row r="72233" hidden="1"/>
    <row r="72234" hidden="1"/>
    <row r="72235" hidden="1"/>
    <row r="72236" hidden="1"/>
    <row r="72237" hidden="1"/>
    <row r="72238" hidden="1"/>
    <row r="72239" hidden="1"/>
    <row r="72240" hidden="1"/>
    <row r="72241" hidden="1"/>
    <row r="72242" hidden="1"/>
    <row r="72243" hidden="1"/>
    <row r="72244" hidden="1"/>
    <row r="72245" hidden="1"/>
    <row r="72246" hidden="1"/>
    <row r="72247" hidden="1"/>
    <row r="72248" hidden="1"/>
    <row r="72249" hidden="1"/>
    <row r="72250" hidden="1"/>
    <row r="72251" hidden="1"/>
    <row r="72252" hidden="1"/>
    <row r="72253" hidden="1"/>
    <row r="72254" hidden="1"/>
    <row r="72255" hidden="1"/>
    <row r="72256" hidden="1"/>
    <row r="72257" hidden="1"/>
    <row r="72258" hidden="1"/>
    <row r="72259" hidden="1"/>
    <row r="72260" hidden="1"/>
    <row r="72261" hidden="1"/>
    <row r="72262" hidden="1"/>
    <row r="72263" hidden="1"/>
    <row r="72264" hidden="1"/>
    <row r="72265" hidden="1"/>
    <row r="72266" hidden="1"/>
    <row r="72267" hidden="1"/>
    <row r="72268" hidden="1"/>
    <row r="72269" hidden="1"/>
    <row r="72270" hidden="1"/>
    <row r="72271" hidden="1"/>
    <row r="72272" hidden="1"/>
    <row r="72273" hidden="1"/>
    <row r="72274" hidden="1"/>
    <row r="72275" hidden="1"/>
    <row r="72276" hidden="1"/>
    <row r="72277" hidden="1"/>
    <row r="72278" hidden="1"/>
    <row r="72279" hidden="1"/>
    <row r="72280" hidden="1"/>
    <row r="72281" hidden="1"/>
    <row r="72282" hidden="1"/>
    <row r="72283" hidden="1"/>
    <row r="72284" hidden="1"/>
    <row r="72285" hidden="1"/>
    <row r="72286" hidden="1"/>
    <row r="72287" hidden="1"/>
    <row r="72288" hidden="1"/>
    <row r="72289" hidden="1"/>
    <row r="72290" hidden="1"/>
    <row r="72291" hidden="1"/>
    <row r="72292" hidden="1"/>
    <row r="72293" hidden="1"/>
    <row r="72294" hidden="1"/>
    <row r="72295" hidden="1"/>
    <row r="72296" hidden="1"/>
    <row r="72297" hidden="1"/>
    <row r="72298" hidden="1"/>
    <row r="72299" hidden="1"/>
    <row r="72300" hidden="1"/>
    <row r="72301" hidden="1"/>
    <row r="72302" hidden="1"/>
    <row r="72303" hidden="1"/>
    <row r="72304" hidden="1"/>
    <row r="72305" hidden="1"/>
    <row r="72306" hidden="1"/>
    <row r="72307" hidden="1"/>
    <row r="72308" hidden="1"/>
    <row r="72309" hidden="1"/>
    <row r="72310" hidden="1"/>
    <row r="72311" hidden="1"/>
    <row r="72312" hidden="1"/>
    <row r="72313" hidden="1"/>
    <row r="72314" hidden="1"/>
    <row r="72315" hidden="1"/>
    <row r="72316" hidden="1"/>
    <row r="72317" hidden="1"/>
    <row r="72318" hidden="1"/>
    <row r="72319" hidden="1"/>
    <row r="72320" hidden="1"/>
    <row r="72321" hidden="1"/>
    <row r="72322" hidden="1"/>
    <row r="72323" hidden="1"/>
    <row r="72324" hidden="1"/>
    <row r="72325" hidden="1"/>
    <row r="72326" hidden="1"/>
    <row r="72327" hidden="1"/>
    <row r="72328" hidden="1"/>
    <row r="72329" hidden="1"/>
    <row r="72330" hidden="1"/>
    <row r="72331" hidden="1"/>
    <row r="72332" hidden="1"/>
    <row r="72333" hidden="1"/>
    <row r="72334" hidden="1"/>
    <row r="72335" hidden="1"/>
    <row r="72336" hidden="1"/>
    <row r="72337" hidden="1"/>
    <row r="72338" hidden="1"/>
    <row r="72339" hidden="1"/>
    <row r="72340" hidden="1"/>
    <row r="72341" hidden="1"/>
    <row r="72342" hidden="1"/>
    <row r="72343" hidden="1"/>
    <row r="72344" hidden="1"/>
    <row r="72345" hidden="1"/>
    <row r="72346" hidden="1"/>
    <row r="72347" hidden="1"/>
    <row r="72348" hidden="1"/>
    <row r="72349" hidden="1"/>
    <row r="72350" hidden="1"/>
    <row r="72351" hidden="1"/>
    <row r="72352" hidden="1"/>
    <row r="72353" hidden="1"/>
    <row r="72354" hidden="1"/>
    <row r="72355" hidden="1"/>
    <row r="72356" hidden="1"/>
    <row r="72357" hidden="1"/>
    <row r="72358" hidden="1"/>
    <row r="72359" hidden="1"/>
    <row r="72360" hidden="1"/>
    <row r="72361" hidden="1"/>
    <row r="72362" hidden="1"/>
    <row r="72363" hidden="1"/>
    <row r="72364" hidden="1"/>
    <row r="72365" hidden="1"/>
    <row r="72366" hidden="1"/>
    <row r="72367" hidden="1"/>
    <row r="72368" hidden="1"/>
    <row r="72369" hidden="1"/>
    <row r="72370" hidden="1"/>
    <row r="72371" hidden="1"/>
    <row r="72372" hidden="1"/>
    <row r="72373" hidden="1"/>
    <row r="72374" hidden="1"/>
    <row r="72375" hidden="1"/>
    <row r="72376" hidden="1"/>
    <row r="72377" hidden="1"/>
    <row r="72378" hidden="1"/>
    <row r="72379" hidden="1"/>
    <row r="72380" hidden="1"/>
    <row r="72381" hidden="1"/>
    <row r="72382" hidden="1"/>
    <row r="72383" hidden="1"/>
    <row r="72384" hidden="1"/>
    <row r="72385" hidden="1"/>
    <row r="72386" hidden="1"/>
    <row r="72387" hidden="1"/>
    <row r="72388" hidden="1"/>
    <row r="72389" hidden="1"/>
    <row r="72390" hidden="1"/>
    <row r="72391" hidden="1"/>
    <row r="72392" hidden="1"/>
    <row r="72393" hidden="1"/>
    <row r="72394" hidden="1"/>
    <row r="72395" hidden="1"/>
    <row r="72396" hidden="1"/>
    <row r="72397" hidden="1"/>
    <row r="72398" hidden="1"/>
    <row r="72399" hidden="1"/>
    <row r="72400" hidden="1"/>
    <row r="72401" hidden="1"/>
    <row r="72402" hidden="1"/>
    <row r="72403" hidden="1"/>
    <row r="72404" hidden="1"/>
    <row r="72405" hidden="1"/>
    <row r="72406" hidden="1"/>
    <row r="72407" hidden="1"/>
    <row r="72408" hidden="1"/>
    <row r="72409" hidden="1"/>
    <row r="72410" hidden="1"/>
    <row r="72411" hidden="1"/>
    <row r="72412" hidden="1"/>
    <row r="72413" hidden="1"/>
    <row r="72414" hidden="1"/>
    <row r="72415" hidden="1"/>
    <row r="72416" hidden="1"/>
    <row r="72417" hidden="1"/>
    <row r="72418" hidden="1"/>
    <row r="72419" hidden="1"/>
    <row r="72420" hidden="1"/>
    <row r="72421" hidden="1"/>
    <row r="72422" hidden="1"/>
    <row r="72423" hidden="1"/>
    <row r="72424" hidden="1"/>
    <row r="72425" hidden="1"/>
    <row r="72426" hidden="1"/>
    <row r="72427" hidden="1"/>
    <row r="72428" hidden="1"/>
    <row r="72429" hidden="1"/>
    <row r="72430" hidden="1"/>
    <row r="72431" hidden="1"/>
    <row r="72432" hidden="1"/>
    <row r="72433" hidden="1"/>
    <row r="72434" hidden="1"/>
    <row r="72435" hidden="1"/>
    <row r="72436" hidden="1"/>
    <row r="72437" hidden="1"/>
    <row r="72438" hidden="1"/>
    <row r="72439" hidden="1"/>
    <row r="72440" hidden="1"/>
    <row r="72441" hidden="1"/>
    <row r="72442" hidden="1"/>
    <row r="72443" hidden="1"/>
    <row r="72444" hidden="1"/>
    <row r="72445" hidden="1"/>
    <row r="72446" hidden="1"/>
    <row r="72447" hidden="1"/>
    <row r="72448" hidden="1"/>
    <row r="72449" hidden="1"/>
    <row r="72450" hidden="1"/>
    <row r="72451" hidden="1"/>
    <row r="72452" hidden="1"/>
    <row r="72453" hidden="1"/>
    <row r="72454" hidden="1"/>
    <row r="72455" hidden="1"/>
    <row r="72456" hidden="1"/>
    <row r="72457" hidden="1"/>
    <row r="72458" hidden="1"/>
    <row r="72459" hidden="1"/>
    <row r="72460" hidden="1"/>
    <row r="72461" hidden="1"/>
    <row r="72462" hidden="1"/>
    <row r="72463" hidden="1"/>
    <row r="72464" hidden="1"/>
    <row r="72465" hidden="1"/>
    <row r="72466" hidden="1"/>
    <row r="72467" hidden="1"/>
    <row r="72468" hidden="1"/>
    <row r="72469" hidden="1"/>
    <row r="72470" hidden="1"/>
    <row r="72471" hidden="1"/>
    <row r="72472" hidden="1"/>
    <row r="72473" hidden="1"/>
    <row r="72474" hidden="1"/>
    <row r="72475" hidden="1"/>
    <row r="72476" hidden="1"/>
    <row r="72477" hidden="1"/>
    <row r="72478" hidden="1"/>
    <row r="72479" hidden="1"/>
    <row r="72480" hidden="1"/>
    <row r="72481" hidden="1"/>
    <row r="72482" hidden="1"/>
    <row r="72483" hidden="1"/>
    <row r="72484" hidden="1"/>
    <row r="72485" hidden="1"/>
    <row r="72486" hidden="1"/>
    <row r="72487" hidden="1"/>
    <row r="72488" hidden="1"/>
    <row r="72489" hidden="1"/>
    <row r="72490" hidden="1"/>
    <row r="72491" hidden="1"/>
    <row r="72492" hidden="1"/>
    <row r="72493" hidden="1"/>
    <row r="72494" hidden="1"/>
    <row r="72495" hidden="1"/>
    <row r="72496" hidden="1"/>
    <row r="72497" hidden="1"/>
    <row r="72498" hidden="1"/>
    <row r="72499" hidden="1"/>
    <row r="72500" hidden="1"/>
    <row r="72501" hidden="1"/>
    <row r="72502" hidden="1"/>
    <row r="72503" hidden="1"/>
    <row r="72504" hidden="1"/>
    <row r="72505" hidden="1"/>
    <row r="72506" hidden="1"/>
    <row r="72507" hidden="1"/>
    <row r="72508" hidden="1"/>
    <row r="72509" hidden="1"/>
    <row r="72510" hidden="1"/>
    <row r="72511" hidden="1"/>
    <row r="72512" hidden="1"/>
    <row r="72513" hidden="1"/>
    <row r="72514" hidden="1"/>
    <row r="72515" hidden="1"/>
    <row r="72516" hidden="1"/>
    <row r="72517" hidden="1"/>
    <row r="72518" hidden="1"/>
    <row r="72519" hidden="1"/>
    <row r="72520" hidden="1"/>
    <row r="72521" hidden="1"/>
    <row r="72522" hidden="1"/>
    <row r="72523" hidden="1"/>
    <row r="72524" hidden="1"/>
    <row r="72525" hidden="1"/>
    <row r="72526" hidden="1"/>
    <row r="72527" hidden="1"/>
    <row r="72528" hidden="1"/>
    <row r="72529" hidden="1"/>
    <row r="72530" hidden="1"/>
    <row r="72531" hidden="1"/>
    <row r="72532" hidden="1"/>
    <row r="72533" hidden="1"/>
    <row r="72534" hidden="1"/>
    <row r="72535" hidden="1"/>
    <row r="72536" hidden="1"/>
    <row r="72537" hidden="1"/>
    <row r="72538" hidden="1"/>
    <row r="72539" hidden="1"/>
    <row r="72540" hidden="1"/>
    <row r="72541" hidden="1"/>
    <row r="72542" hidden="1"/>
    <row r="72543" hidden="1"/>
    <row r="72544" hidden="1"/>
    <row r="72545" hidden="1"/>
    <row r="72546" hidden="1"/>
    <row r="72547" hidden="1"/>
    <row r="72548" hidden="1"/>
    <row r="72549" hidden="1"/>
    <row r="72550" hidden="1"/>
    <row r="72551" hidden="1"/>
    <row r="72552" hidden="1"/>
    <row r="72553" hidden="1"/>
    <row r="72554" hidden="1"/>
    <row r="72555" hidden="1"/>
    <row r="72556" hidden="1"/>
    <row r="72557" hidden="1"/>
    <row r="72558" hidden="1"/>
    <row r="72559" hidden="1"/>
    <row r="72560" hidden="1"/>
    <row r="72561" hidden="1"/>
    <row r="72562" hidden="1"/>
    <row r="72563" hidden="1"/>
    <row r="72564" hidden="1"/>
    <row r="72565" hidden="1"/>
    <row r="72566" hidden="1"/>
    <row r="72567" hidden="1"/>
    <row r="72568" hidden="1"/>
    <row r="72569" hidden="1"/>
    <row r="72570" hidden="1"/>
    <row r="72571" hidden="1"/>
    <row r="72572" hidden="1"/>
    <row r="72573" hidden="1"/>
    <row r="72574" hidden="1"/>
    <row r="72575" hidden="1"/>
    <row r="72576" hidden="1"/>
    <row r="72577" hidden="1"/>
    <row r="72578" hidden="1"/>
    <row r="72579" hidden="1"/>
    <row r="72580" hidden="1"/>
    <row r="72581" hidden="1"/>
    <row r="72582" hidden="1"/>
    <row r="72583" hidden="1"/>
    <row r="72584" hidden="1"/>
    <row r="72585" hidden="1"/>
    <row r="72586" hidden="1"/>
    <row r="72587" hidden="1"/>
    <row r="72588" hidden="1"/>
    <row r="72589" hidden="1"/>
    <row r="72590" hidden="1"/>
    <row r="72591" hidden="1"/>
    <row r="72592" hidden="1"/>
    <row r="72593" hidden="1"/>
    <row r="72594" hidden="1"/>
    <row r="72595" hidden="1"/>
    <row r="72596" hidden="1"/>
    <row r="72597" hidden="1"/>
    <row r="72598" hidden="1"/>
    <row r="72599" hidden="1"/>
    <row r="72600" hidden="1"/>
    <row r="72601" hidden="1"/>
    <row r="72602" hidden="1"/>
    <row r="72603" hidden="1"/>
    <row r="72604" hidden="1"/>
    <row r="72605" hidden="1"/>
    <row r="72606" hidden="1"/>
    <row r="72607" hidden="1"/>
    <row r="72608" hidden="1"/>
    <row r="72609" hidden="1"/>
    <row r="72610" hidden="1"/>
    <row r="72611" hidden="1"/>
    <row r="72612" hidden="1"/>
    <row r="72613" hidden="1"/>
    <row r="72614" hidden="1"/>
    <row r="72615" hidden="1"/>
    <row r="72616" hidden="1"/>
    <row r="72617" hidden="1"/>
    <row r="72618" hidden="1"/>
    <row r="72619" hidden="1"/>
    <row r="72620" hidden="1"/>
    <row r="72621" hidden="1"/>
    <row r="72622" hidden="1"/>
    <row r="72623" hidden="1"/>
    <row r="72624" hidden="1"/>
    <row r="72625" hidden="1"/>
    <row r="72626" hidden="1"/>
    <row r="72627" hidden="1"/>
    <row r="72628" hidden="1"/>
    <row r="72629" hidden="1"/>
    <row r="72630" hidden="1"/>
    <row r="72631" hidden="1"/>
    <row r="72632" hidden="1"/>
    <row r="72633" hidden="1"/>
    <row r="72634" hidden="1"/>
    <row r="72635" hidden="1"/>
    <row r="72636" hidden="1"/>
    <row r="72637" hidden="1"/>
    <row r="72638" hidden="1"/>
    <row r="72639" hidden="1"/>
    <row r="72640" hidden="1"/>
    <row r="72641" hidden="1"/>
    <row r="72642" hidden="1"/>
    <row r="72643" hidden="1"/>
    <row r="72644" hidden="1"/>
    <row r="72645" hidden="1"/>
    <row r="72646" hidden="1"/>
    <row r="72647" hidden="1"/>
    <row r="72648" hidden="1"/>
    <row r="72649" hidden="1"/>
    <row r="72650" hidden="1"/>
    <row r="72651" hidden="1"/>
    <row r="72652" hidden="1"/>
    <row r="72653" hidden="1"/>
    <row r="72654" hidden="1"/>
    <row r="72655" hidden="1"/>
    <row r="72656" hidden="1"/>
    <row r="72657" hidden="1"/>
    <row r="72658" hidden="1"/>
    <row r="72659" hidden="1"/>
    <row r="72660" hidden="1"/>
    <row r="72661" hidden="1"/>
    <row r="72662" hidden="1"/>
    <row r="72663" hidden="1"/>
    <row r="72664" hidden="1"/>
    <row r="72665" hidden="1"/>
    <row r="72666" hidden="1"/>
    <row r="72667" hidden="1"/>
    <row r="72668" hidden="1"/>
    <row r="72669" hidden="1"/>
    <row r="72670" hidden="1"/>
    <row r="72671" hidden="1"/>
    <row r="72672" hidden="1"/>
    <row r="72673" hidden="1"/>
    <row r="72674" hidden="1"/>
    <row r="72675" hidden="1"/>
    <row r="72676" hidden="1"/>
    <row r="72677" hidden="1"/>
    <row r="72678" hidden="1"/>
    <row r="72679" hidden="1"/>
    <row r="72680" hidden="1"/>
    <row r="72681" hidden="1"/>
    <row r="72682" hidden="1"/>
    <row r="72683" hidden="1"/>
    <row r="72684" hidden="1"/>
    <row r="72685" hidden="1"/>
    <row r="72686" hidden="1"/>
    <row r="72687" hidden="1"/>
    <row r="72688" hidden="1"/>
    <row r="72689" hidden="1"/>
    <row r="72690" hidden="1"/>
    <row r="72691" hidden="1"/>
    <row r="72692" hidden="1"/>
    <row r="72693" hidden="1"/>
    <row r="72694" hidden="1"/>
    <row r="72695" hidden="1"/>
    <row r="72696" hidden="1"/>
    <row r="72697" hidden="1"/>
    <row r="72698" hidden="1"/>
    <row r="72699" hidden="1"/>
    <row r="72700" hidden="1"/>
    <row r="72701" hidden="1"/>
    <row r="72702" hidden="1"/>
    <row r="72703" hidden="1"/>
    <row r="72704" hidden="1"/>
    <row r="72705" hidden="1"/>
    <row r="72706" hidden="1"/>
    <row r="72707" hidden="1"/>
    <row r="72708" hidden="1"/>
    <row r="72709" hidden="1"/>
    <row r="72710" hidden="1"/>
    <row r="72711" hidden="1"/>
    <row r="72712" hidden="1"/>
    <row r="72713" hidden="1"/>
    <row r="72714" hidden="1"/>
    <row r="72715" hidden="1"/>
    <row r="72716" hidden="1"/>
    <row r="72717" hidden="1"/>
    <row r="72718" hidden="1"/>
    <row r="72719" hidden="1"/>
    <row r="72720" hidden="1"/>
    <row r="72721" hidden="1"/>
    <row r="72722" hidden="1"/>
    <row r="72723" hidden="1"/>
    <row r="72724" hidden="1"/>
    <row r="72725" hidden="1"/>
    <row r="72726" hidden="1"/>
    <row r="72727" hidden="1"/>
    <row r="72728" hidden="1"/>
    <row r="72729" hidden="1"/>
    <row r="72730" hidden="1"/>
    <row r="72731" hidden="1"/>
    <row r="72732" hidden="1"/>
    <row r="72733" hidden="1"/>
    <row r="72734" hidden="1"/>
    <row r="72735" hidden="1"/>
    <row r="72736" hidden="1"/>
    <row r="72737" hidden="1"/>
    <row r="72738" hidden="1"/>
    <row r="72739" hidden="1"/>
    <row r="72740" hidden="1"/>
    <row r="72741" hidden="1"/>
    <row r="72742" hidden="1"/>
    <row r="72743" hidden="1"/>
    <row r="72744" hidden="1"/>
    <row r="72745" hidden="1"/>
    <row r="72746" hidden="1"/>
    <row r="72747" hidden="1"/>
    <row r="72748" hidden="1"/>
    <row r="72749" hidden="1"/>
    <row r="72750" hidden="1"/>
    <row r="72751" hidden="1"/>
    <row r="72752" hidden="1"/>
    <row r="72753" hidden="1"/>
    <row r="72754" hidden="1"/>
    <row r="72755" hidden="1"/>
    <row r="72756" hidden="1"/>
    <row r="72757" hidden="1"/>
    <row r="72758" hidden="1"/>
    <row r="72759" hidden="1"/>
    <row r="72760" hidden="1"/>
    <row r="72761" hidden="1"/>
    <row r="72762" hidden="1"/>
    <row r="72763" hidden="1"/>
    <row r="72764" hidden="1"/>
    <row r="72765" hidden="1"/>
    <row r="72766" hidden="1"/>
    <row r="72767" hidden="1"/>
    <row r="72768" hidden="1"/>
    <row r="72769" hidden="1"/>
    <row r="72770" hidden="1"/>
    <row r="72771" hidden="1"/>
    <row r="72772" hidden="1"/>
    <row r="72773" hidden="1"/>
    <row r="72774" hidden="1"/>
    <row r="72775" hidden="1"/>
    <row r="72776" hidden="1"/>
    <row r="72777" hidden="1"/>
    <row r="72778" hidden="1"/>
    <row r="72779" hidden="1"/>
    <row r="72780" hidden="1"/>
    <row r="72781" hidden="1"/>
    <row r="72782" hidden="1"/>
    <row r="72783" hidden="1"/>
    <row r="72784" hidden="1"/>
    <row r="72785" hidden="1"/>
    <row r="72786" hidden="1"/>
    <row r="72787" hidden="1"/>
    <row r="72788" hidden="1"/>
    <row r="72789" hidden="1"/>
    <row r="72790" hidden="1"/>
    <row r="72791" hidden="1"/>
    <row r="72792" hidden="1"/>
    <row r="72793" hidden="1"/>
    <row r="72794" hidden="1"/>
    <row r="72795" hidden="1"/>
    <row r="72796" hidden="1"/>
    <row r="72797" hidden="1"/>
    <row r="72798" hidden="1"/>
    <row r="72799" hidden="1"/>
    <row r="72800" hidden="1"/>
    <row r="72801" hidden="1"/>
    <row r="72802" hidden="1"/>
    <row r="72803" hidden="1"/>
    <row r="72804" hidden="1"/>
    <row r="72805" hidden="1"/>
    <row r="72806" hidden="1"/>
    <row r="72807" hidden="1"/>
    <row r="72808" hidden="1"/>
    <row r="72809" hidden="1"/>
    <row r="72810" hidden="1"/>
    <row r="72811" hidden="1"/>
    <row r="72812" hidden="1"/>
    <row r="72813" hidden="1"/>
    <row r="72814" hidden="1"/>
    <row r="72815" hidden="1"/>
    <row r="72816" hidden="1"/>
    <row r="72817" hidden="1"/>
    <row r="72818" hidden="1"/>
    <row r="72819" hidden="1"/>
    <row r="72820" hidden="1"/>
    <row r="72821" hidden="1"/>
    <row r="72822" hidden="1"/>
    <row r="72823" hidden="1"/>
    <row r="72824" hidden="1"/>
    <row r="72825" hidden="1"/>
    <row r="72826" hidden="1"/>
    <row r="72827" hidden="1"/>
    <row r="72828" hidden="1"/>
    <row r="72829" hidden="1"/>
    <row r="72830" hidden="1"/>
    <row r="72831" hidden="1"/>
    <row r="72832" hidden="1"/>
    <row r="72833" hidden="1"/>
    <row r="72834" hidden="1"/>
    <row r="72835" hidden="1"/>
    <row r="72836" hidden="1"/>
    <row r="72837" hidden="1"/>
    <row r="72838" hidden="1"/>
    <row r="72839" hidden="1"/>
    <row r="72840" hidden="1"/>
    <row r="72841" hidden="1"/>
    <row r="72842" hidden="1"/>
    <row r="72843" hidden="1"/>
    <row r="72844" hidden="1"/>
    <row r="72845" hidden="1"/>
    <row r="72846" hidden="1"/>
    <row r="72847" hidden="1"/>
    <row r="72848" hidden="1"/>
    <row r="72849" hidden="1"/>
    <row r="72850" hidden="1"/>
    <row r="72851" hidden="1"/>
    <row r="72852" hidden="1"/>
    <row r="72853" hidden="1"/>
    <row r="72854" hidden="1"/>
    <row r="72855" hidden="1"/>
    <row r="72856" hidden="1"/>
    <row r="72857" hidden="1"/>
    <row r="72858" hidden="1"/>
    <row r="72859" hidden="1"/>
    <row r="72860" hidden="1"/>
    <row r="72861" hidden="1"/>
    <row r="72862" hidden="1"/>
    <row r="72863" hidden="1"/>
    <row r="72864" hidden="1"/>
    <row r="72865" hidden="1"/>
    <row r="72866" hidden="1"/>
    <row r="72867" hidden="1"/>
    <row r="72868" hidden="1"/>
    <row r="72869" hidden="1"/>
    <row r="72870" hidden="1"/>
    <row r="72871" hidden="1"/>
    <row r="72872" hidden="1"/>
    <row r="72873" hidden="1"/>
    <row r="72874" hidden="1"/>
    <row r="72875" hidden="1"/>
    <row r="72876" hidden="1"/>
    <row r="72877" hidden="1"/>
    <row r="72878" hidden="1"/>
    <row r="72879" hidden="1"/>
    <row r="72880" hidden="1"/>
    <row r="72881" hidden="1"/>
    <row r="72882" hidden="1"/>
    <row r="72883" hidden="1"/>
    <row r="72884" hidden="1"/>
    <row r="72885" hidden="1"/>
    <row r="72886" hidden="1"/>
    <row r="72887" hidden="1"/>
    <row r="72888" hidden="1"/>
    <row r="72889" hidden="1"/>
    <row r="72890" hidden="1"/>
    <row r="72891" hidden="1"/>
    <row r="72892" hidden="1"/>
    <row r="72893" hidden="1"/>
    <row r="72894" hidden="1"/>
    <row r="72895" hidden="1"/>
    <row r="72896" hidden="1"/>
    <row r="72897" hidden="1"/>
    <row r="72898" hidden="1"/>
    <row r="72899" hidden="1"/>
    <row r="72900" hidden="1"/>
    <row r="72901" hidden="1"/>
    <row r="72902" hidden="1"/>
    <row r="72903" hidden="1"/>
    <row r="72904" hidden="1"/>
    <row r="72905" hidden="1"/>
    <row r="72906" hidden="1"/>
    <row r="72907" hidden="1"/>
    <row r="72908" hidden="1"/>
    <row r="72909" hidden="1"/>
    <row r="72910" hidden="1"/>
    <row r="72911" hidden="1"/>
    <row r="72912" hidden="1"/>
    <row r="72913" hidden="1"/>
    <row r="72914" hidden="1"/>
    <row r="72915" hidden="1"/>
    <row r="72916" hidden="1"/>
    <row r="72917" hidden="1"/>
    <row r="72918" hidden="1"/>
    <row r="72919" hidden="1"/>
    <row r="72920" hidden="1"/>
    <row r="72921" hidden="1"/>
    <row r="72922" hidden="1"/>
    <row r="72923" hidden="1"/>
    <row r="72924" hidden="1"/>
    <row r="72925" hidden="1"/>
    <row r="72926" hidden="1"/>
    <row r="72927" hidden="1"/>
    <row r="72928" hidden="1"/>
    <row r="72929" hidden="1"/>
    <row r="72930" hidden="1"/>
    <row r="72931" hidden="1"/>
    <row r="72932" hidden="1"/>
    <row r="72933" hidden="1"/>
    <row r="72934" hidden="1"/>
    <row r="72935" hidden="1"/>
    <row r="72936" hidden="1"/>
    <row r="72937" hidden="1"/>
    <row r="72938" hidden="1"/>
    <row r="72939" hidden="1"/>
    <row r="72940" hidden="1"/>
    <row r="72941" hidden="1"/>
    <row r="72942" hidden="1"/>
    <row r="72943" hidden="1"/>
    <row r="72944" hidden="1"/>
    <row r="72945" hidden="1"/>
    <row r="72946" hidden="1"/>
    <row r="72947" hidden="1"/>
    <row r="72948" hidden="1"/>
    <row r="72949" hidden="1"/>
    <row r="72950" hidden="1"/>
    <row r="72951" hidden="1"/>
    <row r="72952" hidden="1"/>
    <row r="72953" hidden="1"/>
    <row r="72954" hidden="1"/>
    <row r="72955" hidden="1"/>
    <row r="72956" hidden="1"/>
    <row r="72957" hidden="1"/>
    <row r="72958" hidden="1"/>
    <row r="72959" hidden="1"/>
    <row r="72960" hidden="1"/>
    <row r="72961" hidden="1"/>
    <row r="72962" hidden="1"/>
    <row r="72963" hidden="1"/>
    <row r="72964" hidden="1"/>
    <row r="72965" hidden="1"/>
    <row r="72966" hidden="1"/>
    <row r="72967" hidden="1"/>
    <row r="72968" hidden="1"/>
    <row r="72969" hidden="1"/>
    <row r="72970" hidden="1"/>
    <row r="72971" hidden="1"/>
    <row r="72972" hidden="1"/>
    <row r="72973" hidden="1"/>
    <row r="72974" hidden="1"/>
    <row r="72975" hidden="1"/>
    <row r="72976" hidden="1"/>
    <row r="72977" hidden="1"/>
    <row r="72978" hidden="1"/>
    <row r="72979" hidden="1"/>
    <row r="72980" hidden="1"/>
    <row r="72981" hidden="1"/>
    <row r="72982" hidden="1"/>
    <row r="72983" hidden="1"/>
    <row r="72984" hidden="1"/>
    <row r="72985" hidden="1"/>
    <row r="72986" hidden="1"/>
    <row r="72987" hidden="1"/>
    <row r="72988" hidden="1"/>
    <row r="72989" hidden="1"/>
    <row r="72990" hidden="1"/>
    <row r="72991" hidden="1"/>
    <row r="72992" hidden="1"/>
    <row r="72993" hidden="1"/>
    <row r="72994" hidden="1"/>
    <row r="72995" hidden="1"/>
    <row r="72996" hidden="1"/>
    <row r="72997" hidden="1"/>
    <row r="72998" hidden="1"/>
    <row r="72999" hidden="1"/>
    <row r="73000" hidden="1"/>
    <row r="73001" hidden="1"/>
    <row r="73002" hidden="1"/>
    <row r="73003" hidden="1"/>
    <row r="73004" hidden="1"/>
    <row r="73005" hidden="1"/>
    <row r="73006" hidden="1"/>
    <row r="73007" hidden="1"/>
    <row r="73008" hidden="1"/>
    <row r="73009" hidden="1"/>
    <row r="73010" hidden="1"/>
    <row r="73011" hidden="1"/>
    <row r="73012" hidden="1"/>
    <row r="73013" hidden="1"/>
    <row r="73014" hidden="1"/>
    <row r="73015" hidden="1"/>
    <row r="73016" hidden="1"/>
    <row r="73017" hidden="1"/>
    <row r="73018" hidden="1"/>
    <row r="73019" hidden="1"/>
    <row r="73020" hidden="1"/>
    <row r="73021" hidden="1"/>
    <row r="73022" hidden="1"/>
    <row r="73023" hidden="1"/>
    <row r="73024" hidden="1"/>
    <row r="73025" hidden="1"/>
    <row r="73026" hidden="1"/>
    <row r="73027" hidden="1"/>
    <row r="73028" hidden="1"/>
    <row r="73029" hidden="1"/>
    <row r="73030" hidden="1"/>
    <row r="73031" hidden="1"/>
    <row r="73032" hidden="1"/>
    <row r="73033" hidden="1"/>
    <row r="73034" hidden="1"/>
    <row r="73035" hidden="1"/>
    <row r="73036" hidden="1"/>
    <row r="73037" hidden="1"/>
    <row r="73038" hidden="1"/>
    <row r="73039" hidden="1"/>
    <row r="73040" hidden="1"/>
    <row r="73041" hidden="1"/>
    <row r="73042" hidden="1"/>
    <row r="73043" hidden="1"/>
    <row r="73044" hidden="1"/>
    <row r="73045" hidden="1"/>
    <row r="73046" hidden="1"/>
    <row r="73047" hidden="1"/>
    <row r="73048" hidden="1"/>
    <row r="73049" hidden="1"/>
    <row r="73050" hidden="1"/>
    <row r="73051" hidden="1"/>
    <row r="73052" hidden="1"/>
    <row r="73053" hidden="1"/>
    <row r="73054" hidden="1"/>
    <row r="73055" hidden="1"/>
    <row r="73056" hidden="1"/>
    <row r="73057" hidden="1"/>
    <row r="73058" hidden="1"/>
    <row r="73059" hidden="1"/>
    <row r="73060" hidden="1"/>
    <row r="73061" hidden="1"/>
    <row r="73062" hidden="1"/>
    <row r="73063" hidden="1"/>
    <row r="73064" hidden="1"/>
    <row r="73065" hidden="1"/>
    <row r="73066" hidden="1"/>
    <row r="73067" hidden="1"/>
    <row r="73068" hidden="1"/>
    <row r="73069" hidden="1"/>
    <row r="73070" hidden="1"/>
    <row r="73071" hidden="1"/>
    <row r="73072" hidden="1"/>
    <row r="73073" hidden="1"/>
    <row r="73074" hidden="1"/>
    <row r="73075" hidden="1"/>
    <row r="73076" hidden="1"/>
    <row r="73077" hidden="1"/>
    <row r="73078" hidden="1"/>
    <row r="73079" hidden="1"/>
    <row r="73080" hidden="1"/>
    <row r="73081" hidden="1"/>
    <row r="73082" hidden="1"/>
    <row r="73083" hidden="1"/>
    <row r="73084" hidden="1"/>
    <row r="73085" hidden="1"/>
    <row r="73086" hidden="1"/>
    <row r="73087" hidden="1"/>
    <row r="73088" hidden="1"/>
    <row r="73089" hidden="1"/>
    <row r="73090" hidden="1"/>
    <row r="73091" hidden="1"/>
    <row r="73092" hidden="1"/>
    <row r="73093" hidden="1"/>
    <row r="73094" hidden="1"/>
    <row r="73095" hidden="1"/>
    <row r="73096" hidden="1"/>
    <row r="73097" hidden="1"/>
    <row r="73098" hidden="1"/>
    <row r="73099" hidden="1"/>
    <row r="73100" hidden="1"/>
    <row r="73101" hidden="1"/>
    <row r="73102" hidden="1"/>
    <row r="73103" hidden="1"/>
    <row r="73104" hidden="1"/>
    <row r="73105" hidden="1"/>
    <row r="73106" hidden="1"/>
    <row r="73107" hidden="1"/>
    <row r="73108" hidden="1"/>
    <row r="73109" hidden="1"/>
    <row r="73110" hidden="1"/>
    <row r="73111" hidden="1"/>
    <row r="73112" hidden="1"/>
    <row r="73113" hidden="1"/>
    <row r="73114" hidden="1"/>
    <row r="73115" hidden="1"/>
    <row r="73116" hidden="1"/>
    <row r="73117" hidden="1"/>
    <row r="73118" hidden="1"/>
    <row r="73119" hidden="1"/>
    <row r="73120" hidden="1"/>
    <row r="73121" hidden="1"/>
    <row r="73122" hidden="1"/>
    <row r="73123" hidden="1"/>
    <row r="73124" hidden="1"/>
    <row r="73125" hidden="1"/>
    <row r="73126" hidden="1"/>
    <row r="73127" hidden="1"/>
    <row r="73128" hidden="1"/>
    <row r="73129" hidden="1"/>
    <row r="73130" hidden="1"/>
    <row r="73131" hidden="1"/>
    <row r="73132" hidden="1"/>
    <row r="73133" hidden="1"/>
    <row r="73134" hidden="1"/>
    <row r="73135" hidden="1"/>
    <row r="73136" hidden="1"/>
    <row r="73137" hidden="1"/>
    <row r="73138" hidden="1"/>
    <row r="73139" hidden="1"/>
    <row r="73140" hidden="1"/>
    <row r="73141" hidden="1"/>
    <row r="73142" hidden="1"/>
    <row r="73143" hidden="1"/>
    <row r="73144" hidden="1"/>
    <row r="73145" hidden="1"/>
    <row r="73146" hidden="1"/>
    <row r="73147" hidden="1"/>
    <row r="73148" hidden="1"/>
    <row r="73149" hidden="1"/>
    <row r="73150" hidden="1"/>
    <row r="73151" hidden="1"/>
    <row r="73152" hidden="1"/>
    <row r="73153" hidden="1"/>
    <row r="73154" hidden="1"/>
    <row r="73155" hidden="1"/>
    <row r="73156" hidden="1"/>
    <row r="73157" hidden="1"/>
    <row r="73158" hidden="1"/>
    <row r="73159" hidden="1"/>
    <row r="73160" hidden="1"/>
    <row r="73161" hidden="1"/>
    <row r="73162" hidden="1"/>
    <row r="73163" hidden="1"/>
    <row r="73164" hidden="1"/>
    <row r="73165" hidden="1"/>
    <row r="73166" hidden="1"/>
    <row r="73167" hidden="1"/>
    <row r="73168" hidden="1"/>
    <row r="73169" hidden="1"/>
    <row r="73170" hidden="1"/>
    <row r="73171" hidden="1"/>
    <row r="73172" hidden="1"/>
    <row r="73173" hidden="1"/>
    <row r="73174" hidden="1"/>
    <row r="73175" hidden="1"/>
    <row r="73176" hidden="1"/>
    <row r="73177" hidden="1"/>
    <row r="73178" hidden="1"/>
    <row r="73179" hidden="1"/>
    <row r="73180" hidden="1"/>
    <row r="73181" hidden="1"/>
    <row r="73182" hidden="1"/>
    <row r="73183" hidden="1"/>
    <row r="73184" hidden="1"/>
    <row r="73185" hidden="1"/>
    <row r="73186" hidden="1"/>
    <row r="73187" hidden="1"/>
    <row r="73188" hidden="1"/>
    <row r="73189" hidden="1"/>
    <row r="73190" hidden="1"/>
    <row r="73191" hidden="1"/>
    <row r="73192" hidden="1"/>
    <row r="73193" hidden="1"/>
    <row r="73194" hidden="1"/>
    <row r="73195" hidden="1"/>
    <row r="73196" hidden="1"/>
    <row r="73197" hidden="1"/>
    <row r="73198" hidden="1"/>
    <row r="73199" hidden="1"/>
    <row r="73200" hidden="1"/>
    <row r="73201" hidden="1"/>
    <row r="73202" hidden="1"/>
    <row r="73203" hidden="1"/>
    <row r="73204" hidden="1"/>
    <row r="73205" hidden="1"/>
    <row r="73206" hidden="1"/>
    <row r="73207" hidden="1"/>
    <row r="73208" hidden="1"/>
    <row r="73209" hidden="1"/>
    <row r="73210" hidden="1"/>
    <row r="73211" hidden="1"/>
    <row r="73212" hidden="1"/>
    <row r="73213" hidden="1"/>
    <row r="73214" hidden="1"/>
    <row r="73215" hidden="1"/>
    <row r="73216" hidden="1"/>
    <row r="73217" hidden="1"/>
    <row r="73218" hidden="1"/>
    <row r="73219" hidden="1"/>
    <row r="73220" hidden="1"/>
    <row r="73221" hidden="1"/>
    <row r="73222" hidden="1"/>
    <row r="73223" hidden="1"/>
    <row r="73224" hidden="1"/>
    <row r="73225" hidden="1"/>
    <row r="73226" hidden="1"/>
    <row r="73227" hidden="1"/>
    <row r="73228" hidden="1"/>
    <row r="73229" hidden="1"/>
    <row r="73230" hidden="1"/>
    <row r="73231" hidden="1"/>
    <row r="73232" hidden="1"/>
    <row r="73233" hidden="1"/>
    <row r="73234" hidden="1"/>
    <row r="73235" hidden="1"/>
    <row r="73236" hidden="1"/>
    <row r="73237" hidden="1"/>
    <row r="73238" hidden="1"/>
    <row r="73239" hidden="1"/>
    <row r="73240" hidden="1"/>
    <row r="73241" hidden="1"/>
    <row r="73242" hidden="1"/>
    <row r="73243" hidden="1"/>
    <row r="73244" hidden="1"/>
    <row r="73245" hidden="1"/>
    <row r="73246" hidden="1"/>
    <row r="73247" hidden="1"/>
    <row r="73248" hidden="1"/>
    <row r="73249" hidden="1"/>
    <row r="73250" hidden="1"/>
    <row r="73251" hidden="1"/>
    <row r="73252" hidden="1"/>
    <row r="73253" hidden="1"/>
    <row r="73254" hidden="1"/>
    <row r="73255" hidden="1"/>
    <row r="73256" hidden="1"/>
    <row r="73257" hidden="1"/>
    <row r="73258" hidden="1"/>
    <row r="73259" hidden="1"/>
    <row r="73260" hidden="1"/>
    <row r="73261" hidden="1"/>
    <row r="73262" hidden="1"/>
    <row r="73263" hidden="1"/>
    <row r="73264" hidden="1"/>
    <row r="73265" hidden="1"/>
    <row r="73266" hidden="1"/>
    <row r="73267" hidden="1"/>
    <row r="73268" hidden="1"/>
    <row r="73269" hidden="1"/>
    <row r="73270" hidden="1"/>
    <row r="73271" hidden="1"/>
    <row r="73272" hidden="1"/>
    <row r="73273" hidden="1"/>
    <row r="73274" hidden="1"/>
    <row r="73275" hidden="1"/>
    <row r="73276" hidden="1"/>
    <row r="73277" hidden="1"/>
    <row r="73278" hidden="1"/>
    <row r="73279" hidden="1"/>
    <row r="73280" hidden="1"/>
    <row r="73281" hidden="1"/>
    <row r="73282" hidden="1"/>
    <row r="73283" hidden="1"/>
    <row r="73284" hidden="1"/>
    <row r="73285" hidden="1"/>
    <row r="73286" hidden="1"/>
    <row r="73287" hidden="1"/>
    <row r="73288" hidden="1"/>
    <row r="73289" hidden="1"/>
    <row r="73290" hidden="1"/>
    <row r="73291" hidden="1"/>
    <row r="73292" hidden="1"/>
    <row r="73293" hidden="1"/>
    <row r="73294" hidden="1"/>
    <row r="73295" hidden="1"/>
    <row r="73296" hidden="1"/>
    <row r="73297" hidden="1"/>
    <row r="73298" hidden="1"/>
    <row r="73299" hidden="1"/>
    <row r="73300" hidden="1"/>
    <row r="73301" hidden="1"/>
    <row r="73302" hidden="1"/>
    <row r="73303" hidden="1"/>
    <row r="73304" hidden="1"/>
    <row r="73305" hidden="1"/>
    <row r="73306" hidden="1"/>
    <row r="73307" hidden="1"/>
    <row r="73308" hidden="1"/>
    <row r="73309" hidden="1"/>
    <row r="73310" hidden="1"/>
    <row r="73311" hidden="1"/>
    <row r="73312" hidden="1"/>
    <row r="73313" hidden="1"/>
    <row r="73314" hidden="1"/>
    <row r="73315" hidden="1"/>
    <row r="73316" hidden="1"/>
    <row r="73317" hidden="1"/>
    <row r="73318" hidden="1"/>
    <row r="73319" hidden="1"/>
    <row r="73320" hidden="1"/>
    <row r="73321" hidden="1"/>
    <row r="73322" hidden="1"/>
    <row r="73323" hidden="1"/>
    <row r="73324" hidden="1"/>
    <row r="73325" hidden="1"/>
    <row r="73326" hidden="1"/>
    <row r="73327" hidden="1"/>
    <row r="73328" hidden="1"/>
    <row r="73329" hidden="1"/>
    <row r="73330" hidden="1"/>
    <row r="73331" hidden="1"/>
    <row r="73332" hidden="1"/>
    <row r="73333" hidden="1"/>
    <row r="73334" hidden="1"/>
    <row r="73335" hidden="1"/>
    <row r="73336" hidden="1"/>
    <row r="73337" hidden="1"/>
    <row r="73338" hidden="1"/>
    <row r="73339" hidden="1"/>
    <row r="73340" hidden="1"/>
    <row r="73341" hidden="1"/>
    <row r="73342" hidden="1"/>
    <row r="73343" hidden="1"/>
    <row r="73344" hidden="1"/>
    <row r="73345" hidden="1"/>
    <row r="73346" hidden="1"/>
    <row r="73347" hidden="1"/>
    <row r="73348" hidden="1"/>
    <row r="73349" hidden="1"/>
    <row r="73350" hidden="1"/>
    <row r="73351" hidden="1"/>
    <row r="73352" hidden="1"/>
    <row r="73353" hidden="1"/>
    <row r="73354" hidden="1"/>
    <row r="73355" hidden="1"/>
    <row r="73356" hidden="1"/>
    <row r="73357" hidden="1"/>
    <row r="73358" hidden="1"/>
    <row r="73359" hidden="1"/>
    <row r="73360" hidden="1"/>
    <row r="73361" hidden="1"/>
    <row r="73362" hidden="1"/>
    <row r="73363" hidden="1"/>
    <row r="73364" hidden="1"/>
    <row r="73365" hidden="1"/>
    <row r="73366" hidden="1"/>
    <row r="73367" hidden="1"/>
    <row r="73368" hidden="1"/>
    <row r="73369" hidden="1"/>
    <row r="73370" hidden="1"/>
    <row r="73371" hidden="1"/>
    <row r="73372" hidden="1"/>
    <row r="73373" hidden="1"/>
    <row r="73374" hidden="1"/>
    <row r="73375" hidden="1"/>
    <row r="73376" hidden="1"/>
    <row r="73377" hidden="1"/>
    <row r="73378" hidden="1"/>
    <row r="73379" hidden="1"/>
    <row r="73380" hidden="1"/>
    <row r="73381" hidden="1"/>
    <row r="73382" hidden="1"/>
    <row r="73383" hidden="1"/>
    <row r="73384" hidden="1"/>
    <row r="73385" hidden="1"/>
    <row r="73386" hidden="1"/>
    <row r="73387" hidden="1"/>
    <row r="73388" hidden="1"/>
    <row r="73389" hidden="1"/>
    <row r="73390" hidden="1"/>
    <row r="73391" hidden="1"/>
    <row r="73392" hidden="1"/>
    <row r="73393" hidden="1"/>
    <row r="73394" hidden="1"/>
    <row r="73395" hidden="1"/>
    <row r="73396" hidden="1"/>
    <row r="73397" hidden="1"/>
    <row r="73398" hidden="1"/>
    <row r="73399" hidden="1"/>
    <row r="73400" hidden="1"/>
    <row r="73401" hidden="1"/>
    <row r="73402" hidden="1"/>
    <row r="73403" hidden="1"/>
    <row r="73404" hidden="1"/>
    <row r="73405" hidden="1"/>
    <row r="73406" hidden="1"/>
    <row r="73407" hidden="1"/>
    <row r="73408" hidden="1"/>
    <row r="73409" hidden="1"/>
    <row r="73410" hidden="1"/>
    <row r="73411" hidden="1"/>
    <row r="73412" hidden="1"/>
    <row r="73413" hidden="1"/>
    <row r="73414" hidden="1"/>
    <row r="73415" hidden="1"/>
    <row r="73416" hidden="1"/>
    <row r="73417" hidden="1"/>
    <row r="73418" hidden="1"/>
    <row r="73419" hidden="1"/>
    <row r="73420" hidden="1"/>
    <row r="73421" hidden="1"/>
    <row r="73422" hidden="1"/>
    <row r="73423" hidden="1"/>
    <row r="73424" hidden="1"/>
    <row r="73425" hidden="1"/>
    <row r="73426" hidden="1"/>
    <row r="73427" hidden="1"/>
    <row r="73428" hidden="1"/>
    <row r="73429" hidden="1"/>
    <row r="73430" hidden="1"/>
    <row r="73431" hidden="1"/>
    <row r="73432" hidden="1"/>
    <row r="73433" hidden="1"/>
    <row r="73434" hidden="1"/>
    <row r="73435" hidden="1"/>
    <row r="73436" hidden="1"/>
    <row r="73437" hidden="1"/>
    <row r="73438" hidden="1"/>
    <row r="73439" hidden="1"/>
    <row r="73440" hidden="1"/>
    <row r="73441" hidden="1"/>
    <row r="73442" hidden="1"/>
    <row r="73443" hidden="1"/>
    <row r="73444" hidden="1"/>
    <row r="73445" hidden="1"/>
    <row r="73446" hidden="1"/>
    <row r="73447" hidden="1"/>
    <row r="73448" hidden="1"/>
    <row r="73449" hidden="1"/>
    <row r="73450" hidden="1"/>
    <row r="73451" hidden="1"/>
    <row r="73452" hidden="1"/>
    <row r="73453" hidden="1"/>
    <row r="73454" hidden="1"/>
    <row r="73455" hidden="1"/>
    <row r="73456" hidden="1"/>
    <row r="73457" hidden="1"/>
    <row r="73458" hidden="1"/>
    <row r="73459" hidden="1"/>
    <row r="73460" hidden="1"/>
    <row r="73461" hidden="1"/>
    <row r="73462" hidden="1"/>
    <row r="73463" hidden="1"/>
    <row r="73464" hidden="1"/>
    <row r="73465" hidden="1"/>
    <row r="73466" hidden="1"/>
    <row r="73467" hidden="1"/>
    <row r="73468" hidden="1"/>
    <row r="73469" hidden="1"/>
    <row r="73470" hidden="1"/>
    <row r="73471" hidden="1"/>
    <row r="73472" hidden="1"/>
    <row r="73473" hidden="1"/>
    <row r="73474" hidden="1"/>
    <row r="73475" hidden="1"/>
    <row r="73476" hidden="1"/>
    <row r="73477" hidden="1"/>
    <row r="73478" hidden="1"/>
    <row r="73479" hidden="1"/>
    <row r="73480" hidden="1"/>
    <row r="73481" hidden="1"/>
    <row r="73482" hidden="1"/>
    <row r="73483" hidden="1"/>
    <row r="73484" hidden="1"/>
    <row r="73485" hidden="1"/>
    <row r="73486" hidden="1"/>
    <row r="73487" hidden="1"/>
    <row r="73488" hidden="1"/>
    <row r="73489" hidden="1"/>
    <row r="73490" hidden="1"/>
    <row r="73491" hidden="1"/>
    <row r="73492" hidden="1"/>
    <row r="73493" hidden="1"/>
    <row r="73494" hidden="1"/>
    <row r="73495" hidden="1"/>
    <row r="73496" hidden="1"/>
    <row r="73497" hidden="1"/>
    <row r="73498" hidden="1"/>
    <row r="73499" hidden="1"/>
    <row r="73500" hidden="1"/>
    <row r="73501" hidden="1"/>
    <row r="73502" hidden="1"/>
    <row r="73503" hidden="1"/>
    <row r="73504" hidden="1"/>
    <row r="73505" hidden="1"/>
    <row r="73506" hidden="1"/>
    <row r="73507" hidden="1"/>
    <row r="73508" hidden="1"/>
    <row r="73509" hidden="1"/>
    <row r="73510" hidden="1"/>
    <row r="73511" hidden="1"/>
    <row r="73512" hidden="1"/>
    <row r="73513" hidden="1"/>
    <row r="73514" hidden="1"/>
    <row r="73515" hidden="1"/>
    <row r="73516" hidden="1"/>
    <row r="73517" hidden="1"/>
    <row r="73518" hidden="1"/>
    <row r="73519" hidden="1"/>
    <row r="73520" hidden="1"/>
    <row r="73521" hidden="1"/>
    <row r="73522" hidden="1"/>
    <row r="73523" hidden="1"/>
    <row r="73524" hidden="1"/>
    <row r="73525" hidden="1"/>
    <row r="73526" hidden="1"/>
    <row r="73527" hidden="1"/>
    <row r="73528" hidden="1"/>
    <row r="73529" hidden="1"/>
    <row r="73530" hidden="1"/>
    <row r="73531" hidden="1"/>
    <row r="73532" hidden="1"/>
    <row r="73533" hidden="1"/>
    <row r="73534" hidden="1"/>
    <row r="73535" hidden="1"/>
    <row r="73536" hidden="1"/>
    <row r="73537" hidden="1"/>
    <row r="73538" hidden="1"/>
    <row r="73539" hidden="1"/>
    <row r="73540" hidden="1"/>
    <row r="73541" hidden="1"/>
    <row r="73542" hidden="1"/>
    <row r="73543" hidden="1"/>
    <row r="73544" hidden="1"/>
    <row r="73545" hidden="1"/>
    <row r="73546" hidden="1"/>
    <row r="73547" hidden="1"/>
    <row r="73548" hidden="1"/>
    <row r="73549" hidden="1"/>
    <row r="73550" hidden="1"/>
    <row r="73551" hidden="1"/>
    <row r="73552" hidden="1"/>
    <row r="73553" hidden="1"/>
    <row r="73554" hidden="1"/>
    <row r="73555" hidden="1"/>
    <row r="73556" hidden="1"/>
    <row r="73557" hidden="1"/>
    <row r="73558" hidden="1"/>
    <row r="73559" hidden="1"/>
    <row r="73560" hidden="1"/>
    <row r="73561" hidden="1"/>
    <row r="73562" hidden="1"/>
    <row r="73563" hidden="1"/>
    <row r="73564" hidden="1"/>
    <row r="73565" hidden="1"/>
    <row r="73566" hidden="1"/>
    <row r="73567" hidden="1"/>
    <row r="73568" hidden="1"/>
    <row r="73569" hidden="1"/>
    <row r="73570" hidden="1"/>
    <row r="73571" hidden="1"/>
    <row r="73572" hidden="1"/>
    <row r="73573" hidden="1"/>
    <row r="73574" hidden="1"/>
    <row r="73575" hidden="1"/>
    <row r="73576" hidden="1"/>
    <row r="73577" hidden="1"/>
    <row r="73578" hidden="1"/>
    <row r="73579" hidden="1"/>
    <row r="73580" hidden="1"/>
    <row r="73581" hidden="1"/>
    <row r="73582" hidden="1"/>
    <row r="73583" hidden="1"/>
    <row r="73584" hidden="1"/>
    <row r="73585" hidden="1"/>
    <row r="73586" hidden="1"/>
    <row r="73587" hidden="1"/>
    <row r="73588" hidden="1"/>
    <row r="73589" hidden="1"/>
    <row r="73590" hidden="1"/>
    <row r="73591" hidden="1"/>
    <row r="73592" hidden="1"/>
    <row r="73593" hidden="1"/>
    <row r="73594" hidden="1"/>
    <row r="73595" hidden="1"/>
    <row r="73596" hidden="1"/>
    <row r="73597" hidden="1"/>
    <row r="73598" hidden="1"/>
    <row r="73599" hidden="1"/>
    <row r="73600" hidden="1"/>
    <row r="73601" hidden="1"/>
    <row r="73602" hidden="1"/>
    <row r="73603" hidden="1"/>
    <row r="73604" hidden="1"/>
    <row r="73605" hidden="1"/>
    <row r="73606" hidden="1"/>
    <row r="73607" hidden="1"/>
    <row r="73608" hidden="1"/>
    <row r="73609" hidden="1"/>
    <row r="73610" hidden="1"/>
    <row r="73611" hidden="1"/>
    <row r="73612" hidden="1"/>
    <row r="73613" hidden="1"/>
    <row r="73614" hidden="1"/>
    <row r="73615" hidden="1"/>
    <row r="73616" hidden="1"/>
    <row r="73617" hidden="1"/>
    <row r="73618" hidden="1"/>
    <row r="73619" hidden="1"/>
    <row r="73620" hidden="1"/>
    <row r="73621" hidden="1"/>
    <row r="73622" hidden="1"/>
    <row r="73623" hidden="1"/>
    <row r="73624" hidden="1"/>
    <row r="73625" hidden="1"/>
    <row r="73626" hidden="1"/>
    <row r="73627" hidden="1"/>
    <row r="73628" hidden="1"/>
    <row r="73629" hidden="1"/>
    <row r="73630" hidden="1"/>
    <row r="73631" hidden="1"/>
    <row r="73632" hidden="1"/>
    <row r="73633" hidden="1"/>
    <row r="73634" hidden="1"/>
    <row r="73635" hidden="1"/>
    <row r="73636" hidden="1"/>
    <row r="73637" hidden="1"/>
    <row r="73638" hidden="1"/>
    <row r="73639" hidden="1"/>
    <row r="73640" hidden="1"/>
    <row r="73641" hidden="1"/>
    <row r="73642" hidden="1"/>
    <row r="73643" hidden="1"/>
    <row r="73644" hidden="1"/>
    <row r="73645" hidden="1"/>
    <row r="73646" hidden="1"/>
    <row r="73647" hidden="1"/>
    <row r="73648" hidden="1"/>
    <row r="73649" hidden="1"/>
    <row r="73650" hidden="1"/>
    <row r="73651" hidden="1"/>
    <row r="73652" hidden="1"/>
    <row r="73653" hidden="1"/>
    <row r="73654" hidden="1"/>
    <row r="73655" hidden="1"/>
    <row r="73656" hidden="1"/>
    <row r="73657" hidden="1"/>
    <row r="73658" hidden="1"/>
    <row r="73659" hidden="1"/>
    <row r="73660" hidden="1"/>
    <row r="73661" hidden="1"/>
    <row r="73662" hidden="1"/>
    <row r="73663" hidden="1"/>
    <row r="73664" hidden="1"/>
    <row r="73665" hidden="1"/>
    <row r="73666" hidden="1"/>
    <row r="73667" hidden="1"/>
    <row r="73668" hidden="1"/>
    <row r="73669" hidden="1"/>
    <row r="73670" hidden="1"/>
    <row r="73671" hidden="1"/>
    <row r="73672" hidden="1"/>
    <row r="73673" hidden="1"/>
    <row r="73674" hidden="1"/>
    <row r="73675" hidden="1"/>
    <row r="73676" hidden="1"/>
    <row r="73677" hidden="1"/>
    <row r="73678" hidden="1"/>
    <row r="73679" hidden="1"/>
    <row r="73680" hidden="1"/>
    <row r="73681" hidden="1"/>
    <row r="73682" hidden="1"/>
    <row r="73683" hidden="1"/>
    <row r="73684" hidden="1"/>
    <row r="73685" hidden="1"/>
    <row r="73686" hidden="1"/>
    <row r="73687" hidden="1"/>
    <row r="73688" hidden="1"/>
    <row r="73689" hidden="1"/>
    <row r="73690" hidden="1"/>
    <row r="73691" hidden="1"/>
    <row r="73692" hidden="1"/>
    <row r="73693" hidden="1"/>
    <row r="73694" hidden="1"/>
    <row r="73695" hidden="1"/>
    <row r="73696" hidden="1"/>
    <row r="73697" hidden="1"/>
    <row r="73698" hidden="1"/>
    <row r="73699" hidden="1"/>
    <row r="73700" hidden="1"/>
    <row r="73701" hidden="1"/>
    <row r="73702" hidden="1"/>
    <row r="73703" hidden="1"/>
    <row r="73704" hidden="1"/>
    <row r="73705" hidden="1"/>
    <row r="73706" hidden="1"/>
    <row r="73707" hidden="1"/>
    <row r="73708" hidden="1"/>
    <row r="73709" hidden="1"/>
    <row r="73710" hidden="1"/>
    <row r="73711" hidden="1"/>
    <row r="73712" hidden="1"/>
    <row r="73713" hidden="1"/>
    <row r="73714" hidden="1"/>
    <row r="73715" hidden="1"/>
    <row r="73716" hidden="1"/>
    <row r="73717" hidden="1"/>
    <row r="73718" hidden="1"/>
    <row r="73719" hidden="1"/>
    <row r="73720" hidden="1"/>
    <row r="73721" hidden="1"/>
    <row r="73722" hidden="1"/>
    <row r="73723" hidden="1"/>
    <row r="73724" hidden="1"/>
    <row r="73725" hidden="1"/>
    <row r="73726" hidden="1"/>
    <row r="73727" hidden="1"/>
    <row r="73728" hidden="1"/>
    <row r="73729" hidden="1"/>
    <row r="73730" hidden="1"/>
    <row r="73731" hidden="1"/>
    <row r="73732" hidden="1"/>
    <row r="73733" hidden="1"/>
    <row r="73734" hidden="1"/>
    <row r="73735" hidden="1"/>
    <row r="73736" hidden="1"/>
    <row r="73737" hidden="1"/>
    <row r="73738" hidden="1"/>
    <row r="73739" hidden="1"/>
    <row r="73740" hidden="1"/>
    <row r="73741" hidden="1"/>
    <row r="73742" hidden="1"/>
    <row r="73743" hidden="1"/>
    <row r="73744" hidden="1"/>
    <row r="73745" hidden="1"/>
    <row r="73746" hidden="1"/>
    <row r="73747" hidden="1"/>
    <row r="73748" hidden="1"/>
    <row r="73749" hidden="1"/>
    <row r="73750" hidden="1"/>
    <row r="73751" hidden="1"/>
    <row r="73752" hidden="1"/>
    <row r="73753" hidden="1"/>
    <row r="73754" hidden="1"/>
    <row r="73755" hidden="1"/>
    <row r="73756" hidden="1"/>
    <row r="73757" hidden="1"/>
    <row r="73758" hidden="1"/>
    <row r="73759" hidden="1"/>
    <row r="73760" hidden="1"/>
    <row r="73761" hidden="1"/>
    <row r="73762" hidden="1"/>
    <row r="73763" hidden="1"/>
    <row r="73764" hidden="1"/>
    <row r="73765" hidden="1"/>
    <row r="73766" hidden="1"/>
    <row r="73767" hidden="1"/>
    <row r="73768" hidden="1"/>
    <row r="73769" hidden="1"/>
    <row r="73770" hidden="1"/>
    <row r="73771" hidden="1"/>
    <row r="73772" hidden="1"/>
    <row r="73773" hidden="1"/>
    <row r="73774" hidden="1"/>
    <row r="73775" hidden="1"/>
    <row r="73776" hidden="1"/>
    <row r="73777" hidden="1"/>
    <row r="73778" hidden="1"/>
    <row r="73779" hidden="1"/>
    <row r="73780" hidden="1"/>
    <row r="73781" hidden="1"/>
    <row r="73782" hidden="1"/>
    <row r="73783" hidden="1"/>
    <row r="73784" hidden="1"/>
    <row r="73785" hidden="1"/>
    <row r="73786" hidden="1"/>
    <row r="73787" hidden="1"/>
    <row r="73788" hidden="1"/>
    <row r="73789" hidden="1"/>
    <row r="73790" hidden="1"/>
    <row r="73791" hidden="1"/>
    <row r="73792" hidden="1"/>
    <row r="73793" hidden="1"/>
    <row r="73794" hidden="1"/>
    <row r="73795" hidden="1"/>
    <row r="73796" hidden="1"/>
    <row r="73797" hidden="1"/>
    <row r="73798" hidden="1"/>
    <row r="73799" hidden="1"/>
    <row r="73800" hidden="1"/>
    <row r="73801" hidden="1"/>
    <row r="73802" hidden="1"/>
    <row r="73803" hidden="1"/>
    <row r="73804" hidden="1"/>
    <row r="73805" hidden="1"/>
    <row r="73806" hidden="1"/>
    <row r="73807" hidden="1"/>
    <row r="73808" hidden="1"/>
    <row r="73809" hidden="1"/>
    <row r="73810" hidden="1"/>
    <row r="73811" hidden="1"/>
    <row r="73812" hidden="1"/>
    <row r="73813" hidden="1"/>
    <row r="73814" hidden="1"/>
    <row r="73815" hidden="1"/>
    <row r="73816" hidden="1"/>
    <row r="73817" hidden="1"/>
    <row r="73818" hidden="1"/>
    <row r="73819" hidden="1"/>
    <row r="73820" hidden="1"/>
    <row r="73821" hidden="1"/>
    <row r="73822" hidden="1"/>
    <row r="73823" hidden="1"/>
    <row r="73824" hidden="1"/>
    <row r="73825" hidden="1"/>
    <row r="73826" hidden="1"/>
    <row r="73827" hidden="1"/>
    <row r="73828" hidden="1"/>
    <row r="73829" hidden="1"/>
    <row r="73830" hidden="1"/>
    <row r="73831" hidden="1"/>
    <row r="73832" hidden="1"/>
    <row r="73833" hidden="1"/>
    <row r="73834" hidden="1"/>
    <row r="73835" hidden="1"/>
    <row r="73836" hidden="1"/>
    <row r="73837" hidden="1"/>
    <row r="73838" hidden="1"/>
    <row r="73839" hidden="1"/>
    <row r="73840" hidden="1"/>
    <row r="73841" hidden="1"/>
    <row r="73842" hidden="1"/>
    <row r="73843" hidden="1"/>
    <row r="73844" hidden="1"/>
    <row r="73845" hidden="1"/>
    <row r="73846" hidden="1"/>
    <row r="73847" hidden="1"/>
    <row r="73848" hidden="1"/>
    <row r="73849" hidden="1"/>
    <row r="73850" hidden="1"/>
    <row r="73851" hidden="1"/>
    <row r="73852" hidden="1"/>
    <row r="73853" hidden="1"/>
    <row r="73854" hidden="1"/>
    <row r="73855" hidden="1"/>
    <row r="73856" hidden="1"/>
    <row r="73857" hidden="1"/>
    <row r="73858" hidden="1"/>
    <row r="73859" hidden="1"/>
    <row r="73860" hidden="1"/>
    <row r="73861" hidden="1"/>
    <row r="73862" hidden="1"/>
    <row r="73863" hidden="1"/>
    <row r="73864" hidden="1"/>
    <row r="73865" hidden="1"/>
    <row r="73866" hidden="1"/>
    <row r="73867" hidden="1"/>
    <row r="73868" hidden="1"/>
    <row r="73869" hidden="1"/>
    <row r="73870" hidden="1"/>
    <row r="73871" hidden="1"/>
    <row r="73872" hidden="1"/>
    <row r="73873" hidden="1"/>
    <row r="73874" hidden="1"/>
    <row r="73875" hidden="1"/>
    <row r="73876" hidden="1"/>
    <row r="73877" hidden="1"/>
    <row r="73878" hidden="1"/>
    <row r="73879" hidden="1"/>
    <row r="73880" hidden="1"/>
    <row r="73881" hidden="1"/>
    <row r="73882" hidden="1"/>
    <row r="73883" hidden="1"/>
    <row r="73884" hidden="1"/>
    <row r="73885" hidden="1"/>
    <row r="73886" hidden="1"/>
    <row r="73887" hidden="1"/>
    <row r="73888" hidden="1"/>
    <row r="73889" hidden="1"/>
    <row r="73890" hidden="1"/>
    <row r="73891" hidden="1"/>
    <row r="73892" hidden="1"/>
    <row r="73893" hidden="1"/>
    <row r="73894" hidden="1"/>
    <row r="73895" hidden="1"/>
    <row r="73896" hidden="1"/>
    <row r="73897" hidden="1"/>
    <row r="73898" hidden="1"/>
    <row r="73899" hidden="1"/>
    <row r="73900" hidden="1"/>
    <row r="73901" hidden="1"/>
    <row r="73902" hidden="1"/>
    <row r="73903" hidden="1"/>
    <row r="73904" hidden="1"/>
    <row r="73905" hidden="1"/>
    <row r="73906" hidden="1"/>
    <row r="73907" hidden="1"/>
    <row r="73908" hidden="1"/>
    <row r="73909" hidden="1"/>
    <row r="73910" hidden="1"/>
    <row r="73911" hidden="1"/>
    <row r="73912" hidden="1"/>
    <row r="73913" hidden="1"/>
    <row r="73914" hidden="1"/>
    <row r="73915" hidden="1"/>
    <row r="73916" hidden="1"/>
    <row r="73917" hidden="1"/>
    <row r="73918" hidden="1"/>
    <row r="73919" hidden="1"/>
    <row r="73920" hidden="1"/>
    <row r="73921" hidden="1"/>
    <row r="73922" hidden="1"/>
    <row r="73923" hidden="1"/>
    <row r="73924" hidden="1"/>
    <row r="73925" hidden="1"/>
    <row r="73926" hidden="1"/>
    <row r="73927" hidden="1"/>
    <row r="73928" hidden="1"/>
    <row r="73929" hidden="1"/>
    <row r="73930" hidden="1"/>
    <row r="73931" hidden="1"/>
    <row r="73932" hidden="1"/>
    <row r="73933" hidden="1"/>
    <row r="73934" hidden="1"/>
    <row r="73935" hidden="1"/>
    <row r="73936" hidden="1"/>
    <row r="73937" hidden="1"/>
    <row r="73938" hidden="1"/>
    <row r="73939" hidden="1"/>
    <row r="73940" hidden="1"/>
    <row r="73941" hidden="1"/>
    <row r="73942" hidden="1"/>
    <row r="73943" hidden="1"/>
    <row r="73944" hidden="1"/>
    <row r="73945" hidden="1"/>
    <row r="73946" hidden="1"/>
    <row r="73947" hidden="1"/>
    <row r="73948" hidden="1"/>
    <row r="73949" hidden="1"/>
    <row r="73950" hidden="1"/>
    <row r="73951" hidden="1"/>
    <row r="73952" hidden="1"/>
    <row r="73953" hidden="1"/>
    <row r="73954" hidden="1"/>
    <row r="73955" hidden="1"/>
    <row r="73956" hidden="1"/>
    <row r="73957" hidden="1"/>
    <row r="73958" hidden="1"/>
    <row r="73959" hidden="1"/>
    <row r="73960" hidden="1"/>
    <row r="73961" hidden="1"/>
    <row r="73962" hidden="1"/>
    <row r="73963" hidden="1"/>
    <row r="73964" hidden="1"/>
    <row r="73965" hidden="1"/>
    <row r="73966" hidden="1"/>
    <row r="73967" hidden="1"/>
    <row r="73968" hidden="1"/>
    <row r="73969" hidden="1"/>
    <row r="73970" hidden="1"/>
    <row r="73971" hidden="1"/>
    <row r="73972" hidden="1"/>
    <row r="73973" hidden="1"/>
    <row r="73974" hidden="1"/>
    <row r="73975" hidden="1"/>
    <row r="73976" hidden="1"/>
    <row r="73977" hidden="1"/>
    <row r="73978" hidden="1"/>
    <row r="73979" hidden="1"/>
    <row r="73980" hidden="1"/>
    <row r="73981" hidden="1"/>
    <row r="73982" hidden="1"/>
    <row r="73983" hidden="1"/>
    <row r="73984" hidden="1"/>
    <row r="73985" hidden="1"/>
    <row r="73986" hidden="1"/>
    <row r="73987" hidden="1"/>
    <row r="73988" hidden="1"/>
    <row r="73989" hidden="1"/>
    <row r="73990" hidden="1"/>
    <row r="73991" hidden="1"/>
    <row r="73992" hidden="1"/>
    <row r="73993" hidden="1"/>
    <row r="73994" hidden="1"/>
    <row r="73995" hidden="1"/>
    <row r="73996" hidden="1"/>
    <row r="73997" hidden="1"/>
    <row r="73998" hidden="1"/>
    <row r="73999" hidden="1"/>
    <row r="74000" hidden="1"/>
    <row r="74001" hidden="1"/>
    <row r="74002" hidden="1"/>
    <row r="74003" hidden="1"/>
    <row r="74004" hidden="1"/>
    <row r="74005" hidden="1"/>
    <row r="74006" hidden="1"/>
    <row r="74007" hidden="1"/>
    <row r="74008" hidden="1"/>
    <row r="74009" hidden="1"/>
    <row r="74010" hidden="1"/>
    <row r="74011" hidden="1"/>
    <row r="74012" hidden="1"/>
    <row r="74013" hidden="1"/>
    <row r="74014" hidden="1"/>
    <row r="74015" hidden="1"/>
    <row r="74016" hidden="1"/>
    <row r="74017" hidden="1"/>
    <row r="74018" hidden="1"/>
    <row r="74019" hidden="1"/>
    <row r="74020" hidden="1"/>
    <row r="74021" hidden="1"/>
    <row r="74022" hidden="1"/>
    <row r="74023" hidden="1"/>
    <row r="74024" hidden="1"/>
    <row r="74025" hidden="1"/>
    <row r="74026" hidden="1"/>
    <row r="74027" hidden="1"/>
    <row r="74028" hidden="1"/>
    <row r="74029" hidden="1"/>
    <row r="74030" hidden="1"/>
    <row r="74031" hidden="1"/>
    <row r="74032" hidden="1"/>
    <row r="74033" hidden="1"/>
    <row r="74034" hidden="1"/>
    <row r="74035" hidden="1"/>
    <row r="74036" hidden="1"/>
    <row r="74037" hidden="1"/>
    <row r="74038" hidden="1"/>
    <row r="74039" hidden="1"/>
    <row r="74040" hidden="1"/>
    <row r="74041" hidden="1"/>
    <row r="74042" hidden="1"/>
    <row r="74043" hidden="1"/>
    <row r="74044" hidden="1"/>
    <row r="74045" hidden="1"/>
    <row r="74046" hidden="1"/>
    <row r="74047" hidden="1"/>
    <row r="74048" hidden="1"/>
    <row r="74049" hidden="1"/>
    <row r="74050" hidden="1"/>
    <row r="74051" hidden="1"/>
    <row r="74052" hidden="1"/>
    <row r="74053" hidden="1"/>
    <row r="74054" hidden="1"/>
    <row r="74055" hidden="1"/>
    <row r="74056" hidden="1"/>
    <row r="74057" hidden="1"/>
    <row r="74058" hidden="1"/>
    <row r="74059" hidden="1"/>
    <row r="74060" hidden="1"/>
    <row r="74061" hidden="1"/>
    <row r="74062" hidden="1"/>
    <row r="74063" hidden="1"/>
    <row r="74064" hidden="1"/>
    <row r="74065" hidden="1"/>
    <row r="74066" hidden="1"/>
    <row r="74067" hidden="1"/>
    <row r="74068" hidden="1"/>
    <row r="74069" hidden="1"/>
    <row r="74070" hidden="1"/>
    <row r="74071" hidden="1"/>
    <row r="74072" hidden="1"/>
    <row r="74073" hidden="1"/>
    <row r="74074" hidden="1"/>
    <row r="74075" hidden="1"/>
    <row r="74076" hidden="1"/>
    <row r="74077" hidden="1"/>
    <row r="74078" hidden="1"/>
    <row r="74079" hidden="1"/>
    <row r="74080" hidden="1"/>
    <row r="74081" hidden="1"/>
    <row r="74082" hidden="1"/>
    <row r="74083" hidden="1"/>
    <row r="74084" hidden="1"/>
    <row r="74085" hidden="1"/>
    <row r="74086" hidden="1"/>
    <row r="74087" hidden="1"/>
    <row r="74088" hidden="1"/>
    <row r="74089" hidden="1"/>
    <row r="74090" hidden="1"/>
    <row r="74091" hidden="1"/>
    <row r="74092" hidden="1"/>
    <row r="74093" hidden="1"/>
    <row r="74094" hidden="1"/>
    <row r="74095" hidden="1"/>
    <row r="74096" hidden="1"/>
    <row r="74097" hidden="1"/>
    <row r="74098" hidden="1"/>
    <row r="74099" hidden="1"/>
    <row r="74100" hidden="1"/>
    <row r="74101" hidden="1"/>
    <row r="74102" hidden="1"/>
    <row r="74103" hidden="1"/>
    <row r="74104" hidden="1"/>
    <row r="74105" hidden="1"/>
    <row r="74106" hidden="1"/>
    <row r="74107" hidden="1"/>
    <row r="74108" hidden="1"/>
    <row r="74109" hidden="1"/>
    <row r="74110" hidden="1"/>
    <row r="74111" hidden="1"/>
    <row r="74112" hidden="1"/>
    <row r="74113" hidden="1"/>
    <row r="74114" hidden="1"/>
    <row r="74115" hidden="1"/>
    <row r="74116" hidden="1"/>
    <row r="74117" hidden="1"/>
    <row r="74118" hidden="1"/>
    <row r="74119" hidden="1"/>
    <row r="74120" hidden="1"/>
    <row r="74121" hidden="1"/>
    <row r="74122" hidden="1"/>
    <row r="74123" hidden="1"/>
    <row r="74124" hidden="1"/>
    <row r="74125" hidden="1"/>
    <row r="74126" hidden="1"/>
    <row r="74127" hidden="1"/>
    <row r="74128" hidden="1"/>
    <row r="74129" hidden="1"/>
    <row r="74130" hidden="1"/>
    <row r="74131" hidden="1"/>
    <row r="74132" hidden="1"/>
    <row r="74133" hidden="1"/>
    <row r="74134" hidden="1"/>
    <row r="74135" hidden="1"/>
    <row r="74136" hidden="1"/>
    <row r="74137" hidden="1"/>
    <row r="74138" hidden="1"/>
    <row r="74139" hidden="1"/>
    <row r="74140" hidden="1"/>
    <row r="74141" hidden="1"/>
    <row r="74142" hidden="1"/>
    <row r="74143" hidden="1"/>
    <row r="74144" hidden="1"/>
    <row r="74145" hidden="1"/>
    <row r="74146" hidden="1"/>
    <row r="74147" hidden="1"/>
    <row r="74148" hidden="1"/>
    <row r="74149" hidden="1"/>
    <row r="74150" hidden="1"/>
    <row r="74151" hidden="1"/>
    <row r="74152" hidden="1"/>
    <row r="74153" hidden="1"/>
    <row r="74154" hidden="1"/>
    <row r="74155" hidden="1"/>
    <row r="74156" hidden="1"/>
    <row r="74157" hidden="1"/>
    <row r="74158" hidden="1"/>
    <row r="74159" hidden="1"/>
    <row r="74160" hidden="1"/>
    <row r="74161" hidden="1"/>
    <row r="74162" hidden="1"/>
    <row r="74163" hidden="1"/>
    <row r="74164" hidden="1"/>
    <row r="74165" hidden="1"/>
    <row r="74166" hidden="1"/>
    <row r="74167" hidden="1"/>
    <row r="74168" hidden="1"/>
    <row r="74169" hidden="1"/>
    <row r="74170" hidden="1"/>
    <row r="74171" hidden="1"/>
    <row r="74172" hidden="1"/>
    <row r="74173" hidden="1"/>
    <row r="74174" hidden="1"/>
    <row r="74175" hidden="1"/>
    <row r="74176" hidden="1"/>
    <row r="74177" hidden="1"/>
    <row r="74178" hidden="1"/>
    <row r="74179" hidden="1"/>
    <row r="74180" hidden="1"/>
    <row r="74181" hidden="1"/>
    <row r="74182" hidden="1"/>
    <row r="74183" hidden="1"/>
    <row r="74184" hidden="1"/>
    <row r="74185" hidden="1"/>
    <row r="74186" hidden="1"/>
    <row r="74187" hidden="1"/>
    <row r="74188" hidden="1"/>
    <row r="74189" hidden="1"/>
    <row r="74190" hidden="1"/>
    <row r="74191" hidden="1"/>
    <row r="74192" hidden="1"/>
    <row r="74193" hidden="1"/>
    <row r="74194" hidden="1"/>
    <row r="74195" hidden="1"/>
    <row r="74196" hidden="1"/>
    <row r="74197" hidden="1"/>
    <row r="74198" hidden="1"/>
    <row r="74199" hidden="1"/>
    <row r="74200" hidden="1"/>
    <row r="74201" hidden="1"/>
    <row r="74202" hidden="1"/>
    <row r="74203" hidden="1"/>
    <row r="74204" hidden="1"/>
    <row r="74205" hidden="1"/>
    <row r="74206" hidden="1"/>
    <row r="74207" hidden="1"/>
    <row r="74208" hidden="1"/>
    <row r="74209" hidden="1"/>
    <row r="74210" hidden="1"/>
    <row r="74211" hidden="1"/>
    <row r="74212" hidden="1"/>
    <row r="74213" hidden="1"/>
    <row r="74214" hidden="1"/>
    <row r="74215" hidden="1"/>
    <row r="74216" hidden="1"/>
    <row r="74217" hidden="1"/>
    <row r="74218" hidden="1"/>
    <row r="74219" hidden="1"/>
    <row r="74220" hidden="1"/>
    <row r="74221" hidden="1"/>
    <row r="74222" hidden="1"/>
    <row r="74223" hidden="1"/>
    <row r="74224" hidden="1"/>
    <row r="74225" hidden="1"/>
    <row r="74226" hidden="1"/>
    <row r="74227" hidden="1"/>
    <row r="74228" hidden="1"/>
    <row r="74229" hidden="1"/>
    <row r="74230" hidden="1"/>
    <row r="74231" hidden="1"/>
    <row r="74232" hidden="1"/>
    <row r="74233" hidden="1"/>
    <row r="74234" hidden="1"/>
    <row r="74235" hidden="1"/>
    <row r="74236" hidden="1"/>
    <row r="74237" hidden="1"/>
    <row r="74238" hidden="1"/>
    <row r="74239" hidden="1"/>
    <row r="74240" hidden="1"/>
    <row r="74241" hidden="1"/>
    <row r="74242" hidden="1"/>
    <row r="74243" hidden="1"/>
    <row r="74244" hidden="1"/>
    <row r="74245" hidden="1"/>
    <row r="74246" hidden="1"/>
    <row r="74247" hidden="1"/>
    <row r="74248" hidden="1"/>
    <row r="74249" hidden="1"/>
    <row r="74250" hidden="1"/>
    <row r="74251" hidden="1"/>
    <row r="74252" hidden="1"/>
    <row r="74253" hidden="1"/>
    <row r="74254" hidden="1"/>
    <row r="74255" hidden="1"/>
    <row r="74256" hidden="1"/>
    <row r="74257" hidden="1"/>
    <row r="74258" hidden="1"/>
    <row r="74259" hidden="1"/>
    <row r="74260" hidden="1"/>
    <row r="74261" hidden="1"/>
    <row r="74262" hidden="1"/>
    <row r="74263" hidden="1"/>
    <row r="74264" hidden="1"/>
    <row r="74265" hidden="1"/>
    <row r="74266" hidden="1"/>
    <row r="74267" hidden="1"/>
    <row r="74268" hidden="1"/>
    <row r="74269" hidden="1"/>
    <row r="74270" hidden="1"/>
    <row r="74271" hidden="1"/>
    <row r="74272" hidden="1"/>
    <row r="74273" hidden="1"/>
    <row r="74274" hidden="1"/>
    <row r="74275" hidden="1"/>
    <row r="74276" hidden="1"/>
    <row r="74277" hidden="1"/>
    <row r="74278" hidden="1"/>
    <row r="74279" hidden="1"/>
    <row r="74280" hidden="1"/>
    <row r="74281" hidden="1"/>
    <row r="74282" hidden="1"/>
    <row r="74283" hidden="1"/>
    <row r="74284" hidden="1"/>
    <row r="74285" hidden="1"/>
    <row r="74286" hidden="1"/>
    <row r="74287" hidden="1"/>
    <row r="74288" hidden="1"/>
    <row r="74289" hidden="1"/>
    <row r="74290" hidden="1"/>
    <row r="74291" hidden="1"/>
    <row r="74292" hidden="1"/>
    <row r="74293" hidden="1"/>
    <row r="74294" hidden="1"/>
    <row r="74295" hidden="1"/>
    <row r="74296" hidden="1"/>
    <row r="74297" hidden="1"/>
    <row r="74298" hidden="1"/>
    <row r="74299" hidden="1"/>
    <row r="74300" hidden="1"/>
    <row r="74301" hidden="1"/>
    <row r="74302" hidden="1"/>
    <row r="74303" hidden="1"/>
    <row r="74304" hidden="1"/>
    <row r="74305" hidden="1"/>
    <row r="74306" hidden="1"/>
    <row r="74307" hidden="1"/>
    <row r="74308" hidden="1"/>
    <row r="74309" hidden="1"/>
    <row r="74310" hidden="1"/>
    <row r="74311" hidden="1"/>
    <row r="74312" hidden="1"/>
    <row r="74313" hidden="1"/>
    <row r="74314" hidden="1"/>
    <row r="74315" hidden="1"/>
    <row r="74316" hidden="1"/>
    <row r="74317" hidden="1"/>
    <row r="74318" hidden="1"/>
    <row r="74319" hidden="1"/>
    <row r="74320" hidden="1"/>
    <row r="74321" hidden="1"/>
    <row r="74322" hidden="1"/>
    <row r="74323" hidden="1"/>
    <row r="74324" hidden="1"/>
    <row r="74325" hidden="1"/>
    <row r="74326" hidden="1"/>
    <row r="74327" hidden="1"/>
    <row r="74328" hidden="1"/>
    <row r="74329" hidden="1"/>
    <row r="74330" hidden="1"/>
    <row r="74331" hidden="1"/>
    <row r="74332" hidden="1"/>
    <row r="74333" hidden="1"/>
    <row r="74334" hidden="1"/>
    <row r="74335" hidden="1"/>
    <row r="74336" hidden="1"/>
    <row r="74337" hidden="1"/>
    <row r="74338" hidden="1"/>
    <row r="74339" hidden="1"/>
    <row r="74340" hidden="1"/>
    <row r="74341" hidden="1"/>
    <row r="74342" hidden="1"/>
    <row r="74343" hidden="1"/>
    <row r="74344" hidden="1"/>
    <row r="74345" hidden="1"/>
    <row r="74346" hidden="1"/>
    <row r="74347" hidden="1"/>
    <row r="74348" hidden="1"/>
    <row r="74349" hidden="1"/>
    <row r="74350" hidden="1"/>
    <row r="74351" hidden="1"/>
    <row r="74352" hidden="1"/>
    <row r="74353" hidden="1"/>
    <row r="74354" hidden="1"/>
    <row r="74355" hidden="1"/>
    <row r="74356" hidden="1"/>
    <row r="74357" hidden="1"/>
    <row r="74358" hidden="1"/>
    <row r="74359" hidden="1"/>
    <row r="74360" hidden="1"/>
    <row r="74361" hidden="1"/>
    <row r="74362" hidden="1"/>
    <row r="74363" hidden="1"/>
    <row r="74364" hidden="1"/>
    <row r="74365" hidden="1"/>
    <row r="74366" hidden="1"/>
    <row r="74367" hidden="1"/>
    <row r="74368" hidden="1"/>
    <row r="74369" hidden="1"/>
    <row r="74370" hidden="1"/>
    <row r="74371" hidden="1"/>
    <row r="74372" hidden="1"/>
    <row r="74373" hidden="1"/>
    <row r="74374" hidden="1"/>
    <row r="74375" hidden="1"/>
    <row r="74376" hidden="1"/>
    <row r="74377" hidden="1"/>
    <row r="74378" hidden="1"/>
    <row r="74379" hidden="1"/>
    <row r="74380" hidden="1"/>
    <row r="74381" hidden="1"/>
    <row r="74382" hidden="1"/>
    <row r="74383" hidden="1"/>
    <row r="74384" hidden="1"/>
    <row r="74385" hidden="1"/>
    <row r="74386" hidden="1"/>
    <row r="74387" hidden="1"/>
    <row r="74388" hidden="1"/>
    <row r="74389" hidden="1"/>
    <row r="74390" hidden="1"/>
    <row r="74391" hidden="1"/>
    <row r="74392" hidden="1"/>
    <row r="74393" hidden="1"/>
    <row r="74394" hidden="1"/>
    <row r="74395" hidden="1"/>
    <row r="74396" hidden="1"/>
    <row r="74397" hidden="1"/>
    <row r="74398" hidden="1"/>
    <row r="74399" hidden="1"/>
    <row r="74400" hidden="1"/>
    <row r="74401" hidden="1"/>
    <row r="74402" hidden="1"/>
    <row r="74403" hidden="1"/>
    <row r="74404" hidden="1"/>
    <row r="74405" hidden="1"/>
    <row r="74406" hidden="1"/>
    <row r="74407" hidden="1"/>
    <row r="74408" hidden="1"/>
    <row r="74409" hidden="1"/>
    <row r="74410" hidden="1"/>
    <row r="74411" hidden="1"/>
    <row r="74412" hidden="1"/>
    <row r="74413" hidden="1"/>
    <row r="74414" hidden="1"/>
    <row r="74415" hidden="1"/>
    <row r="74416" hidden="1"/>
    <row r="74417" hidden="1"/>
    <row r="74418" hidden="1"/>
    <row r="74419" hidden="1"/>
    <row r="74420" hidden="1"/>
    <row r="74421" hidden="1"/>
    <row r="74422" hidden="1"/>
    <row r="74423" hidden="1"/>
    <row r="74424" hidden="1"/>
    <row r="74425" hidden="1"/>
    <row r="74426" hidden="1"/>
    <row r="74427" hidden="1"/>
    <row r="74428" hidden="1"/>
    <row r="74429" hidden="1"/>
    <row r="74430" hidden="1"/>
    <row r="74431" hidden="1"/>
    <row r="74432" hidden="1"/>
    <row r="74433" hidden="1"/>
    <row r="74434" hidden="1"/>
    <row r="74435" hidden="1"/>
    <row r="74436" hidden="1"/>
    <row r="74437" hidden="1"/>
    <row r="74438" hidden="1"/>
    <row r="74439" hidden="1"/>
    <row r="74440" hidden="1"/>
    <row r="74441" hidden="1"/>
    <row r="74442" hidden="1"/>
    <row r="74443" hidden="1"/>
    <row r="74444" hidden="1"/>
    <row r="74445" hidden="1"/>
    <row r="74446" hidden="1"/>
    <row r="74447" hidden="1"/>
    <row r="74448" hidden="1"/>
    <row r="74449" hidden="1"/>
    <row r="74450" hidden="1"/>
    <row r="74451" hidden="1"/>
    <row r="74452" hidden="1"/>
    <row r="74453" hidden="1"/>
    <row r="74454" hidden="1"/>
    <row r="74455" hidden="1"/>
    <row r="74456" hidden="1"/>
    <row r="74457" hidden="1"/>
    <row r="74458" hidden="1"/>
    <row r="74459" hidden="1"/>
    <row r="74460" hidden="1"/>
    <row r="74461" hidden="1"/>
    <row r="74462" hidden="1"/>
    <row r="74463" hidden="1"/>
    <row r="74464" hidden="1"/>
    <row r="74465" hidden="1"/>
    <row r="74466" hidden="1"/>
    <row r="74467" hidden="1"/>
    <row r="74468" hidden="1"/>
    <row r="74469" hidden="1"/>
    <row r="74470" hidden="1"/>
    <row r="74471" hidden="1"/>
    <row r="74472" hidden="1"/>
    <row r="74473" hidden="1"/>
    <row r="74474" hidden="1"/>
    <row r="74475" hidden="1"/>
    <row r="74476" hidden="1"/>
    <row r="74477" hidden="1"/>
    <row r="74478" hidden="1"/>
    <row r="74479" hidden="1"/>
    <row r="74480" hidden="1"/>
    <row r="74481" hidden="1"/>
    <row r="74482" hidden="1"/>
    <row r="74483" hidden="1"/>
    <row r="74484" hidden="1"/>
    <row r="74485" hidden="1"/>
    <row r="74486" hidden="1"/>
    <row r="74487" hidden="1"/>
    <row r="74488" hidden="1"/>
    <row r="74489" hidden="1"/>
    <row r="74490" hidden="1"/>
    <row r="74491" hidden="1"/>
    <row r="74492" hidden="1"/>
    <row r="74493" hidden="1"/>
    <row r="74494" hidden="1"/>
    <row r="74495" hidden="1"/>
    <row r="74496" hidden="1"/>
    <row r="74497" hidden="1"/>
    <row r="74498" hidden="1"/>
    <row r="74499" hidden="1"/>
    <row r="74500" hidden="1"/>
    <row r="74501" hidden="1"/>
    <row r="74502" hidden="1"/>
    <row r="74503" hidden="1"/>
    <row r="74504" hidden="1"/>
    <row r="74505" hidden="1"/>
    <row r="74506" hidden="1"/>
    <row r="74507" hidden="1"/>
    <row r="74508" hidden="1"/>
    <row r="74509" hidden="1"/>
    <row r="74510" hidden="1"/>
    <row r="74511" hidden="1"/>
    <row r="74512" hidden="1"/>
    <row r="74513" hidden="1"/>
    <row r="74514" hidden="1"/>
    <row r="74515" hidden="1"/>
    <row r="74516" hidden="1"/>
    <row r="74517" hidden="1"/>
    <row r="74518" hidden="1"/>
    <row r="74519" hidden="1"/>
    <row r="74520" hidden="1"/>
    <row r="74521" hidden="1"/>
    <row r="74522" hidden="1"/>
    <row r="74523" hidden="1"/>
    <row r="74524" hidden="1"/>
    <row r="74525" hidden="1"/>
    <row r="74526" hidden="1"/>
    <row r="74527" hidden="1"/>
    <row r="74528" hidden="1"/>
    <row r="74529" hidden="1"/>
    <row r="74530" hidden="1"/>
    <row r="74531" hidden="1"/>
    <row r="74532" hidden="1"/>
    <row r="74533" hidden="1"/>
    <row r="74534" hidden="1"/>
    <row r="74535" hidden="1"/>
    <row r="74536" hidden="1"/>
    <row r="74537" hidden="1"/>
    <row r="74538" hidden="1"/>
    <row r="74539" hidden="1"/>
    <row r="74540" hidden="1"/>
    <row r="74541" hidden="1"/>
    <row r="74542" hidden="1"/>
    <row r="74543" hidden="1"/>
    <row r="74544" hidden="1"/>
    <row r="74545" hidden="1"/>
    <row r="74546" hidden="1"/>
    <row r="74547" hidden="1"/>
    <row r="74548" hidden="1"/>
    <row r="74549" hidden="1"/>
    <row r="74550" hidden="1"/>
    <row r="74551" hidden="1"/>
    <row r="74552" hidden="1"/>
    <row r="74553" hidden="1"/>
    <row r="74554" hidden="1"/>
    <row r="74555" hidden="1"/>
    <row r="74556" hidden="1"/>
    <row r="74557" hidden="1"/>
    <row r="74558" hidden="1"/>
    <row r="74559" hidden="1"/>
    <row r="74560" hidden="1"/>
    <row r="74561" hidden="1"/>
    <row r="74562" hidden="1"/>
    <row r="74563" hidden="1"/>
    <row r="74564" hidden="1"/>
    <row r="74565" hidden="1"/>
    <row r="74566" hidden="1"/>
    <row r="74567" hidden="1"/>
    <row r="74568" hidden="1"/>
    <row r="74569" hidden="1"/>
    <row r="74570" hidden="1"/>
    <row r="74571" hidden="1"/>
    <row r="74572" hidden="1"/>
    <row r="74573" hidden="1"/>
    <row r="74574" hidden="1"/>
    <row r="74575" hidden="1"/>
    <row r="74576" hidden="1"/>
    <row r="74577" hidden="1"/>
    <row r="74578" hidden="1"/>
    <row r="74579" hidden="1"/>
    <row r="74580" hidden="1"/>
    <row r="74581" hidden="1"/>
    <row r="74582" hidden="1"/>
    <row r="74583" hidden="1"/>
    <row r="74584" hidden="1"/>
    <row r="74585" hidden="1"/>
    <row r="74586" hidden="1"/>
    <row r="74587" hidden="1"/>
    <row r="74588" hidden="1"/>
    <row r="74589" hidden="1"/>
    <row r="74590" hidden="1"/>
    <row r="74591" hidden="1"/>
    <row r="74592" hidden="1"/>
    <row r="74593" hidden="1"/>
    <row r="74594" hidden="1"/>
    <row r="74595" hidden="1"/>
    <row r="74596" hidden="1"/>
    <row r="74597" hidden="1"/>
    <row r="74598" hidden="1"/>
    <row r="74599" hidden="1"/>
    <row r="74600" hidden="1"/>
    <row r="74601" hidden="1"/>
    <row r="74602" hidden="1"/>
    <row r="74603" hidden="1"/>
    <row r="74604" hidden="1"/>
    <row r="74605" hidden="1"/>
    <row r="74606" hidden="1"/>
    <row r="74607" hidden="1"/>
    <row r="74608" hidden="1"/>
    <row r="74609" hidden="1"/>
    <row r="74610" hidden="1"/>
    <row r="74611" hidden="1"/>
    <row r="74612" hidden="1"/>
    <row r="74613" hidden="1"/>
    <row r="74614" hidden="1"/>
    <row r="74615" hidden="1"/>
    <row r="74616" hidden="1"/>
    <row r="74617" hidden="1"/>
    <row r="74618" hidden="1"/>
    <row r="74619" hidden="1"/>
    <row r="74620" hidden="1"/>
    <row r="74621" hidden="1"/>
    <row r="74622" hidden="1"/>
    <row r="74623" hidden="1"/>
    <row r="74624" hidden="1"/>
    <row r="74625" hidden="1"/>
    <row r="74626" hidden="1"/>
    <row r="74627" hidden="1"/>
    <row r="74628" hidden="1"/>
    <row r="74629" hidden="1"/>
    <row r="74630" hidden="1"/>
    <row r="74631" hidden="1"/>
    <row r="74632" hidden="1"/>
    <row r="74633" hidden="1"/>
    <row r="74634" hidden="1"/>
    <row r="74635" hidden="1"/>
    <row r="74636" hidden="1"/>
    <row r="74637" hidden="1"/>
    <row r="74638" hidden="1"/>
    <row r="74639" hidden="1"/>
    <row r="74640" hidden="1"/>
    <row r="74641" hidden="1"/>
    <row r="74642" hidden="1"/>
    <row r="74643" hidden="1"/>
    <row r="74644" hidden="1"/>
    <row r="74645" hidden="1"/>
    <row r="74646" hidden="1"/>
    <row r="74647" hidden="1"/>
    <row r="74648" hidden="1"/>
    <row r="74649" hidden="1"/>
    <row r="74650" hidden="1"/>
    <row r="74651" hidden="1"/>
    <row r="74652" hidden="1"/>
    <row r="74653" hidden="1"/>
    <row r="74654" hidden="1"/>
    <row r="74655" hidden="1"/>
    <row r="74656" hidden="1"/>
    <row r="74657" hidden="1"/>
    <row r="74658" hidden="1"/>
    <row r="74659" hidden="1"/>
    <row r="74660" hidden="1"/>
    <row r="74661" hidden="1"/>
    <row r="74662" hidden="1"/>
    <row r="74663" hidden="1"/>
    <row r="74664" hidden="1"/>
    <row r="74665" hidden="1"/>
    <row r="74666" hidden="1"/>
    <row r="74667" hidden="1"/>
    <row r="74668" hidden="1"/>
    <row r="74669" hidden="1"/>
    <row r="74670" hidden="1"/>
    <row r="74671" hidden="1"/>
    <row r="74672" hidden="1"/>
    <row r="74673" hidden="1"/>
    <row r="74674" hidden="1"/>
    <row r="74675" hidden="1"/>
    <row r="74676" hidden="1"/>
    <row r="74677" hidden="1"/>
    <row r="74678" hidden="1"/>
    <row r="74679" hidden="1"/>
    <row r="74680" hidden="1"/>
    <row r="74681" hidden="1"/>
    <row r="74682" hidden="1"/>
    <row r="74683" hidden="1"/>
    <row r="74684" hidden="1"/>
    <row r="74685" hidden="1"/>
    <row r="74686" hidden="1"/>
    <row r="74687" hidden="1"/>
    <row r="74688" hidden="1"/>
    <row r="74689" hidden="1"/>
    <row r="74690" hidden="1"/>
    <row r="74691" hidden="1"/>
    <row r="74692" hidden="1"/>
    <row r="74693" hidden="1"/>
    <row r="74694" hidden="1"/>
    <row r="74695" hidden="1"/>
    <row r="74696" hidden="1"/>
    <row r="74697" hidden="1"/>
    <row r="74698" hidden="1"/>
    <row r="74699" hidden="1"/>
    <row r="74700" hidden="1"/>
    <row r="74701" hidden="1"/>
    <row r="74702" hidden="1"/>
    <row r="74703" hidden="1"/>
    <row r="74704" hidden="1"/>
    <row r="74705" hidden="1"/>
    <row r="74706" hidden="1"/>
    <row r="74707" hidden="1"/>
    <row r="74708" hidden="1"/>
    <row r="74709" hidden="1"/>
    <row r="74710" hidden="1"/>
    <row r="74711" hidden="1"/>
    <row r="74712" hidden="1"/>
    <row r="74713" hidden="1"/>
    <row r="74714" hidden="1"/>
    <row r="74715" hidden="1"/>
    <row r="74716" hidden="1"/>
    <row r="74717" hidden="1"/>
    <row r="74718" hidden="1"/>
    <row r="74719" hidden="1"/>
    <row r="74720" hidden="1"/>
    <row r="74721" hidden="1"/>
    <row r="74722" hidden="1"/>
    <row r="74723" hidden="1"/>
    <row r="74724" hidden="1"/>
    <row r="74725" hidden="1"/>
    <row r="74726" hidden="1"/>
    <row r="74727" hidden="1"/>
    <row r="74728" hidden="1"/>
    <row r="74729" hidden="1"/>
    <row r="74730" hidden="1"/>
    <row r="74731" hidden="1"/>
    <row r="74732" hidden="1"/>
    <row r="74733" hidden="1"/>
    <row r="74734" hidden="1"/>
    <row r="74735" hidden="1"/>
    <row r="74736" hidden="1"/>
    <row r="74737" hidden="1"/>
    <row r="74738" hidden="1"/>
    <row r="74739" hidden="1"/>
    <row r="74740" hidden="1"/>
    <row r="74741" hidden="1"/>
    <row r="74742" hidden="1"/>
    <row r="74743" hidden="1"/>
    <row r="74744" hidden="1"/>
    <row r="74745" hidden="1"/>
    <row r="74746" hidden="1"/>
    <row r="74747" hidden="1"/>
    <row r="74748" hidden="1"/>
    <row r="74749" hidden="1"/>
    <row r="74750" hidden="1"/>
    <row r="74751" hidden="1"/>
    <row r="74752" hidden="1"/>
    <row r="74753" hidden="1"/>
    <row r="74754" hidden="1"/>
    <row r="74755" hidden="1"/>
    <row r="74756" hidden="1"/>
    <row r="74757" hidden="1"/>
    <row r="74758" hidden="1"/>
    <row r="74759" hidden="1"/>
    <row r="74760" hidden="1"/>
    <row r="74761" hidden="1"/>
    <row r="74762" hidden="1"/>
    <row r="74763" hidden="1"/>
    <row r="74764" hidden="1"/>
    <row r="74765" hidden="1"/>
    <row r="74766" hidden="1"/>
    <row r="74767" hidden="1"/>
    <row r="74768" hidden="1"/>
    <row r="74769" hidden="1"/>
    <row r="74770" hidden="1"/>
    <row r="74771" hidden="1"/>
    <row r="74772" hidden="1"/>
    <row r="74773" hidden="1"/>
    <row r="74774" hidden="1"/>
    <row r="74775" hidden="1"/>
    <row r="74776" hidden="1"/>
    <row r="74777" hidden="1"/>
    <row r="74778" hidden="1"/>
    <row r="74779" hidden="1"/>
    <row r="74780" hidden="1"/>
    <row r="74781" hidden="1"/>
    <row r="74782" hidden="1"/>
    <row r="74783" hidden="1"/>
    <row r="74784" hidden="1"/>
    <row r="74785" hidden="1"/>
    <row r="74786" hidden="1"/>
    <row r="74787" hidden="1"/>
    <row r="74788" hidden="1"/>
    <row r="74789" hidden="1"/>
    <row r="74790" hidden="1"/>
    <row r="74791" hidden="1"/>
    <row r="74792" hidden="1"/>
    <row r="74793" hidden="1"/>
    <row r="74794" hidden="1"/>
    <row r="74795" hidden="1"/>
    <row r="74796" hidden="1"/>
    <row r="74797" hidden="1"/>
    <row r="74798" hidden="1"/>
    <row r="74799" hidden="1"/>
    <row r="74800" hidden="1"/>
    <row r="74801" hidden="1"/>
    <row r="74802" hidden="1"/>
    <row r="74803" hidden="1"/>
    <row r="74804" hidden="1"/>
    <row r="74805" hidden="1"/>
    <row r="74806" hidden="1"/>
    <row r="74807" hidden="1"/>
    <row r="74808" hidden="1"/>
    <row r="74809" hidden="1"/>
    <row r="74810" hidden="1"/>
    <row r="74811" hidden="1"/>
    <row r="74812" hidden="1"/>
    <row r="74813" hidden="1"/>
    <row r="74814" hidden="1"/>
    <row r="74815" hidden="1"/>
    <row r="74816" hidden="1"/>
    <row r="74817" hidden="1"/>
    <row r="74818" hidden="1"/>
    <row r="74819" hidden="1"/>
    <row r="74820" hidden="1"/>
    <row r="74821" hidden="1"/>
    <row r="74822" hidden="1"/>
    <row r="74823" hidden="1"/>
    <row r="74824" hidden="1"/>
    <row r="74825" hidden="1"/>
    <row r="74826" hidden="1"/>
    <row r="74827" hidden="1"/>
    <row r="74828" hidden="1"/>
    <row r="74829" hidden="1"/>
    <row r="74830" hidden="1"/>
    <row r="74831" hidden="1"/>
    <row r="74832" hidden="1"/>
    <row r="74833" hidden="1"/>
    <row r="74834" hidden="1"/>
    <row r="74835" hidden="1"/>
    <row r="74836" hidden="1"/>
    <row r="74837" hidden="1"/>
    <row r="74838" hidden="1"/>
    <row r="74839" hidden="1"/>
    <row r="74840" hidden="1"/>
    <row r="74841" hidden="1"/>
    <row r="74842" hidden="1"/>
    <row r="74843" hidden="1"/>
    <row r="74844" hidden="1"/>
    <row r="74845" hidden="1"/>
    <row r="74846" hidden="1"/>
    <row r="74847" hidden="1"/>
    <row r="74848" hidden="1"/>
    <row r="74849" hidden="1"/>
    <row r="74850" hidden="1"/>
    <row r="74851" hidden="1"/>
    <row r="74852" hidden="1"/>
    <row r="74853" hidden="1"/>
    <row r="74854" hidden="1"/>
    <row r="74855" hidden="1"/>
    <row r="74856" hidden="1"/>
    <row r="74857" hidden="1"/>
    <row r="74858" hidden="1"/>
    <row r="74859" hidden="1"/>
    <row r="74860" hidden="1"/>
    <row r="74861" hidden="1"/>
    <row r="74862" hidden="1"/>
    <row r="74863" hidden="1"/>
    <row r="74864" hidden="1"/>
    <row r="74865" hidden="1"/>
    <row r="74866" hidden="1"/>
    <row r="74867" hidden="1"/>
    <row r="74868" hidden="1"/>
    <row r="74869" hidden="1"/>
    <row r="74870" hidden="1"/>
    <row r="74871" hidden="1"/>
    <row r="74872" hidden="1"/>
    <row r="74873" hidden="1"/>
    <row r="74874" hidden="1"/>
    <row r="74875" hidden="1"/>
    <row r="74876" hidden="1"/>
    <row r="74877" hidden="1"/>
    <row r="74878" hidden="1"/>
    <row r="74879" hidden="1"/>
    <row r="74880" hidden="1"/>
    <row r="74881" hidden="1"/>
    <row r="74882" hidden="1"/>
    <row r="74883" hidden="1"/>
    <row r="74884" hidden="1"/>
    <row r="74885" hidden="1"/>
    <row r="74886" hidden="1"/>
    <row r="74887" hidden="1"/>
    <row r="74888" hidden="1"/>
    <row r="74889" hidden="1"/>
    <row r="74890" hidden="1"/>
    <row r="74891" hidden="1"/>
    <row r="74892" hidden="1"/>
    <row r="74893" hidden="1"/>
    <row r="74894" hidden="1"/>
    <row r="74895" hidden="1"/>
    <row r="74896" hidden="1"/>
    <row r="74897" hidden="1"/>
    <row r="74898" hidden="1"/>
    <row r="74899" hidden="1"/>
    <row r="74900" hidden="1"/>
    <row r="74901" hidden="1"/>
    <row r="74902" hidden="1"/>
    <row r="74903" hidden="1"/>
    <row r="74904" hidden="1"/>
    <row r="74905" hidden="1"/>
    <row r="74906" hidden="1"/>
    <row r="74907" hidden="1"/>
    <row r="74908" hidden="1"/>
    <row r="74909" hidden="1"/>
    <row r="74910" hidden="1"/>
    <row r="74911" hidden="1"/>
    <row r="74912" hidden="1"/>
    <row r="74913" hidden="1"/>
    <row r="74914" hidden="1"/>
    <row r="74915" hidden="1"/>
    <row r="74916" hidden="1"/>
    <row r="74917" hidden="1"/>
    <row r="74918" hidden="1"/>
    <row r="74919" hidden="1"/>
    <row r="74920" hidden="1"/>
    <row r="74921" hidden="1"/>
    <row r="74922" hidden="1"/>
    <row r="74923" hidden="1"/>
    <row r="74924" hidden="1"/>
    <row r="74925" hidden="1"/>
    <row r="74926" hidden="1"/>
    <row r="74927" hidden="1"/>
    <row r="74928" hidden="1"/>
    <row r="74929" hidden="1"/>
    <row r="74930" hidden="1"/>
    <row r="74931" hidden="1"/>
    <row r="74932" hidden="1"/>
    <row r="74933" hidden="1"/>
    <row r="74934" hidden="1"/>
    <row r="74935" hidden="1"/>
    <row r="74936" hidden="1"/>
    <row r="74937" hidden="1"/>
    <row r="74938" hidden="1"/>
    <row r="74939" hidden="1"/>
    <row r="74940" hidden="1"/>
    <row r="74941" hidden="1"/>
    <row r="74942" hidden="1"/>
    <row r="74943" hidden="1"/>
    <row r="74944" hidden="1"/>
    <row r="74945" hidden="1"/>
    <row r="74946" hidden="1"/>
    <row r="74947" hidden="1"/>
    <row r="74948" hidden="1"/>
    <row r="74949" hidden="1"/>
    <row r="74950" hidden="1"/>
    <row r="74951" hidden="1"/>
    <row r="74952" hidden="1"/>
    <row r="74953" hidden="1"/>
    <row r="74954" hidden="1"/>
    <row r="74955" hidden="1"/>
    <row r="74956" hidden="1"/>
    <row r="74957" hidden="1"/>
    <row r="74958" hidden="1"/>
    <row r="74959" hidden="1"/>
    <row r="74960" hidden="1"/>
    <row r="74961" hidden="1"/>
    <row r="74962" hidden="1"/>
    <row r="74963" hidden="1"/>
    <row r="74964" hidden="1"/>
    <row r="74965" hidden="1"/>
    <row r="74966" hidden="1"/>
    <row r="74967" hidden="1"/>
    <row r="74968" hidden="1"/>
    <row r="74969" hidden="1"/>
    <row r="74970" hidden="1"/>
    <row r="74971" hidden="1"/>
    <row r="74972" hidden="1"/>
    <row r="74973" hidden="1"/>
    <row r="74974" hidden="1"/>
    <row r="74975" hidden="1"/>
    <row r="74976" hidden="1"/>
    <row r="74977" hidden="1"/>
    <row r="74978" hidden="1"/>
    <row r="74979" hidden="1"/>
    <row r="74980" hidden="1"/>
    <row r="74981" hidden="1"/>
    <row r="74982" hidden="1"/>
    <row r="74983" hidden="1"/>
    <row r="74984" hidden="1"/>
    <row r="74985" hidden="1"/>
    <row r="74986" hidden="1"/>
    <row r="74987" hidden="1"/>
    <row r="74988" hidden="1"/>
    <row r="74989" hidden="1"/>
    <row r="74990" hidden="1"/>
    <row r="74991" hidden="1"/>
    <row r="74992" hidden="1"/>
    <row r="74993" hidden="1"/>
    <row r="74994" hidden="1"/>
    <row r="74995" hidden="1"/>
    <row r="74996" hidden="1"/>
    <row r="74997" hidden="1"/>
    <row r="74998" hidden="1"/>
    <row r="74999" hidden="1"/>
    <row r="75000" hidden="1"/>
    <row r="75001" hidden="1"/>
    <row r="75002" hidden="1"/>
    <row r="75003" hidden="1"/>
    <row r="75004" hidden="1"/>
    <row r="75005" hidden="1"/>
    <row r="75006" hidden="1"/>
    <row r="75007" hidden="1"/>
    <row r="75008" hidden="1"/>
    <row r="75009" hidden="1"/>
    <row r="75010" hidden="1"/>
    <row r="75011" hidden="1"/>
    <row r="75012" hidden="1"/>
    <row r="75013" hidden="1"/>
    <row r="75014" hidden="1"/>
    <row r="75015" hidden="1"/>
    <row r="75016" hidden="1"/>
    <row r="75017" hidden="1"/>
    <row r="75018" hidden="1"/>
    <row r="75019" hidden="1"/>
    <row r="75020" hidden="1"/>
    <row r="75021" hidden="1"/>
    <row r="75022" hidden="1"/>
    <row r="75023" hidden="1"/>
    <row r="75024" hidden="1"/>
    <row r="75025" hidden="1"/>
    <row r="75026" hidden="1"/>
    <row r="75027" hidden="1"/>
    <row r="75028" hidden="1"/>
    <row r="75029" hidden="1"/>
    <row r="75030" hidden="1"/>
    <row r="75031" hidden="1"/>
    <row r="75032" hidden="1"/>
    <row r="75033" hidden="1"/>
    <row r="75034" hidden="1"/>
    <row r="75035" hidden="1"/>
    <row r="75036" hidden="1"/>
    <row r="75037" hidden="1"/>
    <row r="75038" hidden="1"/>
    <row r="75039" hidden="1"/>
    <row r="75040" hidden="1"/>
    <row r="75041" hidden="1"/>
    <row r="75042" hidden="1"/>
    <row r="75043" hidden="1"/>
    <row r="75044" hidden="1"/>
    <row r="75045" hidden="1"/>
    <row r="75046" hidden="1"/>
    <row r="75047" hidden="1"/>
    <row r="75048" hidden="1"/>
    <row r="75049" hidden="1"/>
    <row r="75050" hidden="1"/>
    <row r="75051" hidden="1"/>
    <row r="75052" hidden="1"/>
    <row r="75053" hidden="1"/>
    <row r="75054" hidden="1"/>
    <row r="75055" hidden="1"/>
    <row r="75056" hidden="1"/>
    <row r="75057" hidden="1"/>
    <row r="75058" hidden="1"/>
    <row r="75059" hidden="1"/>
    <row r="75060" hidden="1"/>
    <row r="75061" hidden="1"/>
    <row r="75062" hidden="1"/>
    <row r="75063" hidden="1"/>
    <row r="75064" hidden="1"/>
    <row r="75065" hidden="1"/>
    <row r="75066" hidden="1"/>
    <row r="75067" hidden="1"/>
    <row r="75068" hidden="1"/>
    <row r="75069" hidden="1"/>
    <row r="75070" hidden="1"/>
    <row r="75071" hidden="1"/>
    <row r="75072" hidden="1"/>
    <row r="75073" hidden="1"/>
    <row r="75074" hidden="1"/>
    <row r="75075" hidden="1"/>
    <row r="75076" hidden="1"/>
    <row r="75077" hidden="1"/>
    <row r="75078" hidden="1"/>
    <row r="75079" hidden="1"/>
    <row r="75080" hidden="1"/>
    <row r="75081" hidden="1"/>
    <row r="75082" hidden="1"/>
    <row r="75083" hidden="1"/>
    <row r="75084" hidden="1"/>
    <row r="75085" hidden="1"/>
    <row r="75086" hidden="1"/>
    <row r="75087" hidden="1"/>
    <row r="75088" hidden="1"/>
    <row r="75089" hidden="1"/>
    <row r="75090" hidden="1"/>
    <row r="75091" hidden="1"/>
    <row r="75092" hidden="1"/>
    <row r="75093" hidden="1"/>
    <row r="75094" hidden="1"/>
    <row r="75095" hidden="1"/>
    <row r="75096" hidden="1"/>
    <row r="75097" hidden="1"/>
    <row r="75098" hidden="1"/>
    <row r="75099" hidden="1"/>
    <row r="75100" hidden="1"/>
    <row r="75101" hidden="1"/>
    <row r="75102" hidden="1"/>
    <row r="75103" hidden="1"/>
    <row r="75104" hidden="1"/>
    <row r="75105" hidden="1"/>
    <row r="75106" hidden="1"/>
    <row r="75107" hidden="1"/>
    <row r="75108" hidden="1"/>
    <row r="75109" hidden="1"/>
    <row r="75110" hidden="1"/>
    <row r="75111" hidden="1"/>
    <row r="75112" hidden="1"/>
    <row r="75113" hidden="1"/>
    <row r="75114" hidden="1"/>
    <row r="75115" hidden="1"/>
    <row r="75116" hidden="1"/>
    <row r="75117" hidden="1"/>
    <row r="75118" hidden="1"/>
    <row r="75119" hidden="1"/>
    <row r="75120" hidden="1"/>
    <row r="75121" hidden="1"/>
    <row r="75122" hidden="1"/>
    <row r="75123" hidden="1"/>
    <row r="75124" hidden="1"/>
    <row r="75125" hidden="1"/>
    <row r="75126" hidden="1"/>
    <row r="75127" hidden="1"/>
    <row r="75128" hidden="1"/>
    <row r="75129" hidden="1"/>
    <row r="75130" hidden="1"/>
    <row r="75131" hidden="1"/>
    <row r="75132" hidden="1"/>
    <row r="75133" hidden="1"/>
    <row r="75134" hidden="1"/>
    <row r="75135" hidden="1"/>
    <row r="75136" hidden="1"/>
    <row r="75137" hidden="1"/>
    <row r="75138" hidden="1"/>
    <row r="75139" hidden="1"/>
    <row r="75140" hidden="1"/>
    <row r="75141" hidden="1"/>
    <row r="75142" hidden="1"/>
    <row r="75143" hidden="1"/>
    <row r="75144" hidden="1"/>
    <row r="75145" hidden="1"/>
    <row r="75146" hidden="1"/>
    <row r="75147" hidden="1"/>
    <row r="75148" hidden="1"/>
    <row r="75149" hidden="1"/>
    <row r="75150" hidden="1"/>
    <row r="75151" hidden="1"/>
    <row r="75152" hidden="1"/>
    <row r="75153" hidden="1"/>
    <row r="75154" hidden="1"/>
    <row r="75155" hidden="1"/>
    <row r="75156" hidden="1"/>
    <row r="75157" hidden="1"/>
    <row r="75158" hidden="1"/>
    <row r="75159" hidden="1"/>
    <row r="75160" hidden="1"/>
    <row r="75161" hidden="1"/>
    <row r="75162" hidden="1"/>
    <row r="75163" hidden="1"/>
    <row r="75164" hidden="1"/>
    <row r="75165" hidden="1"/>
    <row r="75166" hidden="1"/>
    <row r="75167" hidden="1"/>
    <row r="75168" hidden="1"/>
    <row r="75169" hidden="1"/>
    <row r="75170" hidden="1"/>
    <row r="75171" hidden="1"/>
    <row r="75172" hidden="1"/>
    <row r="75173" hidden="1"/>
    <row r="75174" hidden="1"/>
    <row r="75175" hidden="1"/>
    <row r="75176" hidden="1"/>
    <row r="75177" hidden="1"/>
    <row r="75178" hidden="1"/>
    <row r="75179" hidden="1"/>
    <row r="75180" hidden="1"/>
    <row r="75181" hidden="1"/>
    <row r="75182" hidden="1"/>
    <row r="75183" hidden="1"/>
    <row r="75184" hidden="1"/>
    <row r="75185" hidden="1"/>
    <row r="75186" hidden="1"/>
    <row r="75187" hidden="1"/>
    <row r="75188" hidden="1"/>
    <row r="75189" hidden="1"/>
    <row r="75190" hidden="1"/>
    <row r="75191" hidden="1"/>
    <row r="75192" hidden="1"/>
    <row r="75193" hidden="1"/>
    <row r="75194" hidden="1"/>
    <row r="75195" hidden="1"/>
    <row r="75196" hidden="1"/>
    <row r="75197" hidden="1"/>
    <row r="75198" hidden="1"/>
    <row r="75199" hidden="1"/>
    <row r="75200" hidden="1"/>
    <row r="75201" hidden="1"/>
    <row r="75202" hidden="1"/>
    <row r="75203" hidden="1"/>
    <row r="75204" hidden="1"/>
    <row r="75205" hidden="1"/>
    <row r="75206" hidden="1"/>
    <row r="75207" hidden="1"/>
    <row r="75208" hidden="1"/>
    <row r="75209" hidden="1"/>
    <row r="75210" hidden="1"/>
    <row r="75211" hidden="1"/>
    <row r="75212" hidden="1"/>
    <row r="75213" hidden="1"/>
    <row r="75214" hidden="1"/>
    <row r="75215" hidden="1"/>
    <row r="75216" hidden="1"/>
    <row r="75217" hidden="1"/>
    <row r="75218" hidden="1"/>
    <row r="75219" hidden="1"/>
    <row r="75220" hidden="1"/>
    <row r="75221" hidden="1"/>
    <row r="75222" hidden="1"/>
    <row r="75223" hidden="1"/>
    <row r="75224" hidden="1"/>
    <row r="75225" hidden="1"/>
    <row r="75226" hidden="1"/>
    <row r="75227" hidden="1"/>
    <row r="75228" hidden="1"/>
    <row r="75229" hidden="1"/>
    <row r="75230" hidden="1"/>
    <row r="75231" hidden="1"/>
    <row r="75232" hidden="1"/>
    <row r="75233" hidden="1"/>
    <row r="75234" hidden="1"/>
    <row r="75235" hidden="1"/>
    <row r="75236" hidden="1"/>
    <row r="75237" hidden="1"/>
    <row r="75238" hidden="1"/>
    <row r="75239" hidden="1"/>
    <row r="75240" hidden="1"/>
    <row r="75241" hidden="1"/>
    <row r="75242" hidden="1"/>
    <row r="75243" hidden="1"/>
    <row r="75244" hidden="1"/>
    <row r="75245" hidden="1"/>
    <row r="75246" hidden="1"/>
    <row r="75247" hidden="1"/>
    <row r="75248" hidden="1"/>
    <row r="75249" hidden="1"/>
    <row r="75250" hidden="1"/>
    <row r="75251" hidden="1"/>
    <row r="75252" hidden="1"/>
    <row r="75253" hidden="1"/>
    <row r="75254" hidden="1"/>
    <row r="75255" hidden="1"/>
    <row r="75256" hidden="1"/>
    <row r="75257" hidden="1"/>
    <row r="75258" hidden="1"/>
    <row r="75259" hidden="1"/>
    <row r="75260" hidden="1"/>
    <row r="75261" hidden="1"/>
    <row r="75262" hidden="1"/>
    <row r="75263" hidden="1"/>
    <row r="75264" hidden="1"/>
    <row r="75265" hidden="1"/>
    <row r="75266" hidden="1"/>
    <row r="75267" hidden="1"/>
    <row r="75268" hidden="1"/>
    <row r="75269" hidden="1"/>
    <row r="75270" hidden="1"/>
    <row r="75271" hidden="1"/>
    <row r="75272" hidden="1"/>
    <row r="75273" hidden="1"/>
    <row r="75274" hidden="1"/>
    <row r="75275" hidden="1"/>
    <row r="75276" hidden="1"/>
    <row r="75277" hidden="1"/>
    <row r="75278" hidden="1"/>
    <row r="75279" hidden="1"/>
    <row r="75280" hidden="1"/>
    <row r="75281" hidden="1"/>
    <row r="75282" hidden="1"/>
    <row r="75283" hidden="1"/>
    <row r="75284" hidden="1"/>
    <row r="75285" hidden="1"/>
    <row r="75286" hidden="1"/>
    <row r="75287" hidden="1"/>
    <row r="75288" hidden="1"/>
    <row r="75289" hidden="1"/>
    <row r="75290" hidden="1"/>
    <row r="75291" hidden="1"/>
    <row r="75292" hidden="1"/>
    <row r="75293" hidden="1"/>
    <row r="75294" hidden="1"/>
    <row r="75295" hidden="1"/>
    <row r="75296" hidden="1"/>
    <row r="75297" hidden="1"/>
    <row r="75298" hidden="1"/>
    <row r="75299" hidden="1"/>
    <row r="75300" hidden="1"/>
    <row r="75301" hidden="1"/>
    <row r="75302" hidden="1"/>
    <row r="75303" hidden="1"/>
    <row r="75304" hidden="1"/>
    <row r="75305" hidden="1"/>
    <row r="75306" hidden="1"/>
    <row r="75307" hidden="1"/>
    <row r="75308" hidden="1"/>
    <row r="75309" hidden="1"/>
    <row r="75310" hidden="1"/>
    <row r="75311" hidden="1"/>
    <row r="75312" hidden="1"/>
    <row r="75313" hidden="1"/>
    <row r="75314" hidden="1"/>
    <row r="75315" hidden="1"/>
    <row r="75316" hidden="1"/>
    <row r="75317" hidden="1"/>
    <row r="75318" hidden="1"/>
    <row r="75319" hidden="1"/>
    <row r="75320" hidden="1"/>
    <row r="75321" hidden="1"/>
    <row r="75322" hidden="1"/>
    <row r="75323" hidden="1"/>
    <row r="75324" hidden="1"/>
    <row r="75325" hidden="1"/>
    <row r="75326" hidden="1"/>
    <row r="75327" hidden="1"/>
    <row r="75328" hidden="1"/>
    <row r="75329" hidden="1"/>
    <row r="75330" hidden="1"/>
    <row r="75331" hidden="1"/>
    <row r="75332" hidden="1"/>
    <row r="75333" hidden="1"/>
    <row r="75334" hidden="1"/>
    <row r="75335" hidden="1"/>
    <row r="75336" hidden="1"/>
    <row r="75337" hidden="1"/>
    <row r="75338" hidden="1"/>
    <row r="75339" hidden="1"/>
    <row r="75340" hidden="1"/>
    <row r="75341" hidden="1"/>
    <row r="75342" hidden="1"/>
    <row r="75343" hidden="1"/>
    <row r="75344" hidden="1"/>
    <row r="75345" hidden="1"/>
    <row r="75346" hidden="1"/>
    <row r="75347" hidden="1"/>
    <row r="75348" hidden="1"/>
    <row r="75349" hidden="1"/>
    <row r="75350" hidden="1"/>
    <row r="75351" hidden="1"/>
    <row r="75352" hidden="1"/>
    <row r="75353" hidden="1"/>
    <row r="75354" hidden="1"/>
    <row r="75355" hidden="1"/>
    <row r="75356" hidden="1"/>
    <row r="75357" hidden="1"/>
    <row r="75358" hidden="1"/>
    <row r="75359" hidden="1"/>
    <row r="75360" hidden="1"/>
    <row r="75361" hidden="1"/>
    <row r="75362" hidden="1"/>
    <row r="75363" hidden="1"/>
    <row r="75364" hidden="1"/>
    <row r="75365" hidden="1"/>
    <row r="75366" hidden="1"/>
    <row r="75367" hidden="1"/>
    <row r="75368" hidden="1"/>
    <row r="75369" hidden="1"/>
    <row r="75370" hidden="1"/>
    <row r="75371" hidden="1"/>
    <row r="75372" hidden="1"/>
    <row r="75373" hidden="1"/>
    <row r="75374" hidden="1"/>
    <row r="75375" hidden="1"/>
    <row r="75376" hidden="1"/>
    <row r="75377" hidden="1"/>
    <row r="75378" hidden="1"/>
    <row r="75379" hidden="1"/>
    <row r="75380" hidden="1"/>
    <row r="75381" hidden="1"/>
    <row r="75382" hidden="1"/>
    <row r="75383" hidden="1"/>
    <row r="75384" hidden="1"/>
    <row r="75385" hidden="1"/>
    <row r="75386" hidden="1"/>
    <row r="75387" hidden="1"/>
    <row r="75388" hidden="1"/>
    <row r="75389" hidden="1"/>
    <row r="75390" hidden="1"/>
    <row r="75391" hidden="1"/>
    <row r="75392" hidden="1"/>
    <row r="75393" hidden="1"/>
    <row r="75394" hidden="1"/>
    <row r="75395" hidden="1"/>
    <row r="75396" hidden="1"/>
    <row r="75397" hidden="1"/>
    <row r="75398" hidden="1"/>
    <row r="75399" hidden="1"/>
    <row r="75400" hidden="1"/>
    <row r="75401" hidden="1"/>
    <row r="75402" hidden="1"/>
    <row r="75403" hidden="1"/>
    <row r="75404" hidden="1"/>
    <row r="75405" hidden="1"/>
    <row r="75406" hidden="1"/>
    <row r="75407" hidden="1"/>
    <row r="75408" hidden="1"/>
    <row r="75409" hidden="1"/>
    <row r="75410" hidden="1"/>
    <row r="75411" hidden="1"/>
    <row r="75412" hidden="1"/>
    <row r="75413" hidden="1"/>
    <row r="75414" hidden="1"/>
    <row r="75415" hidden="1"/>
    <row r="75416" hidden="1"/>
    <row r="75417" hidden="1"/>
    <row r="75418" hidden="1"/>
    <row r="75419" hidden="1"/>
    <row r="75420" hidden="1"/>
    <row r="75421" hidden="1"/>
    <row r="75422" hidden="1"/>
    <row r="75423" hidden="1"/>
    <row r="75424" hidden="1"/>
    <row r="75425" hidden="1"/>
    <row r="75426" hidden="1"/>
    <row r="75427" hidden="1"/>
    <row r="75428" hidden="1"/>
    <row r="75429" hidden="1"/>
    <row r="75430" hidden="1"/>
    <row r="75431" hidden="1"/>
    <row r="75432" hidden="1"/>
    <row r="75433" hidden="1"/>
    <row r="75434" hidden="1"/>
    <row r="75435" hidden="1"/>
    <row r="75436" hidden="1"/>
    <row r="75437" hidden="1"/>
    <row r="75438" hidden="1"/>
    <row r="75439" hidden="1"/>
    <row r="75440" hidden="1"/>
    <row r="75441" hidden="1"/>
    <row r="75442" hidden="1"/>
    <row r="75443" hidden="1"/>
    <row r="75444" hidden="1"/>
    <row r="75445" hidden="1"/>
    <row r="75446" hidden="1"/>
    <row r="75447" hidden="1"/>
    <row r="75448" hidden="1"/>
    <row r="75449" hidden="1"/>
    <row r="75450" hidden="1"/>
    <row r="75451" hidden="1"/>
    <row r="75452" hidden="1"/>
    <row r="75453" hidden="1"/>
    <row r="75454" hidden="1"/>
    <row r="75455" hidden="1"/>
    <row r="75456" hidden="1"/>
    <row r="75457" hidden="1"/>
    <row r="75458" hidden="1"/>
    <row r="75459" hidden="1"/>
    <row r="75460" hidden="1"/>
    <row r="75461" hidden="1"/>
    <row r="75462" hidden="1"/>
    <row r="75463" hidden="1"/>
    <row r="75464" hidden="1"/>
    <row r="75465" hidden="1"/>
    <row r="75466" hidden="1"/>
    <row r="75467" hidden="1"/>
    <row r="75468" hidden="1"/>
    <row r="75469" hidden="1"/>
    <row r="75470" hidden="1"/>
    <row r="75471" hidden="1"/>
    <row r="75472" hidden="1"/>
    <row r="75473" hidden="1"/>
    <row r="75474" hidden="1"/>
    <row r="75475" hidden="1"/>
    <row r="75476" hidden="1"/>
    <row r="75477" hidden="1"/>
    <row r="75478" hidden="1"/>
    <row r="75479" hidden="1"/>
    <row r="75480" hidden="1"/>
    <row r="75481" hidden="1"/>
    <row r="75482" hidden="1"/>
    <row r="75483" hidden="1"/>
    <row r="75484" hidden="1"/>
    <row r="75485" hidden="1"/>
    <row r="75486" hidden="1"/>
    <row r="75487" hidden="1"/>
    <row r="75488" hidden="1"/>
    <row r="75489" hidden="1"/>
    <row r="75490" hidden="1"/>
    <row r="75491" hidden="1"/>
    <row r="75492" hidden="1"/>
    <row r="75493" hidden="1"/>
    <row r="75494" hidden="1"/>
    <row r="75495" hidden="1"/>
    <row r="75496" hidden="1"/>
    <row r="75497" hidden="1"/>
    <row r="75498" hidden="1"/>
    <row r="75499" hidden="1"/>
    <row r="75500" hidden="1"/>
    <row r="75501" hidden="1"/>
    <row r="75502" hidden="1"/>
    <row r="75503" hidden="1"/>
    <row r="75504" hidden="1"/>
    <row r="75505" hidden="1"/>
    <row r="75506" hidden="1"/>
    <row r="75507" hidden="1"/>
    <row r="75508" hidden="1"/>
    <row r="75509" hidden="1"/>
    <row r="75510" hidden="1"/>
    <row r="75511" hidden="1"/>
    <row r="75512" hidden="1"/>
    <row r="75513" hidden="1"/>
    <row r="75514" hidden="1"/>
    <row r="75515" hidden="1"/>
    <row r="75516" hidden="1"/>
    <row r="75517" hidden="1"/>
    <row r="75518" hidden="1"/>
    <row r="75519" hidden="1"/>
    <row r="75520" hidden="1"/>
    <row r="75521" hidden="1"/>
    <row r="75522" hidden="1"/>
    <row r="75523" hidden="1"/>
    <row r="75524" hidden="1"/>
    <row r="75525" hidden="1"/>
    <row r="75526" hidden="1"/>
    <row r="75527" hidden="1"/>
    <row r="75528" hidden="1"/>
    <row r="75529" hidden="1"/>
    <row r="75530" hidden="1"/>
    <row r="75531" hidden="1"/>
    <row r="75532" hidden="1"/>
    <row r="75533" hidden="1"/>
    <row r="75534" hidden="1"/>
    <row r="75535" hidden="1"/>
    <row r="75536" hidden="1"/>
    <row r="75537" hidden="1"/>
    <row r="75538" hidden="1"/>
    <row r="75539" hidden="1"/>
    <row r="75540" hidden="1"/>
    <row r="75541" hidden="1"/>
    <row r="75542" hidden="1"/>
    <row r="75543" hidden="1"/>
    <row r="75544" hidden="1"/>
    <row r="75545" hidden="1"/>
    <row r="75546" hidden="1"/>
    <row r="75547" hidden="1"/>
    <row r="75548" hidden="1"/>
    <row r="75549" hidden="1"/>
    <row r="75550" hidden="1"/>
    <row r="75551" hidden="1"/>
    <row r="75552" hidden="1"/>
    <row r="75553" hidden="1"/>
    <row r="75554" hidden="1"/>
    <row r="75555" hidden="1"/>
    <row r="75556" hidden="1"/>
    <row r="75557" hidden="1"/>
    <row r="75558" hidden="1"/>
    <row r="75559" hidden="1"/>
    <row r="75560" hidden="1"/>
    <row r="75561" hidden="1"/>
    <row r="75562" hidden="1"/>
    <row r="75563" hidden="1"/>
    <row r="75564" hidden="1"/>
    <row r="75565" hidden="1"/>
    <row r="75566" hidden="1"/>
    <row r="75567" hidden="1"/>
    <row r="75568" hidden="1"/>
    <row r="75569" hidden="1"/>
    <row r="75570" hidden="1"/>
    <row r="75571" hidden="1"/>
    <row r="75572" hidden="1"/>
    <row r="75573" hidden="1"/>
    <row r="75574" hidden="1"/>
    <row r="75575" hidden="1"/>
    <row r="75576" hidden="1"/>
    <row r="75577" hidden="1"/>
    <row r="75578" hidden="1"/>
    <row r="75579" hidden="1"/>
    <row r="75580" hidden="1"/>
    <row r="75581" hidden="1"/>
    <row r="75582" hidden="1"/>
    <row r="75583" hidden="1"/>
    <row r="75584" hidden="1"/>
    <row r="75585" hidden="1"/>
    <row r="75586" hidden="1"/>
    <row r="75587" hidden="1"/>
    <row r="75588" hidden="1"/>
    <row r="75589" hidden="1"/>
    <row r="75590" hidden="1"/>
    <row r="75591" hidden="1"/>
    <row r="75592" hidden="1"/>
    <row r="75593" hidden="1"/>
    <row r="75594" hidden="1"/>
    <row r="75595" hidden="1"/>
    <row r="75596" hidden="1"/>
    <row r="75597" hidden="1"/>
    <row r="75598" hidden="1"/>
    <row r="75599" hidden="1"/>
    <row r="75600" hidden="1"/>
    <row r="75601" hidden="1"/>
    <row r="75602" hidden="1"/>
    <row r="75603" hidden="1"/>
    <row r="75604" hidden="1"/>
    <row r="75605" hidden="1"/>
    <row r="75606" hidden="1"/>
    <row r="75607" hidden="1"/>
    <row r="75608" hidden="1"/>
    <row r="75609" hidden="1"/>
    <row r="75610" hidden="1"/>
    <row r="75611" hidden="1"/>
    <row r="75612" hidden="1"/>
    <row r="75613" hidden="1"/>
    <row r="75614" hidden="1"/>
    <row r="75615" hidden="1"/>
    <row r="75616" hidden="1"/>
    <row r="75617" hidden="1"/>
    <row r="75618" hidden="1"/>
    <row r="75619" hidden="1"/>
    <row r="75620" hidden="1"/>
    <row r="75621" hidden="1"/>
    <row r="75622" hidden="1"/>
    <row r="75623" hidden="1"/>
    <row r="75624" hidden="1"/>
    <row r="75625" hidden="1"/>
    <row r="75626" hidden="1"/>
    <row r="75627" hidden="1"/>
    <row r="75628" hidden="1"/>
    <row r="75629" hidden="1"/>
    <row r="75630" hidden="1"/>
    <row r="75631" hidden="1"/>
    <row r="75632" hidden="1"/>
    <row r="75633" hidden="1"/>
    <row r="75634" hidden="1"/>
    <row r="75635" hidden="1"/>
    <row r="75636" hidden="1"/>
    <row r="75637" hidden="1"/>
    <row r="75638" hidden="1"/>
    <row r="75639" hidden="1"/>
    <row r="75640" hidden="1"/>
    <row r="75641" hidden="1"/>
    <row r="75642" hidden="1"/>
    <row r="75643" hidden="1"/>
    <row r="75644" hidden="1"/>
    <row r="75645" hidden="1"/>
    <row r="75646" hidden="1"/>
    <row r="75647" hidden="1"/>
    <row r="75648" hidden="1"/>
    <row r="75649" hidden="1"/>
    <row r="75650" hidden="1"/>
    <row r="75651" hidden="1"/>
    <row r="75652" hidden="1"/>
    <row r="75653" hidden="1"/>
    <row r="75654" hidden="1"/>
    <row r="75655" hidden="1"/>
    <row r="75656" hidden="1"/>
    <row r="75657" hidden="1"/>
    <row r="75658" hidden="1"/>
    <row r="75659" hidden="1"/>
    <row r="75660" hidden="1"/>
    <row r="75661" hidden="1"/>
    <row r="75662" hidden="1"/>
    <row r="75663" hidden="1"/>
    <row r="75664" hidden="1"/>
    <row r="75665" hidden="1"/>
    <row r="75666" hidden="1"/>
    <row r="75667" hidden="1"/>
    <row r="75668" hidden="1"/>
    <row r="75669" hidden="1"/>
    <row r="75670" hidden="1"/>
    <row r="75671" hidden="1"/>
    <row r="75672" hidden="1"/>
    <row r="75673" hidden="1"/>
    <row r="75674" hidden="1"/>
    <row r="75675" hidden="1"/>
    <row r="75676" hidden="1"/>
    <row r="75677" hidden="1"/>
    <row r="75678" hidden="1"/>
    <row r="75679" hidden="1"/>
    <row r="75680" hidden="1"/>
    <row r="75681" hidden="1"/>
    <row r="75682" hidden="1"/>
    <row r="75683" hidden="1"/>
    <row r="75684" hidden="1"/>
    <row r="75685" hidden="1"/>
    <row r="75686" hidden="1"/>
    <row r="75687" hidden="1"/>
    <row r="75688" hidden="1"/>
    <row r="75689" hidden="1"/>
    <row r="75690" hidden="1"/>
    <row r="75691" hidden="1"/>
    <row r="75692" hidden="1"/>
    <row r="75693" hidden="1"/>
    <row r="75694" hidden="1"/>
    <row r="75695" hidden="1"/>
    <row r="75696" hidden="1"/>
    <row r="75697" hidden="1"/>
    <row r="75698" hidden="1"/>
    <row r="75699" hidden="1"/>
    <row r="75700" hidden="1"/>
    <row r="75701" hidden="1"/>
    <row r="75702" hidden="1"/>
    <row r="75703" hidden="1"/>
    <row r="75704" hidden="1"/>
    <row r="75705" hidden="1"/>
    <row r="75706" hidden="1"/>
    <row r="75707" hidden="1"/>
    <row r="75708" hidden="1"/>
    <row r="75709" hidden="1"/>
    <row r="75710" hidden="1"/>
    <row r="75711" hidden="1"/>
    <row r="75712" hidden="1"/>
    <row r="75713" hidden="1"/>
    <row r="75714" hidden="1"/>
    <row r="75715" hidden="1"/>
    <row r="75716" hidden="1"/>
    <row r="75717" hidden="1"/>
    <row r="75718" hidden="1"/>
    <row r="75719" hidden="1"/>
    <row r="75720" hidden="1"/>
    <row r="75721" hidden="1"/>
    <row r="75722" hidden="1"/>
    <row r="75723" hidden="1"/>
    <row r="75724" hidden="1"/>
    <row r="75725" hidden="1"/>
    <row r="75726" hidden="1"/>
    <row r="75727" hidden="1"/>
    <row r="75728" hidden="1"/>
    <row r="75729" hidden="1"/>
    <row r="75730" hidden="1"/>
    <row r="75731" hidden="1"/>
    <row r="75732" hidden="1"/>
    <row r="75733" hidden="1"/>
    <row r="75734" hidden="1"/>
    <row r="75735" hidden="1"/>
    <row r="75736" hidden="1"/>
    <row r="75737" hidden="1"/>
    <row r="75738" hidden="1"/>
    <row r="75739" hidden="1"/>
    <row r="75740" hidden="1"/>
    <row r="75741" hidden="1"/>
    <row r="75742" hidden="1"/>
    <row r="75743" hidden="1"/>
    <row r="75744" hidden="1"/>
    <row r="75745" hidden="1"/>
    <row r="75746" hidden="1"/>
    <row r="75747" hidden="1"/>
    <row r="75748" hidden="1"/>
    <row r="75749" hidden="1"/>
    <row r="75750" hidden="1"/>
    <row r="75751" hidden="1"/>
    <row r="75752" hidden="1"/>
    <row r="75753" hidden="1"/>
    <row r="75754" hidden="1"/>
    <row r="75755" hidden="1"/>
    <row r="75756" hidden="1"/>
    <row r="75757" hidden="1"/>
    <row r="75758" hidden="1"/>
    <row r="75759" hidden="1"/>
    <row r="75760" hidden="1"/>
    <row r="75761" hidden="1"/>
    <row r="75762" hidden="1"/>
    <row r="75763" hidden="1"/>
    <row r="75764" hidden="1"/>
    <row r="75765" hidden="1"/>
    <row r="75766" hidden="1"/>
    <row r="75767" hidden="1"/>
    <row r="75768" hidden="1"/>
    <row r="75769" hidden="1"/>
    <row r="75770" hidden="1"/>
    <row r="75771" hidden="1"/>
    <row r="75772" hidden="1"/>
    <row r="75773" hidden="1"/>
    <row r="75774" hidden="1"/>
    <row r="75775" hidden="1"/>
    <row r="75776" hidden="1"/>
    <row r="75777" hidden="1"/>
    <row r="75778" hidden="1"/>
    <row r="75779" hidden="1"/>
    <row r="75780" hidden="1"/>
    <row r="75781" hidden="1"/>
    <row r="75782" hidden="1"/>
    <row r="75783" hidden="1"/>
    <row r="75784" hidden="1"/>
    <row r="75785" hidden="1"/>
    <row r="75786" hidden="1"/>
    <row r="75787" hidden="1"/>
    <row r="75788" hidden="1"/>
    <row r="75789" hidden="1"/>
    <row r="75790" hidden="1"/>
    <row r="75791" hidden="1"/>
    <row r="75792" hidden="1"/>
    <row r="75793" hidden="1"/>
    <row r="75794" hidden="1"/>
    <row r="75795" hidden="1"/>
    <row r="75796" hidden="1"/>
    <row r="75797" hidden="1"/>
    <row r="75798" hidden="1"/>
    <row r="75799" hidden="1"/>
    <row r="75800" hidden="1"/>
    <row r="75801" hidden="1"/>
    <row r="75802" hidden="1"/>
    <row r="75803" hidden="1"/>
    <row r="75804" hidden="1"/>
    <row r="75805" hidden="1"/>
    <row r="75806" hidden="1"/>
    <row r="75807" hidden="1"/>
    <row r="75808" hidden="1"/>
    <row r="75809" hidden="1"/>
    <row r="75810" hidden="1"/>
    <row r="75811" hidden="1"/>
    <row r="75812" hidden="1"/>
    <row r="75813" hidden="1"/>
    <row r="75814" hidden="1"/>
    <row r="75815" hidden="1"/>
    <row r="75816" hidden="1"/>
    <row r="75817" hidden="1"/>
    <row r="75818" hidden="1"/>
    <row r="75819" hidden="1"/>
    <row r="75820" hidden="1"/>
    <row r="75821" hidden="1"/>
    <row r="75822" hidden="1"/>
    <row r="75823" hidden="1"/>
    <row r="75824" hidden="1"/>
    <row r="75825" hidden="1"/>
    <row r="75826" hidden="1"/>
    <row r="75827" hidden="1"/>
    <row r="75828" hidden="1"/>
    <row r="75829" hidden="1"/>
    <row r="75830" hidden="1"/>
    <row r="75831" hidden="1"/>
    <row r="75832" hidden="1"/>
    <row r="75833" hidden="1"/>
    <row r="75834" hidden="1"/>
    <row r="75835" hidden="1"/>
    <row r="75836" hidden="1"/>
    <row r="75837" hidden="1"/>
    <row r="75838" hidden="1"/>
    <row r="75839" hidden="1"/>
    <row r="75840" hidden="1"/>
    <row r="75841" hidden="1"/>
    <row r="75842" hidden="1"/>
    <row r="75843" hidden="1"/>
    <row r="75844" hidden="1"/>
    <row r="75845" hidden="1"/>
    <row r="75846" hidden="1"/>
    <row r="75847" hidden="1"/>
    <row r="75848" hidden="1"/>
    <row r="75849" hidden="1"/>
    <row r="75850" hidden="1"/>
    <row r="75851" hidden="1"/>
    <row r="75852" hidden="1"/>
    <row r="75853" hidden="1"/>
    <row r="75854" hidden="1"/>
    <row r="75855" hidden="1"/>
    <row r="75856" hidden="1"/>
    <row r="75857" hidden="1"/>
    <row r="75858" hidden="1"/>
    <row r="75859" hidden="1"/>
    <row r="75860" hidden="1"/>
    <row r="75861" hidden="1"/>
    <row r="75862" hidden="1"/>
    <row r="75863" hidden="1"/>
    <row r="75864" hidden="1"/>
    <row r="75865" hidden="1"/>
    <row r="75866" hidden="1"/>
    <row r="75867" hidden="1"/>
    <row r="75868" hidden="1"/>
    <row r="75869" hidden="1"/>
    <row r="75870" hidden="1"/>
    <row r="75871" hidden="1"/>
    <row r="75872" hidden="1"/>
    <row r="75873" hidden="1"/>
    <row r="75874" hidden="1"/>
    <row r="75875" hidden="1"/>
    <row r="75876" hidden="1"/>
    <row r="75877" hidden="1"/>
    <row r="75878" hidden="1"/>
    <row r="75879" hidden="1"/>
    <row r="75880" hidden="1"/>
    <row r="75881" hidden="1"/>
    <row r="75882" hidden="1"/>
    <row r="75883" hidden="1"/>
    <row r="75884" hidden="1"/>
    <row r="75885" hidden="1"/>
    <row r="75886" hidden="1"/>
    <row r="75887" hidden="1"/>
    <row r="75888" hidden="1"/>
    <row r="75889" hidden="1"/>
    <row r="75890" hidden="1"/>
    <row r="75891" hidden="1"/>
    <row r="75892" hidden="1"/>
    <row r="75893" hidden="1"/>
    <row r="75894" hidden="1"/>
    <row r="75895" hidden="1"/>
    <row r="75896" hidden="1"/>
    <row r="75897" hidden="1"/>
    <row r="75898" hidden="1"/>
    <row r="75899" hidden="1"/>
    <row r="75900" hidden="1"/>
    <row r="75901" hidden="1"/>
    <row r="75902" hidden="1"/>
    <row r="75903" hidden="1"/>
    <row r="75904" hidden="1"/>
    <row r="75905" hidden="1"/>
    <row r="75906" hidden="1"/>
    <row r="75907" hidden="1"/>
    <row r="75908" hidden="1"/>
    <row r="75909" hidden="1"/>
    <row r="75910" hidden="1"/>
    <row r="75911" hidden="1"/>
    <row r="75912" hidden="1"/>
    <row r="75913" hidden="1"/>
    <row r="75914" hidden="1"/>
    <row r="75915" hidden="1"/>
    <row r="75916" hidden="1"/>
    <row r="75917" hidden="1"/>
    <row r="75918" hidden="1"/>
    <row r="75919" hidden="1"/>
    <row r="75920" hidden="1"/>
    <row r="75921" hidden="1"/>
    <row r="75922" hidden="1"/>
    <row r="75923" hidden="1"/>
    <row r="75924" hidden="1"/>
    <row r="75925" hidden="1"/>
    <row r="75926" hidden="1"/>
    <row r="75927" hidden="1"/>
    <row r="75928" hidden="1"/>
    <row r="75929" hidden="1"/>
    <row r="75930" hidden="1"/>
    <row r="75931" hidden="1"/>
    <row r="75932" hidden="1"/>
    <row r="75933" hidden="1"/>
    <row r="75934" hidden="1"/>
    <row r="75935" hidden="1"/>
    <row r="75936" hidden="1"/>
    <row r="75937" hidden="1"/>
    <row r="75938" hidden="1"/>
    <row r="75939" hidden="1"/>
    <row r="75940" hidden="1"/>
    <row r="75941" hidden="1"/>
    <row r="75942" hidden="1"/>
    <row r="75943" hidden="1"/>
    <row r="75944" hidden="1"/>
    <row r="75945" hidden="1"/>
    <row r="75946" hidden="1"/>
    <row r="75947" hidden="1"/>
    <row r="75948" hidden="1"/>
    <row r="75949" hidden="1"/>
    <row r="75950" hidden="1"/>
    <row r="75951" hidden="1"/>
    <row r="75952" hidden="1"/>
    <row r="75953" hidden="1"/>
    <row r="75954" hidden="1"/>
    <row r="75955" hidden="1"/>
    <row r="75956" hidden="1"/>
    <row r="75957" hidden="1"/>
    <row r="75958" hidden="1"/>
    <row r="75959" hidden="1"/>
    <row r="75960" hidden="1"/>
    <row r="75961" hidden="1"/>
    <row r="75962" hidden="1"/>
    <row r="75963" hidden="1"/>
    <row r="75964" hidden="1"/>
    <row r="75965" hidden="1"/>
    <row r="75966" hidden="1"/>
    <row r="75967" hidden="1"/>
    <row r="75968" hidden="1"/>
    <row r="75969" hidden="1"/>
    <row r="75970" hidden="1"/>
    <row r="75971" hidden="1"/>
    <row r="75972" hidden="1"/>
    <row r="75973" hidden="1"/>
    <row r="75974" hidden="1"/>
    <row r="75975" hidden="1"/>
    <row r="75976" hidden="1"/>
    <row r="75977" hidden="1"/>
    <row r="75978" hidden="1"/>
    <row r="75979" hidden="1"/>
    <row r="75980" hidden="1"/>
    <row r="75981" hidden="1"/>
    <row r="75982" hidden="1"/>
    <row r="75983" hidden="1"/>
    <row r="75984" hidden="1"/>
    <row r="75985" hidden="1"/>
    <row r="75986" hidden="1"/>
    <row r="75987" hidden="1"/>
    <row r="75988" hidden="1"/>
    <row r="75989" hidden="1"/>
    <row r="75990" hidden="1"/>
    <row r="75991" hidden="1"/>
    <row r="75992" hidden="1"/>
    <row r="75993" hidden="1"/>
    <row r="75994" hidden="1"/>
    <row r="75995" hidden="1"/>
    <row r="75996" hidden="1"/>
    <row r="75997" hidden="1"/>
    <row r="75998" hidden="1"/>
    <row r="75999" hidden="1"/>
    <row r="76000" hidden="1"/>
    <row r="76001" hidden="1"/>
    <row r="76002" hidden="1"/>
    <row r="76003" hidden="1"/>
    <row r="76004" hidden="1"/>
    <row r="76005" hidden="1"/>
    <row r="76006" hidden="1"/>
    <row r="76007" hidden="1"/>
    <row r="76008" hidden="1"/>
    <row r="76009" hidden="1"/>
    <row r="76010" hidden="1"/>
    <row r="76011" hidden="1"/>
    <row r="76012" hidden="1"/>
    <row r="76013" hidden="1"/>
    <row r="76014" hidden="1"/>
    <row r="76015" hidden="1"/>
    <row r="76016" hidden="1"/>
    <row r="76017" hidden="1"/>
    <row r="76018" hidden="1"/>
    <row r="76019" hidden="1"/>
    <row r="76020" hidden="1"/>
    <row r="76021" hidden="1"/>
    <row r="76022" hidden="1"/>
    <row r="76023" hidden="1"/>
    <row r="76024" hidden="1"/>
    <row r="76025" hidden="1"/>
    <row r="76026" hidden="1"/>
    <row r="76027" hidden="1"/>
    <row r="76028" hidden="1"/>
    <row r="76029" hidden="1"/>
    <row r="76030" hidden="1"/>
    <row r="76031" hidden="1"/>
    <row r="76032" hidden="1"/>
    <row r="76033" hidden="1"/>
    <row r="76034" hidden="1"/>
    <row r="76035" hidden="1"/>
    <row r="76036" hidden="1"/>
    <row r="76037" hidden="1"/>
    <row r="76038" hidden="1"/>
    <row r="76039" hidden="1"/>
    <row r="76040" hidden="1"/>
    <row r="76041" hidden="1"/>
    <row r="76042" hidden="1"/>
    <row r="76043" hidden="1"/>
    <row r="76044" hidden="1"/>
    <row r="76045" hidden="1"/>
    <row r="76046" hidden="1"/>
    <row r="76047" hidden="1"/>
    <row r="76048" hidden="1"/>
    <row r="76049" hidden="1"/>
    <row r="76050" hidden="1"/>
    <row r="76051" hidden="1"/>
    <row r="76052" hidden="1"/>
    <row r="76053" hidden="1"/>
    <row r="76054" hidden="1"/>
    <row r="76055" hidden="1"/>
    <row r="76056" hidden="1"/>
    <row r="76057" hidden="1"/>
    <row r="76058" hidden="1"/>
    <row r="76059" hidden="1"/>
    <row r="76060" hidden="1"/>
    <row r="76061" hidden="1"/>
    <row r="76062" hidden="1"/>
    <row r="76063" hidden="1"/>
    <row r="76064" hidden="1"/>
    <row r="76065" hidden="1"/>
    <row r="76066" hidden="1"/>
    <row r="76067" hidden="1"/>
    <row r="76068" hidden="1"/>
    <row r="76069" hidden="1"/>
    <row r="76070" hidden="1"/>
    <row r="76071" hidden="1"/>
    <row r="76072" hidden="1"/>
    <row r="76073" hidden="1"/>
    <row r="76074" hidden="1"/>
    <row r="76075" hidden="1"/>
    <row r="76076" hidden="1"/>
    <row r="76077" hidden="1"/>
    <row r="76078" hidden="1"/>
    <row r="76079" hidden="1"/>
    <row r="76080" hidden="1"/>
    <row r="76081" hidden="1"/>
    <row r="76082" hidden="1"/>
    <row r="76083" hidden="1"/>
    <row r="76084" hidden="1"/>
    <row r="76085" hidden="1"/>
    <row r="76086" hidden="1"/>
    <row r="76087" hidden="1"/>
    <row r="76088" hidden="1"/>
    <row r="76089" hidden="1"/>
    <row r="76090" hidden="1"/>
    <row r="76091" hidden="1"/>
    <row r="76092" hidden="1"/>
    <row r="76093" hidden="1"/>
    <row r="76094" hidden="1"/>
    <row r="76095" hidden="1"/>
    <row r="76096" hidden="1"/>
    <row r="76097" hidden="1"/>
    <row r="76098" hidden="1"/>
    <row r="76099" hidden="1"/>
    <row r="76100" hidden="1"/>
    <row r="76101" hidden="1"/>
    <row r="76102" hidden="1"/>
    <row r="76103" hidden="1"/>
    <row r="76104" hidden="1"/>
    <row r="76105" hidden="1"/>
    <row r="76106" hidden="1"/>
    <row r="76107" hidden="1"/>
    <row r="76108" hidden="1"/>
    <row r="76109" hidden="1"/>
    <row r="76110" hidden="1"/>
    <row r="76111" hidden="1"/>
    <row r="76112" hidden="1"/>
    <row r="76113" hidden="1"/>
    <row r="76114" hidden="1"/>
    <row r="76115" hidden="1"/>
    <row r="76116" hidden="1"/>
    <row r="76117" hidden="1"/>
    <row r="76118" hidden="1"/>
    <row r="76119" hidden="1"/>
    <row r="76120" hidden="1"/>
    <row r="76121" hidden="1"/>
    <row r="76122" hidden="1"/>
    <row r="76123" hidden="1"/>
    <row r="76124" hidden="1"/>
    <row r="76125" hidden="1"/>
    <row r="76126" hidden="1"/>
    <row r="76127" hidden="1"/>
    <row r="76128" hidden="1"/>
    <row r="76129" hidden="1"/>
    <row r="76130" hidden="1"/>
    <row r="76131" hidden="1"/>
    <row r="76132" hidden="1"/>
    <row r="76133" hidden="1"/>
    <row r="76134" hidden="1"/>
    <row r="76135" hidden="1"/>
    <row r="76136" hidden="1"/>
    <row r="76137" hidden="1"/>
    <row r="76138" hidden="1"/>
    <row r="76139" hidden="1"/>
    <row r="76140" hidden="1"/>
    <row r="76141" hidden="1"/>
    <row r="76142" hidden="1"/>
    <row r="76143" hidden="1"/>
    <row r="76144" hidden="1"/>
    <row r="76145" hidden="1"/>
    <row r="76146" hidden="1"/>
    <row r="76147" hidden="1"/>
    <row r="76148" hidden="1"/>
    <row r="76149" hidden="1"/>
    <row r="76150" hidden="1"/>
    <row r="76151" hidden="1"/>
    <row r="76152" hidden="1"/>
    <row r="76153" hidden="1"/>
    <row r="76154" hidden="1"/>
    <row r="76155" hidden="1"/>
    <row r="76156" hidden="1"/>
    <row r="76157" hidden="1"/>
    <row r="76158" hidden="1"/>
    <row r="76159" hidden="1"/>
    <row r="76160" hidden="1"/>
    <row r="76161" hidden="1"/>
    <row r="76162" hidden="1"/>
    <row r="76163" hidden="1"/>
    <row r="76164" hidden="1"/>
    <row r="76165" hidden="1"/>
    <row r="76166" hidden="1"/>
    <row r="76167" hidden="1"/>
    <row r="76168" hidden="1"/>
    <row r="76169" hidden="1"/>
    <row r="76170" hidden="1"/>
    <row r="76171" hidden="1"/>
    <row r="76172" hidden="1"/>
    <row r="76173" hidden="1"/>
    <row r="76174" hidden="1"/>
    <row r="76175" hidden="1"/>
    <row r="76176" hidden="1"/>
    <row r="76177" hidden="1"/>
    <row r="76178" hidden="1"/>
    <row r="76179" hidden="1"/>
    <row r="76180" hidden="1"/>
    <row r="76181" hidden="1"/>
    <row r="76182" hidden="1"/>
    <row r="76183" hidden="1"/>
    <row r="76184" hidden="1"/>
    <row r="76185" hidden="1"/>
    <row r="76186" hidden="1"/>
    <row r="76187" hidden="1"/>
    <row r="76188" hidden="1"/>
    <row r="76189" hidden="1"/>
    <row r="76190" hidden="1"/>
    <row r="76191" hidden="1"/>
    <row r="76192" hidden="1"/>
    <row r="76193" hidden="1"/>
    <row r="76194" hidden="1"/>
    <row r="76195" hidden="1"/>
    <row r="76196" hidden="1"/>
    <row r="76197" hidden="1"/>
    <row r="76198" hidden="1"/>
    <row r="76199" hidden="1"/>
    <row r="76200" hidden="1"/>
    <row r="76201" hidden="1"/>
    <row r="76202" hidden="1"/>
    <row r="76203" hidden="1"/>
    <row r="76204" hidden="1"/>
    <row r="76205" hidden="1"/>
    <row r="76206" hidden="1"/>
    <row r="76207" hidden="1"/>
    <row r="76208" hidden="1"/>
    <row r="76209" hidden="1"/>
    <row r="76210" hidden="1"/>
    <row r="76211" hidden="1"/>
    <row r="76212" hidden="1"/>
    <row r="76213" hidden="1"/>
    <row r="76214" hidden="1"/>
    <row r="76215" hidden="1"/>
    <row r="76216" hidden="1"/>
    <row r="76217" hidden="1"/>
    <row r="76218" hidden="1"/>
    <row r="76219" hidden="1"/>
    <row r="76220" hidden="1"/>
    <row r="76221" hidden="1"/>
    <row r="76222" hidden="1"/>
    <row r="76223" hidden="1"/>
    <row r="76224" hidden="1"/>
    <row r="76225" hidden="1"/>
    <row r="76226" hidden="1"/>
    <row r="76227" hidden="1"/>
    <row r="76228" hidden="1"/>
    <row r="76229" hidden="1"/>
    <row r="76230" hidden="1"/>
    <row r="76231" hidden="1"/>
    <row r="76232" hidden="1"/>
    <row r="76233" hidden="1"/>
    <row r="76234" hidden="1"/>
    <row r="76235" hidden="1"/>
    <row r="76236" hidden="1"/>
    <row r="76237" hidden="1"/>
    <row r="76238" hidden="1"/>
    <row r="76239" hidden="1"/>
    <row r="76240" hidden="1"/>
    <row r="76241" hidden="1"/>
    <row r="76242" hidden="1"/>
    <row r="76243" hidden="1"/>
    <row r="76244" hidden="1"/>
    <row r="76245" hidden="1"/>
    <row r="76246" hidden="1"/>
    <row r="76247" hidden="1"/>
    <row r="76248" hidden="1"/>
    <row r="76249" hidden="1"/>
    <row r="76250" hidden="1"/>
    <row r="76251" hidden="1"/>
    <row r="76252" hidden="1"/>
    <row r="76253" hidden="1"/>
    <row r="76254" hidden="1"/>
    <row r="76255" hidden="1"/>
    <row r="76256" hidden="1"/>
    <row r="76257" hidden="1"/>
    <row r="76258" hidden="1"/>
    <row r="76259" hidden="1"/>
    <row r="76260" hidden="1"/>
    <row r="76261" hidden="1"/>
    <row r="76262" hidden="1"/>
    <row r="76263" hidden="1"/>
    <row r="76264" hidden="1"/>
    <row r="76265" hidden="1"/>
    <row r="76266" hidden="1"/>
    <row r="76267" hidden="1"/>
    <row r="76268" hidden="1"/>
    <row r="76269" hidden="1"/>
    <row r="76270" hidden="1"/>
    <row r="76271" hidden="1"/>
    <row r="76272" hidden="1"/>
    <row r="76273" hidden="1"/>
    <row r="76274" hidden="1"/>
    <row r="76275" hidden="1"/>
    <row r="76276" hidden="1"/>
    <row r="76277" hidden="1"/>
    <row r="76278" hidden="1"/>
    <row r="76279" hidden="1"/>
    <row r="76280" hidden="1"/>
    <row r="76281" hidden="1"/>
    <row r="76282" hidden="1"/>
    <row r="76283" hidden="1"/>
    <row r="76284" hidden="1"/>
    <row r="76285" hidden="1"/>
    <row r="76286" hidden="1"/>
    <row r="76287" hidden="1"/>
    <row r="76288" hidden="1"/>
    <row r="76289" hidden="1"/>
    <row r="76290" hidden="1"/>
    <row r="76291" hidden="1"/>
    <row r="76292" hidden="1"/>
    <row r="76293" hidden="1"/>
    <row r="76294" hidden="1"/>
    <row r="76295" hidden="1"/>
    <row r="76296" hidden="1"/>
    <row r="76297" hidden="1"/>
    <row r="76298" hidden="1"/>
    <row r="76299" hidden="1"/>
    <row r="76300" hidden="1"/>
    <row r="76301" hidden="1"/>
    <row r="76302" hidden="1"/>
    <row r="76303" hidden="1"/>
    <row r="76304" hidden="1"/>
    <row r="76305" hidden="1"/>
    <row r="76306" hidden="1"/>
    <row r="76307" hidden="1"/>
    <row r="76308" hidden="1"/>
    <row r="76309" hidden="1"/>
    <row r="76310" hidden="1"/>
    <row r="76311" hidden="1"/>
    <row r="76312" hidden="1"/>
    <row r="76313" hidden="1"/>
    <row r="76314" hidden="1"/>
    <row r="76315" hidden="1"/>
    <row r="76316" hidden="1"/>
    <row r="76317" hidden="1"/>
    <row r="76318" hidden="1"/>
    <row r="76319" hidden="1"/>
    <row r="76320" hidden="1"/>
    <row r="76321" hidden="1"/>
    <row r="76322" hidden="1"/>
    <row r="76323" hidden="1"/>
    <row r="76324" hidden="1"/>
    <row r="76325" hidden="1"/>
    <row r="76326" hidden="1"/>
    <row r="76327" hidden="1"/>
    <row r="76328" hidden="1"/>
    <row r="76329" hidden="1"/>
    <row r="76330" hidden="1"/>
    <row r="76331" hidden="1"/>
    <row r="76332" hidden="1"/>
    <row r="76333" hidden="1"/>
    <row r="76334" hidden="1"/>
    <row r="76335" hidden="1"/>
    <row r="76336" hidden="1"/>
    <row r="76337" hidden="1"/>
    <row r="76338" hidden="1"/>
    <row r="76339" hidden="1"/>
    <row r="76340" hidden="1"/>
    <row r="76341" hidden="1"/>
    <row r="76342" hidden="1"/>
    <row r="76343" hidden="1"/>
    <row r="76344" hidden="1"/>
    <row r="76345" hidden="1"/>
    <row r="76346" hidden="1"/>
    <row r="76347" hidden="1"/>
    <row r="76348" hidden="1"/>
    <row r="76349" hidden="1"/>
    <row r="76350" hidden="1"/>
    <row r="76351" hidden="1"/>
    <row r="76352" hidden="1"/>
    <row r="76353" hidden="1"/>
    <row r="76354" hidden="1"/>
    <row r="76355" hidden="1"/>
    <row r="76356" hidden="1"/>
    <row r="76357" hidden="1"/>
    <row r="76358" hidden="1"/>
    <row r="76359" hidden="1"/>
    <row r="76360" hidden="1"/>
    <row r="76361" hidden="1"/>
    <row r="76362" hidden="1"/>
    <row r="76363" hidden="1"/>
    <row r="76364" hidden="1"/>
    <row r="76365" hidden="1"/>
    <row r="76366" hidden="1"/>
    <row r="76367" hidden="1"/>
    <row r="76368" hidden="1"/>
    <row r="76369" hidden="1"/>
    <row r="76370" hidden="1"/>
    <row r="76371" hidden="1"/>
    <row r="76372" hidden="1"/>
    <row r="76373" hidden="1"/>
    <row r="76374" hidden="1"/>
    <row r="76375" hidden="1"/>
    <row r="76376" hidden="1"/>
    <row r="76377" hidden="1"/>
    <row r="76378" hidden="1"/>
    <row r="76379" hidden="1"/>
    <row r="76380" hidden="1"/>
    <row r="76381" hidden="1"/>
    <row r="76382" hidden="1"/>
    <row r="76383" hidden="1"/>
    <row r="76384" hidden="1"/>
    <row r="76385" hidden="1"/>
    <row r="76386" hidden="1"/>
    <row r="76387" hidden="1"/>
    <row r="76388" hidden="1"/>
    <row r="76389" hidden="1"/>
    <row r="76390" hidden="1"/>
    <row r="76391" hidden="1"/>
    <row r="76392" hidden="1"/>
    <row r="76393" hidden="1"/>
    <row r="76394" hidden="1"/>
    <row r="76395" hidden="1"/>
    <row r="76396" hidden="1"/>
    <row r="76397" hidden="1"/>
    <row r="76398" hidden="1"/>
    <row r="76399" hidden="1"/>
    <row r="76400" hidden="1"/>
    <row r="76401" hidden="1"/>
    <row r="76402" hidden="1"/>
    <row r="76403" hidden="1"/>
    <row r="76404" hidden="1"/>
    <row r="76405" hidden="1"/>
    <row r="76406" hidden="1"/>
    <row r="76407" hidden="1"/>
    <row r="76408" hidden="1"/>
    <row r="76409" hidden="1"/>
    <row r="76410" hidden="1"/>
    <row r="76411" hidden="1"/>
    <row r="76412" hidden="1"/>
    <row r="76413" hidden="1"/>
    <row r="76414" hidden="1"/>
    <row r="76415" hidden="1"/>
    <row r="76416" hidden="1"/>
    <row r="76417" hidden="1"/>
    <row r="76418" hidden="1"/>
    <row r="76419" hidden="1"/>
    <row r="76420" hidden="1"/>
    <row r="76421" hidden="1"/>
    <row r="76422" hidden="1"/>
    <row r="76423" hidden="1"/>
    <row r="76424" hidden="1"/>
    <row r="76425" hidden="1"/>
    <row r="76426" hidden="1"/>
    <row r="76427" hidden="1"/>
    <row r="76428" hidden="1"/>
    <row r="76429" hidden="1"/>
    <row r="76430" hidden="1"/>
    <row r="76431" hidden="1"/>
    <row r="76432" hidden="1"/>
    <row r="76433" hidden="1"/>
    <row r="76434" hidden="1"/>
    <row r="76435" hidden="1"/>
    <row r="76436" hidden="1"/>
    <row r="76437" hidden="1"/>
    <row r="76438" hidden="1"/>
    <row r="76439" hidden="1"/>
    <row r="76440" hidden="1"/>
    <row r="76441" hidden="1"/>
    <row r="76442" hidden="1"/>
    <row r="76443" hidden="1"/>
    <row r="76444" hidden="1"/>
    <row r="76445" hidden="1"/>
    <row r="76446" hidden="1"/>
    <row r="76447" hidden="1"/>
    <row r="76448" hidden="1"/>
    <row r="76449" hidden="1"/>
    <row r="76450" hidden="1"/>
    <row r="76451" hidden="1"/>
    <row r="76452" hidden="1"/>
    <row r="76453" hidden="1"/>
    <row r="76454" hidden="1"/>
    <row r="76455" hidden="1"/>
    <row r="76456" hidden="1"/>
    <row r="76457" hidden="1"/>
    <row r="76458" hidden="1"/>
    <row r="76459" hidden="1"/>
    <row r="76460" hidden="1"/>
    <row r="76461" hidden="1"/>
    <row r="76462" hidden="1"/>
    <row r="76463" hidden="1"/>
    <row r="76464" hidden="1"/>
    <row r="76465" hidden="1"/>
    <row r="76466" hidden="1"/>
    <row r="76467" hidden="1"/>
    <row r="76468" hidden="1"/>
    <row r="76469" hidden="1"/>
    <row r="76470" hidden="1"/>
    <row r="76471" hidden="1"/>
    <row r="76472" hidden="1"/>
    <row r="76473" hidden="1"/>
    <row r="76474" hidden="1"/>
    <row r="76475" hidden="1"/>
    <row r="76476" hidden="1"/>
    <row r="76477" hidden="1"/>
    <row r="76478" hidden="1"/>
    <row r="76479" hidden="1"/>
    <row r="76480" hidden="1"/>
    <row r="76481" hidden="1"/>
    <row r="76482" hidden="1"/>
    <row r="76483" hidden="1"/>
    <row r="76484" hidden="1"/>
    <row r="76485" hidden="1"/>
    <row r="76486" hidden="1"/>
    <row r="76487" hidden="1"/>
    <row r="76488" hidden="1"/>
    <row r="76489" hidden="1"/>
    <row r="76490" hidden="1"/>
    <row r="76491" hidden="1"/>
    <row r="76492" hidden="1"/>
    <row r="76493" hidden="1"/>
    <row r="76494" hidden="1"/>
    <row r="76495" hidden="1"/>
    <row r="76496" hidden="1"/>
    <row r="76497" hidden="1"/>
    <row r="76498" hidden="1"/>
    <row r="76499" hidden="1"/>
    <row r="76500" hidden="1"/>
    <row r="76501" hidden="1"/>
    <row r="76502" hidden="1"/>
    <row r="76503" hidden="1"/>
    <row r="76504" hidden="1"/>
    <row r="76505" hidden="1"/>
    <row r="76506" hidden="1"/>
    <row r="76507" hidden="1"/>
    <row r="76508" hidden="1"/>
    <row r="76509" hidden="1"/>
    <row r="76510" hidden="1"/>
    <row r="76511" hidden="1"/>
    <row r="76512" hidden="1"/>
    <row r="76513" hidden="1"/>
    <row r="76514" hidden="1"/>
    <row r="76515" hidden="1"/>
    <row r="76516" hidden="1"/>
    <row r="76517" hidden="1"/>
    <row r="76518" hidden="1"/>
    <row r="76519" hidden="1"/>
    <row r="76520" hidden="1"/>
    <row r="76521" hidden="1"/>
    <row r="76522" hidden="1"/>
    <row r="76523" hidden="1"/>
    <row r="76524" hidden="1"/>
    <row r="76525" hidden="1"/>
    <row r="76526" hidden="1"/>
    <row r="76527" hidden="1"/>
    <row r="76528" hidden="1"/>
    <row r="76529" hidden="1"/>
    <row r="76530" hidden="1"/>
    <row r="76531" hidden="1"/>
    <row r="76532" hidden="1"/>
    <row r="76533" hidden="1"/>
    <row r="76534" hidden="1"/>
    <row r="76535" hidden="1"/>
    <row r="76536" hidden="1"/>
    <row r="76537" hidden="1"/>
    <row r="76538" hidden="1"/>
    <row r="76539" hidden="1"/>
    <row r="76540" hidden="1"/>
    <row r="76541" hidden="1"/>
    <row r="76542" hidden="1"/>
    <row r="76543" hidden="1"/>
    <row r="76544" hidden="1"/>
    <row r="76545" hidden="1"/>
    <row r="76546" hidden="1"/>
    <row r="76547" hidden="1"/>
    <row r="76548" hidden="1"/>
    <row r="76549" hidden="1"/>
    <row r="76550" hidden="1"/>
    <row r="76551" hidden="1"/>
    <row r="76552" hidden="1"/>
    <row r="76553" hidden="1"/>
    <row r="76554" hidden="1"/>
    <row r="76555" hidden="1"/>
    <row r="76556" hidden="1"/>
    <row r="76557" hidden="1"/>
    <row r="76558" hidden="1"/>
    <row r="76559" hidden="1"/>
    <row r="76560" hidden="1"/>
    <row r="76561" hidden="1"/>
    <row r="76562" hidden="1"/>
    <row r="76563" hidden="1"/>
    <row r="76564" hidden="1"/>
    <row r="76565" hidden="1"/>
    <row r="76566" hidden="1"/>
    <row r="76567" hidden="1"/>
    <row r="76568" hidden="1"/>
    <row r="76569" hidden="1"/>
    <row r="76570" hidden="1"/>
    <row r="76571" hidden="1"/>
    <row r="76572" hidden="1"/>
    <row r="76573" hidden="1"/>
    <row r="76574" hidden="1"/>
    <row r="76575" hidden="1"/>
    <row r="76576" hidden="1"/>
    <row r="76577" hidden="1"/>
    <row r="76578" hidden="1"/>
    <row r="76579" hidden="1"/>
    <row r="76580" hidden="1"/>
    <row r="76581" hidden="1"/>
    <row r="76582" hidden="1"/>
    <row r="76583" hidden="1"/>
    <row r="76584" hidden="1"/>
    <row r="76585" hidden="1"/>
    <row r="76586" hidden="1"/>
    <row r="76587" hidden="1"/>
    <row r="76588" hidden="1"/>
    <row r="76589" hidden="1"/>
    <row r="76590" hidden="1"/>
    <row r="76591" hidden="1"/>
    <row r="76592" hidden="1"/>
    <row r="76593" hidden="1"/>
    <row r="76594" hidden="1"/>
    <row r="76595" hidden="1"/>
    <row r="76596" hidden="1"/>
    <row r="76597" hidden="1"/>
    <row r="76598" hidden="1"/>
    <row r="76599" hidden="1"/>
    <row r="76600" hidden="1"/>
    <row r="76601" hidden="1"/>
    <row r="76602" hidden="1"/>
    <row r="76603" hidden="1"/>
    <row r="76604" hidden="1"/>
    <row r="76605" hidden="1"/>
    <row r="76606" hidden="1"/>
    <row r="76607" hidden="1"/>
    <row r="76608" hidden="1"/>
    <row r="76609" hidden="1"/>
    <row r="76610" hidden="1"/>
    <row r="76611" hidden="1"/>
    <row r="76612" hidden="1"/>
    <row r="76613" hidden="1"/>
    <row r="76614" hidden="1"/>
    <row r="76615" hidden="1"/>
    <row r="76616" hidden="1"/>
    <row r="76617" hidden="1"/>
    <row r="76618" hidden="1"/>
    <row r="76619" hidden="1"/>
    <row r="76620" hidden="1"/>
    <row r="76621" hidden="1"/>
    <row r="76622" hidden="1"/>
    <row r="76623" hidden="1"/>
    <row r="76624" hidden="1"/>
    <row r="76625" hidden="1"/>
    <row r="76626" hidden="1"/>
    <row r="76627" hidden="1"/>
    <row r="76628" hidden="1"/>
    <row r="76629" hidden="1"/>
    <row r="76630" hidden="1"/>
    <row r="76631" hidden="1"/>
    <row r="76632" hidden="1"/>
    <row r="76633" hidden="1"/>
    <row r="76634" hidden="1"/>
    <row r="76635" hidden="1"/>
    <row r="76636" hidden="1"/>
    <row r="76637" hidden="1"/>
    <row r="76638" hidden="1"/>
    <row r="76639" hidden="1"/>
    <row r="76640" hidden="1"/>
    <row r="76641" hidden="1"/>
    <row r="76642" hidden="1"/>
    <row r="76643" hidden="1"/>
    <row r="76644" hidden="1"/>
    <row r="76645" hidden="1"/>
    <row r="76646" hidden="1"/>
    <row r="76647" hidden="1"/>
    <row r="76648" hidden="1"/>
    <row r="76649" hidden="1"/>
    <row r="76650" hidden="1"/>
    <row r="76651" hidden="1"/>
    <row r="76652" hidden="1"/>
    <row r="76653" hidden="1"/>
    <row r="76654" hidden="1"/>
    <row r="76655" hidden="1"/>
    <row r="76656" hidden="1"/>
    <row r="76657" hidden="1"/>
    <row r="76658" hidden="1"/>
    <row r="76659" hidden="1"/>
    <row r="76660" hidden="1"/>
    <row r="76661" hidden="1"/>
    <row r="76662" hidden="1"/>
    <row r="76663" hidden="1"/>
    <row r="76664" hidden="1"/>
    <row r="76665" hidden="1"/>
    <row r="76666" hidden="1"/>
    <row r="76667" hidden="1"/>
    <row r="76668" hidden="1"/>
    <row r="76669" hidden="1"/>
    <row r="76670" hidden="1"/>
    <row r="76671" hidden="1"/>
    <row r="76672" hidden="1"/>
    <row r="76673" hidden="1"/>
    <row r="76674" hidden="1"/>
    <row r="76675" hidden="1"/>
    <row r="76676" hidden="1"/>
    <row r="76677" hidden="1"/>
    <row r="76678" hidden="1"/>
    <row r="76679" hidden="1"/>
    <row r="76680" hidden="1"/>
    <row r="76681" hidden="1"/>
    <row r="76682" hidden="1"/>
    <row r="76683" hidden="1"/>
    <row r="76684" hidden="1"/>
    <row r="76685" hidden="1"/>
    <row r="76686" hidden="1"/>
    <row r="76687" hidden="1"/>
    <row r="76688" hidden="1"/>
    <row r="76689" hidden="1"/>
    <row r="76690" hidden="1"/>
    <row r="76691" hidden="1"/>
    <row r="76692" hidden="1"/>
    <row r="76693" hidden="1"/>
    <row r="76694" hidden="1"/>
    <row r="76695" hidden="1"/>
    <row r="76696" hidden="1"/>
    <row r="76697" hidden="1"/>
    <row r="76698" hidden="1"/>
    <row r="76699" hidden="1"/>
    <row r="76700" hidden="1"/>
    <row r="76701" hidden="1"/>
    <row r="76702" hidden="1"/>
    <row r="76703" hidden="1"/>
    <row r="76704" hidden="1"/>
    <row r="76705" hidden="1"/>
    <row r="76706" hidden="1"/>
    <row r="76707" hidden="1"/>
    <row r="76708" hidden="1"/>
    <row r="76709" hidden="1"/>
    <row r="76710" hidden="1"/>
    <row r="76711" hidden="1"/>
    <row r="76712" hidden="1"/>
    <row r="76713" hidden="1"/>
    <row r="76714" hidden="1"/>
    <row r="76715" hidden="1"/>
    <row r="76716" hidden="1"/>
    <row r="76717" hidden="1"/>
    <row r="76718" hidden="1"/>
    <row r="76719" hidden="1"/>
    <row r="76720" hidden="1"/>
    <row r="76721" hidden="1"/>
    <row r="76722" hidden="1"/>
    <row r="76723" hidden="1"/>
    <row r="76724" hidden="1"/>
    <row r="76725" hidden="1"/>
    <row r="76726" hidden="1"/>
    <row r="76727" hidden="1"/>
    <row r="76728" hidden="1"/>
    <row r="76729" hidden="1"/>
    <row r="76730" hidden="1"/>
    <row r="76731" hidden="1"/>
    <row r="76732" hidden="1"/>
    <row r="76733" hidden="1"/>
    <row r="76734" hidden="1"/>
    <row r="76735" hidden="1"/>
    <row r="76736" hidden="1"/>
    <row r="76737" hidden="1"/>
    <row r="76738" hidden="1"/>
    <row r="76739" hidden="1"/>
    <row r="76740" hidden="1"/>
    <row r="76741" hidden="1"/>
    <row r="76742" hidden="1"/>
    <row r="76743" hidden="1"/>
    <row r="76744" hidden="1"/>
    <row r="76745" hidden="1"/>
    <row r="76746" hidden="1"/>
    <row r="76747" hidden="1"/>
    <row r="76748" hidden="1"/>
    <row r="76749" hidden="1"/>
    <row r="76750" hidden="1"/>
    <row r="76751" hidden="1"/>
    <row r="76752" hidden="1"/>
    <row r="76753" hidden="1"/>
    <row r="76754" hidden="1"/>
    <row r="76755" hidden="1"/>
    <row r="76756" hidden="1"/>
    <row r="76757" hidden="1"/>
    <row r="76758" hidden="1"/>
    <row r="76759" hidden="1"/>
    <row r="76760" hidden="1"/>
    <row r="76761" hidden="1"/>
    <row r="76762" hidden="1"/>
    <row r="76763" hidden="1"/>
    <row r="76764" hidden="1"/>
    <row r="76765" hidden="1"/>
    <row r="76766" hidden="1"/>
    <row r="76767" hidden="1"/>
    <row r="76768" hidden="1"/>
    <row r="76769" hidden="1"/>
    <row r="76770" hidden="1"/>
    <row r="76771" hidden="1"/>
    <row r="76772" hidden="1"/>
    <row r="76773" hidden="1"/>
    <row r="76774" hidden="1"/>
    <row r="76775" hidden="1"/>
    <row r="76776" hidden="1"/>
    <row r="76777" hidden="1"/>
    <row r="76778" hidden="1"/>
    <row r="76779" hidden="1"/>
    <row r="76780" hidden="1"/>
    <row r="76781" hidden="1"/>
    <row r="76782" hidden="1"/>
    <row r="76783" hidden="1"/>
    <row r="76784" hidden="1"/>
    <row r="76785" hidden="1"/>
    <row r="76786" hidden="1"/>
    <row r="76787" hidden="1"/>
    <row r="76788" hidden="1"/>
    <row r="76789" hidden="1"/>
    <row r="76790" hidden="1"/>
    <row r="76791" hidden="1"/>
    <row r="76792" hidden="1"/>
    <row r="76793" hidden="1"/>
    <row r="76794" hidden="1"/>
    <row r="76795" hidden="1"/>
    <row r="76796" hidden="1"/>
    <row r="76797" hidden="1"/>
    <row r="76798" hidden="1"/>
    <row r="76799" hidden="1"/>
    <row r="76800" hidden="1"/>
    <row r="76801" hidden="1"/>
    <row r="76802" hidden="1"/>
    <row r="76803" hidden="1"/>
    <row r="76804" hidden="1"/>
    <row r="76805" hidden="1"/>
    <row r="76806" hidden="1"/>
    <row r="76807" hidden="1"/>
    <row r="76808" hidden="1"/>
    <row r="76809" hidden="1"/>
    <row r="76810" hidden="1"/>
    <row r="76811" hidden="1"/>
    <row r="76812" hidden="1"/>
    <row r="76813" hidden="1"/>
    <row r="76814" hidden="1"/>
    <row r="76815" hidden="1"/>
    <row r="76816" hidden="1"/>
    <row r="76817" hidden="1"/>
    <row r="76818" hidden="1"/>
    <row r="76819" hidden="1"/>
    <row r="76820" hidden="1"/>
    <row r="76821" hidden="1"/>
    <row r="76822" hidden="1"/>
    <row r="76823" hidden="1"/>
    <row r="76824" hidden="1"/>
    <row r="76825" hidden="1"/>
    <row r="76826" hidden="1"/>
    <row r="76827" hidden="1"/>
    <row r="76828" hidden="1"/>
    <row r="76829" hidden="1"/>
    <row r="76830" hidden="1"/>
    <row r="76831" hidden="1"/>
    <row r="76832" hidden="1"/>
    <row r="76833" hidden="1"/>
    <row r="76834" hidden="1"/>
    <row r="76835" hidden="1"/>
    <row r="76836" hidden="1"/>
    <row r="76837" hidden="1"/>
    <row r="76838" hidden="1"/>
    <row r="76839" hidden="1"/>
    <row r="76840" hidden="1"/>
    <row r="76841" hidden="1"/>
    <row r="76842" hidden="1"/>
    <row r="76843" hidden="1"/>
    <row r="76844" hidden="1"/>
    <row r="76845" hidden="1"/>
    <row r="76846" hidden="1"/>
    <row r="76847" hidden="1"/>
    <row r="76848" hidden="1"/>
    <row r="76849" hidden="1"/>
    <row r="76850" hidden="1"/>
    <row r="76851" hidden="1"/>
    <row r="76852" hidden="1"/>
    <row r="76853" hidden="1"/>
    <row r="76854" hidden="1"/>
    <row r="76855" hidden="1"/>
    <row r="76856" hidden="1"/>
    <row r="76857" hidden="1"/>
    <row r="76858" hidden="1"/>
    <row r="76859" hidden="1"/>
    <row r="76860" hidden="1"/>
    <row r="76861" hidden="1"/>
    <row r="76862" hidden="1"/>
    <row r="76863" hidden="1"/>
    <row r="76864" hidden="1"/>
    <row r="76865" hidden="1"/>
    <row r="76866" hidden="1"/>
    <row r="76867" hidden="1"/>
    <row r="76868" hidden="1"/>
    <row r="76869" hidden="1"/>
    <row r="76870" hidden="1"/>
    <row r="76871" hidden="1"/>
    <row r="76872" hidden="1"/>
    <row r="76873" hidden="1"/>
    <row r="76874" hidden="1"/>
    <row r="76875" hidden="1"/>
    <row r="76876" hidden="1"/>
    <row r="76877" hidden="1"/>
    <row r="76878" hidden="1"/>
    <row r="76879" hidden="1"/>
    <row r="76880" hidden="1"/>
    <row r="76881" hidden="1"/>
    <row r="76882" hidden="1"/>
    <row r="76883" hidden="1"/>
    <row r="76884" hidden="1"/>
    <row r="76885" hidden="1"/>
    <row r="76886" hidden="1"/>
    <row r="76887" hidden="1"/>
    <row r="76888" hidden="1"/>
    <row r="76889" hidden="1"/>
    <row r="76890" hidden="1"/>
    <row r="76891" hidden="1"/>
    <row r="76892" hidden="1"/>
    <row r="76893" hidden="1"/>
    <row r="76894" hidden="1"/>
    <row r="76895" hidden="1"/>
    <row r="76896" hidden="1"/>
    <row r="76897" hidden="1"/>
    <row r="76898" hidden="1"/>
    <row r="76899" hidden="1"/>
    <row r="76900" hidden="1"/>
    <row r="76901" hidden="1"/>
    <row r="76902" hidden="1"/>
    <row r="76903" hidden="1"/>
    <row r="76904" hidden="1"/>
    <row r="76905" hidden="1"/>
    <row r="76906" hidden="1"/>
    <row r="76907" hidden="1"/>
    <row r="76908" hidden="1"/>
    <row r="76909" hidden="1"/>
    <row r="76910" hidden="1"/>
    <row r="76911" hidden="1"/>
    <row r="76912" hidden="1"/>
    <row r="76913" hidden="1"/>
    <row r="76914" hidden="1"/>
    <row r="76915" hidden="1"/>
    <row r="76916" hidden="1"/>
    <row r="76917" hidden="1"/>
    <row r="76918" hidden="1"/>
    <row r="76919" hidden="1"/>
    <row r="76920" hidden="1"/>
    <row r="76921" hidden="1"/>
    <row r="76922" hidden="1"/>
    <row r="76923" hidden="1"/>
    <row r="76924" hidden="1"/>
    <row r="76925" hidden="1"/>
    <row r="76926" hidden="1"/>
    <row r="76927" hidden="1"/>
    <row r="76928" hidden="1"/>
    <row r="76929" hidden="1"/>
    <row r="76930" hidden="1"/>
    <row r="76931" hidden="1"/>
    <row r="76932" hidden="1"/>
    <row r="76933" hidden="1"/>
    <row r="76934" hidden="1"/>
    <row r="76935" hidden="1"/>
    <row r="76936" hidden="1"/>
    <row r="76937" hidden="1"/>
    <row r="76938" hidden="1"/>
    <row r="76939" hidden="1"/>
    <row r="76940" hidden="1"/>
    <row r="76941" hidden="1"/>
    <row r="76942" hidden="1"/>
    <row r="76943" hidden="1"/>
    <row r="76944" hidden="1"/>
    <row r="76945" hidden="1"/>
    <row r="76946" hidden="1"/>
    <row r="76947" hidden="1"/>
    <row r="76948" hidden="1"/>
    <row r="76949" hidden="1"/>
    <row r="76950" hidden="1"/>
    <row r="76951" hidden="1"/>
    <row r="76952" hidden="1"/>
    <row r="76953" hidden="1"/>
    <row r="76954" hidden="1"/>
    <row r="76955" hidden="1"/>
    <row r="76956" hidden="1"/>
    <row r="76957" hidden="1"/>
    <row r="76958" hidden="1"/>
    <row r="76959" hidden="1"/>
    <row r="76960" hidden="1"/>
    <row r="76961" hidden="1"/>
    <row r="76962" hidden="1"/>
    <row r="76963" hidden="1"/>
    <row r="76964" hidden="1"/>
    <row r="76965" hidden="1"/>
    <row r="76966" hidden="1"/>
    <row r="76967" hidden="1"/>
    <row r="76968" hidden="1"/>
    <row r="76969" hidden="1"/>
    <row r="76970" hidden="1"/>
    <row r="76971" hidden="1"/>
    <row r="76972" hidden="1"/>
    <row r="76973" hidden="1"/>
    <row r="76974" hidden="1"/>
    <row r="76975" hidden="1"/>
    <row r="76976" hidden="1"/>
    <row r="76977" hidden="1"/>
    <row r="76978" hidden="1"/>
    <row r="76979" hidden="1"/>
    <row r="76980" hidden="1"/>
    <row r="76981" hidden="1"/>
    <row r="76982" hidden="1"/>
    <row r="76983" hidden="1"/>
    <row r="76984" hidden="1"/>
    <row r="76985" hidden="1"/>
    <row r="76986" hidden="1"/>
    <row r="76987" hidden="1"/>
    <row r="76988" hidden="1"/>
    <row r="76989" hidden="1"/>
    <row r="76990" hidden="1"/>
    <row r="76991" hidden="1"/>
    <row r="76992" hidden="1"/>
    <row r="76993" hidden="1"/>
    <row r="76994" hidden="1"/>
    <row r="76995" hidden="1"/>
    <row r="76996" hidden="1"/>
    <row r="76997" hidden="1"/>
    <row r="76998" hidden="1"/>
    <row r="76999" hidden="1"/>
    <row r="77000" hidden="1"/>
    <row r="77001" hidden="1"/>
    <row r="77002" hidden="1"/>
    <row r="77003" hidden="1"/>
    <row r="77004" hidden="1"/>
    <row r="77005" hidden="1"/>
    <row r="77006" hidden="1"/>
    <row r="77007" hidden="1"/>
    <row r="77008" hidden="1"/>
    <row r="77009" hidden="1"/>
    <row r="77010" hidden="1"/>
    <row r="77011" hidden="1"/>
    <row r="77012" hidden="1"/>
    <row r="77013" hidden="1"/>
    <row r="77014" hidden="1"/>
    <row r="77015" hidden="1"/>
    <row r="77016" hidden="1"/>
    <row r="77017" hidden="1"/>
    <row r="77018" hidden="1"/>
    <row r="77019" hidden="1"/>
    <row r="77020" hidden="1"/>
    <row r="77021" hidden="1"/>
    <row r="77022" hidden="1"/>
    <row r="77023" hidden="1"/>
    <row r="77024" hidden="1"/>
    <row r="77025" hidden="1"/>
    <row r="77026" hidden="1"/>
    <row r="77027" hidden="1"/>
    <row r="77028" hidden="1"/>
    <row r="77029" hidden="1"/>
    <row r="77030" hidden="1"/>
    <row r="77031" hidden="1"/>
    <row r="77032" hidden="1"/>
    <row r="77033" hidden="1"/>
    <row r="77034" hidden="1"/>
    <row r="77035" hidden="1"/>
    <row r="77036" hidden="1"/>
    <row r="77037" hidden="1"/>
    <row r="77038" hidden="1"/>
    <row r="77039" hidden="1"/>
    <row r="77040" hidden="1"/>
    <row r="77041" hidden="1"/>
    <row r="77042" hidden="1"/>
    <row r="77043" hidden="1"/>
    <row r="77044" hidden="1"/>
    <row r="77045" hidden="1"/>
    <row r="77046" hidden="1"/>
    <row r="77047" hidden="1"/>
    <row r="77048" hidden="1"/>
    <row r="77049" hidden="1"/>
    <row r="77050" hidden="1"/>
    <row r="77051" hidden="1"/>
    <row r="77052" hidden="1"/>
    <row r="77053" hidden="1"/>
    <row r="77054" hidden="1"/>
    <row r="77055" hidden="1"/>
    <row r="77056" hidden="1"/>
    <row r="77057" hidden="1"/>
    <row r="77058" hidden="1"/>
    <row r="77059" hidden="1"/>
    <row r="77060" hidden="1"/>
    <row r="77061" hidden="1"/>
    <row r="77062" hidden="1"/>
    <row r="77063" hidden="1"/>
    <row r="77064" hidden="1"/>
    <row r="77065" hidden="1"/>
    <row r="77066" hidden="1"/>
    <row r="77067" hidden="1"/>
    <row r="77068" hidden="1"/>
    <row r="77069" hidden="1"/>
    <row r="77070" hidden="1"/>
    <row r="77071" hidden="1"/>
    <row r="77072" hidden="1"/>
    <row r="77073" hidden="1"/>
    <row r="77074" hidden="1"/>
    <row r="77075" hidden="1"/>
    <row r="77076" hidden="1"/>
    <row r="77077" hidden="1"/>
    <row r="77078" hidden="1"/>
    <row r="77079" hidden="1"/>
    <row r="77080" hidden="1"/>
    <row r="77081" hidden="1"/>
    <row r="77082" hidden="1"/>
    <row r="77083" hidden="1"/>
    <row r="77084" hidden="1"/>
    <row r="77085" hidden="1"/>
    <row r="77086" hidden="1"/>
    <row r="77087" hidden="1"/>
    <row r="77088" hidden="1"/>
    <row r="77089" hidden="1"/>
    <row r="77090" hidden="1"/>
    <row r="77091" hidden="1"/>
    <row r="77092" hidden="1"/>
    <row r="77093" hidden="1"/>
    <row r="77094" hidden="1"/>
    <row r="77095" hidden="1"/>
    <row r="77096" hidden="1"/>
    <row r="77097" hidden="1"/>
    <row r="77098" hidden="1"/>
    <row r="77099" hidden="1"/>
    <row r="77100" hidden="1"/>
    <row r="77101" hidden="1"/>
    <row r="77102" hidden="1"/>
    <row r="77103" hidden="1"/>
    <row r="77104" hidden="1"/>
    <row r="77105" hidden="1"/>
    <row r="77106" hidden="1"/>
    <row r="77107" hidden="1"/>
    <row r="77108" hidden="1"/>
    <row r="77109" hidden="1"/>
    <row r="77110" hidden="1"/>
    <row r="77111" hidden="1"/>
    <row r="77112" hidden="1"/>
    <row r="77113" hidden="1"/>
    <row r="77114" hidden="1"/>
    <row r="77115" hidden="1"/>
    <row r="77116" hidden="1"/>
    <row r="77117" hidden="1"/>
    <row r="77118" hidden="1"/>
    <row r="77119" hidden="1"/>
    <row r="77120" hidden="1"/>
    <row r="77121" hidden="1"/>
    <row r="77122" hidden="1"/>
    <row r="77123" hidden="1"/>
    <row r="77124" hidden="1"/>
    <row r="77125" hidden="1"/>
    <row r="77126" hidden="1"/>
    <row r="77127" hidden="1"/>
    <row r="77128" hidden="1"/>
    <row r="77129" hidden="1"/>
    <row r="77130" hidden="1"/>
    <row r="77131" hidden="1"/>
    <row r="77132" hidden="1"/>
    <row r="77133" hidden="1"/>
    <row r="77134" hidden="1"/>
    <row r="77135" hidden="1"/>
    <row r="77136" hidden="1"/>
    <row r="77137" hidden="1"/>
    <row r="77138" hidden="1"/>
    <row r="77139" hidden="1"/>
    <row r="77140" hidden="1"/>
    <row r="77141" hidden="1"/>
    <row r="77142" hidden="1"/>
    <row r="77143" hidden="1"/>
    <row r="77144" hidden="1"/>
    <row r="77145" hidden="1"/>
    <row r="77146" hidden="1"/>
    <row r="77147" hidden="1"/>
    <row r="77148" hidden="1"/>
    <row r="77149" hidden="1"/>
    <row r="77150" hidden="1"/>
    <row r="77151" hidden="1"/>
    <row r="77152" hidden="1"/>
    <row r="77153" hidden="1"/>
    <row r="77154" hidden="1"/>
    <row r="77155" hidden="1"/>
    <row r="77156" hidden="1"/>
    <row r="77157" hidden="1"/>
    <row r="77158" hidden="1"/>
    <row r="77159" hidden="1"/>
    <row r="77160" hidden="1"/>
    <row r="77161" hidden="1"/>
    <row r="77162" hidden="1"/>
    <row r="77163" hidden="1"/>
    <row r="77164" hidden="1"/>
    <row r="77165" hidden="1"/>
    <row r="77166" hidden="1"/>
    <row r="77167" hidden="1"/>
    <row r="77168" hidden="1"/>
    <row r="77169" hidden="1"/>
    <row r="77170" hidden="1"/>
    <row r="77171" hidden="1"/>
    <row r="77172" hidden="1"/>
    <row r="77173" hidden="1"/>
    <row r="77174" hidden="1"/>
    <row r="77175" hidden="1"/>
    <row r="77176" hidden="1"/>
    <row r="77177" hidden="1"/>
    <row r="77178" hidden="1"/>
    <row r="77179" hidden="1"/>
    <row r="77180" hidden="1"/>
    <row r="77181" hidden="1"/>
    <row r="77182" hidden="1"/>
    <row r="77183" hidden="1"/>
    <row r="77184" hidden="1"/>
    <row r="77185" hidden="1"/>
    <row r="77186" hidden="1"/>
    <row r="77187" hidden="1"/>
    <row r="77188" hidden="1"/>
    <row r="77189" hidden="1"/>
    <row r="77190" hidden="1"/>
    <row r="77191" hidden="1"/>
    <row r="77192" hidden="1"/>
    <row r="77193" hidden="1"/>
    <row r="77194" hidden="1"/>
    <row r="77195" hidden="1"/>
    <row r="77196" hidden="1"/>
    <row r="77197" hidden="1"/>
    <row r="77198" hidden="1"/>
    <row r="77199" hidden="1"/>
    <row r="77200" hidden="1"/>
    <row r="77201" hidden="1"/>
    <row r="77202" hidden="1"/>
    <row r="77203" hidden="1"/>
    <row r="77204" hidden="1"/>
    <row r="77205" hidden="1"/>
    <row r="77206" hidden="1"/>
    <row r="77207" hidden="1"/>
    <row r="77208" hidden="1"/>
    <row r="77209" hidden="1"/>
    <row r="77210" hidden="1"/>
    <row r="77211" hidden="1"/>
    <row r="77212" hidden="1"/>
    <row r="77213" hidden="1"/>
    <row r="77214" hidden="1"/>
    <row r="77215" hidden="1"/>
    <row r="77216" hidden="1"/>
    <row r="77217" hidden="1"/>
    <row r="77218" hidden="1"/>
    <row r="77219" hidden="1"/>
    <row r="77220" hidden="1"/>
    <row r="77221" hidden="1"/>
    <row r="77222" hidden="1"/>
    <row r="77223" hidden="1"/>
    <row r="77224" hidden="1"/>
    <row r="77225" hidden="1"/>
    <row r="77226" hidden="1"/>
    <row r="77227" hidden="1"/>
    <row r="77228" hidden="1"/>
    <row r="77229" hidden="1"/>
    <row r="77230" hidden="1"/>
    <row r="77231" hidden="1"/>
    <row r="77232" hidden="1"/>
    <row r="77233" hidden="1"/>
    <row r="77234" hidden="1"/>
    <row r="77235" hidden="1"/>
    <row r="77236" hidden="1"/>
    <row r="77237" hidden="1"/>
    <row r="77238" hidden="1"/>
    <row r="77239" hidden="1"/>
    <row r="77240" hidden="1"/>
    <row r="77241" hidden="1"/>
    <row r="77242" hidden="1"/>
    <row r="77243" hidden="1"/>
    <row r="77244" hidden="1"/>
    <row r="77245" hidden="1"/>
    <row r="77246" hidden="1"/>
    <row r="77247" hidden="1"/>
    <row r="77248" hidden="1"/>
    <row r="77249" hidden="1"/>
    <row r="77250" hidden="1"/>
    <row r="77251" hidden="1"/>
    <row r="77252" hidden="1"/>
    <row r="77253" hidden="1"/>
    <row r="77254" hidden="1"/>
    <row r="77255" hidden="1"/>
    <row r="77256" hidden="1"/>
    <row r="77257" hidden="1"/>
    <row r="77258" hidden="1"/>
    <row r="77259" hidden="1"/>
    <row r="77260" hidden="1"/>
    <row r="77261" hidden="1"/>
    <row r="77262" hidden="1"/>
    <row r="77263" hidden="1"/>
    <row r="77264" hidden="1"/>
    <row r="77265" hidden="1"/>
    <row r="77266" hidden="1"/>
    <row r="77267" hidden="1"/>
    <row r="77268" hidden="1"/>
    <row r="77269" hidden="1"/>
    <row r="77270" hidden="1"/>
    <row r="77271" hidden="1"/>
    <row r="77272" hidden="1"/>
    <row r="77273" hidden="1"/>
    <row r="77274" hidden="1"/>
    <row r="77275" hidden="1"/>
    <row r="77276" hidden="1"/>
    <row r="77277" hidden="1"/>
    <row r="77278" hidden="1"/>
    <row r="77279" hidden="1"/>
    <row r="77280" hidden="1"/>
    <row r="77281" hidden="1"/>
    <row r="77282" hidden="1"/>
    <row r="77283" hidden="1"/>
    <row r="77284" hidden="1"/>
    <row r="77285" hidden="1"/>
    <row r="77286" hidden="1"/>
    <row r="77287" hidden="1"/>
    <row r="77288" hidden="1"/>
    <row r="77289" hidden="1"/>
    <row r="77290" hidden="1"/>
    <row r="77291" hidden="1"/>
    <row r="77292" hidden="1"/>
    <row r="77293" hidden="1"/>
    <row r="77294" hidden="1"/>
    <row r="77295" hidden="1"/>
    <row r="77296" hidden="1"/>
    <row r="77297" hidden="1"/>
    <row r="77298" hidden="1"/>
    <row r="77299" hidden="1"/>
    <row r="77300" hidden="1"/>
    <row r="77301" hidden="1"/>
    <row r="77302" hidden="1"/>
    <row r="77303" hidden="1"/>
    <row r="77304" hidden="1"/>
    <row r="77305" hidden="1"/>
    <row r="77306" hidden="1"/>
    <row r="77307" hidden="1"/>
    <row r="77308" hidden="1"/>
    <row r="77309" hidden="1"/>
    <row r="77310" hidden="1"/>
    <row r="77311" hidden="1"/>
    <row r="77312" hidden="1"/>
    <row r="77313" hidden="1"/>
    <row r="77314" hidden="1"/>
    <row r="77315" hidden="1"/>
    <row r="77316" hidden="1"/>
    <row r="77317" hidden="1"/>
    <row r="77318" hidden="1"/>
    <row r="77319" hidden="1"/>
    <row r="77320" hidden="1"/>
    <row r="77321" hidden="1"/>
    <row r="77322" hidden="1"/>
    <row r="77323" hidden="1"/>
    <row r="77324" hidden="1"/>
    <row r="77325" hidden="1"/>
    <row r="77326" hidden="1"/>
    <row r="77327" hidden="1"/>
    <row r="77328" hidden="1"/>
    <row r="77329" hidden="1"/>
    <row r="77330" hidden="1"/>
    <row r="77331" hidden="1"/>
    <row r="77332" hidden="1"/>
    <row r="77333" hidden="1"/>
    <row r="77334" hidden="1"/>
    <row r="77335" hidden="1"/>
    <row r="77336" hidden="1"/>
    <row r="77337" hidden="1"/>
    <row r="77338" hidden="1"/>
    <row r="77339" hidden="1"/>
    <row r="77340" hidden="1"/>
    <row r="77341" hidden="1"/>
    <row r="77342" hidden="1"/>
    <row r="77343" hidden="1"/>
    <row r="77344" hidden="1"/>
    <row r="77345" hidden="1"/>
    <row r="77346" hidden="1"/>
    <row r="77347" hidden="1"/>
    <row r="77348" hidden="1"/>
    <row r="77349" hidden="1"/>
    <row r="77350" hidden="1"/>
    <row r="77351" hidden="1"/>
    <row r="77352" hidden="1"/>
    <row r="77353" hidden="1"/>
    <row r="77354" hidden="1"/>
    <row r="77355" hidden="1"/>
    <row r="77356" hidden="1"/>
    <row r="77357" hidden="1"/>
    <row r="77358" hidden="1"/>
    <row r="77359" hidden="1"/>
    <row r="77360" hidden="1"/>
    <row r="77361" hidden="1"/>
    <row r="77362" hidden="1"/>
    <row r="77363" hidden="1"/>
    <row r="77364" hidden="1"/>
    <row r="77365" hidden="1"/>
    <row r="77366" hidden="1"/>
    <row r="77367" hidden="1"/>
    <row r="77368" hidden="1"/>
    <row r="77369" hidden="1"/>
    <row r="77370" hidden="1"/>
    <row r="77371" hidden="1"/>
    <row r="77372" hidden="1"/>
    <row r="77373" hidden="1"/>
    <row r="77374" hidden="1"/>
    <row r="77375" hidden="1"/>
    <row r="77376" hidden="1"/>
    <row r="77377" hidden="1"/>
    <row r="77378" hidden="1"/>
    <row r="77379" hidden="1"/>
    <row r="77380" hidden="1"/>
    <row r="77381" hidden="1"/>
    <row r="77382" hidden="1"/>
    <row r="77383" hidden="1"/>
    <row r="77384" hidden="1"/>
    <row r="77385" hidden="1"/>
    <row r="77386" hidden="1"/>
    <row r="77387" hidden="1"/>
    <row r="77388" hidden="1"/>
    <row r="77389" hidden="1"/>
    <row r="77390" hidden="1"/>
    <row r="77391" hidden="1"/>
    <row r="77392" hidden="1"/>
    <row r="77393" hidden="1"/>
    <row r="77394" hidden="1"/>
    <row r="77395" hidden="1"/>
    <row r="77396" hidden="1"/>
    <row r="77397" hidden="1"/>
    <row r="77398" hidden="1"/>
    <row r="77399" hidden="1"/>
    <row r="77400" hidden="1"/>
    <row r="77401" hidden="1"/>
    <row r="77402" hidden="1"/>
    <row r="77403" hidden="1"/>
    <row r="77404" hidden="1"/>
    <row r="77405" hidden="1"/>
    <row r="77406" hidden="1"/>
    <row r="77407" hidden="1"/>
    <row r="77408" hidden="1"/>
    <row r="77409" hidden="1"/>
    <row r="77410" hidden="1"/>
    <row r="77411" hidden="1"/>
    <row r="77412" hidden="1"/>
    <row r="77413" hidden="1"/>
    <row r="77414" hidden="1"/>
    <row r="77415" hidden="1"/>
    <row r="77416" hidden="1"/>
    <row r="77417" hidden="1"/>
    <row r="77418" hidden="1"/>
    <row r="77419" hidden="1"/>
    <row r="77420" hidden="1"/>
    <row r="77421" hidden="1"/>
    <row r="77422" hidden="1"/>
    <row r="77423" hidden="1"/>
    <row r="77424" hidden="1"/>
    <row r="77425" hidden="1"/>
    <row r="77426" hidden="1"/>
    <row r="77427" hidden="1"/>
    <row r="77428" hidden="1"/>
    <row r="77429" hidden="1"/>
    <row r="77430" hidden="1"/>
    <row r="77431" hidden="1"/>
    <row r="77432" hidden="1"/>
    <row r="77433" hidden="1"/>
    <row r="77434" hidden="1"/>
    <row r="77435" hidden="1"/>
    <row r="77436" hidden="1"/>
    <row r="77437" hidden="1"/>
    <row r="77438" hidden="1"/>
    <row r="77439" hidden="1"/>
    <row r="77440" hidden="1"/>
    <row r="77441" hidden="1"/>
    <row r="77442" hidden="1"/>
    <row r="77443" hidden="1"/>
    <row r="77444" hidden="1"/>
    <row r="77445" hidden="1"/>
    <row r="77446" hidden="1"/>
    <row r="77447" hidden="1"/>
    <row r="77448" hidden="1"/>
    <row r="77449" hidden="1"/>
    <row r="77450" hidden="1"/>
    <row r="77451" hidden="1"/>
    <row r="77452" hidden="1"/>
    <row r="77453" hidden="1"/>
    <row r="77454" hidden="1"/>
    <row r="77455" hidden="1"/>
    <row r="77456" hidden="1"/>
    <row r="77457" hidden="1"/>
    <row r="77458" hidden="1"/>
    <row r="77459" hidden="1"/>
    <row r="77460" hidden="1"/>
    <row r="77461" hidden="1"/>
    <row r="77462" hidden="1"/>
    <row r="77463" hidden="1"/>
    <row r="77464" hidden="1"/>
    <row r="77465" hidden="1"/>
    <row r="77466" hidden="1"/>
    <row r="77467" hidden="1"/>
    <row r="77468" hidden="1"/>
    <row r="77469" hidden="1"/>
    <row r="77470" hidden="1"/>
    <row r="77471" hidden="1"/>
    <row r="77472" hidden="1"/>
    <row r="77473" hidden="1"/>
    <row r="77474" hidden="1"/>
    <row r="77475" hidden="1"/>
    <row r="77476" hidden="1"/>
    <row r="77477" hidden="1"/>
    <row r="77478" hidden="1"/>
    <row r="77479" hidden="1"/>
    <row r="77480" hidden="1"/>
    <row r="77481" hidden="1"/>
    <row r="77482" hidden="1"/>
    <row r="77483" hidden="1"/>
    <row r="77484" hidden="1"/>
    <row r="77485" hidden="1"/>
    <row r="77486" hidden="1"/>
    <row r="77487" hidden="1"/>
    <row r="77488" hidden="1"/>
    <row r="77489" hidden="1"/>
    <row r="77490" hidden="1"/>
    <row r="77491" hidden="1"/>
    <row r="77492" hidden="1"/>
    <row r="77493" hidden="1"/>
    <row r="77494" hidden="1"/>
    <row r="77495" hidden="1"/>
    <row r="77496" hidden="1"/>
    <row r="77497" hidden="1"/>
    <row r="77498" hidden="1"/>
    <row r="77499" hidden="1"/>
    <row r="77500" hidden="1"/>
    <row r="77501" hidden="1"/>
    <row r="77502" hidden="1"/>
    <row r="77503" hidden="1"/>
    <row r="77504" hidden="1"/>
    <row r="77505" hidden="1"/>
    <row r="77506" hidden="1"/>
    <row r="77507" hidden="1"/>
    <row r="77508" hidden="1"/>
    <row r="77509" hidden="1"/>
    <row r="77510" hidden="1"/>
    <row r="77511" hidden="1"/>
    <row r="77512" hidden="1"/>
    <row r="77513" hidden="1"/>
    <row r="77514" hidden="1"/>
    <row r="77515" hidden="1"/>
    <row r="77516" hidden="1"/>
    <row r="77517" hidden="1"/>
    <row r="77518" hidden="1"/>
    <row r="77519" hidden="1"/>
    <row r="77520" hidden="1"/>
    <row r="77521" hidden="1"/>
    <row r="77522" hidden="1"/>
    <row r="77523" hidden="1"/>
    <row r="77524" hidden="1"/>
    <row r="77525" hidden="1"/>
    <row r="77526" hidden="1"/>
    <row r="77527" hidden="1"/>
    <row r="77528" hidden="1"/>
    <row r="77529" hidden="1"/>
    <row r="77530" hidden="1"/>
    <row r="77531" hidden="1"/>
    <row r="77532" hidden="1"/>
    <row r="77533" hidden="1"/>
    <row r="77534" hidden="1"/>
    <row r="77535" hidden="1"/>
    <row r="77536" hidden="1"/>
    <row r="77537" hidden="1"/>
    <row r="77538" hidden="1"/>
    <row r="77539" hidden="1"/>
    <row r="77540" hidden="1"/>
    <row r="77541" hidden="1"/>
    <row r="77542" hidden="1"/>
    <row r="77543" hidden="1"/>
    <row r="77544" hidden="1"/>
    <row r="77545" hidden="1"/>
    <row r="77546" hidden="1"/>
    <row r="77547" hidden="1"/>
    <row r="77548" hidden="1"/>
    <row r="77549" hidden="1"/>
    <row r="77550" hidden="1"/>
    <row r="77551" hidden="1"/>
    <row r="77552" hidden="1"/>
    <row r="77553" hidden="1"/>
    <row r="77554" hidden="1"/>
    <row r="77555" hidden="1"/>
    <row r="77556" hidden="1"/>
    <row r="77557" hidden="1"/>
    <row r="77558" hidden="1"/>
    <row r="77559" hidden="1"/>
    <row r="77560" hidden="1"/>
    <row r="77561" hidden="1"/>
    <row r="77562" hidden="1"/>
    <row r="77563" hidden="1"/>
    <row r="77564" hidden="1"/>
    <row r="77565" hidden="1"/>
    <row r="77566" hidden="1"/>
    <row r="77567" hidden="1"/>
    <row r="77568" hidden="1"/>
    <row r="77569" hidden="1"/>
    <row r="77570" hidden="1"/>
    <row r="77571" hidden="1"/>
    <row r="77572" hidden="1"/>
    <row r="77573" hidden="1"/>
    <row r="77574" hidden="1"/>
    <row r="77575" hidden="1"/>
    <row r="77576" hidden="1"/>
    <row r="77577" hidden="1"/>
    <row r="77578" hidden="1"/>
    <row r="77579" hidden="1"/>
    <row r="77580" hidden="1"/>
    <row r="77581" hidden="1"/>
    <row r="77582" hidden="1"/>
    <row r="77583" hidden="1"/>
    <row r="77584" hidden="1"/>
    <row r="77585" hidden="1"/>
    <row r="77586" hidden="1"/>
    <row r="77587" hidden="1"/>
    <row r="77588" hidden="1"/>
    <row r="77589" hidden="1"/>
    <row r="77590" hidden="1"/>
    <row r="77591" hidden="1"/>
    <row r="77592" hidden="1"/>
    <row r="77593" hidden="1"/>
    <row r="77594" hidden="1"/>
    <row r="77595" hidden="1"/>
    <row r="77596" hidden="1"/>
    <row r="77597" hidden="1"/>
    <row r="77598" hidden="1"/>
    <row r="77599" hidden="1"/>
    <row r="77600" hidden="1"/>
    <row r="77601" hidden="1"/>
    <row r="77602" hidden="1"/>
    <row r="77603" hidden="1"/>
    <row r="77604" hidden="1"/>
    <row r="77605" hidden="1"/>
    <row r="77606" hidden="1"/>
    <row r="77607" hidden="1"/>
    <row r="77608" hidden="1"/>
    <row r="77609" hidden="1"/>
    <row r="77610" hidden="1"/>
    <row r="77611" hidden="1"/>
    <row r="77612" hidden="1"/>
    <row r="77613" hidden="1"/>
    <row r="77614" hidden="1"/>
    <row r="77615" hidden="1"/>
    <row r="77616" hidden="1"/>
    <row r="77617" hidden="1"/>
    <row r="77618" hidden="1"/>
    <row r="77619" hidden="1"/>
    <row r="77620" hidden="1"/>
    <row r="77621" hidden="1"/>
    <row r="77622" hidden="1"/>
    <row r="77623" hidden="1"/>
    <row r="77624" hidden="1"/>
    <row r="77625" hidden="1"/>
    <row r="77626" hidden="1"/>
    <row r="77627" hidden="1"/>
    <row r="77628" hidden="1"/>
    <row r="77629" hidden="1"/>
    <row r="77630" hidden="1"/>
    <row r="77631" hidden="1"/>
    <row r="77632" hidden="1"/>
    <row r="77633" hidden="1"/>
    <row r="77634" hidden="1"/>
    <row r="77635" hidden="1"/>
    <row r="77636" hidden="1"/>
    <row r="77637" hidden="1"/>
    <row r="77638" hidden="1"/>
    <row r="77639" hidden="1"/>
    <row r="77640" hidden="1"/>
    <row r="77641" hidden="1"/>
    <row r="77642" hidden="1"/>
    <row r="77643" hidden="1"/>
    <row r="77644" hidden="1"/>
    <row r="77645" hidden="1"/>
    <row r="77646" hidden="1"/>
    <row r="77647" hidden="1"/>
    <row r="77648" hidden="1"/>
    <row r="77649" hidden="1"/>
    <row r="77650" hidden="1"/>
    <row r="77651" hidden="1"/>
    <row r="77652" hidden="1"/>
    <row r="77653" hidden="1"/>
    <row r="77654" hidden="1"/>
    <row r="77655" hidden="1"/>
    <row r="77656" hidden="1"/>
    <row r="77657" hidden="1"/>
    <row r="77658" hidden="1"/>
    <row r="77659" hidden="1"/>
    <row r="77660" hidden="1"/>
    <row r="77661" hidden="1"/>
    <row r="77662" hidden="1"/>
    <row r="77663" hidden="1"/>
    <row r="77664" hidden="1"/>
    <row r="77665" hidden="1"/>
    <row r="77666" hidden="1"/>
    <row r="77667" hidden="1"/>
    <row r="77668" hidden="1"/>
    <row r="77669" hidden="1"/>
    <row r="77670" hidden="1"/>
    <row r="77671" hidden="1"/>
    <row r="77672" hidden="1"/>
    <row r="77673" hidden="1"/>
    <row r="77674" hidden="1"/>
    <row r="77675" hidden="1"/>
    <row r="77676" hidden="1"/>
    <row r="77677" hidden="1"/>
    <row r="77678" hidden="1"/>
    <row r="77679" hidden="1"/>
    <row r="77680" hidden="1"/>
    <row r="77681" hidden="1"/>
    <row r="77682" hidden="1"/>
    <row r="77683" hidden="1"/>
    <row r="77684" hidden="1"/>
    <row r="77685" hidden="1"/>
    <row r="77686" hidden="1"/>
    <row r="77687" hidden="1"/>
    <row r="77688" hidden="1"/>
    <row r="77689" hidden="1"/>
    <row r="77690" hidden="1"/>
    <row r="77691" hidden="1"/>
    <row r="77692" hidden="1"/>
    <row r="77693" hidden="1"/>
    <row r="77694" hidden="1"/>
    <row r="77695" hidden="1"/>
    <row r="77696" hidden="1"/>
    <row r="77697" hidden="1"/>
    <row r="77698" hidden="1"/>
    <row r="77699" hidden="1"/>
    <row r="77700" hidden="1"/>
    <row r="77701" hidden="1"/>
    <row r="77702" hidden="1"/>
    <row r="77703" hidden="1"/>
    <row r="77704" hidden="1"/>
    <row r="77705" hidden="1"/>
    <row r="77706" hidden="1"/>
    <row r="77707" hidden="1"/>
    <row r="77708" hidden="1"/>
    <row r="77709" hidden="1"/>
    <row r="77710" hidden="1"/>
    <row r="77711" hidden="1"/>
    <row r="77712" hidden="1"/>
    <row r="77713" hidden="1"/>
    <row r="77714" hidden="1"/>
    <row r="77715" hidden="1"/>
    <row r="77716" hidden="1"/>
    <row r="77717" hidden="1"/>
    <row r="77718" hidden="1"/>
    <row r="77719" hidden="1"/>
    <row r="77720" hidden="1"/>
    <row r="77721" hidden="1"/>
    <row r="77722" hidden="1"/>
    <row r="77723" hidden="1"/>
    <row r="77724" hidden="1"/>
    <row r="77725" hidden="1"/>
    <row r="77726" hidden="1"/>
    <row r="77727" hidden="1"/>
    <row r="77728" hidden="1"/>
    <row r="77729" hidden="1"/>
    <row r="77730" hidden="1"/>
    <row r="77731" hidden="1"/>
    <row r="77732" hidden="1"/>
    <row r="77733" hidden="1"/>
    <row r="77734" hidden="1"/>
    <row r="77735" hidden="1"/>
    <row r="77736" hidden="1"/>
    <row r="77737" hidden="1"/>
    <row r="77738" hidden="1"/>
    <row r="77739" hidden="1"/>
    <row r="77740" hidden="1"/>
    <row r="77741" hidden="1"/>
    <row r="77742" hidden="1"/>
    <row r="77743" hidden="1"/>
    <row r="77744" hidden="1"/>
    <row r="77745" hidden="1"/>
    <row r="77746" hidden="1"/>
    <row r="77747" hidden="1"/>
    <row r="77748" hidden="1"/>
    <row r="77749" hidden="1"/>
    <row r="77750" hidden="1"/>
    <row r="77751" hidden="1"/>
    <row r="77752" hidden="1"/>
    <row r="77753" hidden="1"/>
    <row r="77754" hidden="1"/>
    <row r="77755" hidden="1"/>
    <row r="77756" hidden="1"/>
    <row r="77757" hidden="1"/>
    <row r="77758" hidden="1"/>
    <row r="77759" hidden="1"/>
    <row r="77760" hidden="1"/>
    <row r="77761" hidden="1"/>
    <row r="77762" hidden="1"/>
    <row r="77763" hidden="1"/>
    <row r="77764" hidden="1"/>
    <row r="77765" hidden="1"/>
    <row r="77766" hidden="1"/>
    <row r="77767" hidden="1"/>
    <row r="77768" hidden="1"/>
    <row r="77769" hidden="1"/>
    <row r="77770" hidden="1"/>
    <row r="77771" hidden="1"/>
    <row r="77772" hidden="1"/>
    <row r="77773" hidden="1"/>
    <row r="77774" hidden="1"/>
    <row r="77775" hidden="1"/>
    <row r="77776" hidden="1"/>
    <row r="77777" hidden="1"/>
    <row r="77778" hidden="1"/>
    <row r="77779" hidden="1"/>
    <row r="77780" hidden="1"/>
    <row r="77781" hidden="1"/>
    <row r="77782" hidden="1"/>
    <row r="77783" hidden="1"/>
    <row r="77784" hidden="1"/>
    <row r="77785" hidden="1"/>
    <row r="77786" hidden="1"/>
    <row r="77787" hidden="1"/>
    <row r="77788" hidden="1"/>
    <row r="77789" hidden="1"/>
    <row r="77790" hidden="1"/>
    <row r="77791" hidden="1"/>
    <row r="77792" hidden="1"/>
    <row r="77793" hidden="1"/>
    <row r="77794" hidden="1"/>
    <row r="77795" hidden="1"/>
    <row r="77796" hidden="1"/>
    <row r="77797" hidden="1"/>
    <row r="77798" hidden="1"/>
    <row r="77799" hidden="1"/>
    <row r="77800" hidden="1"/>
    <row r="77801" hidden="1"/>
    <row r="77802" hidden="1"/>
    <row r="77803" hidden="1"/>
    <row r="77804" hidden="1"/>
    <row r="77805" hidden="1"/>
    <row r="77806" hidden="1"/>
    <row r="77807" hidden="1"/>
    <row r="77808" hidden="1"/>
    <row r="77809" hidden="1"/>
    <row r="77810" hidden="1"/>
    <row r="77811" hidden="1"/>
    <row r="77812" hidden="1"/>
    <row r="77813" hidden="1"/>
    <row r="77814" hidden="1"/>
    <row r="77815" hidden="1"/>
    <row r="77816" hidden="1"/>
    <row r="77817" hidden="1"/>
    <row r="77818" hidden="1"/>
    <row r="77819" hidden="1"/>
    <row r="77820" hidden="1"/>
    <row r="77821" hidden="1"/>
    <row r="77822" hidden="1"/>
    <row r="77823" hidden="1"/>
    <row r="77824" hidden="1"/>
    <row r="77825" hidden="1"/>
    <row r="77826" hidden="1"/>
    <row r="77827" hidden="1"/>
    <row r="77828" hidden="1"/>
    <row r="77829" hidden="1"/>
    <row r="77830" hidden="1"/>
    <row r="77831" hidden="1"/>
    <row r="77832" hidden="1"/>
    <row r="77833" hidden="1"/>
    <row r="77834" hidden="1"/>
    <row r="77835" hidden="1"/>
    <row r="77836" hidden="1"/>
    <row r="77837" hidden="1"/>
    <row r="77838" hidden="1"/>
    <row r="77839" hidden="1"/>
    <row r="77840" hidden="1"/>
    <row r="77841" hidden="1"/>
    <row r="77842" hidden="1"/>
    <row r="77843" hidden="1"/>
    <row r="77844" hidden="1"/>
    <row r="77845" hidden="1"/>
    <row r="77846" hidden="1"/>
    <row r="77847" hidden="1"/>
    <row r="77848" hidden="1"/>
    <row r="77849" hidden="1"/>
    <row r="77850" hidden="1"/>
    <row r="77851" hidden="1"/>
    <row r="77852" hidden="1"/>
    <row r="77853" hidden="1"/>
    <row r="77854" hidden="1"/>
    <row r="77855" hidden="1"/>
    <row r="77856" hidden="1"/>
    <row r="77857" hidden="1"/>
    <row r="77858" hidden="1"/>
    <row r="77859" hidden="1"/>
    <row r="77860" hidden="1"/>
    <row r="77861" hidden="1"/>
    <row r="77862" hidden="1"/>
    <row r="77863" hidden="1"/>
    <row r="77864" hidden="1"/>
    <row r="77865" hidden="1"/>
    <row r="77866" hidden="1"/>
    <row r="77867" hidden="1"/>
    <row r="77868" hidden="1"/>
    <row r="77869" hidden="1"/>
    <row r="77870" hidden="1"/>
    <row r="77871" hidden="1"/>
    <row r="77872" hidden="1"/>
    <row r="77873" hidden="1"/>
    <row r="77874" hidden="1"/>
    <row r="77875" hidden="1"/>
    <row r="77876" hidden="1"/>
    <row r="77877" hidden="1"/>
    <row r="77878" hidden="1"/>
    <row r="77879" hidden="1"/>
    <row r="77880" hidden="1"/>
    <row r="77881" hidden="1"/>
    <row r="77882" hidden="1"/>
    <row r="77883" hidden="1"/>
    <row r="77884" hidden="1"/>
    <row r="77885" hidden="1"/>
    <row r="77886" hidden="1"/>
    <row r="77887" hidden="1"/>
    <row r="77888" hidden="1"/>
    <row r="77889" hidden="1"/>
    <row r="77890" hidden="1"/>
    <row r="77891" hidden="1"/>
    <row r="77892" hidden="1"/>
    <row r="77893" hidden="1"/>
    <row r="77894" hidden="1"/>
    <row r="77895" hidden="1"/>
    <row r="77896" hidden="1"/>
    <row r="77897" hidden="1"/>
    <row r="77898" hidden="1"/>
    <row r="77899" hidden="1"/>
    <row r="77900" hidden="1"/>
    <row r="77901" hidden="1"/>
    <row r="77902" hidden="1"/>
    <row r="77903" hidden="1"/>
    <row r="77904" hidden="1"/>
    <row r="77905" hidden="1"/>
    <row r="77906" hidden="1"/>
    <row r="77907" hidden="1"/>
    <row r="77908" hidden="1"/>
    <row r="77909" hidden="1"/>
    <row r="77910" hidden="1"/>
    <row r="77911" hidden="1"/>
    <row r="77912" hidden="1"/>
    <row r="77913" hidden="1"/>
    <row r="77914" hidden="1"/>
    <row r="77915" hidden="1"/>
    <row r="77916" hidden="1"/>
    <row r="77917" hidden="1"/>
    <row r="77918" hidden="1"/>
    <row r="77919" hidden="1"/>
    <row r="77920" hidden="1"/>
    <row r="77921" hidden="1"/>
    <row r="77922" hidden="1"/>
    <row r="77923" hidden="1"/>
    <row r="77924" hidden="1"/>
    <row r="77925" hidden="1"/>
    <row r="77926" hidden="1"/>
    <row r="77927" hidden="1"/>
    <row r="77928" hidden="1"/>
    <row r="77929" hidden="1"/>
    <row r="77930" hidden="1"/>
    <row r="77931" hidden="1"/>
    <row r="77932" hidden="1"/>
    <row r="77933" hidden="1"/>
    <row r="77934" hidden="1"/>
    <row r="77935" hidden="1"/>
    <row r="77936" hidden="1"/>
    <row r="77937" hidden="1"/>
    <row r="77938" hidden="1"/>
    <row r="77939" hidden="1"/>
    <row r="77940" hidden="1"/>
    <row r="77941" hidden="1"/>
    <row r="77942" hidden="1"/>
    <row r="77943" hidden="1"/>
    <row r="77944" hidden="1"/>
    <row r="77945" hidden="1"/>
    <row r="77946" hidden="1"/>
    <row r="77947" hidden="1"/>
    <row r="77948" hidden="1"/>
    <row r="77949" hidden="1"/>
    <row r="77950" hidden="1"/>
    <row r="77951" hidden="1"/>
    <row r="77952" hidden="1"/>
    <row r="77953" hidden="1"/>
    <row r="77954" hidden="1"/>
    <row r="77955" hidden="1"/>
    <row r="77956" hidden="1"/>
    <row r="77957" hidden="1"/>
    <row r="77958" hidden="1"/>
    <row r="77959" hidden="1"/>
    <row r="77960" hidden="1"/>
    <row r="77961" hidden="1"/>
    <row r="77962" hidden="1"/>
    <row r="77963" hidden="1"/>
    <row r="77964" hidden="1"/>
    <row r="77965" hidden="1"/>
    <row r="77966" hidden="1"/>
    <row r="77967" hidden="1"/>
    <row r="77968" hidden="1"/>
    <row r="77969" hidden="1"/>
    <row r="77970" hidden="1"/>
    <row r="77971" hidden="1"/>
    <row r="77972" hidden="1"/>
    <row r="77973" hidden="1"/>
    <row r="77974" hidden="1"/>
    <row r="77975" hidden="1"/>
    <row r="77976" hidden="1"/>
    <row r="77977" hidden="1"/>
    <row r="77978" hidden="1"/>
    <row r="77979" hidden="1"/>
    <row r="77980" hidden="1"/>
    <row r="77981" hidden="1"/>
    <row r="77982" hidden="1"/>
    <row r="77983" hidden="1"/>
    <row r="77984" hidden="1"/>
    <row r="77985" hidden="1"/>
    <row r="77986" hidden="1"/>
    <row r="77987" hidden="1"/>
    <row r="77988" hidden="1"/>
    <row r="77989" hidden="1"/>
    <row r="77990" hidden="1"/>
    <row r="77991" hidden="1"/>
    <row r="77992" hidden="1"/>
    <row r="77993" hidden="1"/>
    <row r="77994" hidden="1"/>
    <row r="77995" hidden="1"/>
    <row r="77996" hidden="1"/>
    <row r="77997" hidden="1"/>
    <row r="77998" hidden="1"/>
    <row r="77999" hidden="1"/>
    <row r="78000" hidden="1"/>
    <row r="78001" hidden="1"/>
    <row r="78002" hidden="1"/>
    <row r="78003" hidden="1"/>
    <row r="78004" hidden="1"/>
    <row r="78005" hidden="1"/>
    <row r="78006" hidden="1"/>
    <row r="78007" hidden="1"/>
    <row r="78008" hidden="1"/>
    <row r="78009" hidden="1"/>
    <row r="78010" hidden="1"/>
    <row r="78011" hidden="1"/>
    <row r="78012" hidden="1"/>
    <row r="78013" hidden="1"/>
    <row r="78014" hidden="1"/>
    <row r="78015" hidden="1"/>
    <row r="78016" hidden="1"/>
    <row r="78017" hidden="1"/>
    <row r="78018" hidden="1"/>
    <row r="78019" hidden="1"/>
    <row r="78020" hidden="1"/>
    <row r="78021" hidden="1"/>
    <row r="78022" hidden="1"/>
    <row r="78023" hidden="1"/>
    <row r="78024" hidden="1"/>
    <row r="78025" hidden="1"/>
    <row r="78026" hidden="1"/>
    <row r="78027" hidden="1"/>
    <row r="78028" hidden="1"/>
    <row r="78029" hidden="1"/>
    <row r="78030" hidden="1"/>
    <row r="78031" hidden="1"/>
    <row r="78032" hidden="1"/>
    <row r="78033" hidden="1"/>
    <row r="78034" hidden="1"/>
    <row r="78035" hidden="1"/>
    <row r="78036" hidden="1"/>
    <row r="78037" hidden="1"/>
    <row r="78038" hidden="1"/>
    <row r="78039" hidden="1"/>
    <row r="78040" hidden="1"/>
    <row r="78041" hidden="1"/>
    <row r="78042" hidden="1"/>
    <row r="78043" hidden="1"/>
    <row r="78044" hidden="1"/>
    <row r="78045" hidden="1"/>
    <row r="78046" hidden="1"/>
    <row r="78047" hidden="1"/>
    <row r="78048" hidden="1"/>
    <row r="78049" hidden="1"/>
    <row r="78050" hidden="1"/>
    <row r="78051" hidden="1"/>
    <row r="78052" hidden="1"/>
    <row r="78053" hidden="1"/>
    <row r="78054" hidden="1"/>
    <row r="78055" hidden="1"/>
    <row r="78056" hidden="1"/>
    <row r="78057" hidden="1"/>
    <row r="78058" hidden="1"/>
    <row r="78059" hidden="1"/>
    <row r="78060" hidden="1"/>
    <row r="78061" hidden="1"/>
    <row r="78062" hidden="1"/>
    <row r="78063" hidden="1"/>
    <row r="78064" hidden="1"/>
    <row r="78065" hidden="1"/>
    <row r="78066" hidden="1"/>
    <row r="78067" hidden="1"/>
    <row r="78068" hidden="1"/>
    <row r="78069" hidden="1"/>
    <row r="78070" hidden="1"/>
    <row r="78071" hidden="1"/>
    <row r="78072" hidden="1"/>
    <row r="78073" hidden="1"/>
    <row r="78074" hidden="1"/>
    <row r="78075" hidden="1"/>
    <row r="78076" hidden="1"/>
    <row r="78077" hidden="1"/>
    <row r="78078" hidden="1"/>
    <row r="78079" hidden="1"/>
    <row r="78080" hidden="1"/>
    <row r="78081" hidden="1"/>
    <row r="78082" hidden="1"/>
    <row r="78083" hidden="1"/>
    <row r="78084" hidden="1"/>
    <row r="78085" hidden="1"/>
    <row r="78086" hidden="1"/>
    <row r="78087" hidden="1"/>
    <row r="78088" hidden="1"/>
    <row r="78089" hidden="1"/>
    <row r="78090" hidden="1"/>
    <row r="78091" hidden="1"/>
    <row r="78092" hidden="1"/>
    <row r="78093" hidden="1"/>
    <row r="78094" hidden="1"/>
    <row r="78095" hidden="1"/>
    <row r="78096" hidden="1"/>
    <row r="78097" hidden="1"/>
    <row r="78098" hidden="1"/>
    <row r="78099" hidden="1"/>
    <row r="78100" hidden="1"/>
    <row r="78101" hidden="1"/>
    <row r="78102" hidden="1"/>
    <row r="78103" hidden="1"/>
    <row r="78104" hidden="1"/>
    <row r="78105" hidden="1"/>
    <row r="78106" hidden="1"/>
    <row r="78107" hidden="1"/>
    <row r="78108" hidden="1"/>
    <row r="78109" hidden="1"/>
    <row r="78110" hidden="1"/>
    <row r="78111" hidden="1"/>
    <row r="78112" hidden="1"/>
    <row r="78113" hidden="1"/>
    <row r="78114" hidden="1"/>
    <row r="78115" hidden="1"/>
    <row r="78116" hidden="1"/>
    <row r="78117" hidden="1"/>
    <row r="78118" hidden="1"/>
    <row r="78119" hidden="1"/>
    <row r="78120" hidden="1"/>
    <row r="78121" hidden="1"/>
    <row r="78122" hidden="1"/>
    <row r="78123" hidden="1"/>
    <row r="78124" hidden="1"/>
    <row r="78125" hidden="1"/>
    <row r="78126" hidden="1"/>
    <row r="78127" hidden="1"/>
    <row r="78128" hidden="1"/>
    <row r="78129" hidden="1"/>
    <row r="78130" hidden="1"/>
    <row r="78131" hidden="1"/>
    <row r="78132" hidden="1"/>
    <row r="78133" hidden="1"/>
    <row r="78134" hidden="1"/>
    <row r="78135" hidden="1"/>
    <row r="78136" hidden="1"/>
    <row r="78137" hidden="1"/>
    <row r="78138" hidden="1"/>
    <row r="78139" hidden="1"/>
    <row r="78140" hidden="1"/>
    <row r="78141" hidden="1"/>
    <row r="78142" hidden="1"/>
    <row r="78143" hidden="1"/>
    <row r="78144" hidden="1"/>
    <row r="78145" hidden="1"/>
    <row r="78146" hidden="1"/>
    <row r="78147" hidden="1"/>
    <row r="78148" hidden="1"/>
    <row r="78149" hidden="1"/>
    <row r="78150" hidden="1"/>
    <row r="78151" hidden="1"/>
    <row r="78152" hidden="1"/>
    <row r="78153" hidden="1"/>
    <row r="78154" hidden="1"/>
    <row r="78155" hidden="1"/>
    <row r="78156" hidden="1"/>
    <row r="78157" hidden="1"/>
    <row r="78158" hidden="1"/>
    <row r="78159" hidden="1"/>
    <row r="78160" hidden="1"/>
    <row r="78161" hidden="1"/>
    <row r="78162" hidden="1"/>
    <row r="78163" hidden="1"/>
    <row r="78164" hidden="1"/>
    <row r="78165" hidden="1"/>
    <row r="78166" hidden="1"/>
    <row r="78167" hidden="1"/>
    <row r="78168" hidden="1"/>
    <row r="78169" hidden="1"/>
    <row r="78170" hidden="1"/>
    <row r="78171" hidden="1"/>
    <row r="78172" hidden="1"/>
    <row r="78173" hidden="1"/>
    <row r="78174" hidden="1"/>
    <row r="78175" hidden="1"/>
    <row r="78176" hidden="1"/>
    <row r="78177" hidden="1"/>
    <row r="78178" hidden="1"/>
    <row r="78179" hidden="1"/>
    <row r="78180" hidden="1"/>
    <row r="78181" hidden="1"/>
    <row r="78182" hidden="1"/>
    <row r="78183" hidden="1"/>
    <row r="78184" hidden="1"/>
    <row r="78185" hidden="1"/>
    <row r="78186" hidden="1"/>
    <row r="78187" hidden="1"/>
    <row r="78188" hidden="1"/>
    <row r="78189" hidden="1"/>
    <row r="78190" hidden="1"/>
    <row r="78191" hidden="1"/>
    <row r="78192" hidden="1"/>
    <row r="78193" hidden="1"/>
    <row r="78194" hidden="1"/>
    <row r="78195" hidden="1"/>
    <row r="78196" hidden="1"/>
    <row r="78197" hidden="1"/>
    <row r="78198" hidden="1"/>
    <row r="78199" hidden="1"/>
    <row r="78200" hidden="1"/>
    <row r="78201" hidden="1"/>
    <row r="78202" hidden="1"/>
    <row r="78203" hidden="1"/>
    <row r="78204" hidden="1"/>
    <row r="78205" hidden="1"/>
    <row r="78206" hidden="1"/>
    <row r="78207" hidden="1"/>
    <row r="78208" hidden="1"/>
    <row r="78209" hidden="1"/>
    <row r="78210" hidden="1"/>
    <row r="78211" hidden="1"/>
    <row r="78212" hidden="1"/>
    <row r="78213" hidden="1"/>
    <row r="78214" hidden="1"/>
    <row r="78215" hidden="1"/>
    <row r="78216" hidden="1"/>
    <row r="78217" hidden="1"/>
    <row r="78218" hidden="1"/>
    <row r="78219" hidden="1"/>
    <row r="78220" hidden="1"/>
    <row r="78221" hidden="1"/>
    <row r="78222" hidden="1"/>
    <row r="78223" hidden="1"/>
    <row r="78224" hidden="1"/>
    <row r="78225" hidden="1"/>
    <row r="78226" hidden="1"/>
    <row r="78227" hidden="1"/>
    <row r="78228" hidden="1"/>
    <row r="78229" hidden="1"/>
    <row r="78230" hidden="1"/>
    <row r="78231" hidden="1"/>
    <row r="78232" hidden="1"/>
    <row r="78233" hidden="1"/>
    <row r="78234" hidden="1"/>
    <row r="78235" hidden="1"/>
    <row r="78236" hidden="1"/>
    <row r="78237" hidden="1"/>
    <row r="78238" hidden="1"/>
    <row r="78239" hidden="1"/>
    <row r="78240" hidden="1"/>
    <row r="78241" hidden="1"/>
    <row r="78242" hidden="1"/>
    <row r="78243" hidden="1"/>
    <row r="78244" hidden="1"/>
    <row r="78245" hidden="1"/>
    <row r="78246" hidden="1"/>
    <row r="78247" hidden="1"/>
    <row r="78248" hidden="1"/>
    <row r="78249" hidden="1"/>
    <row r="78250" hidden="1"/>
    <row r="78251" hidden="1"/>
    <row r="78252" hidden="1"/>
    <row r="78253" hidden="1"/>
    <row r="78254" hidden="1"/>
    <row r="78255" hidden="1"/>
    <row r="78256" hidden="1"/>
    <row r="78257" hidden="1"/>
    <row r="78258" hidden="1"/>
    <row r="78259" hidden="1"/>
    <row r="78260" hidden="1"/>
    <row r="78261" hidden="1"/>
    <row r="78262" hidden="1"/>
    <row r="78263" hidden="1"/>
    <row r="78264" hidden="1"/>
    <row r="78265" hidden="1"/>
    <row r="78266" hidden="1"/>
    <row r="78267" hidden="1"/>
    <row r="78268" hidden="1"/>
    <row r="78269" hidden="1"/>
    <row r="78270" hidden="1"/>
    <row r="78271" hidden="1"/>
    <row r="78272" hidden="1"/>
    <row r="78273" hidden="1"/>
    <row r="78274" hidden="1"/>
    <row r="78275" hidden="1"/>
    <row r="78276" hidden="1"/>
    <row r="78277" hidden="1"/>
    <row r="78278" hidden="1"/>
    <row r="78279" hidden="1"/>
    <row r="78280" hidden="1"/>
    <row r="78281" hidden="1"/>
    <row r="78282" hidden="1"/>
    <row r="78283" hidden="1"/>
    <row r="78284" hidden="1"/>
    <row r="78285" hidden="1"/>
    <row r="78286" hidden="1"/>
    <row r="78287" hidden="1"/>
    <row r="78288" hidden="1"/>
    <row r="78289" hidden="1"/>
    <row r="78290" hidden="1"/>
    <row r="78291" hidden="1"/>
    <row r="78292" hidden="1"/>
    <row r="78293" hidden="1"/>
    <row r="78294" hidden="1"/>
    <row r="78295" hidden="1"/>
    <row r="78296" hidden="1"/>
    <row r="78297" hidden="1"/>
    <row r="78298" hidden="1"/>
    <row r="78299" hidden="1"/>
    <row r="78300" hidden="1"/>
    <row r="78301" hidden="1"/>
    <row r="78302" hidden="1"/>
    <row r="78303" hidden="1"/>
    <row r="78304" hidden="1"/>
    <row r="78305" hidden="1"/>
    <row r="78306" hidden="1"/>
    <row r="78307" hidden="1"/>
    <row r="78308" hidden="1"/>
    <row r="78309" hidden="1"/>
    <row r="78310" hidden="1"/>
    <row r="78311" hidden="1"/>
    <row r="78312" hidden="1"/>
    <row r="78313" hidden="1"/>
    <row r="78314" hidden="1"/>
    <row r="78315" hidden="1"/>
    <row r="78316" hidden="1"/>
    <row r="78317" hidden="1"/>
    <row r="78318" hidden="1"/>
    <row r="78319" hidden="1"/>
    <row r="78320" hidden="1"/>
    <row r="78321" hidden="1"/>
    <row r="78322" hidden="1"/>
    <row r="78323" hidden="1"/>
    <row r="78324" hidden="1"/>
    <row r="78325" hidden="1"/>
    <row r="78326" hidden="1"/>
    <row r="78327" hidden="1"/>
    <row r="78328" hidden="1"/>
    <row r="78329" hidden="1"/>
    <row r="78330" hidden="1"/>
    <row r="78331" hidden="1"/>
    <row r="78332" hidden="1"/>
    <row r="78333" hidden="1"/>
    <row r="78334" hidden="1"/>
    <row r="78335" hidden="1"/>
    <row r="78336" hidden="1"/>
    <row r="78337" hidden="1"/>
    <row r="78338" hidden="1"/>
    <row r="78339" hidden="1"/>
    <row r="78340" hidden="1"/>
    <row r="78341" hidden="1"/>
    <row r="78342" hidden="1"/>
    <row r="78343" hidden="1"/>
    <row r="78344" hidden="1"/>
    <row r="78345" hidden="1"/>
    <row r="78346" hidden="1"/>
    <row r="78347" hidden="1"/>
    <row r="78348" hidden="1"/>
    <row r="78349" hidden="1"/>
    <row r="78350" hidden="1"/>
    <row r="78351" hidden="1"/>
    <row r="78352" hidden="1"/>
    <row r="78353" hidden="1"/>
    <row r="78354" hidden="1"/>
    <row r="78355" hidden="1"/>
    <row r="78356" hidden="1"/>
    <row r="78357" hidden="1"/>
    <row r="78358" hidden="1"/>
    <row r="78359" hidden="1"/>
    <row r="78360" hidden="1"/>
    <row r="78361" hidden="1"/>
    <row r="78362" hidden="1"/>
    <row r="78363" hidden="1"/>
    <row r="78364" hidden="1"/>
    <row r="78365" hidden="1"/>
    <row r="78366" hidden="1"/>
    <row r="78367" hidden="1"/>
    <row r="78368" hidden="1"/>
    <row r="78369" hidden="1"/>
    <row r="78370" hidden="1"/>
    <row r="78371" hidden="1"/>
    <row r="78372" hidden="1"/>
    <row r="78373" hidden="1"/>
    <row r="78374" hidden="1"/>
    <row r="78375" hidden="1"/>
    <row r="78376" hidden="1"/>
    <row r="78377" hidden="1"/>
    <row r="78378" hidden="1"/>
    <row r="78379" hidden="1"/>
    <row r="78380" hidden="1"/>
    <row r="78381" hidden="1"/>
    <row r="78382" hidden="1"/>
    <row r="78383" hidden="1"/>
    <row r="78384" hidden="1"/>
    <row r="78385" hidden="1"/>
    <row r="78386" hidden="1"/>
    <row r="78387" hidden="1"/>
    <row r="78388" hidden="1"/>
    <row r="78389" hidden="1"/>
    <row r="78390" hidden="1"/>
    <row r="78391" hidden="1"/>
    <row r="78392" hidden="1"/>
    <row r="78393" hidden="1"/>
    <row r="78394" hidden="1"/>
    <row r="78395" hidden="1"/>
    <row r="78396" hidden="1"/>
    <row r="78397" hidden="1"/>
    <row r="78398" hidden="1"/>
    <row r="78399" hidden="1"/>
    <row r="78400" hidden="1"/>
    <row r="78401" hidden="1"/>
    <row r="78402" hidden="1"/>
    <row r="78403" hidden="1"/>
    <row r="78404" hidden="1"/>
    <row r="78405" hidden="1"/>
    <row r="78406" hidden="1"/>
    <row r="78407" hidden="1"/>
    <row r="78408" hidden="1"/>
    <row r="78409" hidden="1"/>
    <row r="78410" hidden="1"/>
    <row r="78411" hidden="1"/>
    <row r="78412" hidden="1"/>
    <row r="78413" hidden="1"/>
    <row r="78414" hidden="1"/>
    <row r="78415" hidden="1"/>
    <row r="78416" hidden="1"/>
    <row r="78417" hidden="1"/>
    <row r="78418" hidden="1"/>
    <row r="78419" hidden="1"/>
    <row r="78420" hidden="1"/>
    <row r="78421" hidden="1"/>
    <row r="78422" hidden="1"/>
    <row r="78423" hidden="1"/>
    <row r="78424" hidden="1"/>
    <row r="78425" hidden="1"/>
    <row r="78426" hidden="1"/>
    <row r="78427" hidden="1"/>
    <row r="78428" hidden="1"/>
    <row r="78429" hidden="1"/>
    <row r="78430" hidden="1"/>
    <row r="78431" hidden="1"/>
    <row r="78432" hidden="1"/>
    <row r="78433" hidden="1"/>
    <row r="78434" hidden="1"/>
    <row r="78435" hidden="1"/>
    <row r="78436" hidden="1"/>
    <row r="78437" hidden="1"/>
    <row r="78438" hidden="1"/>
    <row r="78439" hidden="1"/>
    <row r="78440" hidden="1"/>
    <row r="78441" hidden="1"/>
    <row r="78442" hidden="1"/>
    <row r="78443" hidden="1"/>
    <row r="78444" hidden="1"/>
    <row r="78445" hidden="1"/>
    <row r="78446" hidden="1"/>
    <row r="78447" hidden="1"/>
    <row r="78448" hidden="1"/>
    <row r="78449" hidden="1"/>
    <row r="78450" hidden="1"/>
    <row r="78451" hidden="1"/>
    <row r="78452" hidden="1"/>
    <row r="78453" hidden="1"/>
    <row r="78454" hidden="1"/>
    <row r="78455" hidden="1"/>
    <row r="78456" hidden="1"/>
    <row r="78457" hidden="1"/>
    <row r="78458" hidden="1"/>
    <row r="78459" hidden="1"/>
    <row r="78460" hidden="1"/>
    <row r="78461" hidden="1"/>
    <row r="78462" hidden="1"/>
    <row r="78463" hidden="1"/>
    <row r="78464" hidden="1"/>
    <row r="78465" hidden="1"/>
    <row r="78466" hidden="1"/>
    <row r="78467" hidden="1"/>
    <row r="78468" hidden="1"/>
    <row r="78469" hidden="1"/>
    <row r="78470" hidden="1"/>
    <row r="78471" hidden="1"/>
    <row r="78472" hidden="1"/>
    <row r="78473" hidden="1"/>
    <row r="78474" hidden="1"/>
    <row r="78475" hidden="1"/>
    <row r="78476" hidden="1"/>
    <row r="78477" hidden="1"/>
    <row r="78478" hidden="1"/>
    <row r="78479" hidden="1"/>
    <row r="78480" hidden="1"/>
    <row r="78481" hidden="1"/>
    <row r="78482" hidden="1"/>
    <row r="78483" hidden="1"/>
    <row r="78484" hidden="1"/>
    <row r="78485" hidden="1"/>
    <row r="78486" hidden="1"/>
    <row r="78487" hidden="1"/>
    <row r="78488" hidden="1"/>
    <row r="78489" hidden="1"/>
    <row r="78490" hidden="1"/>
    <row r="78491" hidden="1"/>
    <row r="78492" hidden="1"/>
    <row r="78493" hidden="1"/>
    <row r="78494" hidden="1"/>
    <row r="78495" hidden="1"/>
    <row r="78496" hidden="1"/>
    <row r="78497" hidden="1"/>
    <row r="78498" hidden="1"/>
    <row r="78499" hidden="1"/>
    <row r="78500" hidden="1"/>
    <row r="78501" hidden="1"/>
    <row r="78502" hidden="1"/>
    <row r="78503" hidden="1"/>
    <row r="78504" hidden="1"/>
    <row r="78505" hidden="1"/>
    <row r="78506" hidden="1"/>
    <row r="78507" hidden="1"/>
    <row r="78508" hidden="1"/>
    <row r="78509" hidden="1"/>
    <row r="78510" hidden="1"/>
    <row r="78511" hidden="1"/>
    <row r="78512" hidden="1"/>
    <row r="78513" hidden="1"/>
    <row r="78514" hidden="1"/>
    <row r="78515" hidden="1"/>
    <row r="78516" hidden="1"/>
    <row r="78517" hidden="1"/>
    <row r="78518" hidden="1"/>
    <row r="78519" hidden="1"/>
    <row r="78520" hidden="1"/>
    <row r="78521" hidden="1"/>
    <row r="78522" hidden="1"/>
    <row r="78523" hidden="1"/>
    <row r="78524" hidden="1"/>
    <row r="78525" hidden="1"/>
    <row r="78526" hidden="1"/>
    <row r="78527" hidden="1"/>
    <row r="78528" hidden="1"/>
    <row r="78529" hidden="1"/>
    <row r="78530" hidden="1"/>
    <row r="78531" hidden="1"/>
    <row r="78532" hidden="1"/>
    <row r="78533" hidden="1"/>
    <row r="78534" hidden="1"/>
    <row r="78535" hidden="1"/>
    <row r="78536" hidden="1"/>
    <row r="78537" hidden="1"/>
    <row r="78538" hidden="1"/>
    <row r="78539" hidden="1"/>
    <row r="78540" hidden="1"/>
    <row r="78541" hidden="1"/>
    <row r="78542" hidden="1"/>
    <row r="78543" hidden="1"/>
    <row r="78544" hidden="1"/>
    <row r="78545" hidden="1"/>
    <row r="78546" hidden="1"/>
    <row r="78547" hidden="1"/>
    <row r="78548" hidden="1"/>
    <row r="78549" hidden="1"/>
    <row r="78550" hidden="1"/>
    <row r="78551" hidden="1"/>
    <row r="78552" hidden="1"/>
    <row r="78553" hidden="1"/>
    <row r="78554" hidden="1"/>
    <row r="78555" hidden="1"/>
    <row r="78556" hidden="1"/>
    <row r="78557" hidden="1"/>
    <row r="78558" hidden="1"/>
    <row r="78559" hidden="1"/>
    <row r="78560" hidden="1"/>
    <row r="78561" hidden="1"/>
    <row r="78562" hidden="1"/>
    <row r="78563" hidden="1"/>
    <row r="78564" hidden="1"/>
    <row r="78565" hidden="1"/>
    <row r="78566" hidden="1"/>
    <row r="78567" hidden="1"/>
    <row r="78568" hidden="1"/>
    <row r="78569" hidden="1"/>
    <row r="78570" hidden="1"/>
    <row r="78571" hidden="1"/>
    <row r="78572" hidden="1"/>
    <row r="78573" hidden="1"/>
    <row r="78574" hidden="1"/>
    <row r="78575" hidden="1"/>
    <row r="78576" hidden="1"/>
    <row r="78577" hidden="1"/>
    <row r="78578" hidden="1"/>
    <row r="78579" hidden="1"/>
    <row r="78580" hidden="1"/>
    <row r="78581" hidden="1"/>
    <row r="78582" hidden="1"/>
    <row r="78583" hidden="1"/>
    <row r="78584" hidden="1"/>
    <row r="78585" hidden="1"/>
    <row r="78586" hidden="1"/>
    <row r="78587" hidden="1"/>
    <row r="78588" hidden="1"/>
    <row r="78589" hidden="1"/>
    <row r="78590" hidden="1"/>
    <row r="78591" hidden="1"/>
    <row r="78592" hidden="1"/>
    <row r="78593" hidden="1"/>
    <row r="78594" hidden="1"/>
    <row r="78595" hidden="1"/>
    <row r="78596" hidden="1"/>
    <row r="78597" hidden="1"/>
    <row r="78598" hidden="1"/>
    <row r="78599" hidden="1"/>
    <row r="78600" hidden="1"/>
    <row r="78601" hidden="1"/>
    <row r="78602" hidden="1"/>
    <row r="78603" hidden="1"/>
    <row r="78604" hidden="1"/>
    <row r="78605" hidden="1"/>
    <row r="78606" hidden="1"/>
    <row r="78607" hidden="1"/>
    <row r="78608" hidden="1"/>
    <row r="78609" hidden="1"/>
    <row r="78610" hidden="1"/>
    <row r="78611" hidden="1"/>
    <row r="78612" hidden="1"/>
    <row r="78613" hidden="1"/>
    <row r="78614" hidden="1"/>
    <row r="78615" hidden="1"/>
    <row r="78616" hidden="1"/>
    <row r="78617" hidden="1"/>
    <row r="78618" hidden="1"/>
    <row r="78619" hidden="1"/>
    <row r="78620" hidden="1"/>
    <row r="78621" hidden="1"/>
    <row r="78622" hidden="1"/>
    <row r="78623" hidden="1"/>
    <row r="78624" hidden="1"/>
    <row r="78625" hidden="1"/>
    <row r="78626" hidden="1"/>
    <row r="78627" hidden="1"/>
    <row r="78628" hidden="1"/>
    <row r="78629" hidden="1"/>
    <row r="78630" hidden="1"/>
    <row r="78631" hidden="1"/>
    <row r="78632" hidden="1"/>
    <row r="78633" hidden="1"/>
    <row r="78634" hidden="1"/>
    <row r="78635" hidden="1"/>
    <row r="78636" hidden="1"/>
    <row r="78637" hidden="1"/>
    <row r="78638" hidden="1"/>
    <row r="78639" hidden="1"/>
    <row r="78640" hidden="1"/>
    <row r="78641" hidden="1"/>
    <row r="78642" hidden="1"/>
    <row r="78643" hidden="1"/>
    <row r="78644" hidden="1"/>
    <row r="78645" hidden="1"/>
    <row r="78646" hidden="1"/>
    <row r="78647" hidden="1"/>
    <row r="78648" hidden="1"/>
    <row r="78649" hidden="1"/>
    <row r="78650" hidden="1"/>
    <row r="78651" hidden="1"/>
    <row r="78652" hidden="1"/>
    <row r="78653" hidden="1"/>
    <row r="78654" hidden="1"/>
    <row r="78655" hidden="1"/>
    <row r="78656" hidden="1"/>
    <row r="78657" hidden="1"/>
    <row r="78658" hidden="1"/>
    <row r="78659" hidden="1"/>
    <row r="78660" hidden="1"/>
    <row r="78661" hidden="1"/>
    <row r="78662" hidden="1"/>
    <row r="78663" hidden="1"/>
    <row r="78664" hidden="1"/>
    <row r="78665" hidden="1"/>
    <row r="78666" hidden="1"/>
    <row r="78667" hidden="1"/>
    <row r="78668" hidden="1"/>
    <row r="78669" hidden="1"/>
    <row r="78670" hidden="1"/>
    <row r="78671" hidden="1"/>
    <row r="78672" hidden="1"/>
    <row r="78673" hidden="1"/>
    <row r="78674" hidden="1"/>
    <row r="78675" hidden="1"/>
    <row r="78676" hidden="1"/>
    <row r="78677" hidden="1"/>
    <row r="78678" hidden="1"/>
    <row r="78679" hidden="1"/>
    <row r="78680" hidden="1"/>
    <row r="78681" hidden="1"/>
    <row r="78682" hidden="1"/>
    <row r="78683" hidden="1"/>
    <row r="78684" hidden="1"/>
    <row r="78685" hidden="1"/>
    <row r="78686" hidden="1"/>
    <row r="78687" hidden="1"/>
    <row r="78688" hidden="1"/>
    <row r="78689" hidden="1"/>
    <row r="78690" hidden="1"/>
    <row r="78691" hidden="1"/>
    <row r="78692" hidden="1"/>
    <row r="78693" hidden="1"/>
    <row r="78694" hidden="1"/>
    <row r="78695" hidden="1"/>
    <row r="78696" hidden="1"/>
    <row r="78697" hidden="1"/>
    <row r="78698" hidden="1"/>
    <row r="78699" hidden="1"/>
    <row r="78700" hidden="1"/>
    <row r="78701" hidden="1"/>
    <row r="78702" hidden="1"/>
    <row r="78703" hidden="1"/>
    <row r="78704" hidden="1"/>
    <row r="78705" hidden="1"/>
    <row r="78706" hidden="1"/>
    <row r="78707" hidden="1"/>
    <row r="78708" hidden="1"/>
    <row r="78709" hidden="1"/>
    <row r="78710" hidden="1"/>
    <row r="78711" hidden="1"/>
    <row r="78712" hidden="1"/>
    <row r="78713" hidden="1"/>
    <row r="78714" hidden="1"/>
    <row r="78715" hidden="1"/>
    <row r="78716" hidden="1"/>
    <row r="78717" hidden="1"/>
    <row r="78718" hidden="1"/>
    <row r="78719" hidden="1"/>
    <row r="78720" hidden="1"/>
    <row r="78721" hidden="1"/>
    <row r="78722" hidden="1"/>
    <row r="78723" hidden="1"/>
    <row r="78724" hidden="1"/>
    <row r="78725" hidden="1"/>
    <row r="78726" hidden="1"/>
    <row r="78727" hidden="1"/>
    <row r="78728" hidden="1"/>
    <row r="78729" hidden="1"/>
    <row r="78730" hidden="1"/>
    <row r="78731" hidden="1"/>
    <row r="78732" hidden="1"/>
    <row r="78733" hidden="1"/>
    <row r="78734" hidden="1"/>
    <row r="78735" hidden="1"/>
    <row r="78736" hidden="1"/>
    <row r="78737" hidden="1"/>
    <row r="78738" hidden="1"/>
    <row r="78739" hidden="1"/>
    <row r="78740" hidden="1"/>
    <row r="78741" hidden="1"/>
    <row r="78742" hidden="1"/>
    <row r="78743" hidden="1"/>
    <row r="78744" hidden="1"/>
    <row r="78745" hidden="1"/>
    <row r="78746" hidden="1"/>
    <row r="78747" hidden="1"/>
    <row r="78748" hidden="1"/>
    <row r="78749" hidden="1"/>
    <row r="78750" hidden="1"/>
    <row r="78751" hidden="1"/>
    <row r="78752" hidden="1"/>
    <row r="78753" hidden="1"/>
    <row r="78754" hidden="1"/>
    <row r="78755" hidden="1"/>
    <row r="78756" hidden="1"/>
    <row r="78757" hidden="1"/>
    <row r="78758" hidden="1"/>
    <row r="78759" hidden="1"/>
    <row r="78760" hidden="1"/>
    <row r="78761" hidden="1"/>
    <row r="78762" hidden="1"/>
    <row r="78763" hidden="1"/>
    <row r="78764" hidden="1"/>
    <row r="78765" hidden="1"/>
    <row r="78766" hidden="1"/>
    <row r="78767" hidden="1"/>
    <row r="78768" hidden="1"/>
    <row r="78769" hidden="1"/>
    <row r="78770" hidden="1"/>
    <row r="78771" hidden="1"/>
    <row r="78772" hidden="1"/>
    <row r="78773" hidden="1"/>
    <row r="78774" hidden="1"/>
    <row r="78775" hidden="1"/>
    <row r="78776" hidden="1"/>
    <row r="78777" hidden="1"/>
    <row r="78778" hidden="1"/>
    <row r="78779" hidden="1"/>
    <row r="78780" hidden="1"/>
    <row r="78781" hidden="1"/>
    <row r="78782" hidden="1"/>
    <row r="78783" hidden="1"/>
    <row r="78784" hidden="1"/>
    <row r="78785" hidden="1"/>
    <row r="78786" hidden="1"/>
    <row r="78787" hidden="1"/>
    <row r="78788" hidden="1"/>
    <row r="78789" hidden="1"/>
    <row r="78790" hidden="1"/>
    <row r="78791" hidden="1"/>
    <row r="78792" hidden="1"/>
    <row r="78793" hidden="1"/>
    <row r="78794" hidden="1"/>
    <row r="78795" hidden="1"/>
    <row r="78796" hidden="1"/>
    <row r="78797" hidden="1"/>
    <row r="78798" hidden="1"/>
    <row r="78799" hidden="1"/>
    <row r="78800" hidden="1"/>
    <row r="78801" hidden="1"/>
    <row r="78802" hidden="1"/>
    <row r="78803" hidden="1"/>
    <row r="78804" hidden="1"/>
    <row r="78805" hidden="1"/>
    <row r="78806" hidden="1"/>
    <row r="78807" hidden="1"/>
    <row r="78808" hidden="1"/>
    <row r="78809" hidden="1"/>
    <row r="78810" hidden="1"/>
    <row r="78811" hidden="1"/>
    <row r="78812" hidden="1"/>
    <row r="78813" hidden="1"/>
    <row r="78814" hidden="1"/>
    <row r="78815" hidden="1"/>
    <row r="78816" hidden="1"/>
    <row r="78817" hidden="1"/>
    <row r="78818" hidden="1"/>
    <row r="78819" hidden="1"/>
    <row r="78820" hidden="1"/>
    <row r="78821" hidden="1"/>
    <row r="78822" hidden="1"/>
    <row r="78823" hidden="1"/>
    <row r="78824" hidden="1"/>
    <row r="78825" hidden="1"/>
    <row r="78826" hidden="1"/>
    <row r="78827" hidden="1"/>
    <row r="78828" hidden="1"/>
    <row r="78829" hidden="1"/>
    <row r="78830" hidden="1"/>
    <row r="78831" hidden="1"/>
    <row r="78832" hidden="1"/>
    <row r="78833" hidden="1"/>
    <row r="78834" hidden="1"/>
    <row r="78835" hidden="1"/>
    <row r="78836" hidden="1"/>
    <row r="78837" hidden="1"/>
    <row r="78838" hidden="1"/>
    <row r="78839" hidden="1"/>
    <row r="78840" hidden="1"/>
    <row r="78841" hidden="1"/>
    <row r="78842" hidden="1"/>
    <row r="78843" hidden="1"/>
    <row r="78844" hidden="1"/>
    <row r="78845" hidden="1"/>
    <row r="78846" hidden="1"/>
    <row r="78847" hidden="1"/>
    <row r="78848" hidden="1"/>
    <row r="78849" hidden="1"/>
    <row r="78850" hidden="1"/>
    <row r="78851" hidden="1"/>
    <row r="78852" hidden="1"/>
    <row r="78853" hidden="1"/>
    <row r="78854" hidden="1"/>
    <row r="78855" hidden="1"/>
    <row r="78856" hidden="1"/>
    <row r="78857" hidden="1"/>
    <row r="78858" hidden="1"/>
    <row r="78859" hidden="1"/>
    <row r="78860" hidden="1"/>
    <row r="78861" hidden="1"/>
    <row r="78862" hidden="1"/>
    <row r="78863" hidden="1"/>
    <row r="78864" hidden="1"/>
    <row r="78865" hidden="1"/>
    <row r="78866" hidden="1"/>
    <row r="78867" hidden="1"/>
    <row r="78868" hidden="1"/>
    <row r="78869" hidden="1"/>
    <row r="78870" hidden="1"/>
    <row r="78871" hidden="1"/>
    <row r="78872" hidden="1"/>
    <row r="78873" hidden="1"/>
    <row r="78874" hidden="1"/>
    <row r="78875" hidden="1"/>
    <row r="78876" hidden="1"/>
    <row r="78877" hidden="1"/>
    <row r="78878" hidden="1"/>
    <row r="78879" hidden="1"/>
    <row r="78880" hidden="1"/>
    <row r="78881" hidden="1"/>
    <row r="78882" hidden="1"/>
    <row r="78883" hidden="1"/>
    <row r="78884" hidden="1"/>
    <row r="78885" hidden="1"/>
    <row r="78886" hidden="1"/>
    <row r="78887" hidden="1"/>
    <row r="78888" hidden="1"/>
    <row r="78889" hidden="1"/>
    <row r="78890" hidden="1"/>
    <row r="78891" hidden="1"/>
    <row r="78892" hidden="1"/>
    <row r="78893" hidden="1"/>
    <row r="78894" hidden="1"/>
    <row r="78895" hidden="1"/>
    <row r="78896" hidden="1"/>
    <row r="78897" hidden="1"/>
    <row r="78898" hidden="1"/>
    <row r="78899" hidden="1"/>
    <row r="78900" hidden="1"/>
    <row r="78901" hidden="1"/>
    <row r="78902" hidden="1"/>
    <row r="78903" hidden="1"/>
    <row r="78904" hidden="1"/>
    <row r="78905" hidden="1"/>
    <row r="78906" hidden="1"/>
    <row r="78907" hidden="1"/>
    <row r="78908" hidden="1"/>
    <row r="78909" hidden="1"/>
    <row r="78910" hidden="1"/>
    <row r="78911" hidden="1"/>
    <row r="78912" hidden="1"/>
    <row r="78913" hidden="1"/>
    <row r="78914" hidden="1"/>
    <row r="78915" hidden="1"/>
    <row r="78916" hidden="1"/>
    <row r="78917" hidden="1"/>
    <row r="78918" hidden="1"/>
    <row r="78919" hidden="1"/>
    <row r="78920" hidden="1"/>
    <row r="78921" hidden="1"/>
    <row r="78922" hidden="1"/>
    <row r="78923" hidden="1"/>
    <row r="78924" hidden="1"/>
    <row r="78925" hidden="1"/>
    <row r="78926" hidden="1"/>
    <row r="78927" hidden="1"/>
    <row r="78928" hidden="1"/>
    <row r="78929" hidden="1"/>
    <row r="78930" hidden="1"/>
    <row r="78931" hidden="1"/>
    <row r="78932" hidden="1"/>
    <row r="78933" hidden="1"/>
    <row r="78934" hidden="1"/>
    <row r="78935" hidden="1"/>
    <row r="78936" hidden="1"/>
    <row r="78937" hidden="1"/>
    <row r="78938" hidden="1"/>
    <row r="78939" hidden="1"/>
    <row r="78940" hidden="1"/>
    <row r="78941" hidden="1"/>
    <row r="78942" hidden="1"/>
    <row r="78943" hidden="1"/>
    <row r="78944" hidden="1"/>
    <row r="78945" hidden="1"/>
    <row r="78946" hidden="1"/>
    <row r="78947" hidden="1"/>
    <row r="78948" hidden="1"/>
    <row r="78949" hidden="1"/>
    <row r="78950" hidden="1"/>
    <row r="78951" hidden="1"/>
    <row r="78952" hidden="1"/>
    <row r="78953" hidden="1"/>
    <row r="78954" hidden="1"/>
    <row r="78955" hidden="1"/>
    <row r="78956" hidden="1"/>
    <row r="78957" hidden="1"/>
    <row r="78958" hidden="1"/>
    <row r="78959" hidden="1"/>
    <row r="78960" hidden="1"/>
    <row r="78961" hidden="1"/>
    <row r="78962" hidden="1"/>
    <row r="78963" hidden="1"/>
    <row r="78964" hidden="1"/>
    <row r="78965" hidden="1"/>
    <row r="78966" hidden="1"/>
    <row r="78967" hidden="1"/>
    <row r="78968" hidden="1"/>
    <row r="78969" hidden="1"/>
    <row r="78970" hidden="1"/>
    <row r="78971" hidden="1"/>
    <row r="78972" hidden="1"/>
    <row r="78973" hidden="1"/>
    <row r="78974" hidden="1"/>
    <row r="78975" hidden="1"/>
    <row r="78976" hidden="1"/>
    <row r="78977" hidden="1"/>
    <row r="78978" hidden="1"/>
    <row r="78979" hidden="1"/>
    <row r="78980" hidden="1"/>
    <row r="78981" hidden="1"/>
    <row r="78982" hidden="1"/>
    <row r="78983" hidden="1"/>
    <row r="78984" hidden="1"/>
    <row r="78985" hidden="1"/>
    <row r="78986" hidden="1"/>
    <row r="78987" hidden="1"/>
    <row r="78988" hidden="1"/>
    <row r="78989" hidden="1"/>
    <row r="78990" hidden="1"/>
    <row r="78991" hidden="1"/>
    <row r="78992" hidden="1"/>
    <row r="78993" hidden="1"/>
    <row r="78994" hidden="1"/>
    <row r="78995" hidden="1"/>
    <row r="78996" hidden="1"/>
    <row r="78997" hidden="1"/>
    <row r="78998" hidden="1"/>
    <row r="78999" hidden="1"/>
    <row r="79000" hidden="1"/>
    <row r="79001" hidden="1"/>
    <row r="79002" hidden="1"/>
    <row r="79003" hidden="1"/>
    <row r="79004" hidden="1"/>
    <row r="79005" hidden="1"/>
    <row r="79006" hidden="1"/>
    <row r="79007" hidden="1"/>
    <row r="79008" hidden="1"/>
    <row r="79009" hidden="1"/>
    <row r="79010" hidden="1"/>
    <row r="79011" hidden="1"/>
    <row r="79012" hidden="1"/>
    <row r="79013" hidden="1"/>
    <row r="79014" hidden="1"/>
    <row r="79015" hidden="1"/>
    <row r="79016" hidden="1"/>
    <row r="79017" hidden="1"/>
    <row r="79018" hidden="1"/>
    <row r="79019" hidden="1"/>
    <row r="79020" hidden="1"/>
    <row r="79021" hidden="1"/>
    <row r="79022" hidden="1"/>
    <row r="79023" hidden="1"/>
    <row r="79024" hidden="1"/>
    <row r="79025" hidden="1"/>
    <row r="79026" hidden="1"/>
    <row r="79027" hidden="1"/>
    <row r="79028" hidden="1"/>
    <row r="79029" hidden="1"/>
    <row r="79030" hidden="1"/>
    <row r="79031" hidden="1"/>
    <row r="79032" hidden="1"/>
    <row r="79033" hidden="1"/>
    <row r="79034" hidden="1"/>
    <row r="79035" hidden="1"/>
    <row r="79036" hidden="1"/>
    <row r="79037" hidden="1"/>
    <row r="79038" hidden="1"/>
    <row r="79039" hidden="1"/>
    <row r="79040" hidden="1"/>
    <row r="79041" hidden="1"/>
    <row r="79042" hidden="1"/>
    <row r="79043" hidden="1"/>
    <row r="79044" hidden="1"/>
    <row r="79045" hidden="1"/>
    <row r="79046" hidden="1"/>
    <row r="79047" hidden="1"/>
    <row r="79048" hidden="1"/>
    <row r="79049" hidden="1"/>
    <row r="79050" hidden="1"/>
    <row r="79051" hidden="1"/>
    <row r="79052" hidden="1"/>
    <row r="79053" hidden="1"/>
    <row r="79054" hidden="1"/>
    <row r="79055" hidden="1"/>
    <row r="79056" hidden="1"/>
    <row r="79057" hidden="1"/>
    <row r="79058" hidden="1"/>
    <row r="79059" hidden="1"/>
    <row r="79060" hidden="1"/>
    <row r="79061" hidden="1"/>
    <row r="79062" hidden="1"/>
    <row r="79063" hidden="1"/>
    <row r="79064" hidden="1"/>
    <row r="79065" hidden="1"/>
    <row r="79066" hidden="1"/>
    <row r="79067" hidden="1"/>
    <row r="79068" hidden="1"/>
    <row r="79069" hidden="1"/>
    <row r="79070" hidden="1"/>
    <row r="79071" hidden="1"/>
    <row r="79072" hidden="1"/>
    <row r="79073" hidden="1"/>
    <row r="79074" hidden="1"/>
    <row r="79075" hidden="1"/>
    <row r="79076" hidden="1"/>
    <row r="79077" hidden="1"/>
    <row r="79078" hidden="1"/>
    <row r="79079" hidden="1"/>
    <row r="79080" hidden="1"/>
    <row r="79081" hidden="1"/>
    <row r="79082" hidden="1"/>
    <row r="79083" hidden="1"/>
    <row r="79084" hidden="1"/>
    <row r="79085" hidden="1"/>
    <row r="79086" hidden="1"/>
    <row r="79087" hidden="1"/>
    <row r="79088" hidden="1"/>
    <row r="79089" hidden="1"/>
    <row r="79090" hidden="1"/>
    <row r="79091" hidden="1"/>
    <row r="79092" hidden="1"/>
    <row r="79093" hidden="1"/>
    <row r="79094" hidden="1"/>
    <row r="79095" hidden="1"/>
    <row r="79096" hidden="1"/>
    <row r="79097" hidden="1"/>
    <row r="79098" hidden="1"/>
    <row r="79099" hidden="1"/>
    <row r="79100" hidden="1"/>
    <row r="79101" hidden="1"/>
    <row r="79102" hidden="1"/>
    <row r="79103" hidden="1"/>
    <row r="79104" hidden="1"/>
    <row r="79105" hidden="1"/>
    <row r="79106" hidden="1"/>
    <row r="79107" hidden="1"/>
    <row r="79108" hidden="1"/>
    <row r="79109" hidden="1"/>
    <row r="79110" hidden="1"/>
    <row r="79111" hidden="1"/>
    <row r="79112" hidden="1"/>
    <row r="79113" hidden="1"/>
    <row r="79114" hidden="1"/>
    <row r="79115" hidden="1"/>
    <row r="79116" hidden="1"/>
    <row r="79117" hidden="1"/>
    <row r="79118" hidden="1"/>
    <row r="79119" hidden="1"/>
    <row r="79120" hidden="1"/>
    <row r="79121" hidden="1"/>
    <row r="79122" hidden="1"/>
    <row r="79123" hidden="1"/>
    <row r="79124" hidden="1"/>
    <row r="79125" hidden="1"/>
    <row r="79126" hidden="1"/>
    <row r="79127" hidden="1"/>
    <row r="79128" hidden="1"/>
    <row r="79129" hidden="1"/>
    <row r="79130" hidden="1"/>
    <row r="79131" hidden="1"/>
    <row r="79132" hidden="1"/>
    <row r="79133" hidden="1"/>
    <row r="79134" hidden="1"/>
    <row r="79135" hidden="1"/>
    <row r="79136" hidden="1"/>
    <row r="79137" hidden="1"/>
    <row r="79138" hidden="1"/>
    <row r="79139" hidden="1"/>
    <row r="79140" hidden="1"/>
    <row r="79141" hidden="1"/>
    <row r="79142" hidden="1"/>
    <row r="79143" hidden="1"/>
    <row r="79144" hidden="1"/>
    <row r="79145" hidden="1"/>
    <row r="79146" hidden="1"/>
    <row r="79147" hidden="1"/>
    <row r="79148" hidden="1"/>
    <row r="79149" hidden="1"/>
    <row r="79150" hidden="1"/>
    <row r="79151" hidden="1"/>
    <row r="79152" hidden="1"/>
    <row r="79153" hidden="1"/>
    <row r="79154" hidden="1"/>
    <row r="79155" hidden="1"/>
    <row r="79156" hidden="1"/>
    <row r="79157" hidden="1"/>
    <row r="79158" hidden="1"/>
    <row r="79159" hidden="1"/>
    <row r="79160" hidden="1"/>
    <row r="79161" hidden="1"/>
    <row r="79162" hidden="1"/>
    <row r="79163" hidden="1"/>
    <row r="79164" hidden="1"/>
    <row r="79165" hidden="1"/>
    <row r="79166" hidden="1"/>
    <row r="79167" hidden="1"/>
    <row r="79168" hidden="1"/>
    <row r="79169" hidden="1"/>
    <row r="79170" hidden="1"/>
    <row r="79171" hidden="1"/>
    <row r="79172" hidden="1"/>
    <row r="79173" hidden="1"/>
    <row r="79174" hidden="1"/>
    <row r="79175" hidden="1"/>
    <row r="79176" hidden="1"/>
    <row r="79177" hidden="1"/>
    <row r="79178" hidden="1"/>
    <row r="79179" hidden="1"/>
    <row r="79180" hidden="1"/>
    <row r="79181" hidden="1"/>
    <row r="79182" hidden="1"/>
    <row r="79183" hidden="1"/>
    <row r="79184" hidden="1"/>
    <row r="79185" hidden="1"/>
    <row r="79186" hidden="1"/>
    <row r="79187" hidden="1"/>
    <row r="79188" hidden="1"/>
    <row r="79189" hidden="1"/>
    <row r="79190" hidden="1"/>
    <row r="79191" hidden="1"/>
    <row r="79192" hidden="1"/>
    <row r="79193" hidden="1"/>
    <row r="79194" hidden="1"/>
    <row r="79195" hidden="1"/>
    <row r="79196" hidden="1"/>
    <row r="79197" hidden="1"/>
    <row r="79198" hidden="1"/>
    <row r="79199" hidden="1"/>
    <row r="79200" hidden="1"/>
    <row r="79201" hidden="1"/>
    <row r="79202" hidden="1"/>
    <row r="79203" hidden="1"/>
    <row r="79204" hidden="1"/>
    <row r="79205" hidden="1"/>
    <row r="79206" hidden="1"/>
    <row r="79207" hidden="1"/>
    <row r="79208" hidden="1"/>
    <row r="79209" hidden="1"/>
    <row r="79210" hidden="1"/>
    <row r="79211" hidden="1"/>
    <row r="79212" hidden="1"/>
    <row r="79213" hidden="1"/>
    <row r="79214" hidden="1"/>
    <row r="79215" hidden="1"/>
    <row r="79216" hidden="1"/>
    <row r="79217" hidden="1"/>
    <row r="79218" hidden="1"/>
    <row r="79219" hidden="1"/>
    <row r="79220" hidden="1"/>
    <row r="79221" hidden="1"/>
    <row r="79222" hidden="1"/>
    <row r="79223" hidden="1"/>
    <row r="79224" hidden="1"/>
    <row r="79225" hidden="1"/>
    <row r="79226" hidden="1"/>
    <row r="79227" hidden="1"/>
    <row r="79228" hidden="1"/>
    <row r="79229" hidden="1"/>
    <row r="79230" hidden="1"/>
    <row r="79231" hidden="1"/>
    <row r="79232" hidden="1"/>
    <row r="79233" hidden="1"/>
    <row r="79234" hidden="1"/>
    <row r="79235" hidden="1"/>
    <row r="79236" hidden="1"/>
    <row r="79237" hidden="1"/>
    <row r="79238" hidden="1"/>
    <row r="79239" hidden="1"/>
    <row r="79240" hidden="1"/>
    <row r="79241" hidden="1"/>
    <row r="79242" hidden="1"/>
    <row r="79243" hidden="1"/>
    <row r="79244" hidden="1"/>
    <row r="79245" hidden="1"/>
    <row r="79246" hidden="1"/>
    <row r="79247" hidden="1"/>
    <row r="79248" hidden="1"/>
    <row r="79249" hidden="1"/>
    <row r="79250" hidden="1"/>
    <row r="79251" hidden="1"/>
    <row r="79252" hidden="1"/>
    <row r="79253" hidden="1"/>
    <row r="79254" hidden="1"/>
    <row r="79255" hidden="1"/>
    <row r="79256" hidden="1"/>
    <row r="79257" hidden="1"/>
    <row r="79258" hidden="1"/>
    <row r="79259" hidden="1"/>
    <row r="79260" hidden="1"/>
    <row r="79261" hidden="1"/>
    <row r="79262" hidden="1"/>
    <row r="79263" hidden="1"/>
    <row r="79264" hidden="1"/>
    <row r="79265" hidden="1"/>
    <row r="79266" hidden="1"/>
    <row r="79267" hidden="1"/>
    <row r="79268" hidden="1"/>
    <row r="79269" hidden="1"/>
    <row r="79270" hidden="1"/>
    <row r="79271" hidden="1"/>
    <row r="79272" hidden="1"/>
    <row r="79273" hidden="1"/>
    <row r="79274" hidden="1"/>
    <row r="79275" hidden="1"/>
    <row r="79276" hidden="1"/>
    <row r="79277" hidden="1"/>
    <row r="79278" hidden="1"/>
    <row r="79279" hidden="1"/>
    <row r="79280" hidden="1"/>
    <row r="79281" hidden="1"/>
    <row r="79282" hidden="1"/>
    <row r="79283" hidden="1"/>
    <row r="79284" hidden="1"/>
    <row r="79285" hidden="1"/>
    <row r="79286" hidden="1"/>
    <row r="79287" hidden="1"/>
    <row r="79288" hidden="1"/>
    <row r="79289" hidden="1"/>
    <row r="79290" hidden="1"/>
    <row r="79291" hidden="1"/>
    <row r="79292" hidden="1"/>
    <row r="79293" hidden="1"/>
    <row r="79294" hidden="1"/>
    <row r="79295" hidden="1"/>
    <row r="79296" hidden="1"/>
    <row r="79297" hidden="1"/>
    <row r="79298" hidden="1"/>
    <row r="79299" hidden="1"/>
    <row r="79300" hidden="1"/>
    <row r="79301" hidden="1"/>
    <row r="79302" hidden="1"/>
    <row r="79303" hidden="1"/>
    <row r="79304" hidden="1"/>
    <row r="79305" hidden="1"/>
    <row r="79306" hidden="1"/>
    <row r="79307" hidden="1"/>
    <row r="79308" hidden="1"/>
    <row r="79309" hidden="1"/>
    <row r="79310" hidden="1"/>
    <row r="79311" hidden="1"/>
    <row r="79312" hidden="1"/>
    <row r="79313" hidden="1"/>
    <row r="79314" hidden="1"/>
    <row r="79315" hidden="1"/>
    <row r="79316" hidden="1"/>
    <row r="79317" hidden="1"/>
    <row r="79318" hidden="1"/>
    <row r="79319" hidden="1"/>
    <row r="79320" hidden="1"/>
    <row r="79321" hidden="1"/>
    <row r="79322" hidden="1"/>
    <row r="79323" hidden="1"/>
    <row r="79324" hidden="1"/>
    <row r="79325" hidden="1"/>
    <row r="79326" hidden="1"/>
    <row r="79327" hidden="1"/>
    <row r="79328" hidden="1"/>
    <row r="79329" hidden="1"/>
    <row r="79330" hidden="1"/>
    <row r="79331" hidden="1"/>
    <row r="79332" hidden="1"/>
    <row r="79333" hidden="1"/>
    <row r="79334" hidden="1"/>
    <row r="79335" hidden="1"/>
    <row r="79336" hidden="1"/>
    <row r="79337" hidden="1"/>
    <row r="79338" hidden="1"/>
    <row r="79339" hidden="1"/>
    <row r="79340" hidden="1"/>
    <row r="79341" hidden="1"/>
    <row r="79342" hidden="1"/>
    <row r="79343" hidden="1"/>
    <row r="79344" hidden="1"/>
    <row r="79345" hidden="1"/>
    <row r="79346" hidden="1"/>
    <row r="79347" hidden="1"/>
    <row r="79348" hidden="1"/>
    <row r="79349" hidden="1"/>
    <row r="79350" hidden="1"/>
    <row r="79351" hidden="1"/>
    <row r="79352" hidden="1"/>
    <row r="79353" hidden="1"/>
    <row r="79354" hidden="1"/>
    <row r="79355" hidden="1"/>
    <row r="79356" hidden="1"/>
    <row r="79357" hidden="1"/>
    <row r="79358" hidden="1"/>
    <row r="79359" hidden="1"/>
    <row r="79360" hidden="1"/>
    <row r="79361" hidden="1"/>
    <row r="79362" hidden="1"/>
    <row r="79363" hidden="1"/>
    <row r="79364" hidden="1"/>
    <row r="79365" hidden="1"/>
    <row r="79366" hidden="1"/>
    <row r="79367" hidden="1"/>
    <row r="79368" hidden="1"/>
    <row r="79369" hidden="1"/>
    <row r="79370" hidden="1"/>
    <row r="79371" hidden="1"/>
    <row r="79372" hidden="1"/>
    <row r="79373" hidden="1"/>
    <row r="79374" hidden="1"/>
    <row r="79375" hidden="1"/>
    <row r="79376" hidden="1"/>
    <row r="79377" hidden="1"/>
    <row r="79378" hidden="1"/>
    <row r="79379" hidden="1"/>
    <row r="79380" hidden="1"/>
    <row r="79381" hidden="1"/>
    <row r="79382" hidden="1"/>
    <row r="79383" hidden="1"/>
    <row r="79384" hidden="1"/>
    <row r="79385" hidden="1"/>
    <row r="79386" hidden="1"/>
    <row r="79387" hidden="1"/>
    <row r="79388" hidden="1"/>
    <row r="79389" hidden="1"/>
    <row r="79390" hidden="1"/>
    <row r="79391" hidden="1"/>
    <row r="79392" hidden="1"/>
    <row r="79393" hidden="1"/>
    <row r="79394" hidden="1"/>
    <row r="79395" hidden="1"/>
    <row r="79396" hidden="1"/>
    <row r="79397" hidden="1"/>
    <row r="79398" hidden="1"/>
    <row r="79399" hidden="1"/>
    <row r="79400" hidden="1"/>
    <row r="79401" hidden="1"/>
    <row r="79402" hidden="1"/>
    <row r="79403" hidden="1"/>
    <row r="79404" hidden="1"/>
    <row r="79405" hidden="1"/>
    <row r="79406" hidden="1"/>
    <row r="79407" hidden="1"/>
    <row r="79408" hidden="1"/>
    <row r="79409" hidden="1"/>
    <row r="79410" hidden="1"/>
    <row r="79411" hidden="1"/>
    <row r="79412" hidden="1"/>
    <row r="79413" hidden="1"/>
    <row r="79414" hidden="1"/>
    <row r="79415" hidden="1"/>
    <row r="79416" hidden="1"/>
    <row r="79417" hidden="1"/>
    <row r="79418" hidden="1"/>
    <row r="79419" hidden="1"/>
    <row r="79420" hidden="1"/>
    <row r="79421" hidden="1"/>
    <row r="79422" hidden="1"/>
    <row r="79423" hidden="1"/>
    <row r="79424" hidden="1"/>
    <row r="79425" hidden="1"/>
    <row r="79426" hidden="1"/>
    <row r="79427" hidden="1"/>
    <row r="79428" hidden="1"/>
    <row r="79429" hidden="1"/>
    <row r="79430" hidden="1"/>
    <row r="79431" hidden="1"/>
    <row r="79432" hidden="1"/>
    <row r="79433" hidden="1"/>
    <row r="79434" hidden="1"/>
    <row r="79435" hidden="1"/>
    <row r="79436" hidden="1"/>
    <row r="79437" hidden="1"/>
    <row r="79438" hidden="1"/>
    <row r="79439" hidden="1"/>
    <row r="79440" hidden="1"/>
    <row r="79441" hidden="1"/>
    <row r="79442" hidden="1"/>
    <row r="79443" hidden="1"/>
    <row r="79444" hidden="1"/>
    <row r="79445" hidden="1"/>
    <row r="79446" hidden="1"/>
    <row r="79447" hidden="1"/>
    <row r="79448" hidden="1"/>
    <row r="79449" hidden="1"/>
    <row r="79450" hidden="1"/>
    <row r="79451" hidden="1"/>
    <row r="79452" hidden="1"/>
    <row r="79453" hidden="1"/>
    <row r="79454" hidden="1"/>
    <row r="79455" hidden="1"/>
    <row r="79456" hidden="1"/>
    <row r="79457" hidden="1"/>
    <row r="79458" hidden="1"/>
    <row r="79459" hidden="1"/>
    <row r="79460" hidden="1"/>
    <row r="79461" hidden="1"/>
    <row r="79462" hidden="1"/>
    <row r="79463" hidden="1"/>
    <row r="79464" hidden="1"/>
    <row r="79465" hidden="1"/>
    <row r="79466" hidden="1"/>
    <row r="79467" hidden="1"/>
    <row r="79468" hidden="1"/>
    <row r="79469" hidden="1"/>
    <row r="79470" hidden="1"/>
    <row r="79471" hidden="1"/>
    <row r="79472" hidden="1"/>
    <row r="79473" hidden="1"/>
    <row r="79474" hidden="1"/>
    <row r="79475" hidden="1"/>
    <row r="79476" hidden="1"/>
    <row r="79477" hidden="1"/>
    <row r="79478" hidden="1"/>
    <row r="79479" hidden="1"/>
    <row r="79480" hidden="1"/>
    <row r="79481" hidden="1"/>
    <row r="79482" hidden="1"/>
    <row r="79483" hidden="1"/>
    <row r="79484" hidden="1"/>
    <row r="79485" hidden="1"/>
    <row r="79486" hidden="1"/>
    <row r="79487" hidden="1"/>
    <row r="79488" hidden="1"/>
    <row r="79489" hidden="1"/>
    <row r="79490" hidden="1"/>
    <row r="79491" hidden="1"/>
    <row r="79492" hidden="1"/>
    <row r="79493" hidden="1"/>
    <row r="79494" hidden="1"/>
    <row r="79495" hidden="1"/>
    <row r="79496" hidden="1"/>
    <row r="79497" hidden="1"/>
    <row r="79498" hidden="1"/>
    <row r="79499" hidden="1"/>
    <row r="79500" hidden="1"/>
    <row r="79501" hidden="1"/>
    <row r="79502" hidden="1"/>
    <row r="79503" hidden="1"/>
    <row r="79504" hidden="1"/>
    <row r="79505" hidden="1"/>
    <row r="79506" hidden="1"/>
    <row r="79507" hidden="1"/>
    <row r="79508" hidden="1"/>
    <row r="79509" hidden="1"/>
    <row r="79510" hidden="1"/>
    <row r="79511" hidden="1"/>
    <row r="79512" hidden="1"/>
    <row r="79513" hidden="1"/>
    <row r="79514" hidden="1"/>
    <row r="79515" hidden="1"/>
    <row r="79516" hidden="1"/>
    <row r="79517" hidden="1"/>
    <row r="79518" hidden="1"/>
    <row r="79519" hidden="1"/>
    <row r="79520" hidden="1"/>
    <row r="79521" hidden="1"/>
    <row r="79522" hidden="1"/>
    <row r="79523" hidden="1"/>
    <row r="79524" hidden="1"/>
    <row r="79525" hidden="1"/>
    <row r="79526" hidden="1"/>
    <row r="79527" hidden="1"/>
    <row r="79528" hidden="1"/>
    <row r="79529" hidden="1"/>
    <row r="79530" hidden="1"/>
    <row r="79531" hidden="1"/>
    <row r="79532" hidden="1"/>
    <row r="79533" hidden="1"/>
    <row r="79534" hidden="1"/>
    <row r="79535" hidden="1"/>
    <row r="79536" hidden="1"/>
    <row r="79537" hidden="1"/>
    <row r="79538" hidden="1"/>
    <row r="79539" hidden="1"/>
    <row r="79540" hidden="1"/>
    <row r="79541" hidden="1"/>
    <row r="79542" hidden="1"/>
    <row r="79543" hidden="1"/>
    <row r="79544" hidden="1"/>
    <row r="79545" hidden="1"/>
    <row r="79546" hidden="1"/>
    <row r="79547" hidden="1"/>
    <row r="79548" hidden="1"/>
    <row r="79549" hidden="1"/>
    <row r="79550" hidden="1"/>
    <row r="79551" hidden="1"/>
    <row r="79552" hidden="1"/>
    <row r="79553" hidden="1"/>
    <row r="79554" hidden="1"/>
    <row r="79555" hidden="1"/>
    <row r="79556" hidden="1"/>
    <row r="79557" hidden="1"/>
    <row r="79558" hidden="1"/>
    <row r="79559" hidden="1"/>
    <row r="79560" hidden="1"/>
    <row r="79561" hidden="1"/>
    <row r="79562" hidden="1"/>
    <row r="79563" hidden="1"/>
    <row r="79564" hidden="1"/>
    <row r="79565" hidden="1"/>
    <row r="79566" hidden="1"/>
    <row r="79567" hidden="1"/>
    <row r="79568" hidden="1"/>
    <row r="79569" hidden="1"/>
    <row r="79570" hidden="1"/>
    <row r="79571" hidden="1"/>
    <row r="79572" hidden="1"/>
    <row r="79573" hidden="1"/>
    <row r="79574" hidden="1"/>
    <row r="79575" hidden="1"/>
    <row r="79576" hidden="1"/>
    <row r="79577" hidden="1"/>
    <row r="79578" hidden="1"/>
    <row r="79579" hidden="1"/>
    <row r="79580" hidden="1"/>
    <row r="79581" hidden="1"/>
    <row r="79582" hidden="1"/>
    <row r="79583" hidden="1"/>
    <row r="79584" hidden="1"/>
    <row r="79585" hidden="1"/>
    <row r="79586" hidden="1"/>
    <row r="79587" hidden="1"/>
    <row r="79588" hidden="1"/>
    <row r="79589" hidden="1"/>
    <row r="79590" hidden="1"/>
    <row r="79591" hidden="1"/>
    <row r="79592" hidden="1"/>
    <row r="79593" hidden="1"/>
    <row r="79594" hidden="1"/>
    <row r="79595" hidden="1"/>
    <row r="79596" hidden="1"/>
    <row r="79597" hidden="1"/>
    <row r="79598" hidden="1"/>
    <row r="79599" hidden="1"/>
    <row r="79600" hidden="1"/>
    <row r="79601" hidden="1"/>
    <row r="79602" hidden="1"/>
    <row r="79603" hidden="1"/>
    <row r="79604" hidden="1"/>
    <row r="79605" hidden="1"/>
    <row r="79606" hidden="1"/>
    <row r="79607" hidden="1"/>
    <row r="79608" hidden="1"/>
    <row r="79609" hidden="1"/>
    <row r="79610" hidden="1"/>
    <row r="79611" hidden="1"/>
    <row r="79612" hidden="1"/>
    <row r="79613" hidden="1"/>
    <row r="79614" hidden="1"/>
    <row r="79615" hidden="1"/>
    <row r="79616" hidden="1"/>
    <row r="79617" hidden="1"/>
    <row r="79618" hidden="1"/>
    <row r="79619" hidden="1"/>
    <row r="79620" hidden="1"/>
    <row r="79621" hidden="1"/>
    <row r="79622" hidden="1"/>
    <row r="79623" hidden="1"/>
    <row r="79624" hidden="1"/>
    <row r="79625" hidden="1"/>
    <row r="79626" hidden="1"/>
    <row r="79627" hidden="1"/>
    <row r="79628" hidden="1"/>
    <row r="79629" hidden="1"/>
    <row r="79630" hidden="1"/>
    <row r="79631" hidden="1"/>
    <row r="79632" hidden="1"/>
    <row r="79633" hidden="1"/>
    <row r="79634" hidden="1"/>
    <row r="79635" hidden="1"/>
    <row r="79636" hidden="1"/>
    <row r="79637" hidden="1"/>
    <row r="79638" hidden="1"/>
    <row r="79639" hidden="1"/>
    <row r="79640" hidden="1"/>
    <row r="79641" hidden="1"/>
    <row r="79642" hidden="1"/>
    <row r="79643" hidden="1"/>
    <row r="79644" hidden="1"/>
    <row r="79645" hidden="1"/>
    <row r="79646" hidden="1"/>
    <row r="79647" hidden="1"/>
    <row r="79648" hidden="1"/>
    <row r="79649" hidden="1"/>
    <row r="79650" hidden="1"/>
    <row r="79651" hidden="1"/>
    <row r="79652" hidden="1"/>
    <row r="79653" hidden="1"/>
    <row r="79654" hidden="1"/>
    <row r="79655" hidden="1"/>
    <row r="79656" hidden="1"/>
    <row r="79657" hidden="1"/>
    <row r="79658" hidden="1"/>
    <row r="79659" hidden="1"/>
    <row r="79660" hidden="1"/>
    <row r="79661" hidden="1"/>
    <row r="79662" hidden="1"/>
    <row r="79663" hidden="1"/>
    <row r="79664" hidden="1"/>
    <row r="79665" hidden="1"/>
    <row r="79666" hidden="1"/>
    <row r="79667" hidden="1"/>
    <row r="79668" hidden="1"/>
    <row r="79669" hidden="1"/>
    <row r="79670" hidden="1"/>
    <row r="79671" hidden="1"/>
    <row r="79672" hidden="1"/>
    <row r="79673" hidden="1"/>
    <row r="79674" hidden="1"/>
    <row r="79675" hidden="1"/>
    <row r="79676" hidden="1"/>
    <row r="79677" hidden="1"/>
    <row r="79678" hidden="1"/>
    <row r="79679" hidden="1"/>
    <row r="79680" hidden="1"/>
    <row r="79681" hidden="1"/>
    <row r="79682" hidden="1"/>
    <row r="79683" hidden="1"/>
    <row r="79684" hidden="1"/>
    <row r="79685" hidden="1"/>
    <row r="79686" hidden="1"/>
    <row r="79687" hidden="1"/>
    <row r="79688" hidden="1"/>
    <row r="79689" hidden="1"/>
    <row r="79690" hidden="1"/>
    <row r="79691" hidden="1"/>
    <row r="79692" hidden="1"/>
    <row r="79693" hidden="1"/>
    <row r="79694" hidden="1"/>
    <row r="79695" hidden="1"/>
    <row r="79696" hidden="1"/>
    <row r="79697" hidden="1"/>
    <row r="79698" hidden="1"/>
    <row r="79699" hidden="1"/>
    <row r="79700" hidden="1"/>
    <row r="79701" hidden="1"/>
    <row r="79702" hidden="1"/>
    <row r="79703" hidden="1"/>
    <row r="79704" hidden="1"/>
    <row r="79705" hidden="1"/>
    <row r="79706" hidden="1"/>
    <row r="79707" hidden="1"/>
    <row r="79708" hidden="1"/>
    <row r="79709" hidden="1"/>
    <row r="79710" hidden="1"/>
    <row r="79711" hidden="1"/>
    <row r="79712" hidden="1"/>
    <row r="79713" hidden="1"/>
    <row r="79714" hidden="1"/>
    <row r="79715" hidden="1"/>
    <row r="79716" hidden="1"/>
    <row r="79717" hidden="1"/>
    <row r="79718" hidden="1"/>
    <row r="79719" hidden="1"/>
    <row r="79720" hidden="1"/>
    <row r="79721" hidden="1"/>
    <row r="79722" hidden="1"/>
    <row r="79723" hidden="1"/>
    <row r="79724" hidden="1"/>
    <row r="79725" hidden="1"/>
    <row r="79726" hidden="1"/>
    <row r="79727" hidden="1"/>
    <row r="79728" hidden="1"/>
    <row r="79729" hidden="1"/>
    <row r="79730" hidden="1"/>
    <row r="79731" hidden="1"/>
    <row r="79732" hidden="1"/>
    <row r="79733" hidden="1"/>
    <row r="79734" hidden="1"/>
    <row r="79735" hidden="1"/>
    <row r="79736" hidden="1"/>
    <row r="79737" hidden="1"/>
    <row r="79738" hidden="1"/>
    <row r="79739" hidden="1"/>
    <row r="79740" hidden="1"/>
    <row r="79741" hidden="1"/>
    <row r="79742" hidden="1"/>
    <row r="79743" hidden="1"/>
    <row r="79744" hidden="1"/>
    <row r="79745" hidden="1"/>
    <row r="79746" hidden="1"/>
    <row r="79747" hidden="1"/>
    <row r="79748" hidden="1"/>
    <row r="79749" hidden="1"/>
    <row r="79750" hidden="1"/>
    <row r="79751" hidden="1"/>
    <row r="79752" hidden="1"/>
    <row r="79753" hidden="1"/>
    <row r="79754" hidden="1"/>
    <row r="79755" hidden="1"/>
    <row r="79756" hidden="1"/>
    <row r="79757" hidden="1"/>
    <row r="79758" hidden="1"/>
    <row r="79759" hidden="1"/>
    <row r="79760" hidden="1"/>
    <row r="79761" hidden="1"/>
    <row r="79762" hidden="1"/>
    <row r="79763" hidden="1"/>
    <row r="79764" hidden="1"/>
    <row r="79765" hidden="1"/>
    <row r="79766" hidden="1"/>
    <row r="79767" hidden="1"/>
    <row r="79768" hidden="1"/>
    <row r="79769" hidden="1"/>
    <row r="79770" hidden="1"/>
    <row r="79771" hidden="1"/>
    <row r="79772" hidden="1"/>
    <row r="79773" hidden="1"/>
    <row r="79774" hidden="1"/>
    <row r="79775" hidden="1"/>
    <row r="79776" hidden="1"/>
    <row r="79777" hidden="1"/>
    <row r="79778" hidden="1"/>
    <row r="79779" hidden="1"/>
    <row r="79780" hidden="1"/>
    <row r="79781" hidden="1"/>
    <row r="79782" hidden="1"/>
    <row r="79783" hidden="1"/>
    <row r="79784" hidden="1"/>
    <row r="79785" hidden="1"/>
    <row r="79786" hidden="1"/>
    <row r="79787" hidden="1"/>
    <row r="79788" hidden="1"/>
    <row r="79789" hidden="1"/>
    <row r="79790" hidden="1"/>
    <row r="79791" hidden="1"/>
    <row r="79792" hidden="1"/>
    <row r="79793" hidden="1"/>
    <row r="79794" hidden="1"/>
    <row r="79795" hidden="1"/>
    <row r="79796" hidden="1"/>
    <row r="79797" hidden="1"/>
    <row r="79798" hidden="1"/>
    <row r="79799" hidden="1"/>
    <row r="79800" hidden="1"/>
    <row r="79801" hidden="1"/>
    <row r="79802" hidden="1"/>
    <row r="79803" hidden="1"/>
    <row r="79804" hidden="1"/>
    <row r="79805" hidden="1"/>
    <row r="79806" hidden="1"/>
    <row r="79807" hidden="1"/>
    <row r="79808" hidden="1"/>
    <row r="79809" hidden="1"/>
    <row r="79810" hidden="1"/>
    <row r="79811" hidden="1"/>
    <row r="79812" hidden="1"/>
    <row r="79813" hidden="1"/>
    <row r="79814" hidden="1"/>
    <row r="79815" hidden="1"/>
    <row r="79816" hidden="1"/>
    <row r="79817" hidden="1"/>
    <row r="79818" hidden="1"/>
    <row r="79819" hidden="1"/>
    <row r="79820" hidden="1"/>
    <row r="79821" hidden="1"/>
    <row r="79822" hidden="1"/>
    <row r="79823" hidden="1"/>
    <row r="79824" hidden="1"/>
    <row r="79825" hidden="1"/>
    <row r="79826" hidden="1"/>
    <row r="79827" hidden="1"/>
    <row r="79828" hidden="1"/>
    <row r="79829" hidden="1"/>
    <row r="79830" hidden="1"/>
    <row r="79831" hidden="1"/>
    <row r="79832" hidden="1"/>
    <row r="79833" hidden="1"/>
    <row r="79834" hidden="1"/>
    <row r="79835" hidden="1"/>
    <row r="79836" hidden="1"/>
    <row r="79837" hidden="1"/>
    <row r="79838" hidden="1"/>
    <row r="79839" hidden="1"/>
    <row r="79840" hidden="1"/>
    <row r="79841" hidden="1"/>
    <row r="79842" hidden="1"/>
    <row r="79843" hidden="1"/>
    <row r="79844" hidden="1"/>
    <row r="79845" hidden="1"/>
    <row r="79846" hidden="1"/>
    <row r="79847" hidden="1"/>
    <row r="79848" hidden="1"/>
    <row r="79849" hidden="1"/>
    <row r="79850" hidden="1"/>
    <row r="79851" hidden="1"/>
    <row r="79852" hidden="1"/>
    <row r="79853" hidden="1"/>
    <row r="79854" hidden="1"/>
    <row r="79855" hidden="1"/>
    <row r="79856" hidden="1"/>
    <row r="79857" hidden="1"/>
    <row r="79858" hidden="1"/>
    <row r="79859" hidden="1"/>
    <row r="79860" hidden="1"/>
    <row r="79861" hidden="1"/>
    <row r="79862" hidden="1"/>
    <row r="79863" hidden="1"/>
    <row r="79864" hidden="1"/>
    <row r="79865" hidden="1"/>
    <row r="79866" hidden="1"/>
    <row r="79867" hidden="1"/>
    <row r="79868" hidden="1"/>
    <row r="79869" hidden="1"/>
    <row r="79870" hidden="1"/>
    <row r="79871" hidden="1"/>
    <row r="79872" hidden="1"/>
    <row r="79873" hidden="1"/>
    <row r="79874" hidden="1"/>
    <row r="79875" hidden="1"/>
    <row r="79876" hidden="1"/>
    <row r="79877" hidden="1"/>
    <row r="79878" hidden="1"/>
    <row r="79879" hidden="1"/>
    <row r="79880" hidden="1"/>
    <row r="79881" hidden="1"/>
    <row r="79882" hidden="1"/>
    <row r="79883" hidden="1"/>
    <row r="79884" hidden="1"/>
    <row r="79885" hidden="1"/>
    <row r="79886" hidden="1"/>
    <row r="79887" hidden="1"/>
    <row r="79888" hidden="1"/>
    <row r="79889" hidden="1"/>
    <row r="79890" hidden="1"/>
    <row r="79891" hidden="1"/>
    <row r="79892" hidden="1"/>
    <row r="79893" hidden="1"/>
    <row r="79894" hidden="1"/>
    <row r="79895" hidden="1"/>
    <row r="79896" hidden="1"/>
    <row r="79897" hidden="1"/>
    <row r="79898" hidden="1"/>
    <row r="79899" hidden="1"/>
    <row r="79900" hidden="1"/>
    <row r="79901" hidden="1"/>
    <row r="79902" hidden="1"/>
    <row r="79903" hidden="1"/>
    <row r="79904" hidden="1"/>
    <row r="79905" hidden="1"/>
    <row r="79906" hidden="1"/>
    <row r="79907" hidden="1"/>
    <row r="79908" hidden="1"/>
    <row r="79909" hidden="1"/>
    <row r="79910" hidden="1"/>
    <row r="79911" hidden="1"/>
    <row r="79912" hidden="1"/>
    <row r="79913" hidden="1"/>
    <row r="79914" hidden="1"/>
    <row r="79915" hidden="1"/>
    <row r="79916" hidden="1"/>
    <row r="79917" hidden="1"/>
    <row r="79918" hidden="1"/>
    <row r="79919" hidden="1"/>
    <row r="79920" hidden="1"/>
    <row r="79921" hidden="1"/>
    <row r="79922" hidden="1"/>
    <row r="79923" hidden="1"/>
    <row r="79924" hidden="1"/>
    <row r="79925" hidden="1"/>
    <row r="79926" hidden="1"/>
    <row r="79927" hidden="1"/>
    <row r="79928" hidden="1"/>
    <row r="79929" hidden="1"/>
    <row r="79930" hidden="1"/>
    <row r="79931" hidden="1"/>
    <row r="79932" hidden="1"/>
    <row r="79933" hidden="1"/>
    <row r="79934" hidden="1"/>
    <row r="79935" hidden="1"/>
    <row r="79936" hidden="1"/>
    <row r="79937" hidden="1"/>
    <row r="79938" hidden="1"/>
    <row r="79939" hidden="1"/>
    <row r="79940" hidden="1"/>
    <row r="79941" hidden="1"/>
    <row r="79942" hidden="1"/>
    <row r="79943" hidden="1"/>
    <row r="79944" hidden="1"/>
    <row r="79945" hidden="1"/>
    <row r="79946" hidden="1"/>
    <row r="79947" hidden="1"/>
    <row r="79948" hidden="1"/>
    <row r="79949" hidden="1"/>
    <row r="79950" hidden="1"/>
    <row r="79951" hidden="1"/>
    <row r="79952" hidden="1"/>
    <row r="79953" hidden="1"/>
    <row r="79954" hidden="1"/>
    <row r="79955" hidden="1"/>
    <row r="79956" hidden="1"/>
    <row r="79957" hidden="1"/>
    <row r="79958" hidden="1"/>
    <row r="79959" hidden="1"/>
    <row r="79960" hidden="1"/>
    <row r="79961" hidden="1"/>
    <row r="79962" hidden="1"/>
    <row r="79963" hidden="1"/>
    <row r="79964" hidden="1"/>
    <row r="79965" hidden="1"/>
    <row r="79966" hidden="1"/>
    <row r="79967" hidden="1"/>
    <row r="79968" hidden="1"/>
    <row r="79969" hidden="1"/>
    <row r="79970" hidden="1"/>
    <row r="79971" hidden="1"/>
    <row r="79972" hidden="1"/>
    <row r="79973" hidden="1"/>
    <row r="79974" hidden="1"/>
    <row r="79975" hidden="1"/>
    <row r="79976" hidden="1"/>
    <row r="79977" hidden="1"/>
    <row r="79978" hidden="1"/>
    <row r="79979" hidden="1"/>
    <row r="79980" hidden="1"/>
    <row r="79981" hidden="1"/>
    <row r="79982" hidden="1"/>
    <row r="79983" hidden="1"/>
    <row r="79984" hidden="1"/>
    <row r="79985" hidden="1"/>
    <row r="79986" hidden="1"/>
    <row r="79987" hidden="1"/>
    <row r="79988" hidden="1"/>
    <row r="79989" hidden="1"/>
    <row r="79990" hidden="1"/>
    <row r="79991" hidden="1"/>
    <row r="79992" hidden="1"/>
    <row r="79993" hidden="1"/>
    <row r="79994" hidden="1"/>
    <row r="79995" hidden="1"/>
    <row r="79996" hidden="1"/>
    <row r="79997" hidden="1"/>
    <row r="79998" hidden="1"/>
    <row r="79999" hidden="1"/>
    <row r="80000" hidden="1"/>
    <row r="80001" hidden="1"/>
    <row r="80002" hidden="1"/>
    <row r="80003" hidden="1"/>
    <row r="80004" hidden="1"/>
    <row r="80005" hidden="1"/>
    <row r="80006" hidden="1"/>
    <row r="80007" hidden="1"/>
    <row r="80008" hidden="1"/>
    <row r="80009" hidden="1"/>
    <row r="80010" hidden="1"/>
    <row r="80011" hidden="1"/>
    <row r="80012" hidden="1"/>
    <row r="80013" hidden="1"/>
    <row r="80014" hidden="1"/>
    <row r="80015" hidden="1"/>
    <row r="80016" hidden="1"/>
    <row r="80017" hidden="1"/>
    <row r="80018" hidden="1"/>
    <row r="80019" hidden="1"/>
    <row r="80020" hidden="1"/>
    <row r="80021" hidden="1"/>
    <row r="80022" hidden="1"/>
    <row r="80023" hidden="1"/>
    <row r="80024" hidden="1"/>
    <row r="80025" hidden="1"/>
    <row r="80026" hidden="1"/>
    <row r="80027" hidden="1"/>
    <row r="80028" hidden="1"/>
    <row r="80029" hidden="1"/>
    <row r="80030" hidden="1"/>
    <row r="80031" hidden="1"/>
    <row r="80032" hidden="1"/>
    <row r="80033" hidden="1"/>
    <row r="80034" hidden="1"/>
    <row r="80035" hidden="1"/>
    <row r="80036" hidden="1"/>
    <row r="80037" hidden="1"/>
    <row r="80038" hidden="1"/>
    <row r="80039" hidden="1"/>
    <row r="80040" hidden="1"/>
    <row r="80041" hidden="1"/>
    <row r="80042" hidden="1"/>
    <row r="80043" hidden="1"/>
    <row r="80044" hidden="1"/>
    <row r="80045" hidden="1"/>
    <row r="80046" hidden="1"/>
    <row r="80047" hidden="1"/>
    <row r="80048" hidden="1"/>
    <row r="80049" hidden="1"/>
    <row r="80050" hidden="1"/>
    <row r="80051" hidden="1"/>
    <row r="80052" hidden="1"/>
    <row r="80053" hidden="1"/>
    <row r="80054" hidden="1"/>
    <row r="80055" hidden="1"/>
    <row r="80056" hidden="1"/>
    <row r="80057" hidden="1"/>
    <row r="80058" hidden="1"/>
    <row r="80059" hidden="1"/>
    <row r="80060" hidden="1"/>
    <row r="80061" hidden="1"/>
    <row r="80062" hidden="1"/>
    <row r="80063" hidden="1"/>
    <row r="80064" hidden="1"/>
    <row r="80065" hidden="1"/>
    <row r="80066" hidden="1"/>
    <row r="80067" hidden="1"/>
    <row r="80068" hidden="1"/>
    <row r="80069" hidden="1"/>
    <row r="80070" hidden="1"/>
    <row r="80071" hidden="1"/>
    <row r="80072" hidden="1"/>
    <row r="80073" hidden="1"/>
    <row r="80074" hidden="1"/>
    <row r="80075" hidden="1"/>
    <row r="80076" hidden="1"/>
    <row r="80077" hidden="1"/>
    <row r="80078" hidden="1"/>
    <row r="80079" hidden="1"/>
    <row r="80080" hidden="1"/>
    <row r="80081" hidden="1"/>
    <row r="80082" hidden="1"/>
    <row r="80083" hidden="1"/>
    <row r="80084" hidden="1"/>
    <row r="80085" hidden="1"/>
    <row r="80086" hidden="1"/>
    <row r="80087" hidden="1"/>
    <row r="80088" hidden="1"/>
    <row r="80089" hidden="1"/>
    <row r="80090" hidden="1"/>
    <row r="80091" hidden="1"/>
    <row r="80092" hidden="1"/>
    <row r="80093" hidden="1"/>
    <row r="80094" hidden="1"/>
    <row r="80095" hidden="1"/>
    <row r="80096" hidden="1"/>
    <row r="80097" hidden="1"/>
    <row r="80098" hidden="1"/>
    <row r="80099" hidden="1"/>
    <row r="80100" hidden="1"/>
    <row r="80101" hidden="1"/>
    <row r="80102" hidden="1"/>
    <row r="80103" hidden="1"/>
    <row r="80104" hidden="1"/>
    <row r="80105" hidden="1"/>
    <row r="80106" hidden="1"/>
    <row r="80107" hidden="1"/>
    <row r="80108" hidden="1"/>
    <row r="80109" hidden="1"/>
    <row r="80110" hidden="1"/>
    <row r="80111" hidden="1"/>
    <row r="80112" hidden="1"/>
    <row r="80113" hidden="1"/>
    <row r="80114" hidden="1"/>
    <row r="80115" hidden="1"/>
    <row r="80116" hidden="1"/>
    <row r="80117" hidden="1"/>
    <row r="80118" hidden="1"/>
    <row r="80119" hidden="1"/>
    <row r="80120" hidden="1"/>
    <row r="80121" hidden="1"/>
    <row r="80122" hidden="1"/>
    <row r="80123" hidden="1"/>
    <row r="80124" hidden="1"/>
    <row r="80125" hidden="1"/>
    <row r="80126" hidden="1"/>
    <row r="80127" hidden="1"/>
    <row r="80128" hidden="1"/>
    <row r="80129" hidden="1"/>
    <row r="80130" hidden="1"/>
    <row r="80131" hidden="1"/>
    <row r="80132" hidden="1"/>
    <row r="80133" hidden="1"/>
    <row r="80134" hidden="1"/>
    <row r="80135" hidden="1"/>
    <row r="80136" hidden="1"/>
    <row r="80137" hidden="1"/>
    <row r="80138" hidden="1"/>
    <row r="80139" hidden="1"/>
    <row r="80140" hidden="1"/>
    <row r="80141" hidden="1"/>
    <row r="80142" hidden="1"/>
    <row r="80143" hidden="1"/>
    <row r="80144" hidden="1"/>
    <row r="80145" hidden="1"/>
    <row r="80146" hidden="1"/>
    <row r="80147" hidden="1"/>
    <row r="80148" hidden="1"/>
    <row r="80149" hidden="1"/>
    <row r="80150" hidden="1"/>
    <row r="80151" hidden="1"/>
    <row r="80152" hidden="1"/>
    <row r="80153" hidden="1"/>
    <row r="80154" hidden="1"/>
    <row r="80155" hidden="1"/>
    <row r="80156" hidden="1"/>
    <row r="80157" hidden="1"/>
    <row r="80158" hidden="1"/>
    <row r="80159" hidden="1"/>
    <row r="80160" hidden="1"/>
    <row r="80161" hidden="1"/>
    <row r="80162" hidden="1"/>
    <row r="80163" hidden="1"/>
    <row r="80164" hidden="1"/>
    <row r="80165" hidden="1"/>
    <row r="80166" hidden="1"/>
    <row r="80167" hidden="1"/>
    <row r="80168" hidden="1"/>
    <row r="80169" hidden="1"/>
    <row r="80170" hidden="1"/>
    <row r="80171" hidden="1"/>
    <row r="80172" hidden="1"/>
    <row r="80173" hidden="1"/>
    <row r="80174" hidden="1"/>
    <row r="80175" hidden="1"/>
    <row r="80176" hidden="1"/>
    <row r="80177" hidden="1"/>
    <row r="80178" hidden="1"/>
    <row r="80179" hidden="1"/>
    <row r="80180" hidden="1"/>
    <row r="80181" hidden="1"/>
    <row r="80182" hidden="1"/>
    <row r="80183" hidden="1"/>
    <row r="80184" hidden="1"/>
    <row r="80185" hidden="1"/>
    <row r="80186" hidden="1"/>
    <row r="80187" hidden="1"/>
    <row r="80188" hidden="1"/>
    <row r="80189" hidden="1"/>
    <row r="80190" hidden="1"/>
    <row r="80191" hidden="1"/>
    <row r="80192" hidden="1"/>
    <row r="80193" hidden="1"/>
    <row r="80194" hidden="1"/>
    <row r="80195" hidden="1"/>
    <row r="80196" hidden="1"/>
    <row r="80197" hidden="1"/>
    <row r="80198" hidden="1"/>
    <row r="80199" hidden="1"/>
    <row r="80200" hidden="1"/>
    <row r="80201" hidden="1"/>
    <row r="80202" hidden="1"/>
    <row r="80203" hidden="1"/>
    <row r="80204" hidden="1"/>
    <row r="80205" hidden="1"/>
    <row r="80206" hidden="1"/>
    <row r="80207" hidden="1"/>
    <row r="80208" hidden="1"/>
    <row r="80209" hidden="1"/>
    <row r="80210" hidden="1"/>
    <row r="80211" hidden="1"/>
    <row r="80212" hidden="1"/>
    <row r="80213" hidden="1"/>
    <row r="80214" hidden="1"/>
    <row r="80215" hidden="1"/>
    <row r="80216" hidden="1"/>
    <row r="80217" hidden="1"/>
    <row r="80218" hidden="1"/>
    <row r="80219" hidden="1"/>
    <row r="80220" hidden="1"/>
    <row r="80221" hidden="1"/>
    <row r="80222" hidden="1"/>
    <row r="80223" hidden="1"/>
    <row r="80224" hidden="1"/>
    <row r="80225" hidden="1"/>
    <row r="80226" hidden="1"/>
    <row r="80227" hidden="1"/>
    <row r="80228" hidden="1"/>
    <row r="80229" hidden="1"/>
    <row r="80230" hidden="1"/>
    <row r="80231" hidden="1"/>
    <row r="80232" hidden="1"/>
    <row r="80233" hidden="1"/>
    <row r="80234" hidden="1"/>
    <row r="80235" hidden="1"/>
    <row r="80236" hidden="1"/>
    <row r="80237" hidden="1"/>
    <row r="80238" hidden="1"/>
    <row r="80239" hidden="1"/>
    <row r="80240" hidden="1"/>
    <row r="80241" hidden="1"/>
    <row r="80242" hidden="1"/>
    <row r="80243" hidden="1"/>
    <row r="80244" hidden="1"/>
    <row r="80245" hidden="1"/>
    <row r="80246" hidden="1"/>
    <row r="80247" hidden="1"/>
    <row r="80248" hidden="1"/>
    <row r="80249" hidden="1"/>
    <row r="80250" hidden="1"/>
    <row r="80251" hidden="1"/>
    <row r="80252" hidden="1"/>
    <row r="80253" hidden="1"/>
    <row r="80254" hidden="1"/>
    <row r="80255" hidden="1"/>
    <row r="80256" hidden="1"/>
    <row r="80257" hidden="1"/>
    <row r="80258" hidden="1"/>
    <row r="80259" hidden="1"/>
    <row r="80260" hidden="1"/>
    <row r="80261" hidden="1"/>
    <row r="80262" hidden="1"/>
    <row r="80263" hidden="1"/>
    <row r="80264" hidden="1"/>
    <row r="80265" hidden="1"/>
    <row r="80266" hidden="1"/>
    <row r="80267" hidden="1"/>
    <row r="80268" hidden="1"/>
    <row r="80269" hidden="1"/>
    <row r="80270" hidden="1"/>
    <row r="80271" hidden="1"/>
    <row r="80272" hidden="1"/>
    <row r="80273" hidden="1"/>
    <row r="80274" hidden="1"/>
    <row r="80275" hidden="1"/>
    <row r="80276" hidden="1"/>
    <row r="80277" hidden="1"/>
    <row r="80278" hidden="1"/>
    <row r="80279" hidden="1"/>
    <row r="80280" hidden="1"/>
    <row r="80281" hidden="1"/>
    <row r="80282" hidden="1"/>
    <row r="80283" hidden="1"/>
    <row r="80284" hidden="1"/>
    <row r="80285" hidden="1"/>
    <row r="80286" hidden="1"/>
    <row r="80287" hidden="1"/>
    <row r="80288" hidden="1"/>
    <row r="80289" hidden="1"/>
    <row r="80290" hidden="1"/>
    <row r="80291" hidden="1"/>
    <row r="80292" hidden="1"/>
    <row r="80293" hidden="1"/>
    <row r="80294" hidden="1"/>
    <row r="80295" hidden="1"/>
    <row r="80296" hidden="1"/>
    <row r="80297" hidden="1"/>
    <row r="80298" hidden="1"/>
    <row r="80299" hidden="1"/>
    <row r="80300" hidden="1"/>
    <row r="80301" hidden="1"/>
    <row r="80302" hidden="1"/>
    <row r="80303" hidden="1"/>
    <row r="80304" hidden="1"/>
    <row r="80305" hidden="1"/>
    <row r="80306" hidden="1"/>
    <row r="80307" hidden="1"/>
    <row r="80308" hidden="1"/>
    <row r="80309" hidden="1"/>
    <row r="80310" hidden="1"/>
    <row r="80311" hidden="1"/>
    <row r="80312" hidden="1"/>
    <row r="80313" hidden="1"/>
    <row r="80314" hidden="1"/>
    <row r="80315" hidden="1"/>
    <row r="80316" hidden="1"/>
    <row r="80317" hidden="1"/>
    <row r="80318" hidden="1"/>
    <row r="80319" hidden="1"/>
    <row r="80320" hidden="1"/>
    <row r="80321" hidden="1"/>
    <row r="80322" hidden="1"/>
    <row r="80323" hidden="1"/>
    <row r="80324" hidden="1"/>
    <row r="80325" hidden="1"/>
    <row r="80326" hidden="1"/>
    <row r="80327" hidden="1"/>
    <row r="80328" hidden="1"/>
    <row r="80329" hidden="1"/>
    <row r="80330" hidden="1"/>
    <row r="80331" hidden="1"/>
    <row r="80332" hidden="1"/>
    <row r="80333" hidden="1"/>
    <row r="80334" hidden="1"/>
    <row r="80335" hidden="1"/>
    <row r="80336" hidden="1"/>
    <row r="80337" hidden="1"/>
    <row r="80338" hidden="1"/>
    <row r="80339" hidden="1"/>
    <row r="80340" hidden="1"/>
    <row r="80341" hidden="1"/>
    <row r="80342" hidden="1"/>
    <row r="80343" hidden="1"/>
    <row r="80344" hidden="1"/>
    <row r="80345" hidden="1"/>
    <row r="80346" hidden="1"/>
    <row r="80347" hidden="1"/>
    <row r="80348" hidden="1"/>
    <row r="80349" hidden="1"/>
    <row r="80350" hidden="1"/>
    <row r="80351" hidden="1"/>
    <row r="80352" hidden="1"/>
    <row r="80353" hidden="1"/>
    <row r="80354" hidden="1"/>
    <row r="80355" hidden="1"/>
    <row r="80356" hidden="1"/>
    <row r="80357" hidden="1"/>
    <row r="80358" hidden="1"/>
    <row r="80359" hidden="1"/>
    <row r="80360" hidden="1"/>
    <row r="80361" hidden="1"/>
    <row r="80362" hidden="1"/>
    <row r="80363" hidden="1"/>
    <row r="80364" hidden="1"/>
    <row r="80365" hidden="1"/>
    <row r="80366" hidden="1"/>
    <row r="80367" hidden="1"/>
    <row r="80368" hidden="1"/>
    <row r="80369" hidden="1"/>
    <row r="80370" hidden="1"/>
    <row r="80371" hidden="1"/>
    <row r="80372" hidden="1"/>
    <row r="80373" hidden="1"/>
    <row r="80374" hidden="1"/>
    <row r="80375" hidden="1"/>
    <row r="80376" hidden="1"/>
    <row r="80377" hidden="1"/>
    <row r="80378" hidden="1"/>
    <row r="80379" hidden="1"/>
    <row r="80380" hidden="1"/>
    <row r="80381" hidden="1"/>
    <row r="80382" hidden="1"/>
    <row r="80383" hidden="1"/>
    <row r="80384" hidden="1"/>
    <row r="80385" hidden="1"/>
    <row r="80386" hidden="1"/>
    <row r="80387" hidden="1"/>
    <row r="80388" hidden="1"/>
    <row r="80389" hidden="1"/>
    <row r="80390" hidden="1"/>
    <row r="80391" hidden="1"/>
    <row r="80392" hidden="1"/>
    <row r="80393" hidden="1"/>
    <row r="80394" hidden="1"/>
    <row r="80395" hidden="1"/>
    <row r="80396" hidden="1"/>
    <row r="80397" hidden="1"/>
    <row r="80398" hidden="1"/>
    <row r="80399" hidden="1"/>
    <row r="80400" hidden="1"/>
    <row r="80401" hidden="1"/>
    <row r="80402" hidden="1"/>
    <row r="80403" hidden="1"/>
    <row r="80404" hidden="1"/>
    <row r="80405" hidden="1"/>
    <row r="80406" hidden="1"/>
    <row r="80407" hidden="1"/>
    <row r="80408" hidden="1"/>
    <row r="80409" hidden="1"/>
    <row r="80410" hidden="1"/>
    <row r="80411" hidden="1"/>
    <row r="80412" hidden="1"/>
    <row r="80413" hidden="1"/>
    <row r="80414" hidden="1"/>
    <row r="80415" hidden="1"/>
    <row r="80416" hidden="1"/>
    <row r="80417" hidden="1"/>
    <row r="80418" hidden="1"/>
    <row r="80419" hidden="1"/>
    <row r="80420" hidden="1"/>
    <row r="80421" hidden="1"/>
    <row r="80422" hidden="1"/>
    <row r="80423" hidden="1"/>
    <row r="80424" hidden="1"/>
    <row r="80425" hidden="1"/>
    <row r="80426" hidden="1"/>
    <row r="80427" hidden="1"/>
    <row r="80428" hidden="1"/>
    <row r="80429" hidden="1"/>
    <row r="80430" hidden="1"/>
    <row r="80431" hidden="1"/>
    <row r="80432" hidden="1"/>
    <row r="80433" hidden="1"/>
    <row r="80434" hidden="1"/>
    <row r="80435" hidden="1"/>
    <row r="80436" hidden="1"/>
    <row r="80437" hidden="1"/>
    <row r="80438" hidden="1"/>
    <row r="80439" hidden="1"/>
    <row r="80440" hidden="1"/>
    <row r="80441" hidden="1"/>
    <row r="80442" hidden="1"/>
    <row r="80443" hidden="1"/>
    <row r="80444" hidden="1"/>
    <row r="80445" hidden="1"/>
    <row r="80446" hidden="1"/>
    <row r="80447" hidden="1"/>
    <row r="80448" hidden="1"/>
    <row r="80449" hidden="1"/>
    <row r="80450" hidden="1"/>
    <row r="80451" hidden="1"/>
    <row r="80452" hidden="1"/>
    <row r="80453" hidden="1"/>
    <row r="80454" hidden="1"/>
    <row r="80455" hidden="1"/>
    <row r="80456" hidden="1"/>
    <row r="80457" hidden="1"/>
    <row r="80458" hidden="1"/>
    <row r="80459" hidden="1"/>
    <row r="80460" hidden="1"/>
    <row r="80461" hidden="1"/>
    <row r="80462" hidden="1"/>
    <row r="80463" hidden="1"/>
    <row r="80464" hidden="1"/>
    <row r="80465" hidden="1"/>
    <row r="80466" hidden="1"/>
    <row r="80467" hidden="1"/>
    <row r="80468" hidden="1"/>
    <row r="80469" hidden="1"/>
    <row r="80470" hidden="1"/>
    <row r="80471" hidden="1"/>
    <row r="80472" hidden="1"/>
    <row r="80473" hidden="1"/>
    <row r="80474" hidden="1"/>
    <row r="80475" hidden="1"/>
    <row r="80476" hidden="1"/>
    <row r="80477" hidden="1"/>
    <row r="80478" hidden="1"/>
    <row r="80479" hidden="1"/>
    <row r="80480" hidden="1"/>
    <row r="80481" hidden="1"/>
    <row r="80482" hidden="1"/>
    <row r="80483" hidden="1"/>
    <row r="80484" hidden="1"/>
    <row r="80485" hidden="1"/>
    <row r="80486" hidden="1"/>
    <row r="80487" hidden="1"/>
    <row r="80488" hidden="1"/>
    <row r="80489" hidden="1"/>
    <row r="80490" hidden="1"/>
    <row r="80491" hidden="1"/>
    <row r="80492" hidden="1"/>
    <row r="80493" hidden="1"/>
    <row r="80494" hidden="1"/>
    <row r="80495" hidden="1"/>
    <row r="80496" hidden="1"/>
    <row r="80497" hidden="1"/>
    <row r="80498" hidden="1"/>
    <row r="80499" hidden="1"/>
    <row r="80500" hidden="1"/>
    <row r="80501" hidden="1"/>
    <row r="80502" hidden="1"/>
    <row r="80503" hidden="1"/>
    <row r="80504" hidden="1"/>
    <row r="80505" hidden="1"/>
    <row r="80506" hidden="1"/>
    <row r="80507" hidden="1"/>
    <row r="80508" hidden="1"/>
    <row r="80509" hidden="1"/>
    <row r="80510" hidden="1"/>
    <row r="80511" hidden="1"/>
    <row r="80512" hidden="1"/>
    <row r="80513" hidden="1"/>
    <row r="80514" hidden="1"/>
    <row r="80515" hidden="1"/>
    <row r="80516" hidden="1"/>
    <row r="80517" hidden="1"/>
    <row r="80518" hidden="1"/>
    <row r="80519" hidden="1"/>
    <row r="80520" hidden="1"/>
    <row r="80521" hidden="1"/>
    <row r="80522" hidden="1"/>
    <row r="80523" hidden="1"/>
    <row r="80524" hidden="1"/>
    <row r="80525" hidden="1"/>
    <row r="80526" hidden="1"/>
    <row r="80527" hidden="1"/>
    <row r="80528" hidden="1"/>
    <row r="80529" hidden="1"/>
    <row r="80530" hidden="1"/>
    <row r="80531" hidden="1"/>
    <row r="80532" hidden="1"/>
    <row r="80533" hidden="1"/>
    <row r="80534" hidden="1"/>
    <row r="80535" hidden="1"/>
    <row r="80536" hidden="1"/>
    <row r="80537" hidden="1"/>
    <row r="80538" hidden="1"/>
    <row r="80539" hidden="1"/>
    <row r="80540" hidden="1"/>
    <row r="80541" hidden="1"/>
    <row r="80542" hidden="1"/>
    <row r="80543" hidden="1"/>
    <row r="80544" hidden="1"/>
    <row r="80545" hidden="1"/>
    <row r="80546" hidden="1"/>
    <row r="80547" hidden="1"/>
    <row r="80548" hidden="1"/>
    <row r="80549" hidden="1"/>
    <row r="80550" hidden="1"/>
    <row r="80551" hidden="1"/>
    <row r="80552" hidden="1"/>
    <row r="80553" hidden="1"/>
    <row r="80554" hidden="1"/>
    <row r="80555" hidden="1"/>
    <row r="80556" hidden="1"/>
    <row r="80557" hidden="1"/>
    <row r="80558" hidden="1"/>
    <row r="80559" hidden="1"/>
    <row r="80560" hidden="1"/>
    <row r="80561" hidden="1"/>
    <row r="80562" hidden="1"/>
    <row r="80563" hidden="1"/>
    <row r="80564" hidden="1"/>
    <row r="80565" hidden="1"/>
    <row r="80566" hidden="1"/>
    <row r="80567" hidden="1"/>
    <row r="80568" hidden="1"/>
    <row r="80569" hidden="1"/>
    <row r="80570" hidden="1"/>
    <row r="80571" hidden="1"/>
    <row r="80572" hidden="1"/>
    <row r="80573" hidden="1"/>
    <row r="80574" hidden="1"/>
    <row r="80575" hidden="1"/>
    <row r="80576" hidden="1"/>
    <row r="80577" hidden="1"/>
    <row r="80578" hidden="1"/>
    <row r="80579" hidden="1"/>
    <row r="80580" hidden="1"/>
    <row r="80581" hidden="1"/>
    <row r="80582" hidden="1"/>
    <row r="80583" hidden="1"/>
    <row r="80584" hidden="1"/>
    <row r="80585" hidden="1"/>
    <row r="80586" hidden="1"/>
    <row r="80587" hidden="1"/>
    <row r="80588" hidden="1"/>
    <row r="80589" hidden="1"/>
    <row r="80590" hidden="1"/>
    <row r="80591" hidden="1"/>
    <row r="80592" hidden="1"/>
    <row r="80593" hidden="1"/>
    <row r="80594" hidden="1"/>
    <row r="80595" hidden="1"/>
    <row r="80596" hidden="1"/>
    <row r="80597" hidden="1"/>
    <row r="80598" hidden="1"/>
    <row r="80599" hidden="1"/>
    <row r="80600" hidden="1"/>
    <row r="80601" hidden="1"/>
    <row r="80602" hidden="1"/>
    <row r="80603" hidden="1"/>
    <row r="80604" hidden="1"/>
    <row r="80605" hidden="1"/>
    <row r="80606" hidden="1"/>
    <row r="80607" hidden="1"/>
    <row r="80608" hidden="1"/>
    <row r="80609" hidden="1"/>
    <row r="80610" hidden="1"/>
    <row r="80611" hidden="1"/>
    <row r="80612" hidden="1"/>
    <row r="80613" hidden="1"/>
    <row r="80614" hidden="1"/>
    <row r="80615" hidden="1"/>
    <row r="80616" hidden="1"/>
    <row r="80617" hidden="1"/>
    <row r="80618" hidden="1"/>
    <row r="80619" hidden="1"/>
    <row r="80620" hidden="1"/>
    <row r="80621" hidden="1"/>
    <row r="80622" hidden="1"/>
    <row r="80623" hidden="1"/>
    <row r="80624" hidden="1"/>
    <row r="80625" hidden="1"/>
    <row r="80626" hidden="1"/>
    <row r="80627" hidden="1"/>
    <row r="80628" hidden="1"/>
    <row r="80629" hidden="1"/>
    <row r="80630" hidden="1"/>
    <row r="80631" hidden="1"/>
    <row r="80632" hidden="1"/>
    <row r="80633" hidden="1"/>
    <row r="80634" hidden="1"/>
    <row r="80635" hidden="1"/>
    <row r="80636" hidden="1"/>
    <row r="80637" hidden="1"/>
    <row r="80638" hidden="1"/>
    <row r="80639" hidden="1"/>
    <row r="80640" hidden="1"/>
    <row r="80641" hidden="1"/>
    <row r="80642" hidden="1"/>
    <row r="80643" hidden="1"/>
    <row r="80644" hidden="1"/>
    <row r="80645" hidden="1"/>
    <row r="80646" hidden="1"/>
    <row r="80647" hidden="1"/>
    <row r="80648" hidden="1"/>
    <row r="80649" hidden="1"/>
    <row r="80650" hidden="1"/>
    <row r="80651" hidden="1"/>
    <row r="80652" hidden="1"/>
    <row r="80653" hidden="1"/>
    <row r="80654" hidden="1"/>
    <row r="80655" hidden="1"/>
    <row r="80656" hidden="1"/>
    <row r="80657" hidden="1"/>
    <row r="80658" hidden="1"/>
    <row r="80659" hidden="1"/>
    <row r="80660" hidden="1"/>
    <row r="80661" hidden="1"/>
    <row r="80662" hidden="1"/>
    <row r="80663" hidden="1"/>
    <row r="80664" hidden="1"/>
    <row r="80665" hidden="1"/>
    <row r="80666" hidden="1"/>
    <row r="80667" hidden="1"/>
    <row r="80668" hidden="1"/>
    <row r="80669" hidden="1"/>
    <row r="80670" hidden="1"/>
    <row r="80671" hidden="1"/>
    <row r="80672" hidden="1"/>
    <row r="80673" hidden="1"/>
    <row r="80674" hidden="1"/>
    <row r="80675" hidden="1"/>
    <row r="80676" hidden="1"/>
    <row r="80677" hidden="1"/>
    <row r="80678" hidden="1"/>
    <row r="80679" hidden="1"/>
    <row r="80680" hidden="1"/>
    <row r="80681" hidden="1"/>
    <row r="80682" hidden="1"/>
    <row r="80683" hidden="1"/>
    <row r="80684" hidden="1"/>
    <row r="80685" hidden="1"/>
    <row r="80686" hidden="1"/>
    <row r="80687" hidden="1"/>
    <row r="80688" hidden="1"/>
    <row r="80689" hidden="1"/>
    <row r="80690" hidden="1"/>
    <row r="80691" hidden="1"/>
    <row r="80692" hidden="1"/>
    <row r="80693" hidden="1"/>
    <row r="80694" hidden="1"/>
    <row r="80695" hidden="1"/>
    <row r="80696" hidden="1"/>
    <row r="80697" hidden="1"/>
    <row r="80698" hidden="1"/>
    <row r="80699" hidden="1"/>
    <row r="80700" hidden="1"/>
    <row r="80701" hidden="1"/>
    <row r="80702" hidden="1"/>
    <row r="80703" hidden="1"/>
    <row r="80704" hidden="1"/>
    <row r="80705" hidden="1"/>
    <row r="80706" hidden="1"/>
    <row r="80707" hidden="1"/>
    <row r="80708" hidden="1"/>
    <row r="80709" hidden="1"/>
    <row r="80710" hidden="1"/>
    <row r="80711" hidden="1"/>
    <row r="80712" hidden="1"/>
    <row r="80713" hidden="1"/>
    <row r="80714" hidden="1"/>
    <row r="80715" hidden="1"/>
    <row r="80716" hidden="1"/>
    <row r="80717" hidden="1"/>
    <row r="80718" hidden="1"/>
    <row r="80719" hidden="1"/>
    <row r="80720" hidden="1"/>
    <row r="80721" hidden="1"/>
    <row r="80722" hidden="1"/>
    <row r="80723" hidden="1"/>
    <row r="80724" hidden="1"/>
    <row r="80725" hidden="1"/>
    <row r="80726" hidden="1"/>
    <row r="80727" hidden="1"/>
    <row r="80728" hidden="1"/>
    <row r="80729" hidden="1"/>
    <row r="80730" hidden="1"/>
    <row r="80731" hidden="1"/>
    <row r="80732" hidden="1"/>
    <row r="80733" hidden="1"/>
    <row r="80734" hidden="1"/>
    <row r="80735" hidden="1"/>
    <row r="80736" hidden="1"/>
    <row r="80737" hidden="1"/>
    <row r="80738" hidden="1"/>
    <row r="80739" hidden="1"/>
    <row r="80740" hidden="1"/>
    <row r="80741" hidden="1"/>
    <row r="80742" hidden="1"/>
    <row r="80743" hidden="1"/>
    <row r="80744" hidden="1"/>
    <row r="80745" hidden="1"/>
    <row r="80746" hidden="1"/>
    <row r="80747" hidden="1"/>
    <row r="80748" hidden="1"/>
    <row r="80749" hidden="1"/>
    <row r="80750" hidden="1"/>
    <row r="80751" hidden="1"/>
    <row r="80752" hidden="1"/>
    <row r="80753" hidden="1"/>
    <row r="80754" hidden="1"/>
    <row r="80755" hidden="1"/>
    <row r="80756" hidden="1"/>
    <row r="80757" hidden="1"/>
    <row r="80758" hidden="1"/>
    <row r="80759" hidden="1"/>
    <row r="80760" hidden="1"/>
    <row r="80761" hidden="1"/>
    <row r="80762" hidden="1"/>
    <row r="80763" hidden="1"/>
    <row r="80764" hidden="1"/>
    <row r="80765" hidden="1"/>
    <row r="80766" hidden="1"/>
    <row r="80767" hidden="1"/>
    <row r="80768" hidden="1"/>
    <row r="80769" hidden="1"/>
    <row r="80770" hidden="1"/>
    <row r="80771" hidden="1"/>
    <row r="80772" hidden="1"/>
    <row r="80773" hidden="1"/>
    <row r="80774" hidden="1"/>
    <row r="80775" hidden="1"/>
    <row r="80776" hidden="1"/>
    <row r="80777" hidden="1"/>
    <row r="80778" hidden="1"/>
    <row r="80779" hidden="1"/>
    <row r="80780" hidden="1"/>
    <row r="80781" hidden="1"/>
    <row r="80782" hidden="1"/>
    <row r="80783" hidden="1"/>
    <row r="80784" hidden="1"/>
    <row r="80785" hidden="1"/>
    <row r="80786" hidden="1"/>
    <row r="80787" hidden="1"/>
    <row r="80788" hidden="1"/>
    <row r="80789" hidden="1"/>
    <row r="80790" hidden="1"/>
    <row r="80791" hidden="1"/>
    <row r="80792" hidden="1"/>
    <row r="80793" hidden="1"/>
    <row r="80794" hidden="1"/>
    <row r="80795" hidden="1"/>
    <row r="80796" hidden="1"/>
    <row r="80797" hidden="1"/>
    <row r="80798" hidden="1"/>
    <row r="80799" hidden="1"/>
    <row r="80800" hidden="1"/>
    <row r="80801" hidden="1"/>
    <row r="80802" hidden="1"/>
    <row r="80803" hidden="1"/>
    <row r="80804" hidden="1"/>
    <row r="80805" hidden="1"/>
    <row r="80806" hidden="1"/>
    <row r="80807" hidden="1"/>
    <row r="80808" hidden="1"/>
    <row r="80809" hidden="1"/>
    <row r="80810" hidden="1"/>
    <row r="80811" hidden="1"/>
    <row r="80812" hidden="1"/>
    <row r="80813" hidden="1"/>
    <row r="80814" hidden="1"/>
    <row r="80815" hidden="1"/>
    <row r="80816" hidden="1"/>
    <row r="80817" hidden="1"/>
    <row r="80818" hidden="1"/>
    <row r="80819" hidden="1"/>
    <row r="80820" hidden="1"/>
    <row r="80821" hidden="1"/>
    <row r="80822" hidden="1"/>
    <row r="80823" hidden="1"/>
    <row r="80824" hidden="1"/>
    <row r="80825" hidden="1"/>
    <row r="80826" hidden="1"/>
    <row r="80827" hidden="1"/>
    <row r="80828" hidden="1"/>
    <row r="80829" hidden="1"/>
    <row r="80830" hidden="1"/>
    <row r="80831" hidden="1"/>
    <row r="80832" hidden="1"/>
    <row r="80833" hidden="1"/>
    <row r="80834" hidden="1"/>
    <row r="80835" hidden="1"/>
    <row r="80836" hidden="1"/>
    <row r="80837" hidden="1"/>
    <row r="80838" hidden="1"/>
    <row r="80839" hidden="1"/>
    <row r="80840" hidden="1"/>
    <row r="80841" hidden="1"/>
    <row r="80842" hidden="1"/>
    <row r="80843" hidden="1"/>
    <row r="80844" hidden="1"/>
    <row r="80845" hidden="1"/>
    <row r="80846" hidden="1"/>
    <row r="80847" hidden="1"/>
    <row r="80848" hidden="1"/>
    <row r="80849" hidden="1"/>
    <row r="80850" hidden="1"/>
    <row r="80851" hidden="1"/>
    <row r="80852" hidden="1"/>
    <row r="80853" hidden="1"/>
    <row r="80854" hidden="1"/>
    <row r="80855" hidden="1"/>
    <row r="80856" hidden="1"/>
    <row r="80857" hidden="1"/>
    <row r="80858" hidden="1"/>
    <row r="80859" hidden="1"/>
    <row r="80860" hidden="1"/>
    <row r="80861" hidden="1"/>
    <row r="80862" hidden="1"/>
    <row r="80863" hidden="1"/>
    <row r="80864" hidden="1"/>
    <row r="80865" hidden="1"/>
    <row r="80866" hidden="1"/>
    <row r="80867" hidden="1"/>
    <row r="80868" hidden="1"/>
    <row r="80869" hidden="1"/>
    <row r="80870" hidden="1"/>
    <row r="80871" hidden="1"/>
    <row r="80872" hidden="1"/>
    <row r="80873" hidden="1"/>
    <row r="80874" hidden="1"/>
    <row r="80875" hidden="1"/>
    <row r="80876" hidden="1"/>
    <row r="80877" hidden="1"/>
    <row r="80878" hidden="1"/>
    <row r="80879" hidden="1"/>
    <row r="80880" hidden="1"/>
    <row r="80881" hidden="1"/>
    <row r="80882" hidden="1"/>
    <row r="80883" hidden="1"/>
    <row r="80884" hidden="1"/>
    <row r="80885" hidden="1"/>
    <row r="80886" hidden="1"/>
    <row r="80887" hidden="1"/>
    <row r="80888" hidden="1"/>
    <row r="80889" hidden="1"/>
    <row r="80890" hidden="1"/>
    <row r="80891" hidden="1"/>
    <row r="80892" hidden="1"/>
    <row r="80893" hidden="1"/>
    <row r="80894" hidden="1"/>
    <row r="80895" hidden="1"/>
    <row r="80896" hidden="1"/>
    <row r="80897" hidden="1"/>
    <row r="80898" hidden="1"/>
    <row r="80899" hidden="1"/>
    <row r="80900" hidden="1"/>
    <row r="80901" hidden="1"/>
    <row r="80902" hidden="1"/>
    <row r="80903" hidden="1"/>
    <row r="80904" hidden="1"/>
    <row r="80905" hidden="1"/>
    <row r="80906" hidden="1"/>
    <row r="80907" hidden="1"/>
    <row r="80908" hidden="1"/>
    <row r="80909" hidden="1"/>
    <row r="80910" hidden="1"/>
    <row r="80911" hidden="1"/>
    <row r="80912" hidden="1"/>
    <row r="80913" hidden="1"/>
    <row r="80914" hidden="1"/>
    <row r="80915" hidden="1"/>
    <row r="80916" hidden="1"/>
    <row r="80917" hidden="1"/>
    <row r="80918" hidden="1"/>
    <row r="80919" hidden="1"/>
    <row r="80920" hidden="1"/>
    <row r="80921" hidden="1"/>
    <row r="80922" hidden="1"/>
    <row r="80923" hidden="1"/>
    <row r="80924" hidden="1"/>
    <row r="80925" hidden="1"/>
    <row r="80926" hidden="1"/>
    <row r="80927" hidden="1"/>
    <row r="80928" hidden="1"/>
    <row r="80929" hidden="1"/>
    <row r="80930" hidden="1"/>
    <row r="80931" hidden="1"/>
    <row r="80932" hidden="1"/>
    <row r="80933" hidden="1"/>
    <row r="80934" hidden="1"/>
    <row r="80935" hidden="1"/>
    <row r="80936" hidden="1"/>
    <row r="80937" hidden="1"/>
    <row r="80938" hidden="1"/>
    <row r="80939" hidden="1"/>
    <row r="80940" hidden="1"/>
    <row r="80941" hidden="1"/>
    <row r="80942" hidden="1"/>
    <row r="80943" hidden="1"/>
    <row r="80944" hidden="1"/>
    <row r="80945" hidden="1"/>
    <row r="80946" hidden="1"/>
    <row r="80947" hidden="1"/>
    <row r="80948" hidden="1"/>
    <row r="80949" hidden="1"/>
    <row r="80950" hidden="1"/>
    <row r="80951" hidden="1"/>
    <row r="80952" hidden="1"/>
    <row r="80953" hidden="1"/>
    <row r="80954" hidden="1"/>
    <row r="80955" hidden="1"/>
    <row r="80956" hidden="1"/>
    <row r="80957" hidden="1"/>
    <row r="80958" hidden="1"/>
    <row r="80959" hidden="1"/>
    <row r="80960" hidden="1"/>
    <row r="80961" hidden="1"/>
    <row r="80962" hidden="1"/>
    <row r="80963" hidden="1"/>
    <row r="80964" hidden="1"/>
    <row r="80965" hidden="1"/>
    <row r="80966" hidden="1"/>
    <row r="80967" hidden="1"/>
    <row r="80968" hidden="1"/>
    <row r="80969" hidden="1"/>
    <row r="80970" hidden="1"/>
    <row r="80971" hidden="1"/>
    <row r="80972" hidden="1"/>
    <row r="80973" hidden="1"/>
    <row r="80974" hidden="1"/>
    <row r="80975" hidden="1"/>
    <row r="80976" hidden="1"/>
    <row r="80977" hidden="1"/>
    <row r="80978" hidden="1"/>
    <row r="80979" hidden="1"/>
    <row r="80980" hidden="1"/>
    <row r="80981" hidden="1"/>
    <row r="80982" hidden="1"/>
    <row r="80983" hidden="1"/>
    <row r="80984" hidden="1"/>
    <row r="80985" hidden="1"/>
    <row r="80986" hidden="1"/>
    <row r="80987" hidden="1"/>
    <row r="80988" hidden="1"/>
    <row r="80989" hidden="1"/>
    <row r="80990" hidden="1"/>
    <row r="80991" hidden="1"/>
    <row r="80992" hidden="1"/>
    <row r="80993" hidden="1"/>
    <row r="80994" hidden="1"/>
    <row r="80995" hidden="1"/>
    <row r="80996" hidden="1"/>
    <row r="80997" hidden="1"/>
    <row r="80998" hidden="1"/>
    <row r="80999" hidden="1"/>
    <row r="81000" hidden="1"/>
    <row r="81001" hidden="1"/>
    <row r="81002" hidden="1"/>
    <row r="81003" hidden="1"/>
    <row r="81004" hidden="1"/>
    <row r="81005" hidden="1"/>
    <row r="81006" hidden="1"/>
    <row r="81007" hidden="1"/>
    <row r="81008" hidden="1"/>
    <row r="81009" hidden="1"/>
    <row r="81010" hidden="1"/>
    <row r="81011" hidden="1"/>
    <row r="81012" hidden="1"/>
    <row r="81013" hidden="1"/>
    <row r="81014" hidden="1"/>
    <row r="81015" hidden="1"/>
    <row r="81016" hidden="1"/>
    <row r="81017" hidden="1"/>
    <row r="81018" hidden="1"/>
    <row r="81019" hidden="1"/>
    <row r="81020" hidden="1"/>
    <row r="81021" hidden="1"/>
    <row r="81022" hidden="1"/>
    <row r="81023" hidden="1"/>
    <row r="81024" hidden="1"/>
    <row r="81025" hidden="1"/>
    <row r="81026" hidden="1"/>
    <row r="81027" hidden="1"/>
    <row r="81028" hidden="1"/>
    <row r="81029" hidden="1"/>
    <row r="81030" hidden="1"/>
    <row r="81031" hidden="1"/>
    <row r="81032" hidden="1"/>
    <row r="81033" hidden="1"/>
    <row r="81034" hidden="1"/>
    <row r="81035" hidden="1"/>
    <row r="81036" hidden="1"/>
    <row r="81037" hidden="1"/>
    <row r="81038" hidden="1"/>
    <row r="81039" hidden="1"/>
    <row r="81040" hidden="1"/>
    <row r="81041" hidden="1"/>
    <row r="81042" hidden="1"/>
    <row r="81043" hidden="1"/>
    <row r="81044" hidden="1"/>
    <row r="81045" hidden="1"/>
    <row r="81046" hidden="1"/>
    <row r="81047" hidden="1"/>
    <row r="81048" hidden="1"/>
    <row r="81049" hidden="1"/>
    <row r="81050" hidden="1"/>
    <row r="81051" hidden="1"/>
    <row r="81052" hidden="1"/>
    <row r="81053" hidden="1"/>
    <row r="81054" hidden="1"/>
    <row r="81055" hidden="1"/>
    <row r="81056" hidden="1"/>
    <row r="81057" hidden="1"/>
    <row r="81058" hidden="1"/>
    <row r="81059" hidden="1"/>
    <row r="81060" hidden="1"/>
    <row r="81061" hidden="1"/>
    <row r="81062" hidden="1"/>
    <row r="81063" hidden="1"/>
    <row r="81064" hidden="1"/>
    <row r="81065" hidden="1"/>
    <row r="81066" hidden="1"/>
    <row r="81067" hidden="1"/>
    <row r="81068" hidden="1"/>
    <row r="81069" hidden="1"/>
    <row r="81070" hidden="1"/>
    <row r="81071" hidden="1"/>
    <row r="81072" hidden="1"/>
    <row r="81073" hidden="1"/>
    <row r="81074" hidden="1"/>
    <row r="81075" hidden="1"/>
    <row r="81076" hidden="1"/>
    <row r="81077" hidden="1"/>
    <row r="81078" hidden="1"/>
    <row r="81079" hidden="1"/>
    <row r="81080" hidden="1"/>
    <row r="81081" hidden="1"/>
    <row r="81082" hidden="1"/>
    <row r="81083" hidden="1"/>
    <row r="81084" hidden="1"/>
    <row r="81085" hidden="1"/>
    <row r="81086" hidden="1"/>
    <row r="81087" hidden="1"/>
    <row r="81088" hidden="1"/>
    <row r="81089" hidden="1"/>
    <row r="81090" hidden="1"/>
    <row r="81091" hidden="1"/>
    <row r="81092" hidden="1"/>
    <row r="81093" hidden="1"/>
    <row r="81094" hidden="1"/>
    <row r="81095" hidden="1"/>
    <row r="81096" hidden="1"/>
    <row r="81097" hidden="1"/>
    <row r="81098" hidden="1"/>
    <row r="81099" hidden="1"/>
    <row r="81100" hidden="1"/>
    <row r="81101" hidden="1"/>
    <row r="81102" hidden="1"/>
    <row r="81103" hidden="1"/>
    <row r="81104" hidden="1"/>
    <row r="81105" hidden="1"/>
    <row r="81106" hidden="1"/>
    <row r="81107" hidden="1"/>
    <row r="81108" hidden="1"/>
    <row r="81109" hidden="1"/>
    <row r="81110" hidden="1"/>
    <row r="81111" hidden="1"/>
    <row r="81112" hidden="1"/>
    <row r="81113" hidden="1"/>
    <row r="81114" hidden="1"/>
    <row r="81115" hidden="1"/>
    <row r="81116" hidden="1"/>
    <row r="81117" hidden="1"/>
    <row r="81118" hidden="1"/>
    <row r="81119" hidden="1"/>
    <row r="81120" hidden="1"/>
    <row r="81121" hidden="1"/>
    <row r="81122" hidden="1"/>
    <row r="81123" hidden="1"/>
    <row r="81124" hidden="1"/>
    <row r="81125" hidden="1"/>
    <row r="81126" hidden="1"/>
    <row r="81127" hidden="1"/>
    <row r="81128" hidden="1"/>
    <row r="81129" hidden="1"/>
    <row r="81130" hidden="1"/>
    <row r="81131" hidden="1"/>
    <row r="81132" hidden="1"/>
    <row r="81133" hidden="1"/>
    <row r="81134" hidden="1"/>
    <row r="81135" hidden="1"/>
    <row r="81136" hidden="1"/>
    <row r="81137" hidden="1"/>
    <row r="81138" hidden="1"/>
    <row r="81139" hidden="1"/>
    <row r="81140" hidden="1"/>
    <row r="81141" hidden="1"/>
    <row r="81142" hidden="1"/>
    <row r="81143" hidden="1"/>
    <row r="81144" hidden="1"/>
    <row r="81145" hidden="1"/>
    <row r="81146" hidden="1"/>
    <row r="81147" hidden="1"/>
    <row r="81148" hidden="1"/>
    <row r="81149" hidden="1"/>
    <row r="81150" hidden="1"/>
    <row r="81151" hidden="1"/>
    <row r="81152" hidden="1"/>
    <row r="81153" hidden="1"/>
    <row r="81154" hidden="1"/>
    <row r="81155" hidden="1"/>
    <row r="81156" hidden="1"/>
    <row r="81157" hidden="1"/>
    <row r="81158" hidden="1"/>
    <row r="81159" hidden="1"/>
    <row r="81160" hidden="1"/>
    <row r="81161" hidden="1"/>
    <row r="81162" hidden="1"/>
    <row r="81163" hidden="1"/>
    <row r="81164" hidden="1"/>
    <row r="81165" hidden="1"/>
    <row r="81166" hidden="1"/>
    <row r="81167" hidden="1"/>
    <row r="81168" hidden="1"/>
    <row r="81169" hidden="1"/>
    <row r="81170" hidden="1"/>
    <row r="81171" hidden="1"/>
    <row r="81172" hidden="1"/>
    <row r="81173" hidden="1"/>
    <row r="81174" hidden="1"/>
    <row r="81175" hidden="1"/>
    <row r="81176" hidden="1"/>
    <row r="81177" hidden="1"/>
    <row r="81178" hidden="1"/>
    <row r="81179" hidden="1"/>
    <row r="81180" hidden="1"/>
    <row r="81181" hidden="1"/>
    <row r="81182" hidden="1"/>
    <row r="81183" hidden="1"/>
    <row r="81184" hidden="1"/>
    <row r="81185" hidden="1"/>
    <row r="81186" hidden="1"/>
    <row r="81187" hidden="1"/>
    <row r="81188" hidden="1"/>
    <row r="81189" hidden="1"/>
    <row r="81190" hidden="1"/>
    <row r="81191" hidden="1"/>
    <row r="81192" hidden="1"/>
    <row r="81193" hidden="1"/>
    <row r="81194" hidden="1"/>
    <row r="81195" hidden="1"/>
    <row r="81196" hidden="1"/>
    <row r="81197" hidden="1"/>
    <row r="81198" hidden="1"/>
    <row r="81199" hidden="1"/>
    <row r="81200" hidden="1"/>
    <row r="81201" hidden="1"/>
    <row r="81202" hidden="1"/>
    <row r="81203" hidden="1"/>
    <row r="81204" hidden="1"/>
    <row r="81205" hidden="1"/>
    <row r="81206" hidden="1"/>
    <row r="81207" hidden="1"/>
    <row r="81208" hidden="1"/>
    <row r="81209" hidden="1"/>
    <row r="81210" hidden="1"/>
    <row r="81211" hidden="1"/>
    <row r="81212" hidden="1"/>
    <row r="81213" hidden="1"/>
    <row r="81214" hidden="1"/>
    <row r="81215" hidden="1"/>
    <row r="81216" hidden="1"/>
    <row r="81217" hidden="1"/>
    <row r="81218" hidden="1"/>
    <row r="81219" hidden="1"/>
    <row r="81220" hidden="1"/>
    <row r="81221" hidden="1"/>
    <row r="81222" hidden="1"/>
    <row r="81223" hidden="1"/>
    <row r="81224" hidden="1"/>
    <row r="81225" hidden="1"/>
    <row r="81226" hidden="1"/>
    <row r="81227" hidden="1"/>
    <row r="81228" hidden="1"/>
    <row r="81229" hidden="1"/>
    <row r="81230" hidden="1"/>
    <row r="81231" hidden="1"/>
    <row r="81232" hidden="1"/>
    <row r="81233" hidden="1"/>
    <row r="81234" hidden="1"/>
    <row r="81235" hidden="1"/>
    <row r="81236" hidden="1"/>
    <row r="81237" hidden="1"/>
    <row r="81238" hidden="1"/>
    <row r="81239" hidden="1"/>
    <row r="81240" hidden="1"/>
    <row r="81241" hidden="1"/>
    <row r="81242" hidden="1"/>
    <row r="81243" hidden="1"/>
    <row r="81244" hidden="1"/>
    <row r="81245" hidden="1"/>
    <row r="81246" hidden="1"/>
    <row r="81247" hidden="1"/>
    <row r="81248" hidden="1"/>
    <row r="81249" hidden="1"/>
    <row r="81250" hidden="1"/>
    <row r="81251" hidden="1"/>
    <row r="81252" hidden="1"/>
    <row r="81253" hidden="1"/>
    <row r="81254" hidden="1"/>
    <row r="81255" hidden="1"/>
    <row r="81256" hidden="1"/>
    <row r="81257" hidden="1"/>
    <row r="81258" hidden="1"/>
    <row r="81259" hidden="1"/>
    <row r="81260" hidden="1"/>
    <row r="81261" hidden="1"/>
    <row r="81262" hidden="1"/>
    <row r="81263" hidden="1"/>
    <row r="81264" hidden="1"/>
    <row r="81265" hidden="1"/>
    <row r="81266" hidden="1"/>
    <row r="81267" hidden="1"/>
    <row r="81268" hidden="1"/>
    <row r="81269" hidden="1"/>
    <row r="81270" hidden="1"/>
    <row r="81271" hidden="1"/>
    <row r="81272" hidden="1"/>
    <row r="81273" hidden="1"/>
    <row r="81274" hidden="1"/>
    <row r="81275" hidden="1"/>
    <row r="81276" hidden="1"/>
    <row r="81277" hidden="1"/>
    <row r="81278" hidden="1"/>
    <row r="81279" hidden="1"/>
    <row r="81280" hidden="1"/>
    <row r="81281" hidden="1"/>
    <row r="81282" hidden="1"/>
    <row r="81283" hidden="1"/>
    <row r="81284" hidden="1"/>
    <row r="81285" hidden="1"/>
    <row r="81286" hidden="1"/>
    <row r="81287" hidden="1"/>
    <row r="81288" hidden="1"/>
    <row r="81289" hidden="1"/>
    <row r="81290" hidden="1"/>
    <row r="81291" hidden="1"/>
    <row r="81292" hidden="1"/>
    <row r="81293" hidden="1"/>
    <row r="81294" hidden="1"/>
    <row r="81295" hidden="1"/>
    <row r="81296" hidden="1"/>
    <row r="81297" hidden="1"/>
    <row r="81298" hidden="1"/>
    <row r="81299" hidden="1"/>
    <row r="81300" hidden="1"/>
    <row r="81301" hidden="1"/>
    <row r="81302" hidden="1"/>
    <row r="81303" hidden="1"/>
    <row r="81304" hidden="1"/>
    <row r="81305" hidden="1"/>
    <row r="81306" hidden="1"/>
    <row r="81307" hidden="1"/>
    <row r="81308" hidden="1"/>
    <row r="81309" hidden="1"/>
    <row r="81310" hidden="1"/>
    <row r="81311" hidden="1"/>
    <row r="81312" hidden="1"/>
    <row r="81313" hidden="1"/>
    <row r="81314" hidden="1"/>
    <row r="81315" hidden="1"/>
    <row r="81316" hidden="1"/>
    <row r="81317" hidden="1"/>
    <row r="81318" hidden="1"/>
    <row r="81319" hidden="1"/>
    <row r="81320" hidden="1"/>
    <row r="81321" hidden="1"/>
    <row r="81322" hidden="1"/>
    <row r="81323" hidden="1"/>
    <row r="81324" hidden="1"/>
    <row r="81325" hidden="1"/>
    <row r="81326" hidden="1"/>
    <row r="81327" hidden="1"/>
    <row r="81328" hidden="1"/>
    <row r="81329" hidden="1"/>
    <row r="81330" hidden="1"/>
    <row r="81331" hidden="1"/>
    <row r="81332" hidden="1"/>
    <row r="81333" hidden="1"/>
    <row r="81334" hidden="1"/>
    <row r="81335" hidden="1"/>
    <row r="81336" hidden="1"/>
    <row r="81337" hidden="1"/>
    <row r="81338" hidden="1"/>
    <row r="81339" hidden="1"/>
    <row r="81340" hidden="1"/>
    <row r="81341" hidden="1"/>
    <row r="81342" hidden="1"/>
    <row r="81343" hidden="1"/>
    <row r="81344" hidden="1"/>
    <row r="81345" hidden="1"/>
    <row r="81346" hidden="1"/>
    <row r="81347" hidden="1"/>
    <row r="81348" hidden="1"/>
    <row r="81349" hidden="1"/>
    <row r="81350" hidden="1"/>
    <row r="81351" hidden="1"/>
    <row r="81352" hidden="1"/>
    <row r="81353" hidden="1"/>
    <row r="81354" hidden="1"/>
    <row r="81355" hidden="1"/>
    <row r="81356" hidden="1"/>
    <row r="81357" hidden="1"/>
    <row r="81358" hidden="1"/>
    <row r="81359" hidden="1"/>
    <row r="81360" hidden="1"/>
    <row r="81361" hidden="1"/>
    <row r="81362" hidden="1"/>
    <row r="81363" hidden="1"/>
    <row r="81364" hidden="1"/>
    <row r="81365" hidden="1"/>
    <row r="81366" hidden="1"/>
    <row r="81367" hidden="1"/>
    <row r="81368" hidden="1"/>
    <row r="81369" hidden="1"/>
    <row r="81370" hidden="1"/>
    <row r="81371" hidden="1"/>
    <row r="81372" hidden="1"/>
    <row r="81373" hidden="1"/>
    <row r="81374" hidden="1"/>
    <row r="81375" hidden="1"/>
    <row r="81376" hidden="1"/>
    <row r="81377" hidden="1"/>
    <row r="81378" hidden="1"/>
    <row r="81379" hidden="1"/>
    <row r="81380" hidden="1"/>
    <row r="81381" hidden="1"/>
    <row r="81382" hidden="1"/>
    <row r="81383" hidden="1"/>
    <row r="81384" hidden="1"/>
    <row r="81385" hidden="1"/>
    <row r="81386" hidden="1"/>
    <row r="81387" hidden="1"/>
    <row r="81388" hidden="1"/>
    <row r="81389" hidden="1"/>
    <row r="81390" hidden="1"/>
    <row r="81391" hidden="1"/>
    <row r="81392" hidden="1"/>
    <row r="81393" hidden="1"/>
    <row r="81394" hidden="1"/>
    <row r="81395" hidden="1"/>
    <row r="81396" hidden="1"/>
    <row r="81397" hidden="1"/>
    <row r="81398" hidden="1"/>
    <row r="81399" hidden="1"/>
    <row r="81400" hidden="1"/>
    <row r="81401" hidden="1"/>
    <row r="81402" hidden="1"/>
    <row r="81403" hidden="1"/>
    <row r="81404" hidden="1"/>
    <row r="81405" hidden="1"/>
    <row r="81406" hidden="1"/>
    <row r="81407" hidden="1"/>
    <row r="81408" hidden="1"/>
    <row r="81409" hidden="1"/>
    <row r="81410" hidden="1"/>
    <row r="81411" hidden="1"/>
    <row r="81412" hidden="1"/>
    <row r="81413" hidden="1"/>
    <row r="81414" hidden="1"/>
    <row r="81415" hidden="1"/>
    <row r="81416" hidden="1"/>
    <row r="81417" hidden="1"/>
    <row r="81418" hidden="1"/>
    <row r="81419" hidden="1"/>
    <row r="81420" hidden="1"/>
    <row r="81421" hidden="1"/>
    <row r="81422" hidden="1"/>
    <row r="81423" hidden="1"/>
    <row r="81424" hidden="1"/>
    <row r="81425" hidden="1"/>
    <row r="81426" hidden="1"/>
    <row r="81427" hidden="1"/>
    <row r="81428" hidden="1"/>
    <row r="81429" hidden="1"/>
    <row r="81430" hidden="1"/>
    <row r="81431" hidden="1"/>
    <row r="81432" hidden="1"/>
    <row r="81433" hidden="1"/>
    <row r="81434" hidden="1"/>
    <row r="81435" hidden="1"/>
    <row r="81436" hidden="1"/>
    <row r="81437" hidden="1"/>
    <row r="81438" hidden="1"/>
    <row r="81439" hidden="1"/>
    <row r="81440" hidden="1"/>
    <row r="81441" hidden="1"/>
    <row r="81442" hidden="1"/>
    <row r="81443" hidden="1"/>
    <row r="81444" hidden="1"/>
    <row r="81445" hidden="1"/>
    <row r="81446" hidden="1"/>
    <row r="81447" hidden="1"/>
    <row r="81448" hidden="1"/>
    <row r="81449" hidden="1"/>
    <row r="81450" hidden="1"/>
    <row r="81451" hidden="1"/>
    <row r="81452" hidden="1"/>
    <row r="81453" hidden="1"/>
    <row r="81454" hidden="1"/>
    <row r="81455" hidden="1"/>
    <row r="81456" hidden="1"/>
    <row r="81457" hidden="1"/>
    <row r="81458" hidden="1"/>
    <row r="81459" hidden="1"/>
    <row r="81460" hidden="1"/>
    <row r="81461" hidden="1"/>
    <row r="81462" hidden="1"/>
    <row r="81463" hidden="1"/>
    <row r="81464" hidden="1"/>
    <row r="81465" hidden="1"/>
    <row r="81466" hidden="1"/>
    <row r="81467" hidden="1"/>
    <row r="81468" hidden="1"/>
    <row r="81469" hidden="1"/>
    <row r="81470" hidden="1"/>
    <row r="81471" hidden="1"/>
    <row r="81472" hidden="1"/>
    <row r="81473" hidden="1"/>
    <row r="81474" hidden="1"/>
    <row r="81475" hidden="1"/>
    <row r="81476" hidden="1"/>
    <row r="81477" hidden="1"/>
    <row r="81478" hidden="1"/>
    <row r="81479" hidden="1"/>
    <row r="81480" hidden="1"/>
    <row r="81481" hidden="1"/>
    <row r="81482" hidden="1"/>
    <row r="81483" hidden="1"/>
    <row r="81484" hidden="1"/>
    <row r="81485" hidden="1"/>
    <row r="81486" hidden="1"/>
    <row r="81487" hidden="1"/>
    <row r="81488" hidden="1"/>
    <row r="81489" hidden="1"/>
    <row r="81490" hidden="1"/>
    <row r="81491" hidden="1"/>
    <row r="81492" hidden="1"/>
    <row r="81493" hidden="1"/>
    <row r="81494" hidden="1"/>
    <row r="81495" hidden="1"/>
    <row r="81496" hidden="1"/>
    <row r="81497" hidden="1"/>
    <row r="81498" hidden="1"/>
    <row r="81499" hidden="1"/>
    <row r="81500" hidden="1"/>
    <row r="81501" hidden="1"/>
    <row r="81502" hidden="1"/>
    <row r="81503" hidden="1"/>
    <row r="81504" hidden="1"/>
    <row r="81505" hidden="1"/>
    <row r="81506" hidden="1"/>
    <row r="81507" hidden="1"/>
    <row r="81508" hidden="1"/>
    <row r="81509" hidden="1"/>
    <row r="81510" hidden="1"/>
    <row r="81511" hidden="1"/>
    <row r="81512" hidden="1"/>
    <row r="81513" hidden="1"/>
    <row r="81514" hidden="1"/>
    <row r="81515" hidden="1"/>
    <row r="81516" hidden="1"/>
    <row r="81517" hidden="1"/>
    <row r="81518" hidden="1"/>
    <row r="81519" hidden="1"/>
    <row r="81520" hidden="1"/>
    <row r="81521" hidden="1"/>
    <row r="81522" hidden="1"/>
    <row r="81523" hidden="1"/>
    <row r="81524" hidden="1"/>
    <row r="81525" hidden="1"/>
    <row r="81526" hidden="1"/>
    <row r="81527" hidden="1"/>
    <row r="81528" hidden="1"/>
    <row r="81529" hidden="1"/>
    <row r="81530" hidden="1"/>
    <row r="81531" hidden="1"/>
    <row r="81532" hidden="1"/>
    <row r="81533" hidden="1"/>
    <row r="81534" hidden="1"/>
    <row r="81535" hidden="1"/>
    <row r="81536" hidden="1"/>
    <row r="81537" hidden="1"/>
    <row r="81538" hidden="1"/>
    <row r="81539" hidden="1"/>
    <row r="81540" hidden="1"/>
    <row r="81541" hidden="1"/>
    <row r="81542" hidden="1"/>
    <row r="81543" hidden="1"/>
    <row r="81544" hidden="1"/>
    <row r="81545" hidden="1"/>
    <row r="81546" hidden="1"/>
    <row r="81547" hidden="1"/>
    <row r="81548" hidden="1"/>
    <row r="81549" hidden="1"/>
    <row r="81550" hidden="1"/>
    <row r="81551" hidden="1"/>
    <row r="81552" hidden="1"/>
    <row r="81553" hidden="1"/>
    <row r="81554" hidden="1"/>
    <row r="81555" hidden="1"/>
    <row r="81556" hidden="1"/>
    <row r="81557" hidden="1"/>
    <row r="81558" hidden="1"/>
    <row r="81559" hidden="1"/>
    <row r="81560" hidden="1"/>
    <row r="81561" hidden="1"/>
    <row r="81562" hidden="1"/>
    <row r="81563" hidden="1"/>
    <row r="81564" hidden="1"/>
    <row r="81565" hidden="1"/>
    <row r="81566" hidden="1"/>
    <row r="81567" hidden="1"/>
    <row r="81568" hidden="1"/>
    <row r="81569" hidden="1"/>
    <row r="81570" hidden="1"/>
    <row r="81571" hidden="1"/>
    <row r="81572" hidden="1"/>
    <row r="81573" hidden="1"/>
    <row r="81574" hidden="1"/>
    <row r="81575" hidden="1"/>
    <row r="81576" hidden="1"/>
    <row r="81577" hidden="1"/>
    <row r="81578" hidden="1"/>
    <row r="81579" hidden="1"/>
    <row r="81580" hidden="1"/>
    <row r="81581" hidden="1"/>
    <row r="81582" hidden="1"/>
    <row r="81583" hidden="1"/>
    <row r="81584" hidden="1"/>
    <row r="81585" hidden="1"/>
    <row r="81586" hidden="1"/>
    <row r="81587" hidden="1"/>
    <row r="81588" hidden="1"/>
    <row r="81589" hidden="1"/>
    <row r="81590" hidden="1"/>
    <row r="81591" hidden="1"/>
    <row r="81592" hidden="1"/>
    <row r="81593" hidden="1"/>
    <row r="81594" hidden="1"/>
    <row r="81595" hidden="1"/>
    <row r="81596" hidden="1"/>
    <row r="81597" hidden="1"/>
    <row r="81598" hidden="1"/>
    <row r="81599" hidden="1"/>
    <row r="81600" hidden="1"/>
    <row r="81601" hidden="1"/>
    <row r="81602" hidden="1"/>
    <row r="81603" hidden="1"/>
    <row r="81604" hidden="1"/>
    <row r="81605" hidden="1"/>
    <row r="81606" hidden="1"/>
    <row r="81607" hidden="1"/>
    <row r="81608" hidden="1"/>
    <row r="81609" hidden="1"/>
    <row r="81610" hidden="1"/>
    <row r="81611" hidden="1"/>
    <row r="81612" hidden="1"/>
    <row r="81613" hidden="1"/>
    <row r="81614" hidden="1"/>
    <row r="81615" hidden="1"/>
    <row r="81616" hidden="1"/>
    <row r="81617" hidden="1"/>
    <row r="81618" hidden="1"/>
    <row r="81619" hidden="1"/>
    <row r="81620" hidden="1"/>
    <row r="81621" hidden="1"/>
    <row r="81622" hidden="1"/>
    <row r="81623" hidden="1"/>
    <row r="81624" hidden="1"/>
    <row r="81625" hidden="1"/>
    <row r="81626" hidden="1"/>
    <row r="81627" hidden="1"/>
    <row r="81628" hidden="1"/>
    <row r="81629" hidden="1"/>
    <row r="81630" hidden="1"/>
    <row r="81631" hidden="1"/>
    <row r="81632" hidden="1"/>
    <row r="81633" hidden="1"/>
    <row r="81634" hidden="1"/>
    <row r="81635" hidden="1"/>
    <row r="81636" hidden="1"/>
    <row r="81637" hidden="1"/>
    <row r="81638" hidden="1"/>
    <row r="81639" hidden="1"/>
    <row r="81640" hidden="1"/>
    <row r="81641" hidden="1"/>
    <row r="81642" hidden="1"/>
    <row r="81643" hidden="1"/>
    <row r="81644" hidden="1"/>
    <row r="81645" hidden="1"/>
    <row r="81646" hidden="1"/>
    <row r="81647" hidden="1"/>
    <row r="81648" hidden="1"/>
    <row r="81649" hidden="1"/>
    <row r="81650" hidden="1"/>
    <row r="81651" hidden="1"/>
    <row r="81652" hidden="1"/>
    <row r="81653" hidden="1"/>
    <row r="81654" hidden="1"/>
    <row r="81655" hidden="1"/>
    <row r="81656" hidden="1"/>
    <row r="81657" hidden="1"/>
    <row r="81658" hidden="1"/>
    <row r="81659" hidden="1"/>
    <row r="81660" hidden="1"/>
    <row r="81661" hidden="1"/>
    <row r="81662" hidden="1"/>
    <row r="81663" hidden="1"/>
    <row r="81664" hidden="1"/>
    <row r="81665" hidden="1"/>
    <row r="81666" hidden="1"/>
    <row r="81667" hidden="1"/>
    <row r="81668" hidden="1"/>
    <row r="81669" hidden="1"/>
    <row r="81670" hidden="1"/>
    <row r="81671" hidden="1"/>
    <row r="81672" hidden="1"/>
    <row r="81673" hidden="1"/>
    <row r="81674" hidden="1"/>
    <row r="81675" hidden="1"/>
    <row r="81676" hidden="1"/>
    <row r="81677" hidden="1"/>
    <row r="81678" hidden="1"/>
    <row r="81679" hidden="1"/>
    <row r="81680" hidden="1"/>
    <row r="81681" hidden="1"/>
    <row r="81682" hidden="1"/>
    <row r="81683" hidden="1"/>
    <row r="81684" hidden="1"/>
    <row r="81685" hidden="1"/>
    <row r="81686" hidden="1"/>
    <row r="81687" hidden="1"/>
    <row r="81688" hidden="1"/>
    <row r="81689" hidden="1"/>
    <row r="81690" hidden="1"/>
    <row r="81691" hidden="1"/>
    <row r="81692" hidden="1"/>
    <row r="81693" hidden="1"/>
    <row r="81694" hidden="1"/>
    <row r="81695" hidden="1"/>
    <row r="81696" hidden="1"/>
    <row r="81697" hidden="1"/>
    <row r="81698" hidden="1"/>
    <row r="81699" hidden="1"/>
    <row r="81700" hidden="1"/>
    <row r="81701" hidden="1"/>
    <row r="81702" hidden="1"/>
    <row r="81703" hidden="1"/>
    <row r="81704" hidden="1"/>
    <row r="81705" hidden="1"/>
    <row r="81706" hidden="1"/>
    <row r="81707" hidden="1"/>
    <row r="81708" hidden="1"/>
    <row r="81709" hidden="1"/>
    <row r="81710" hidden="1"/>
    <row r="81711" hidden="1"/>
    <row r="81712" hidden="1"/>
    <row r="81713" hidden="1"/>
    <row r="81714" hidden="1"/>
    <row r="81715" hidden="1"/>
    <row r="81716" hidden="1"/>
    <row r="81717" hidden="1"/>
    <row r="81718" hidden="1"/>
    <row r="81719" hidden="1"/>
    <row r="81720" hidden="1"/>
    <row r="81721" hidden="1"/>
    <row r="81722" hidden="1"/>
    <row r="81723" hidden="1"/>
    <row r="81724" hidden="1"/>
    <row r="81725" hidden="1"/>
    <row r="81726" hidden="1"/>
    <row r="81727" hidden="1"/>
    <row r="81728" hidden="1"/>
    <row r="81729" hidden="1"/>
    <row r="81730" hidden="1"/>
    <row r="81731" hidden="1"/>
    <row r="81732" hidden="1"/>
    <row r="81733" hidden="1"/>
    <row r="81734" hidden="1"/>
    <row r="81735" hidden="1"/>
    <row r="81736" hidden="1"/>
    <row r="81737" hidden="1"/>
    <row r="81738" hidden="1"/>
    <row r="81739" hidden="1"/>
    <row r="81740" hidden="1"/>
    <row r="81741" hidden="1"/>
    <row r="81742" hidden="1"/>
    <row r="81743" hidden="1"/>
    <row r="81744" hidden="1"/>
    <row r="81745" hidden="1"/>
    <row r="81746" hidden="1"/>
    <row r="81747" hidden="1"/>
    <row r="81748" hidden="1"/>
    <row r="81749" hidden="1"/>
    <row r="81750" hidden="1"/>
    <row r="81751" hidden="1"/>
    <row r="81752" hidden="1"/>
    <row r="81753" hidden="1"/>
    <row r="81754" hidden="1"/>
    <row r="81755" hidden="1"/>
    <row r="81756" hidden="1"/>
    <row r="81757" hidden="1"/>
    <row r="81758" hidden="1"/>
    <row r="81759" hidden="1"/>
    <row r="81760" hidden="1"/>
    <row r="81761" hidden="1"/>
    <row r="81762" hidden="1"/>
    <row r="81763" hidden="1"/>
    <row r="81764" hidden="1"/>
    <row r="81765" hidden="1"/>
    <row r="81766" hidden="1"/>
    <row r="81767" hidden="1"/>
    <row r="81768" hidden="1"/>
    <row r="81769" hidden="1"/>
    <row r="81770" hidden="1"/>
    <row r="81771" hidden="1"/>
    <row r="81772" hidden="1"/>
    <row r="81773" hidden="1"/>
    <row r="81774" hidden="1"/>
    <row r="81775" hidden="1"/>
    <row r="81776" hidden="1"/>
    <row r="81777" hidden="1"/>
    <row r="81778" hidden="1"/>
    <row r="81779" hidden="1"/>
    <row r="81780" hidden="1"/>
    <row r="81781" hidden="1"/>
    <row r="81782" hidden="1"/>
    <row r="81783" hidden="1"/>
    <row r="81784" hidden="1"/>
    <row r="81785" hidden="1"/>
    <row r="81786" hidden="1"/>
    <row r="81787" hidden="1"/>
    <row r="81788" hidden="1"/>
    <row r="81789" hidden="1"/>
    <row r="81790" hidden="1"/>
    <row r="81791" hidden="1"/>
    <row r="81792" hidden="1"/>
    <row r="81793" hidden="1"/>
    <row r="81794" hidden="1"/>
    <row r="81795" hidden="1"/>
    <row r="81796" hidden="1"/>
    <row r="81797" hidden="1"/>
    <row r="81798" hidden="1"/>
    <row r="81799" hidden="1"/>
    <row r="81800" hidden="1"/>
    <row r="81801" hidden="1"/>
    <row r="81802" hidden="1"/>
    <row r="81803" hidden="1"/>
    <row r="81804" hidden="1"/>
    <row r="81805" hidden="1"/>
    <row r="81806" hidden="1"/>
    <row r="81807" hidden="1"/>
    <row r="81808" hidden="1"/>
    <row r="81809" hidden="1"/>
    <row r="81810" hidden="1"/>
    <row r="81811" hidden="1"/>
    <row r="81812" hidden="1"/>
    <row r="81813" hidden="1"/>
    <row r="81814" hidden="1"/>
    <row r="81815" hidden="1"/>
    <row r="81816" hidden="1"/>
    <row r="81817" hidden="1"/>
    <row r="81818" hidden="1"/>
    <row r="81819" hidden="1"/>
    <row r="81820" hidden="1"/>
    <row r="81821" hidden="1"/>
    <row r="81822" hidden="1"/>
    <row r="81823" hidden="1"/>
    <row r="81824" hidden="1"/>
    <row r="81825" hidden="1"/>
    <row r="81826" hidden="1"/>
    <row r="81827" hidden="1"/>
    <row r="81828" hidden="1"/>
    <row r="81829" hidden="1"/>
    <row r="81830" hidden="1"/>
    <row r="81831" hidden="1"/>
    <row r="81832" hidden="1"/>
    <row r="81833" hidden="1"/>
    <row r="81834" hidden="1"/>
    <row r="81835" hidden="1"/>
    <row r="81836" hidden="1"/>
    <row r="81837" hidden="1"/>
    <row r="81838" hidden="1"/>
    <row r="81839" hidden="1"/>
    <row r="81840" hidden="1"/>
    <row r="81841" hidden="1"/>
    <row r="81842" hidden="1"/>
    <row r="81843" hidden="1"/>
    <row r="81844" hidden="1"/>
    <row r="81845" hidden="1"/>
    <row r="81846" hidden="1"/>
    <row r="81847" hidden="1"/>
    <row r="81848" hidden="1"/>
    <row r="81849" hidden="1"/>
    <row r="81850" hidden="1"/>
    <row r="81851" hidden="1"/>
    <row r="81852" hidden="1"/>
    <row r="81853" hidden="1"/>
    <row r="81854" hidden="1"/>
    <row r="81855" hidden="1"/>
    <row r="81856" hidden="1"/>
    <row r="81857" hidden="1"/>
    <row r="81858" hidden="1"/>
    <row r="81859" hidden="1"/>
    <row r="81860" hidden="1"/>
    <row r="81861" hidden="1"/>
    <row r="81862" hidden="1"/>
    <row r="81863" hidden="1"/>
    <row r="81864" hidden="1"/>
    <row r="81865" hidden="1"/>
    <row r="81866" hidden="1"/>
    <row r="81867" hidden="1"/>
    <row r="81868" hidden="1"/>
    <row r="81869" hidden="1"/>
    <row r="81870" hidden="1"/>
    <row r="81871" hidden="1"/>
    <row r="81872" hidden="1"/>
    <row r="81873" hidden="1"/>
    <row r="81874" hidden="1"/>
    <row r="81875" hidden="1"/>
    <row r="81876" hidden="1"/>
    <row r="81877" hidden="1"/>
    <row r="81878" hidden="1"/>
    <row r="81879" hidden="1"/>
    <row r="81880" hidden="1"/>
    <row r="81881" hidden="1"/>
    <row r="81882" hidden="1"/>
    <row r="81883" hidden="1"/>
    <row r="81884" hidden="1"/>
    <row r="81885" hidden="1"/>
    <row r="81886" hidden="1"/>
    <row r="81887" hidden="1"/>
    <row r="81888" hidden="1"/>
    <row r="81889" hidden="1"/>
    <row r="81890" hidden="1"/>
    <row r="81891" hidden="1"/>
    <row r="81892" hidden="1"/>
    <row r="81893" hidden="1"/>
    <row r="81894" hidden="1"/>
    <row r="81895" hidden="1"/>
    <row r="81896" hidden="1"/>
    <row r="81897" hidden="1"/>
    <row r="81898" hidden="1"/>
    <row r="81899" hidden="1"/>
    <row r="81900" hidden="1"/>
    <row r="81901" hidden="1"/>
    <row r="81902" hidden="1"/>
    <row r="81903" hidden="1"/>
    <row r="81904" hidden="1"/>
    <row r="81905" hidden="1"/>
    <row r="81906" hidden="1"/>
    <row r="81907" hidden="1"/>
    <row r="81908" hidden="1"/>
    <row r="81909" hidden="1"/>
    <row r="81910" hidden="1"/>
    <row r="81911" hidden="1"/>
    <row r="81912" hidden="1"/>
    <row r="81913" hidden="1"/>
    <row r="81914" hidden="1"/>
    <row r="81915" hidden="1"/>
    <row r="81916" hidden="1"/>
    <row r="81917" hidden="1"/>
    <row r="81918" hidden="1"/>
    <row r="81919" hidden="1"/>
    <row r="81920" hidden="1"/>
    <row r="81921" hidden="1"/>
    <row r="81922" hidden="1"/>
    <row r="81923" hidden="1"/>
    <row r="81924" hidden="1"/>
    <row r="81925" hidden="1"/>
    <row r="81926" hidden="1"/>
    <row r="81927" hidden="1"/>
    <row r="81928" hidden="1"/>
    <row r="81929" hidden="1"/>
    <row r="81930" hidden="1"/>
    <row r="81931" hidden="1"/>
    <row r="81932" hidden="1"/>
    <row r="81933" hidden="1"/>
    <row r="81934" hidden="1"/>
    <row r="81935" hidden="1"/>
    <row r="81936" hidden="1"/>
    <row r="81937" hidden="1"/>
    <row r="81938" hidden="1"/>
    <row r="81939" hidden="1"/>
    <row r="81940" hidden="1"/>
    <row r="81941" hidden="1"/>
    <row r="81942" hidden="1"/>
    <row r="81943" hidden="1"/>
    <row r="81944" hidden="1"/>
    <row r="81945" hidden="1"/>
    <row r="81946" hidden="1"/>
    <row r="81947" hidden="1"/>
    <row r="81948" hidden="1"/>
    <row r="81949" hidden="1"/>
    <row r="81950" hidden="1"/>
    <row r="81951" hidden="1"/>
    <row r="81952" hidden="1"/>
    <row r="81953" hidden="1"/>
    <row r="81954" hidden="1"/>
    <row r="81955" hidden="1"/>
    <row r="81956" hidden="1"/>
    <row r="81957" hidden="1"/>
    <row r="81958" hidden="1"/>
    <row r="81959" hidden="1"/>
    <row r="81960" hidden="1"/>
    <row r="81961" hidden="1"/>
    <row r="81962" hidden="1"/>
    <row r="81963" hidden="1"/>
    <row r="81964" hidden="1"/>
    <row r="81965" hidden="1"/>
    <row r="81966" hidden="1"/>
    <row r="81967" hidden="1"/>
    <row r="81968" hidden="1"/>
    <row r="81969" hidden="1"/>
    <row r="81970" hidden="1"/>
    <row r="81971" hidden="1"/>
    <row r="81972" hidden="1"/>
    <row r="81973" hidden="1"/>
    <row r="81974" hidden="1"/>
    <row r="81975" hidden="1"/>
    <row r="81976" hidden="1"/>
    <row r="81977" hidden="1"/>
    <row r="81978" hidden="1"/>
    <row r="81979" hidden="1"/>
    <row r="81980" hidden="1"/>
    <row r="81981" hidden="1"/>
    <row r="81982" hidden="1"/>
    <row r="81983" hidden="1"/>
    <row r="81984" hidden="1"/>
    <row r="81985" hidden="1"/>
    <row r="81986" hidden="1"/>
    <row r="81987" hidden="1"/>
    <row r="81988" hidden="1"/>
    <row r="81989" hidden="1"/>
    <row r="81990" hidden="1"/>
    <row r="81991" hidden="1"/>
    <row r="81992" hidden="1"/>
    <row r="81993" hidden="1"/>
    <row r="81994" hidden="1"/>
    <row r="81995" hidden="1"/>
    <row r="81996" hidden="1"/>
    <row r="81997" hidden="1"/>
    <row r="81998" hidden="1"/>
    <row r="81999" hidden="1"/>
    <row r="82000" hidden="1"/>
    <row r="82001" hidden="1"/>
    <row r="82002" hidden="1"/>
    <row r="82003" hidden="1"/>
    <row r="82004" hidden="1"/>
    <row r="82005" hidden="1"/>
    <row r="82006" hidden="1"/>
    <row r="82007" hidden="1"/>
    <row r="82008" hidden="1"/>
    <row r="82009" hidden="1"/>
    <row r="82010" hidden="1"/>
    <row r="82011" hidden="1"/>
    <row r="82012" hidden="1"/>
    <row r="82013" hidden="1"/>
    <row r="82014" hidden="1"/>
    <row r="82015" hidden="1"/>
    <row r="82016" hidden="1"/>
    <row r="82017" hidden="1"/>
    <row r="82018" hidden="1"/>
    <row r="82019" hidden="1"/>
    <row r="82020" hidden="1"/>
    <row r="82021" hidden="1"/>
    <row r="82022" hidden="1"/>
    <row r="82023" hidden="1"/>
    <row r="82024" hidden="1"/>
    <row r="82025" hidden="1"/>
    <row r="82026" hidden="1"/>
    <row r="82027" hidden="1"/>
    <row r="82028" hidden="1"/>
    <row r="82029" hidden="1"/>
    <row r="82030" hidden="1"/>
    <row r="82031" hidden="1"/>
    <row r="82032" hidden="1"/>
    <row r="82033" hidden="1"/>
    <row r="82034" hidden="1"/>
    <row r="82035" hidden="1"/>
    <row r="82036" hidden="1"/>
    <row r="82037" hidden="1"/>
    <row r="82038" hidden="1"/>
    <row r="82039" hidden="1"/>
    <row r="82040" hidden="1"/>
    <row r="82041" hidden="1"/>
    <row r="82042" hidden="1"/>
    <row r="82043" hidden="1"/>
    <row r="82044" hidden="1"/>
    <row r="82045" hidden="1"/>
    <row r="82046" hidden="1"/>
    <row r="82047" hidden="1"/>
    <row r="82048" hidden="1"/>
    <row r="82049" hidden="1"/>
    <row r="82050" hidden="1"/>
    <row r="82051" hidden="1"/>
    <row r="82052" hidden="1"/>
    <row r="82053" hidden="1"/>
    <row r="82054" hidden="1"/>
    <row r="82055" hidden="1"/>
    <row r="82056" hidden="1"/>
    <row r="82057" hidden="1"/>
    <row r="82058" hidden="1"/>
    <row r="82059" hidden="1"/>
    <row r="82060" hidden="1"/>
    <row r="82061" hidden="1"/>
    <row r="82062" hidden="1"/>
    <row r="82063" hidden="1"/>
    <row r="82064" hidden="1"/>
    <row r="82065" hidden="1"/>
    <row r="82066" hidden="1"/>
    <row r="82067" hidden="1"/>
    <row r="82068" hidden="1"/>
    <row r="82069" hidden="1"/>
    <row r="82070" hidden="1"/>
    <row r="82071" hidden="1"/>
    <row r="82072" hidden="1"/>
    <row r="82073" hidden="1"/>
    <row r="82074" hidden="1"/>
    <row r="82075" hidden="1"/>
    <row r="82076" hidden="1"/>
    <row r="82077" hidden="1"/>
    <row r="82078" hidden="1"/>
    <row r="82079" hidden="1"/>
    <row r="82080" hidden="1"/>
    <row r="82081" hidden="1"/>
    <row r="82082" hidden="1"/>
    <row r="82083" hidden="1"/>
    <row r="82084" hidden="1"/>
    <row r="82085" hidden="1"/>
    <row r="82086" hidden="1"/>
    <row r="82087" hidden="1"/>
    <row r="82088" hidden="1"/>
    <row r="82089" hidden="1"/>
    <row r="82090" hidden="1"/>
    <row r="82091" hidden="1"/>
    <row r="82092" hidden="1"/>
    <row r="82093" hidden="1"/>
    <row r="82094" hidden="1"/>
    <row r="82095" hidden="1"/>
    <row r="82096" hidden="1"/>
    <row r="82097" hidden="1"/>
    <row r="82098" hidden="1"/>
    <row r="82099" hidden="1"/>
    <row r="82100" hidden="1"/>
    <row r="82101" hidden="1"/>
    <row r="82102" hidden="1"/>
    <row r="82103" hidden="1"/>
    <row r="82104" hidden="1"/>
    <row r="82105" hidden="1"/>
    <row r="82106" hidden="1"/>
    <row r="82107" hidden="1"/>
    <row r="82108" hidden="1"/>
    <row r="82109" hidden="1"/>
    <row r="82110" hidden="1"/>
    <row r="82111" hidden="1"/>
    <row r="82112" hidden="1"/>
    <row r="82113" hidden="1"/>
    <row r="82114" hidden="1"/>
    <row r="82115" hidden="1"/>
    <row r="82116" hidden="1"/>
    <row r="82117" hidden="1"/>
    <row r="82118" hidden="1"/>
    <row r="82119" hidden="1"/>
    <row r="82120" hidden="1"/>
    <row r="82121" hidden="1"/>
    <row r="82122" hidden="1"/>
    <row r="82123" hidden="1"/>
    <row r="82124" hidden="1"/>
    <row r="82125" hidden="1"/>
    <row r="82126" hidden="1"/>
    <row r="82127" hidden="1"/>
    <row r="82128" hidden="1"/>
    <row r="82129" hidden="1"/>
    <row r="82130" hidden="1"/>
    <row r="82131" hidden="1"/>
    <row r="82132" hidden="1"/>
    <row r="82133" hidden="1"/>
    <row r="82134" hidden="1"/>
    <row r="82135" hidden="1"/>
    <row r="82136" hidden="1"/>
    <row r="82137" hidden="1"/>
    <row r="82138" hidden="1"/>
    <row r="82139" hidden="1"/>
    <row r="82140" hidden="1"/>
    <row r="82141" hidden="1"/>
    <row r="82142" hidden="1"/>
    <row r="82143" hidden="1"/>
    <row r="82144" hidden="1"/>
    <row r="82145" hidden="1"/>
    <row r="82146" hidden="1"/>
    <row r="82147" hidden="1"/>
    <row r="82148" hidden="1"/>
    <row r="82149" hidden="1"/>
    <row r="82150" hidden="1"/>
    <row r="82151" hidden="1"/>
    <row r="82152" hidden="1"/>
    <row r="82153" hidden="1"/>
    <row r="82154" hidden="1"/>
    <row r="82155" hidden="1"/>
    <row r="82156" hidden="1"/>
    <row r="82157" hidden="1"/>
    <row r="82158" hidden="1"/>
    <row r="82159" hidden="1"/>
    <row r="82160" hidden="1"/>
    <row r="82161" hidden="1"/>
    <row r="82162" hidden="1"/>
    <row r="82163" hidden="1"/>
    <row r="82164" hidden="1"/>
    <row r="82165" hidden="1"/>
    <row r="82166" hidden="1"/>
    <row r="82167" hidden="1"/>
    <row r="82168" hidden="1"/>
    <row r="82169" hidden="1"/>
    <row r="82170" hidden="1"/>
    <row r="82171" hidden="1"/>
    <row r="82172" hidden="1"/>
    <row r="82173" hidden="1"/>
    <row r="82174" hidden="1"/>
    <row r="82175" hidden="1"/>
    <row r="82176" hidden="1"/>
    <row r="82177" hidden="1"/>
    <row r="82178" hidden="1"/>
    <row r="82179" hidden="1"/>
    <row r="82180" hidden="1"/>
    <row r="82181" hidden="1"/>
    <row r="82182" hidden="1"/>
    <row r="82183" hidden="1"/>
    <row r="82184" hidden="1"/>
    <row r="82185" hidden="1"/>
    <row r="82186" hidden="1"/>
    <row r="82187" hidden="1"/>
    <row r="82188" hidden="1"/>
    <row r="82189" hidden="1"/>
    <row r="82190" hidden="1"/>
    <row r="82191" hidden="1"/>
    <row r="82192" hidden="1"/>
    <row r="82193" hidden="1"/>
    <row r="82194" hidden="1"/>
    <row r="82195" hidden="1"/>
    <row r="82196" hidden="1"/>
    <row r="82197" hidden="1"/>
    <row r="82198" hidden="1"/>
    <row r="82199" hidden="1"/>
    <row r="82200" hidden="1"/>
    <row r="82201" hidden="1"/>
    <row r="82202" hidden="1"/>
    <row r="82203" hidden="1"/>
    <row r="82204" hidden="1"/>
    <row r="82205" hidden="1"/>
    <row r="82206" hidden="1"/>
    <row r="82207" hidden="1"/>
    <row r="82208" hidden="1"/>
    <row r="82209" hidden="1"/>
    <row r="82210" hidden="1"/>
    <row r="82211" hidden="1"/>
    <row r="82212" hidden="1"/>
    <row r="82213" hidden="1"/>
    <row r="82214" hidden="1"/>
    <row r="82215" hidden="1"/>
    <row r="82216" hidden="1"/>
    <row r="82217" hidden="1"/>
    <row r="82218" hidden="1"/>
    <row r="82219" hidden="1"/>
    <row r="82220" hidden="1"/>
    <row r="82221" hidden="1"/>
    <row r="82222" hidden="1"/>
    <row r="82223" hidden="1"/>
    <row r="82224" hidden="1"/>
    <row r="82225" hidden="1"/>
    <row r="82226" hidden="1"/>
    <row r="82227" hidden="1"/>
    <row r="82228" hidden="1"/>
    <row r="82229" hidden="1"/>
    <row r="82230" hidden="1"/>
    <row r="82231" hidden="1"/>
    <row r="82232" hidden="1"/>
    <row r="82233" hidden="1"/>
    <row r="82234" hidden="1"/>
    <row r="82235" hidden="1"/>
    <row r="82236" hidden="1"/>
    <row r="82237" hidden="1"/>
    <row r="82238" hidden="1"/>
    <row r="82239" hidden="1"/>
    <row r="82240" hidden="1"/>
    <row r="82241" hidden="1"/>
    <row r="82242" hidden="1"/>
    <row r="82243" hidden="1"/>
    <row r="82244" hidden="1"/>
    <row r="82245" hidden="1"/>
    <row r="82246" hidden="1"/>
    <row r="82247" hidden="1"/>
    <row r="82248" hidden="1"/>
    <row r="82249" hidden="1"/>
    <row r="82250" hidden="1"/>
    <row r="82251" hidden="1"/>
    <row r="82252" hidden="1"/>
    <row r="82253" hidden="1"/>
    <row r="82254" hidden="1"/>
    <row r="82255" hidden="1"/>
    <row r="82256" hidden="1"/>
    <row r="82257" hidden="1"/>
    <row r="82258" hidden="1"/>
    <row r="82259" hidden="1"/>
    <row r="82260" hidden="1"/>
    <row r="82261" hidden="1"/>
    <row r="82262" hidden="1"/>
    <row r="82263" hidden="1"/>
    <row r="82264" hidden="1"/>
    <row r="82265" hidden="1"/>
    <row r="82266" hidden="1"/>
    <row r="82267" hidden="1"/>
    <row r="82268" hidden="1"/>
    <row r="82269" hidden="1"/>
    <row r="82270" hidden="1"/>
    <row r="82271" hidden="1"/>
    <row r="82272" hidden="1"/>
    <row r="82273" hidden="1"/>
    <row r="82274" hidden="1"/>
    <row r="82275" hidden="1"/>
    <row r="82276" hidden="1"/>
    <row r="82277" hidden="1"/>
    <row r="82278" hidden="1"/>
    <row r="82279" hidden="1"/>
    <row r="82280" hidden="1"/>
    <row r="82281" hidden="1"/>
    <row r="82282" hidden="1"/>
    <row r="82283" hidden="1"/>
    <row r="82284" hidden="1"/>
    <row r="82285" hidden="1"/>
    <row r="82286" hidden="1"/>
    <row r="82287" hidden="1"/>
    <row r="82288" hidden="1"/>
    <row r="82289" hidden="1"/>
    <row r="82290" hidden="1"/>
    <row r="82291" hidden="1"/>
    <row r="82292" hidden="1"/>
    <row r="82293" hidden="1"/>
    <row r="82294" hidden="1"/>
    <row r="82295" hidden="1"/>
    <row r="82296" hidden="1"/>
    <row r="82297" hidden="1"/>
    <row r="82298" hidden="1"/>
    <row r="82299" hidden="1"/>
    <row r="82300" hidden="1"/>
    <row r="82301" hidden="1"/>
    <row r="82302" hidden="1"/>
    <row r="82303" hidden="1"/>
    <row r="82304" hidden="1"/>
    <row r="82305" hidden="1"/>
    <row r="82306" hidden="1"/>
    <row r="82307" hidden="1"/>
    <row r="82308" hidden="1"/>
    <row r="82309" hidden="1"/>
    <row r="82310" hidden="1"/>
    <row r="82311" hidden="1"/>
    <row r="82312" hidden="1"/>
    <row r="82313" hidden="1"/>
    <row r="82314" hidden="1"/>
    <row r="82315" hidden="1"/>
    <row r="82316" hidden="1"/>
    <row r="82317" hidden="1"/>
    <row r="82318" hidden="1"/>
    <row r="82319" hidden="1"/>
    <row r="82320" hidden="1"/>
    <row r="82321" hidden="1"/>
    <row r="82322" hidden="1"/>
    <row r="82323" hidden="1"/>
    <row r="82324" hidden="1"/>
    <row r="82325" hidden="1"/>
    <row r="82326" hidden="1"/>
    <row r="82327" hidden="1"/>
    <row r="82328" hidden="1"/>
    <row r="82329" hidden="1"/>
    <row r="82330" hidden="1"/>
    <row r="82331" hidden="1"/>
    <row r="82332" hidden="1"/>
    <row r="82333" hidden="1"/>
    <row r="82334" hidden="1"/>
    <row r="82335" hidden="1"/>
    <row r="82336" hidden="1"/>
    <row r="82337" hidden="1"/>
    <row r="82338" hidden="1"/>
    <row r="82339" hidden="1"/>
    <row r="82340" hidden="1"/>
    <row r="82341" hidden="1"/>
    <row r="82342" hidden="1"/>
    <row r="82343" hidden="1"/>
    <row r="82344" hidden="1"/>
    <row r="82345" hidden="1"/>
    <row r="82346" hidden="1"/>
    <row r="82347" hidden="1"/>
    <row r="82348" hidden="1"/>
    <row r="82349" hidden="1"/>
    <row r="82350" hidden="1"/>
    <row r="82351" hidden="1"/>
    <row r="82352" hidden="1"/>
    <row r="82353" hidden="1"/>
    <row r="82354" hidden="1"/>
    <row r="82355" hidden="1"/>
    <row r="82356" hidden="1"/>
    <row r="82357" hidden="1"/>
    <row r="82358" hidden="1"/>
    <row r="82359" hidden="1"/>
    <row r="82360" hidden="1"/>
    <row r="82361" hidden="1"/>
    <row r="82362" hidden="1"/>
    <row r="82363" hidden="1"/>
    <row r="82364" hidden="1"/>
    <row r="82365" hidden="1"/>
    <row r="82366" hidden="1"/>
    <row r="82367" hidden="1"/>
    <row r="82368" hidden="1"/>
    <row r="82369" hidden="1"/>
    <row r="82370" hidden="1"/>
    <row r="82371" hidden="1"/>
    <row r="82372" hidden="1"/>
    <row r="82373" hidden="1"/>
    <row r="82374" hidden="1"/>
    <row r="82375" hidden="1"/>
    <row r="82376" hidden="1"/>
    <row r="82377" hidden="1"/>
    <row r="82378" hidden="1"/>
    <row r="82379" hidden="1"/>
    <row r="82380" hidden="1"/>
    <row r="82381" hidden="1"/>
    <row r="82382" hidden="1"/>
    <row r="82383" hidden="1"/>
    <row r="82384" hidden="1"/>
    <row r="82385" hidden="1"/>
    <row r="82386" hidden="1"/>
    <row r="82387" hidden="1"/>
    <row r="82388" hidden="1"/>
    <row r="82389" hidden="1"/>
    <row r="82390" hidden="1"/>
    <row r="82391" hidden="1"/>
    <row r="82392" hidden="1"/>
    <row r="82393" hidden="1"/>
    <row r="82394" hidden="1"/>
    <row r="82395" hidden="1"/>
    <row r="82396" hidden="1"/>
    <row r="82397" hidden="1"/>
    <row r="82398" hidden="1"/>
    <row r="82399" hidden="1"/>
    <row r="82400" hidden="1"/>
    <row r="82401" hidden="1"/>
    <row r="82402" hidden="1"/>
    <row r="82403" hidden="1"/>
    <row r="82404" hidden="1"/>
    <row r="82405" hidden="1"/>
    <row r="82406" hidden="1"/>
    <row r="82407" hidden="1"/>
    <row r="82408" hidden="1"/>
    <row r="82409" hidden="1"/>
    <row r="82410" hidden="1"/>
    <row r="82411" hidden="1"/>
    <row r="82412" hidden="1"/>
    <row r="82413" hidden="1"/>
    <row r="82414" hidden="1"/>
    <row r="82415" hidden="1"/>
    <row r="82416" hidden="1"/>
    <row r="82417" hidden="1"/>
    <row r="82418" hidden="1"/>
    <row r="82419" hidden="1"/>
    <row r="82420" hidden="1"/>
    <row r="82421" hidden="1"/>
    <row r="82422" hidden="1"/>
    <row r="82423" hidden="1"/>
    <row r="82424" hidden="1"/>
    <row r="82425" hidden="1"/>
    <row r="82426" hidden="1"/>
    <row r="82427" hidden="1"/>
    <row r="82428" hidden="1"/>
    <row r="82429" hidden="1"/>
    <row r="82430" hidden="1"/>
    <row r="82431" hidden="1"/>
    <row r="82432" hidden="1"/>
    <row r="82433" hidden="1"/>
    <row r="82434" hidden="1"/>
    <row r="82435" hidden="1"/>
    <row r="82436" hidden="1"/>
    <row r="82437" hidden="1"/>
    <row r="82438" hidden="1"/>
    <row r="82439" hidden="1"/>
    <row r="82440" hidden="1"/>
    <row r="82441" hidden="1"/>
    <row r="82442" hidden="1"/>
    <row r="82443" hidden="1"/>
    <row r="82444" hidden="1"/>
    <row r="82445" hidden="1"/>
    <row r="82446" hidden="1"/>
    <row r="82447" hidden="1"/>
    <row r="82448" hidden="1"/>
    <row r="82449" hidden="1"/>
    <row r="82450" hidden="1"/>
    <row r="82451" hidden="1"/>
    <row r="82452" hidden="1"/>
    <row r="82453" hidden="1"/>
    <row r="82454" hidden="1"/>
    <row r="82455" hidden="1"/>
    <row r="82456" hidden="1"/>
    <row r="82457" hidden="1"/>
    <row r="82458" hidden="1"/>
    <row r="82459" hidden="1"/>
    <row r="82460" hidden="1"/>
    <row r="82461" hidden="1"/>
    <row r="82462" hidden="1"/>
    <row r="82463" hidden="1"/>
    <row r="82464" hidden="1"/>
    <row r="82465" hidden="1"/>
    <row r="82466" hidden="1"/>
    <row r="82467" hidden="1"/>
    <row r="82468" hidden="1"/>
    <row r="82469" hidden="1"/>
    <row r="82470" hidden="1"/>
    <row r="82471" hidden="1"/>
    <row r="82472" hidden="1"/>
    <row r="82473" hidden="1"/>
    <row r="82474" hidden="1"/>
    <row r="82475" hidden="1"/>
    <row r="82476" hidden="1"/>
    <row r="82477" hidden="1"/>
    <row r="82478" hidden="1"/>
    <row r="82479" hidden="1"/>
    <row r="82480" hidden="1"/>
    <row r="82481" hidden="1"/>
    <row r="82482" hidden="1"/>
    <row r="82483" hidden="1"/>
    <row r="82484" hidden="1"/>
    <row r="82485" hidden="1"/>
    <row r="82486" hidden="1"/>
    <row r="82487" hidden="1"/>
    <row r="82488" hidden="1"/>
    <row r="82489" hidden="1"/>
    <row r="82490" hidden="1"/>
    <row r="82491" hidden="1"/>
    <row r="82492" hidden="1"/>
    <row r="82493" hidden="1"/>
    <row r="82494" hidden="1"/>
    <row r="82495" hidden="1"/>
    <row r="82496" hidden="1"/>
    <row r="82497" hidden="1"/>
    <row r="82498" hidden="1"/>
    <row r="82499" hidden="1"/>
    <row r="82500" hidden="1"/>
    <row r="82501" hidden="1"/>
    <row r="82502" hidden="1"/>
    <row r="82503" hidden="1"/>
    <row r="82504" hidden="1"/>
    <row r="82505" hidden="1"/>
    <row r="82506" hidden="1"/>
    <row r="82507" hidden="1"/>
    <row r="82508" hidden="1"/>
    <row r="82509" hidden="1"/>
    <row r="82510" hidden="1"/>
    <row r="82511" hidden="1"/>
    <row r="82512" hidden="1"/>
    <row r="82513" hidden="1"/>
    <row r="82514" hidden="1"/>
    <row r="82515" hidden="1"/>
    <row r="82516" hidden="1"/>
    <row r="82517" hidden="1"/>
    <row r="82518" hidden="1"/>
    <row r="82519" hidden="1"/>
    <row r="82520" hidden="1"/>
    <row r="82521" hidden="1"/>
    <row r="82522" hidden="1"/>
    <row r="82523" hidden="1"/>
    <row r="82524" hidden="1"/>
    <row r="82525" hidden="1"/>
    <row r="82526" hidden="1"/>
    <row r="82527" hidden="1"/>
    <row r="82528" hidden="1"/>
    <row r="82529" hidden="1"/>
    <row r="82530" hidden="1"/>
    <row r="82531" hidden="1"/>
    <row r="82532" hidden="1"/>
    <row r="82533" hidden="1"/>
    <row r="82534" hidden="1"/>
    <row r="82535" hidden="1"/>
    <row r="82536" hidden="1"/>
    <row r="82537" hidden="1"/>
    <row r="82538" hidden="1"/>
    <row r="82539" hidden="1"/>
    <row r="82540" hidden="1"/>
    <row r="82541" hidden="1"/>
    <row r="82542" hidden="1"/>
    <row r="82543" hidden="1"/>
    <row r="82544" hidden="1"/>
    <row r="82545" hidden="1"/>
    <row r="82546" hidden="1"/>
    <row r="82547" hidden="1"/>
    <row r="82548" hidden="1"/>
    <row r="82549" hidden="1"/>
    <row r="82550" hidden="1"/>
    <row r="82551" hidden="1"/>
    <row r="82552" hidden="1"/>
    <row r="82553" hidden="1"/>
    <row r="82554" hidden="1"/>
    <row r="82555" hidden="1"/>
    <row r="82556" hidden="1"/>
    <row r="82557" hidden="1"/>
    <row r="82558" hidden="1"/>
    <row r="82559" hidden="1"/>
    <row r="82560" hidden="1"/>
    <row r="82561" hidden="1"/>
    <row r="82562" hidden="1"/>
    <row r="82563" hidden="1"/>
    <row r="82564" hidden="1"/>
    <row r="82565" hidden="1"/>
    <row r="82566" hidden="1"/>
    <row r="82567" hidden="1"/>
    <row r="82568" hidden="1"/>
    <row r="82569" hidden="1"/>
    <row r="82570" hidden="1"/>
    <row r="82571" hidden="1"/>
    <row r="82572" hidden="1"/>
    <row r="82573" hidden="1"/>
    <row r="82574" hidden="1"/>
    <row r="82575" hidden="1"/>
    <row r="82576" hidden="1"/>
    <row r="82577" hidden="1"/>
    <row r="82578" hidden="1"/>
    <row r="82579" hidden="1"/>
    <row r="82580" hidden="1"/>
    <row r="82581" hidden="1"/>
    <row r="82582" hidden="1"/>
    <row r="82583" hidden="1"/>
    <row r="82584" hidden="1"/>
    <row r="82585" hidden="1"/>
    <row r="82586" hidden="1"/>
    <row r="82587" hidden="1"/>
    <row r="82588" hidden="1"/>
    <row r="82589" hidden="1"/>
    <row r="82590" hidden="1"/>
    <row r="82591" hidden="1"/>
    <row r="82592" hidden="1"/>
    <row r="82593" hidden="1"/>
    <row r="82594" hidden="1"/>
    <row r="82595" hidden="1"/>
    <row r="82596" hidden="1"/>
    <row r="82597" hidden="1"/>
    <row r="82598" hidden="1"/>
    <row r="82599" hidden="1"/>
    <row r="82600" hidden="1"/>
    <row r="82601" hidden="1"/>
    <row r="82602" hidden="1"/>
    <row r="82603" hidden="1"/>
    <row r="82604" hidden="1"/>
    <row r="82605" hidden="1"/>
    <row r="82606" hidden="1"/>
    <row r="82607" hidden="1"/>
    <row r="82608" hidden="1"/>
    <row r="82609" hidden="1"/>
    <row r="82610" hidden="1"/>
    <row r="82611" hidden="1"/>
    <row r="82612" hidden="1"/>
    <row r="82613" hidden="1"/>
    <row r="82614" hidden="1"/>
    <row r="82615" hidden="1"/>
    <row r="82616" hidden="1"/>
    <row r="82617" hidden="1"/>
    <row r="82618" hidden="1"/>
    <row r="82619" hidden="1"/>
    <row r="82620" hidden="1"/>
    <row r="82621" hidden="1"/>
    <row r="82622" hidden="1"/>
    <row r="82623" hidden="1"/>
    <row r="82624" hidden="1"/>
    <row r="82625" hidden="1"/>
    <row r="82626" hidden="1"/>
    <row r="82627" hidden="1"/>
    <row r="82628" hidden="1"/>
    <row r="82629" hidden="1"/>
    <row r="82630" hidden="1"/>
    <row r="82631" hidden="1"/>
    <row r="82632" hidden="1"/>
    <row r="82633" hidden="1"/>
    <row r="82634" hidden="1"/>
    <row r="82635" hidden="1"/>
    <row r="82636" hidden="1"/>
    <row r="82637" hidden="1"/>
    <row r="82638" hidden="1"/>
    <row r="82639" hidden="1"/>
    <row r="82640" hidden="1"/>
    <row r="82641" hidden="1"/>
    <row r="82642" hidden="1"/>
    <row r="82643" hidden="1"/>
    <row r="82644" hidden="1"/>
    <row r="82645" hidden="1"/>
    <row r="82646" hidden="1"/>
    <row r="82647" hidden="1"/>
    <row r="82648" hidden="1"/>
    <row r="82649" hidden="1"/>
    <row r="82650" hidden="1"/>
    <row r="82651" hidden="1"/>
    <row r="82652" hidden="1"/>
    <row r="82653" hidden="1"/>
    <row r="82654" hidden="1"/>
    <row r="82655" hidden="1"/>
    <row r="82656" hidden="1"/>
    <row r="82657" hidden="1"/>
    <row r="82658" hidden="1"/>
    <row r="82659" hidden="1"/>
    <row r="82660" hidden="1"/>
    <row r="82661" hidden="1"/>
    <row r="82662" hidden="1"/>
    <row r="82663" hidden="1"/>
    <row r="82664" hidden="1"/>
    <row r="82665" hidden="1"/>
    <row r="82666" hidden="1"/>
    <row r="82667" hidden="1"/>
    <row r="82668" hidden="1"/>
    <row r="82669" hidden="1"/>
    <row r="82670" hidden="1"/>
    <row r="82671" hidden="1"/>
    <row r="82672" hidden="1"/>
    <row r="82673" hidden="1"/>
    <row r="82674" hidden="1"/>
    <row r="82675" hidden="1"/>
    <row r="82676" hidden="1"/>
    <row r="82677" hidden="1"/>
    <row r="82678" hidden="1"/>
    <row r="82679" hidden="1"/>
    <row r="82680" hidden="1"/>
    <row r="82681" hidden="1"/>
    <row r="82682" hidden="1"/>
    <row r="82683" hidden="1"/>
    <row r="82684" hidden="1"/>
    <row r="82685" hidden="1"/>
    <row r="82686" hidden="1"/>
    <row r="82687" hidden="1"/>
    <row r="82688" hidden="1"/>
    <row r="82689" hidden="1"/>
    <row r="82690" hidden="1"/>
    <row r="82691" hidden="1"/>
    <row r="82692" hidden="1"/>
    <row r="82693" hidden="1"/>
    <row r="82694" hidden="1"/>
    <row r="82695" hidden="1"/>
    <row r="82696" hidden="1"/>
    <row r="82697" hidden="1"/>
    <row r="82698" hidden="1"/>
    <row r="82699" hidden="1"/>
    <row r="82700" hidden="1"/>
    <row r="82701" hidden="1"/>
    <row r="82702" hidden="1"/>
    <row r="82703" hidden="1"/>
    <row r="82704" hidden="1"/>
    <row r="82705" hidden="1"/>
    <row r="82706" hidden="1"/>
    <row r="82707" hidden="1"/>
    <row r="82708" hidden="1"/>
    <row r="82709" hidden="1"/>
    <row r="82710" hidden="1"/>
    <row r="82711" hidden="1"/>
    <row r="82712" hidden="1"/>
    <row r="82713" hidden="1"/>
    <row r="82714" hidden="1"/>
    <row r="82715" hidden="1"/>
    <row r="82716" hidden="1"/>
    <row r="82717" hidden="1"/>
    <row r="82718" hidden="1"/>
    <row r="82719" hidden="1"/>
    <row r="82720" hidden="1"/>
    <row r="82721" hidden="1"/>
    <row r="82722" hidden="1"/>
    <row r="82723" hidden="1"/>
    <row r="82724" hidden="1"/>
    <row r="82725" hidden="1"/>
    <row r="82726" hidden="1"/>
    <row r="82727" hidden="1"/>
    <row r="82728" hidden="1"/>
    <row r="82729" hidden="1"/>
    <row r="82730" hidden="1"/>
    <row r="82731" hidden="1"/>
    <row r="82732" hidden="1"/>
    <row r="82733" hidden="1"/>
    <row r="82734" hidden="1"/>
    <row r="82735" hidden="1"/>
    <row r="82736" hidden="1"/>
    <row r="82737" hidden="1"/>
    <row r="82738" hidden="1"/>
    <row r="82739" hidden="1"/>
    <row r="82740" hidden="1"/>
    <row r="82741" hidden="1"/>
    <row r="82742" hidden="1"/>
    <row r="82743" hidden="1"/>
    <row r="82744" hidden="1"/>
    <row r="82745" hidden="1"/>
    <row r="82746" hidden="1"/>
    <row r="82747" hidden="1"/>
    <row r="82748" hidden="1"/>
    <row r="82749" hidden="1"/>
    <row r="82750" hidden="1"/>
    <row r="82751" hidden="1"/>
    <row r="82752" hidden="1"/>
    <row r="82753" hidden="1"/>
    <row r="82754" hidden="1"/>
    <row r="82755" hidden="1"/>
    <row r="82756" hidden="1"/>
    <row r="82757" hidden="1"/>
    <row r="82758" hidden="1"/>
    <row r="82759" hidden="1"/>
    <row r="82760" hidden="1"/>
    <row r="82761" hidden="1"/>
    <row r="82762" hidden="1"/>
    <row r="82763" hidden="1"/>
    <row r="82764" hidden="1"/>
    <row r="82765" hidden="1"/>
    <row r="82766" hidden="1"/>
    <row r="82767" hidden="1"/>
    <row r="82768" hidden="1"/>
    <row r="82769" hidden="1"/>
    <row r="82770" hidden="1"/>
    <row r="82771" hidden="1"/>
    <row r="82772" hidden="1"/>
    <row r="82773" hidden="1"/>
    <row r="82774" hidden="1"/>
    <row r="82775" hidden="1"/>
    <row r="82776" hidden="1"/>
    <row r="82777" hidden="1"/>
    <row r="82778" hidden="1"/>
    <row r="82779" hidden="1"/>
    <row r="82780" hidden="1"/>
    <row r="82781" hidden="1"/>
    <row r="82782" hidden="1"/>
    <row r="82783" hidden="1"/>
    <row r="82784" hidden="1"/>
    <row r="82785" hidden="1"/>
    <row r="82786" hidden="1"/>
    <row r="82787" hidden="1"/>
    <row r="82788" hidden="1"/>
    <row r="82789" hidden="1"/>
    <row r="82790" hidden="1"/>
    <row r="82791" hidden="1"/>
    <row r="82792" hidden="1"/>
    <row r="82793" hidden="1"/>
    <row r="82794" hidden="1"/>
    <row r="82795" hidden="1"/>
    <row r="82796" hidden="1"/>
    <row r="82797" hidden="1"/>
    <row r="82798" hidden="1"/>
    <row r="82799" hidden="1"/>
    <row r="82800" hidden="1"/>
    <row r="82801" hidden="1"/>
    <row r="82802" hidden="1"/>
    <row r="82803" hidden="1"/>
    <row r="82804" hidden="1"/>
    <row r="82805" hidden="1"/>
    <row r="82806" hidden="1"/>
    <row r="82807" hidden="1"/>
    <row r="82808" hidden="1"/>
    <row r="82809" hidden="1"/>
    <row r="82810" hidden="1"/>
    <row r="82811" hidden="1"/>
    <row r="82812" hidden="1"/>
    <row r="82813" hidden="1"/>
    <row r="82814" hidden="1"/>
    <row r="82815" hidden="1"/>
    <row r="82816" hidden="1"/>
    <row r="82817" hidden="1"/>
    <row r="82818" hidden="1"/>
    <row r="82819" hidden="1"/>
    <row r="82820" hidden="1"/>
    <row r="82821" hidden="1"/>
    <row r="82822" hidden="1"/>
    <row r="82823" hidden="1"/>
    <row r="82824" hidden="1"/>
    <row r="82825" hidden="1"/>
    <row r="82826" hidden="1"/>
    <row r="82827" hidden="1"/>
    <row r="82828" hidden="1"/>
    <row r="82829" hidden="1"/>
    <row r="82830" hidden="1"/>
    <row r="82831" hidden="1"/>
    <row r="82832" hidden="1"/>
    <row r="82833" hidden="1"/>
    <row r="82834" hidden="1"/>
    <row r="82835" hidden="1"/>
    <row r="82836" hidden="1"/>
    <row r="82837" hidden="1"/>
    <row r="82838" hidden="1"/>
    <row r="82839" hidden="1"/>
    <row r="82840" hidden="1"/>
    <row r="82841" hidden="1"/>
    <row r="82842" hidden="1"/>
    <row r="82843" hidden="1"/>
    <row r="82844" hidden="1"/>
    <row r="82845" hidden="1"/>
    <row r="82846" hidden="1"/>
    <row r="82847" hidden="1"/>
    <row r="82848" hidden="1"/>
    <row r="82849" hidden="1"/>
    <row r="82850" hidden="1"/>
    <row r="82851" hidden="1"/>
    <row r="82852" hidden="1"/>
    <row r="82853" hidden="1"/>
    <row r="82854" hidden="1"/>
    <row r="82855" hidden="1"/>
    <row r="82856" hidden="1"/>
    <row r="82857" hidden="1"/>
    <row r="82858" hidden="1"/>
    <row r="82859" hidden="1"/>
    <row r="82860" hidden="1"/>
    <row r="82861" hidden="1"/>
    <row r="82862" hidden="1"/>
    <row r="82863" hidden="1"/>
    <row r="82864" hidden="1"/>
    <row r="82865" hidden="1"/>
    <row r="82866" hidden="1"/>
    <row r="82867" hidden="1"/>
    <row r="82868" hidden="1"/>
    <row r="82869" hidden="1"/>
    <row r="82870" hidden="1"/>
    <row r="82871" hidden="1"/>
    <row r="82872" hidden="1"/>
    <row r="82873" hidden="1"/>
    <row r="82874" hidden="1"/>
    <row r="82875" hidden="1"/>
    <row r="82876" hidden="1"/>
    <row r="82877" hidden="1"/>
    <row r="82878" hidden="1"/>
    <row r="82879" hidden="1"/>
    <row r="82880" hidden="1"/>
    <row r="82881" hidden="1"/>
    <row r="82882" hidden="1"/>
    <row r="82883" hidden="1"/>
    <row r="82884" hidden="1"/>
    <row r="82885" hidden="1"/>
    <row r="82886" hidden="1"/>
    <row r="82887" hidden="1"/>
    <row r="82888" hidden="1"/>
    <row r="82889" hidden="1"/>
    <row r="82890" hidden="1"/>
    <row r="82891" hidden="1"/>
    <row r="82892" hidden="1"/>
    <row r="82893" hidden="1"/>
    <row r="82894" hidden="1"/>
    <row r="82895" hidden="1"/>
    <row r="82896" hidden="1"/>
    <row r="82897" hidden="1"/>
    <row r="82898" hidden="1"/>
    <row r="82899" hidden="1"/>
    <row r="82900" hidden="1"/>
    <row r="82901" hidden="1"/>
    <row r="82902" hidden="1"/>
    <row r="82903" hidden="1"/>
    <row r="82904" hidden="1"/>
    <row r="82905" hidden="1"/>
    <row r="82906" hidden="1"/>
    <row r="82907" hidden="1"/>
    <row r="82908" hidden="1"/>
    <row r="82909" hidden="1"/>
    <row r="82910" hidden="1"/>
    <row r="82911" hidden="1"/>
    <row r="82912" hidden="1"/>
    <row r="82913" hidden="1"/>
    <row r="82914" hidden="1"/>
    <row r="82915" hidden="1"/>
    <row r="82916" hidden="1"/>
    <row r="82917" hidden="1"/>
    <row r="82918" hidden="1"/>
    <row r="82919" hidden="1"/>
    <row r="82920" hidden="1"/>
    <row r="82921" hidden="1"/>
    <row r="82922" hidden="1"/>
    <row r="82923" hidden="1"/>
    <row r="82924" hidden="1"/>
    <row r="82925" hidden="1"/>
    <row r="82926" hidden="1"/>
    <row r="82927" hidden="1"/>
    <row r="82928" hidden="1"/>
    <row r="82929" hidden="1"/>
    <row r="82930" hidden="1"/>
    <row r="82931" hidden="1"/>
    <row r="82932" hidden="1"/>
    <row r="82933" hidden="1"/>
    <row r="82934" hidden="1"/>
    <row r="82935" hidden="1"/>
    <row r="82936" hidden="1"/>
    <row r="82937" hidden="1"/>
    <row r="82938" hidden="1"/>
    <row r="82939" hidden="1"/>
    <row r="82940" hidden="1"/>
    <row r="82941" hidden="1"/>
    <row r="82942" hidden="1"/>
    <row r="82943" hidden="1"/>
    <row r="82944" hidden="1"/>
    <row r="82945" hidden="1"/>
    <row r="82946" hidden="1"/>
    <row r="82947" hidden="1"/>
    <row r="82948" hidden="1"/>
    <row r="82949" hidden="1"/>
    <row r="82950" hidden="1"/>
    <row r="82951" hidden="1"/>
    <row r="82952" hidden="1"/>
    <row r="82953" hidden="1"/>
    <row r="82954" hidden="1"/>
    <row r="82955" hidden="1"/>
    <row r="82956" hidden="1"/>
    <row r="82957" hidden="1"/>
    <row r="82958" hidden="1"/>
    <row r="82959" hidden="1"/>
    <row r="82960" hidden="1"/>
    <row r="82961" hidden="1"/>
    <row r="82962" hidden="1"/>
    <row r="82963" hidden="1"/>
    <row r="82964" hidden="1"/>
    <row r="82965" hidden="1"/>
    <row r="82966" hidden="1"/>
    <row r="82967" hidden="1"/>
    <row r="82968" hidden="1"/>
    <row r="82969" hidden="1"/>
    <row r="82970" hidden="1"/>
    <row r="82971" hidden="1"/>
    <row r="82972" hidden="1"/>
    <row r="82973" hidden="1"/>
    <row r="82974" hidden="1"/>
    <row r="82975" hidden="1"/>
    <row r="82976" hidden="1"/>
    <row r="82977" hidden="1"/>
    <row r="82978" hidden="1"/>
    <row r="82979" hidden="1"/>
    <row r="82980" hidden="1"/>
    <row r="82981" hidden="1"/>
    <row r="82982" hidden="1"/>
    <row r="82983" hidden="1"/>
    <row r="82984" hidden="1"/>
    <row r="82985" hidden="1"/>
    <row r="82986" hidden="1"/>
    <row r="82987" hidden="1"/>
    <row r="82988" hidden="1"/>
    <row r="82989" hidden="1"/>
    <row r="82990" hidden="1"/>
    <row r="82991" hidden="1"/>
    <row r="82992" hidden="1"/>
    <row r="82993" hidden="1"/>
    <row r="82994" hidden="1"/>
    <row r="82995" hidden="1"/>
    <row r="82996" hidden="1"/>
    <row r="82997" hidden="1"/>
    <row r="82998" hidden="1"/>
    <row r="82999" hidden="1"/>
    <row r="83000" hidden="1"/>
    <row r="83001" hidden="1"/>
    <row r="83002" hidden="1"/>
    <row r="83003" hidden="1"/>
    <row r="83004" hidden="1"/>
    <row r="83005" hidden="1"/>
    <row r="83006" hidden="1"/>
    <row r="83007" hidden="1"/>
    <row r="83008" hidden="1"/>
    <row r="83009" hidden="1"/>
    <row r="83010" hidden="1"/>
    <row r="83011" hidden="1"/>
    <row r="83012" hidden="1"/>
    <row r="83013" hidden="1"/>
    <row r="83014" hidden="1"/>
    <row r="83015" hidden="1"/>
    <row r="83016" hidden="1"/>
    <row r="83017" hidden="1"/>
    <row r="83018" hidden="1"/>
    <row r="83019" hidden="1"/>
    <row r="83020" hidden="1"/>
    <row r="83021" hidden="1"/>
    <row r="83022" hidden="1"/>
    <row r="83023" hidden="1"/>
    <row r="83024" hidden="1"/>
    <row r="83025" hidden="1"/>
    <row r="83026" hidden="1"/>
    <row r="83027" hidden="1"/>
    <row r="83028" hidden="1"/>
    <row r="83029" hidden="1"/>
    <row r="83030" hidden="1"/>
    <row r="83031" hidden="1"/>
    <row r="83032" hidden="1"/>
    <row r="83033" hidden="1"/>
    <row r="83034" hidden="1"/>
    <row r="83035" hidden="1"/>
    <row r="83036" hidden="1"/>
    <row r="83037" hidden="1"/>
    <row r="83038" hidden="1"/>
    <row r="83039" hidden="1"/>
    <row r="83040" hidden="1"/>
    <row r="83041" hidden="1"/>
    <row r="83042" hidden="1"/>
    <row r="83043" hidden="1"/>
    <row r="83044" hidden="1"/>
    <row r="83045" hidden="1"/>
    <row r="83046" hidden="1"/>
    <row r="83047" hidden="1"/>
    <row r="83048" hidden="1"/>
    <row r="83049" hidden="1"/>
    <row r="83050" hidden="1"/>
    <row r="83051" hidden="1"/>
    <row r="83052" hidden="1"/>
    <row r="83053" hidden="1"/>
    <row r="83054" hidden="1"/>
    <row r="83055" hidden="1"/>
    <row r="83056" hidden="1"/>
    <row r="83057" hidden="1"/>
    <row r="83058" hidden="1"/>
    <row r="83059" hidden="1"/>
    <row r="83060" hidden="1"/>
    <row r="83061" hidden="1"/>
    <row r="83062" hidden="1"/>
    <row r="83063" hidden="1"/>
    <row r="83064" hidden="1"/>
    <row r="83065" hidden="1"/>
    <row r="83066" hidden="1"/>
    <row r="83067" hidden="1"/>
    <row r="83068" hidden="1"/>
    <row r="83069" hidden="1"/>
    <row r="83070" hidden="1"/>
    <row r="83071" hidden="1"/>
    <row r="83072" hidden="1"/>
    <row r="83073" hidden="1"/>
    <row r="83074" hidden="1"/>
    <row r="83075" hidden="1"/>
    <row r="83076" hidden="1"/>
    <row r="83077" hidden="1"/>
    <row r="83078" hidden="1"/>
    <row r="83079" hidden="1"/>
    <row r="83080" hidden="1"/>
    <row r="83081" hidden="1"/>
    <row r="83082" hidden="1"/>
    <row r="83083" hidden="1"/>
    <row r="83084" hidden="1"/>
    <row r="83085" hidden="1"/>
    <row r="83086" hidden="1"/>
    <row r="83087" hidden="1"/>
    <row r="83088" hidden="1"/>
    <row r="83089" hidden="1"/>
    <row r="83090" hidden="1"/>
    <row r="83091" hidden="1"/>
    <row r="83092" hidden="1"/>
    <row r="83093" hidden="1"/>
    <row r="83094" hidden="1"/>
    <row r="83095" hidden="1"/>
    <row r="83096" hidden="1"/>
    <row r="83097" hidden="1"/>
    <row r="83098" hidden="1"/>
    <row r="83099" hidden="1"/>
    <row r="83100" hidden="1"/>
    <row r="83101" hidden="1"/>
    <row r="83102" hidden="1"/>
    <row r="83103" hidden="1"/>
    <row r="83104" hidden="1"/>
    <row r="83105" hidden="1"/>
    <row r="83106" hidden="1"/>
    <row r="83107" hidden="1"/>
    <row r="83108" hidden="1"/>
    <row r="83109" hidden="1"/>
    <row r="83110" hidden="1"/>
    <row r="83111" hidden="1"/>
    <row r="83112" hidden="1"/>
    <row r="83113" hidden="1"/>
    <row r="83114" hidden="1"/>
    <row r="83115" hidden="1"/>
    <row r="83116" hidden="1"/>
    <row r="83117" hidden="1"/>
    <row r="83118" hidden="1"/>
    <row r="83119" hidden="1"/>
    <row r="83120" hidden="1"/>
    <row r="83121" hidden="1"/>
    <row r="83122" hidden="1"/>
    <row r="83123" hidden="1"/>
    <row r="83124" hidden="1"/>
    <row r="83125" hidden="1"/>
    <row r="83126" hidden="1"/>
    <row r="83127" hidden="1"/>
    <row r="83128" hidden="1"/>
    <row r="83129" hidden="1"/>
    <row r="83130" hidden="1"/>
    <row r="83131" hidden="1"/>
    <row r="83132" hidden="1"/>
    <row r="83133" hidden="1"/>
    <row r="83134" hidden="1"/>
    <row r="83135" hidden="1"/>
    <row r="83136" hidden="1"/>
    <row r="83137" hidden="1"/>
    <row r="83138" hidden="1"/>
    <row r="83139" hidden="1"/>
    <row r="83140" hidden="1"/>
    <row r="83141" hidden="1"/>
    <row r="83142" hidden="1"/>
    <row r="83143" hidden="1"/>
    <row r="83144" hidden="1"/>
    <row r="83145" hidden="1"/>
    <row r="83146" hidden="1"/>
    <row r="83147" hidden="1"/>
    <row r="83148" hidden="1"/>
    <row r="83149" hidden="1"/>
    <row r="83150" hidden="1"/>
    <row r="83151" hidden="1"/>
    <row r="83152" hidden="1"/>
    <row r="83153" hidden="1"/>
    <row r="83154" hidden="1"/>
    <row r="83155" hidden="1"/>
    <row r="83156" hidden="1"/>
    <row r="83157" hidden="1"/>
    <row r="83158" hidden="1"/>
    <row r="83159" hidden="1"/>
    <row r="83160" hidden="1"/>
    <row r="83161" hidden="1"/>
    <row r="83162" hidden="1"/>
    <row r="83163" hidden="1"/>
    <row r="83164" hidden="1"/>
    <row r="83165" hidden="1"/>
    <row r="83166" hidden="1"/>
    <row r="83167" hidden="1"/>
    <row r="83168" hidden="1"/>
    <row r="83169" hidden="1"/>
    <row r="83170" hidden="1"/>
    <row r="83171" hidden="1"/>
    <row r="83172" hidden="1"/>
    <row r="83173" hidden="1"/>
    <row r="83174" hidden="1"/>
    <row r="83175" hidden="1"/>
    <row r="83176" hidden="1"/>
    <row r="83177" hidden="1"/>
    <row r="83178" hidden="1"/>
    <row r="83179" hidden="1"/>
    <row r="83180" hidden="1"/>
    <row r="83181" hidden="1"/>
    <row r="83182" hidden="1"/>
    <row r="83183" hidden="1"/>
    <row r="83184" hidden="1"/>
    <row r="83185" hidden="1"/>
    <row r="83186" hidden="1"/>
    <row r="83187" hidden="1"/>
    <row r="83188" hidden="1"/>
    <row r="83189" hidden="1"/>
    <row r="83190" hidden="1"/>
    <row r="83191" hidden="1"/>
    <row r="83192" hidden="1"/>
    <row r="83193" hidden="1"/>
    <row r="83194" hidden="1"/>
    <row r="83195" hidden="1"/>
    <row r="83196" hidden="1"/>
    <row r="83197" hidden="1"/>
    <row r="83198" hidden="1"/>
    <row r="83199" hidden="1"/>
    <row r="83200" hidden="1"/>
    <row r="83201" hidden="1"/>
    <row r="83202" hidden="1"/>
    <row r="83203" hidden="1"/>
    <row r="83204" hidden="1"/>
    <row r="83205" hidden="1"/>
    <row r="83206" hidden="1"/>
    <row r="83207" hidden="1"/>
    <row r="83208" hidden="1"/>
    <row r="83209" hidden="1"/>
    <row r="83210" hidden="1"/>
    <row r="83211" hidden="1"/>
    <row r="83212" hidden="1"/>
    <row r="83213" hidden="1"/>
    <row r="83214" hidden="1"/>
    <row r="83215" hidden="1"/>
    <row r="83216" hidden="1"/>
    <row r="83217" hidden="1"/>
    <row r="83218" hidden="1"/>
    <row r="83219" hidden="1"/>
    <row r="83220" hidden="1"/>
    <row r="83221" hidden="1"/>
    <row r="83222" hidden="1"/>
    <row r="83223" hidden="1"/>
    <row r="83224" hidden="1"/>
    <row r="83225" hidden="1"/>
    <row r="83226" hidden="1"/>
    <row r="83227" hidden="1"/>
    <row r="83228" hidden="1"/>
    <row r="83229" hidden="1"/>
    <row r="83230" hidden="1"/>
    <row r="83231" hidden="1"/>
    <row r="83232" hidden="1"/>
    <row r="83233" hidden="1"/>
    <row r="83234" hidden="1"/>
    <row r="83235" hidden="1"/>
    <row r="83236" hidden="1"/>
    <row r="83237" hidden="1"/>
    <row r="83238" hidden="1"/>
    <row r="83239" hidden="1"/>
    <row r="83240" hidden="1"/>
    <row r="83241" hidden="1"/>
    <row r="83242" hidden="1"/>
    <row r="83243" hidden="1"/>
    <row r="83244" hidden="1"/>
    <row r="83245" hidden="1"/>
    <row r="83246" hidden="1"/>
    <row r="83247" hidden="1"/>
    <row r="83248" hidden="1"/>
    <row r="83249" hidden="1"/>
    <row r="83250" hidden="1"/>
    <row r="83251" hidden="1"/>
    <row r="83252" hidden="1"/>
    <row r="83253" hidden="1"/>
    <row r="83254" hidden="1"/>
    <row r="83255" hidden="1"/>
    <row r="83256" hidden="1"/>
    <row r="83257" hidden="1"/>
    <row r="83258" hidden="1"/>
    <row r="83259" hidden="1"/>
    <row r="83260" hidden="1"/>
    <row r="83261" hidden="1"/>
    <row r="83262" hidden="1"/>
    <row r="83263" hidden="1"/>
    <row r="83264" hidden="1"/>
    <row r="83265" hidden="1"/>
    <row r="83266" hidden="1"/>
    <row r="83267" hidden="1"/>
    <row r="83268" hidden="1"/>
    <row r="83269" hidden="1"/>
    <row r="83270" hidden="1"/>
    <row r="83271" hidden="1"/>
    <row r="83272" hidden="1"/>
    <row r="83273" hidden="1"/>
    <row r="83274" hidden="1"/>
    <row r="83275" hidden="1"/>
    <row r="83276" hidden="1"/>
    <row r="83277" hidden="1"/>
    <row r="83278" hidden="1"/>
    <row r="83279" hidden="1"/>
    <row r="83280" hidden="1"/>
    <row r="83281" hidden="1"/>
    <row r="83282" hidden="1"/>
    <row r="83283" hidden="1"/>
    <row r="83284" hidden="1"/>
    <row r="83285" hidden="1"/>
    <row r="83286" hidden="1"/>
    <row r="83287" hidden="1"/>
    <row r="83288" hidden="1"/>
    <row r="83289" hidden="1"/>
    <row r="83290" hidden="1"/>
    <row r="83291" hidden="1"/>
    <row r="83292" hidden="1"/>
    <row r="83293" hidden="1"/>
    <row r="83294" hidden="1"/>
    <row r="83295" hidden="1"/>
    <row r="83296" hidden="1"/>
    <row r="83297" hidden="1"/>
    <row r="83298" hidden="1"/>
    <row r="83299" hidden="1"/>
    <row r="83300" hidden="1"/>
    <row r="83301" hidden="1"/>
    <row r="83302" hidden="1"/>
    <row r="83303" hidden="1"/>
    <row r="83304" hidden="1"/>
    <row r="83305" hidden="1"/>
    <row r="83306" hidden="1"/>
    <row r="83307" hidden="1"/>
    <row r="83308" hidden="1"/>
    <row r="83309" hidden="1"/>
    <row r="83310" hidden="1"/>
    <row r="83311" hidden="1"/>
    <row r="83312" hidden="1"/>
    <row r="83313" hidden="1"/>
    <row r="83314" hidden="1"/>
    <row r="83315" hidden="1"/>
    <row r="83316" hidden="1"/>
    <row r="83317" hidden="1"/>
    <row r="83318" hidden="1"/>
    <row r="83319" hidden="1"/>
    <row r="83320" hidden="1"/>
    <row r="83321" hidden="1"/>
    <row r="83322" hidden="1"/>
    <row r="83323" hidden="1"/>
    <row r="83324" hidden="1"/>
    <row r="83325" hidden="1"/>
    <row r="83326" hidden="1"/>
    <row r="83327" hidden="1"/>
    <row r="83328" hidden="1"/>
    <row r="83329" hidden="1"/>
    <row r="83330" hidden="1"/>
    <row r="83331" hidden="1"/>
    <row r="83332" hidden="1"/>
    <row r="83333" hidden="1"/>
    <row r="83334" hidden="1"/>
    <row r="83335" hidden="1"/>
    <row r="83336" hidden="1"/>
    <row r="83337" hidden="1"/>
    <row r="83338" hidden="1"/>
    <row r="83339" hidden="1"/>
    <row r="83340" hidden="1"/>
    <row r="83341" hidden="1"/>
    <row r="83342" hidden="1"/>
    <row r="83343" hidden="1"/>
    <row r="83344" hidden="1"/>
    <row r="83345" hidden="1"/>
    <row r="83346" hidden="1"/>
    <row r="83347" hidden="1"/>
    <row r="83348" hidden="1"/>
    <row r="83349" hidden="1"/>
    <row r="83350" hidden="1"/>
    <row r="83351" hidden="1"/>
    <row r="83352" hidden="1"/>
    <row r="83353" hidden="1"/>
    <row r="83354" hidden="1"/>
    <row r="83355" hidden="1"/>
    <row r="83356" hidden="1"/>
    <row r="83357" hidden="1"/>
    <row r="83358" hidden="1"/>
    <row r="83359" hidden="1"/>
    <row r="83360" hidden="1"/>
    <row r="83361" hidden="1"/>
    <row r="83362" hidden="1"/>
    <row r="83363" hidden="1"/>
    <row r="83364" hidden="1"/>
    <row r="83365" hidden="1"/>
    <row r="83366" hidden="1"/>
    <row r="83367" hidden="1"/>
    <row r="83368" hidden="1"/>
    <row r="83369" hidden="1"/>
    <row r="83370" hidden="1"/>
    <row r="83371" hidden="1"/>
    <row r="83372" hidden="1"/>
    <row r="83373" hidden="1"/>
    <row r="83374" hidden="1"/>
    <row r="83375" hidden="1"/>
    <row r="83376" hidden="1"/>
    <row r="83377" hidden="1"/>
    <row r="83378" hidden="1"/>
    <row r="83379" hidden="1"/>
    <row r="83380" hidden="1"/>
    <row r="83381" hidden="1"/>
    <row r="83382" hidden="1"/>
    <row r="83383" hidden="1"/>
    <row r="83384" hidden="1"/>
    <row r="83385" hidden="1"/>
    <row r="83386" hidden="1"/>
    <row r="83387" hidden="1"/>
    <row r="83388" hidden="1"/>
    <row r="83389" hidden="1"/>
    <row r="83390" hidden="1"/>
    <row r="83391" hidden="1"/>
    <row r="83392" hidden="1"/>
    <row r="83393" hidden="1"/>
    <row r="83394" hidden="1"/>
    <row r="83395" hidden="1"/>
    <row r="83396" hidden="1"/>
    <row r="83397" hidden="1"/>
    <row r="83398" hidden="1"/>
    <row r="83399" hidden="1"/>
    <row r="83400" hidden="1"/>
    <row r="83401" hidden="1"/>
    <row r="83402" hidden="1"/>
    <row r="83403" hidden="1"/>
    <row r="83404" hidden="1"/>
    <row r="83405" hidden="1"/>
    <row r="83406" hidden="1"/>
    <row r="83407" hidden="1"/>
    <row r="83408" hidden="1"/>
    <row r="83409" hidden="1"/>
    <row r="83410" hidden="1"/>
    <row r="83411" hidden="1"/>
    <row r="83412" hidden="1"/>
    <row r="83413" hidden="1"/>
    <row r="83414" hidden="1"/>
    <row r="83415" hidden="1"/>
    <row r="83416" hidden="1"/>
    <row r="83417" hidden="1"/>
    <row r="83418" hidden="1"/>
    <row r="83419" hidden="1"/>
    <row r="83420" hidden="1"/>
    <row r="83421" hidden="1"/>
    <row r="83422" hidden="1"/>
    <row r="83423" hidden="1"/>
    <row r="83424" hidden="1"/>
    <row r="83425" hidden="1"/>
    <row r="83426" hidden="1"/>
    <row r="83427" hidden="1"/>
    <row r="83428" hidden="1"/>
    <row r="83429" hidden="1"/>
    <row r="83430" hidden="1"/>
    <row r="83431" hidden="1"/>
    <row r="83432" hidden="1"/>
    <row r="83433" hidden="1"/>
    <row r="83434" hidden="1"/>
    <row r="83435" hidden="1"/>
    <row r="83436" hidden="1"/>
    <row r="83437" hidden="1"/>
    <row r="83438" hidden="1"/>
    <row r="83439" hidden="1"/>
    <row r="83440" hidden="1"/>
    <row r="83441" hidden="1"/>
    <row r="83442" hidden="1"/>
    <row r="83443" hidden="1"/>
    <row r="83444" hidden="1"/>
    <row r="83445" hidden="1"/>
    <row r="83446" hidden="1"/>
    <row r="83447" hidden="1"/>
    <row r="83448" hidden="1"/>
    <row r="83449" hidden="1"/>
    <row r="83450" hidden="1"/>
    <row r="83451" hidden="1"/>
    <row r="83452" hidden="1"/>
    <row r="83453" hidden="1"/>
    <row r="83454" hidden="1"/>
    <row r="83455" hidden="1"/>
    <row r="83456" hidden="1"/>
    <row r="83457" hidden="1"/>
    <row r="83458" hidden="1"/>
    <row r="83459" hidden="1"/>
    <row r="83460" hidden="1"/>
    <row r="83461" hidden="1"/>
    <row r="83462" hidden="1"/>
    <row r="83463" hidden="1"/>
    <row r="83464" hidden="1"/>
    <row r="83465" hidden="1"/>
    <row r="83466" hidden="1"/>
    <row r="83467" hidden="1"/>
    <row r="83468" hidden="1"/>
    <row r="83469" hidden="1"/>
    <row r="83470" hidden="1"/>
    <row r="83471" hidden="1"/>
    <row r="83472" hidden="1"/>
    <row r="83473" hidden="1"/>
    <row r="83474" hidden="1"/>
    <row r="83475" hidden="1"/>
    <row r="83476" hidden="1"/>
    <row r="83477" hidden="1"/>
    <row r="83478" hidden="1"/>
    <row r="83479" hidden="1"/>
    <row r="83480" hidden="1"/>
    <row r="83481" hidden="1"/>
    <row r="83482" hidden="1"/>
    <row r="83483" hidden="1"/>
    <row r="83484" hidden="1"/>
    <row r="83485" hidden="1"/>
    <row r="83486" hidden="1"/>
    <row r="83487" hidden="1"/>
    <row r="83488" hidden="1"/>
    <row r="83489" hidden="1"/>
    <row r="83490" hidden="1"/>
    <row r="83491" hidden="1"/>
    <row r="83492" hidden="1"/>
    <row r="83493" hidden="1"/>
    <row r="83494" hidden="1"/>
    <row r="83495" hidden="1"/>
    <row r="83496" hidden="1"/>
    <row r="83497" hidden="1"/>
    <row r="83498" hidden="1"/>
    <row r="83499" hidden="1"/>
    <row r="83500" hidden="1"/>
    <row r="83501" hidden="1"/>
    <row r="83502" hidden="1"/>
    <row r="83503" hidden="1"/>
    <row r="83504" hidden="1"/>
    <row r="83505" hidden="1"/>
    <row r="83506" hidden="1"/>
    <row r="83507" hidden="1"/>
    <row r="83508" hidden="1"/>
    <row r="83509" hidden="1"/>
    <row r="83510" hidden="1"/>
    <row r="83511" hidden="1"/>
    <row r="83512" hidden="1"/>
    <row r="83513" hidden="1"/>
    <row r="83514" hidden="1"/>
    <row r="83515" hidden="1"/>
    <row r="83516" hidden="1"/>
    <row r="83517" hidden="1"/>
    <row r="83518" hidden="1"/>
    <row r="83519" hidden="1"/>
    <row r="83520" hidden="1"/>
    <row r="83521" hidden="1"/>
    <row r="83522" hidden="1"/>
    <row r="83523" hidden="1"/>
    <row r="83524" hidden="1"/>
    <row r="83525" hidden="1"/>
    <row r="83526" hidden="1"/>
    <row r="83527" hidden="1"/>
    <row r="83528" hidden="1"/>
    <row r="83529" hidden="1"/>
    <row r="83530" hidden="1"/>
    <row r="83531" hidden="1"/>
    <row r="83532" hidden="1"/>
    <row r="83533" hidden="1"/>
    <row r="83534" hidden="1"/>
    <row r="83535" hidden="1"/>
    <row r="83536" hidden="1"/>
    <row r="83537" hidden="1"/>
    <row r="83538" hidden="1"/>
    <row r="83539" hidden="1"/>
    <row r="83540" hidden="1"/>
    <row r="83541" hidden="1"/>
    <row r="83542" hidden="1"/>
    <row r="83543" hidden="1"/>
    <row r="83544" hidden="1"/>
    <row r="83545" hidden="1"/>
    <row r="83546" hidden="1"/>
    <row r="83547" hidden="1"/>
    <row r="83548" hidden="1"/>
    <row r="83549" hidden="1"/>
    <row r="83550" hidden="1"/>
    <row r="83551" hidden="1"/>
    <row r="83552" hidden="1"/>
    <row r="83553" hidden="1"/>
    <row r="83554" hidden="1"/>
    <row r="83555" hidden="1"/>
    <row r="83556" hidden="1"/>
    <row r="83557" hidden="1"/>
    <row r="83558" hidden="1"/>
    <row r="83559" hidden="1"/>
    <row r="83560" hidden="1"/>
    <row r="83561" hidden="1"/>
    <row r="83562" hidden="1"/>
    <row r="83563" hidden="1"/>
    <row r="83564" hidden="1"/>
    <row r="83565" hidden="1"/>
    <row r="83566" hidden="1"/>
    <row r="83567" hidden="1"/>
    <row r="83568" hidden="1"/>
    <row r="83569" hidden="1"/>
    <row r="83570" hidden="1"/>
    <row r="83571" hidden="1"/>
    <row r="83572" hidden="1"/>
    <row r="83573" hidden="1"/>
    <row r="83574" hidden="1"/>
    <row r="83575" hidden="1"/>
    <row r="83576" hidden="1"/>
    <row r="83577" hidden="1"/>
    <row r="83578" hidden="1"/>
    <row r="83579" hidden="1"/>
    <row r="83580" hidden="1"/>
    <row r="83581" hidden="1"/>
    <row r="83582" hidden="1"/>
    <row r="83583" hidden="1"/>
    <row r="83584" hidden="1"/>
    <row r="83585" hidden="1"/>
    <row r="83586" hidden="1"/>
    <row r="83587" hidden="1"/>
    <row r="83588" hidden="1"/>
    <row r="83589" hidden="1"/>
    <row r="83590" hidden="1"/>
    <row r="83591" hidden="1"/>
    <row r="83592" hidden="1"/>
    <row r="83593" hidden="1"/>
    <row r="83594" hidden="1"/>
    <row r="83595" hidden="1"/>
    <row r="83596" hidden="1"/>
    <row r="83597" hidden="1"/>
    <row r="83598" hidden="1"/>
    <row r="83599" hidden="1"/>
    <row r="83600" hidden="1"/>
    <row r="83601" hidden="1"/>
    <row r="83602" hidden="1"/>
    <row r="83603" hidden="1"/>
    <row r="83604" hidden="1"/>
    <row r="83605" hidden="1"/>
    <row r="83606" hidden="1"/>
    <row r="83607" hidden="1"/>
    <row r="83608" hidden="1"/>
    <row r="83609" hidden="1"/>
    <row r="83610" hidden="1"/>
    <row r="83611" hidden="1"/>
    <row r="83612" hidden="1"/>
    <row r="83613" hidden="1"/>
    <row r="83614" hidden="1"/>
    <row r="83615" hidden="1"/>
    <row r="83616" hidden="1"/>
    <row r="83617" hidden="1"/>
    <row r="83618" hidden="1"/>
    <row r="83619" hidden="1"/>
    <row r="83620" hidden="1"/>
    <row r="83621" hidden="1"/>
    <row r="83622" hidden="1"/>
    <row r="83623" hidden="1"/>
    <row r="83624" hidden="1"/>
    <row r="83625" hidden="1"/>
    <row r="83626" hidden="1"/>
    <row r="83627" hidden="1"/>
    <row r="83628" hidden="1"/>
    <row r="83629" hidden="1"/>
    <row r="83630" hidden="1"/>
    <row r="83631" hidden="1"/>
    <row r="83632" hidden="1"/>
    <row r="83633" hidden="1"/>
    <row r="83634" hidden="1"/>
    <row r="83635" hidden="1"/>
    <row r="83636" hidden="1"/>
    <row r="83637" hidden="1"/>
    <row r="83638" hidden="1"/>
    <row r="83639" hidden="1"/>
    <row r="83640" hidden="1"/>
    <row r="83641" hidden="1"/>
    <row r="83642" hidden="1"/>
    <row r="83643" hidden="1"/>
    <row r="83644" hidden="1"/>
    <row r="83645" hidden="1"/>
    <row r="83646" hidden="1"/>
    <row r="83647" hidden="1"/>
    <row r="83648" hidden="1"/>
    <row r="83649" hidden="1"/>
    <row r="83650" hidden="1"/>
    <row r="83651" hidden="1"/>
    <row r="83652" hidden="1"/>
    <row r="83653" hidden="1"/>
    <row r="83654" hidden="1"/>
    <row r="83655" hidden="1"/>
    <row r="83656" hidden="1"/>
    <row r="83657" hidden="1"/>
    <row r="83658" hidden="1"/>
    <row r="83659" hidden="1"/>
    <row r="83660" hidden="1"/>
    <row r="83661" hidden="1"/>
    <row r="83662" hidden="1"/>
    <row r="83663" hidden="1"/>
    <row r="83664" hidden="1"/>
    <row r="83665" hidden="1"/>
    <row r="83666" hidden="1"/>
    <row r="83667" hidden="1"/>
    <row r="83668" hidden="1"/>
    <row r="83669" hidden="1"/>
    <row r="83670" hidden="1"/>
    <row r="83671" hidden="1"/>
    <row r="83672" hidden="1"/>
    <row r="83673" hidden="1"/>
    <row r="83674" hidden="1"/>
    <row r="83675" hidden="1"/>
    <row r="83676" hidden="1"/>
    <row r="83677" hidden="1"/>
    <row r="83678" hidden="1"/>
    <row r="83679" hidden="1"/>
    <row r="83680" hidden="1"/>
    <row r="83681" hidden="1"/>
    <row r="83682" hidden="1"/>
    <row r="83683" hidden="1"/>
    <row r="83684" hidden="1"/>
    <row r="83685" hidden="1"/>
    <row r="83686" hidden="1"/>
    <row r="83687" hidden="1"/>
    <row r="83688" hidden="1"/>
    <row r="83689" hidden="1"/>
    <row r="83690" hidden="1"/>
    <row r="83691" hidden="1"/>
    <row r="83692" hidden="1"/>
    <row r="83693" hidden="1"/>
    <row r="83694" hidden="1"/>
    <row r="83695" hidden="1"/>
    <row r="83696" hidden="1"/>
    <row r="83697" hidden="1"/>
    <row r="83698" hidden="1"/>
    <row r="83699" hidden="1"/>
    <row r="83700" hidden="1"/>
    <row r="83701" hidden="1"/>
    <row r="83702" hidden="1"/>
    <row r="83703" hidden="1"/>
    <row r="83704" hidden="1"/>
    <row r="83705" hidden="1"/>
    <row r="83706" hidden="1"/>
    <row r="83707" hidden="1"/>
    <row r="83708" hidden="1"/>
    <row r="83709" hidden="1"/>
    <row r="83710" hidden="1"/>
    <row r="83711" hidden="1"/>
    <row r="83712" hidden="1"/>
    <row r="83713" hidden="1"/>
    <row r="83714" hidden="1"/>
    <row r="83715" hidden="1"/>
    <row r="83716" hidden="1"/>
    <row r="83717" hidden="1"/>
    <row r="83718" hidden="1"/>
    <row r="83719" hidden="1"/>
    <row r="83720" hidden="1"/>
    <row r="83721" hidden="1"/>
    <row r="83722" hidden="1"/>
    <row r="83723" hidden="1"/>
    <row r="83724" hidden="1"/>
    <row r="83725" hidden="1"/>
    <row r="83726" hidden="1"/>
    <row r="83727" hidden="1"/>
    <row r="83728" hidden="1"/>
    <row r="83729" hidden="1"/>
    <row r="83730" hidden="1"/>
    <row r="83731" hidden="1"/>
    <row r="83732" hidden="1"/>
    <row r="83733" hidden="1"/>
    <row r="83734" hidden="1"/>
    <row r="83735" hidden="1"/>
    <row r="83736" hidden="1"/>
    <row r="83737" hidden="1"/>
    <row r="83738" hidden="1"/>
    <row r="83739" hidden="1"/>
    <row r="83740" hidden="1"/>
    <row r="83741" hidden="1"/>
    <row r="83742" hidden="1"/>
    <row r="83743" hidden="1"/>
    <row r="83744" hidden="1"/>
    <row r="83745" hidden="1"/>
    <row r="83746" hidden="1"/>
    <row r="83747" hidden="1"/>
    <row r="83748" hidden="1"/>
    <row r="83749" hidden="1"/>
    <row r="83750" hidden="1"/>
    <row r="83751" hidden="1"/>
    <row r="83752" hidden="1"/>
    <row r="83753" hidden="1"/>
    <row r="83754" hidden="1"/>
    <row r="83755" hidden="1"/>
    <row r="83756" hidden="1"/>
    <row r="83757" hidden="1"/>
    <row r="83758" hidden="1"/>
    <row r="83759" hidden="1"/>
    <row r="83760" hidden="1"/>
    <row r="83761" hidden="1"/>
    <row r="83762" hidden="1"/>
    <row r="83763" hidden="1"/>
    <row r="83764" hidden="1"/>
    <row r="83765" hidden="1"/>
    <row r="83766" hidden="1"/>
    <row r="83767" hidden="1"/>
    <row r="83768" hidden="1"/>
    <row r="83769" hidden="1"/>
    <row r="83770" hidden="1"/>
    <row r="83771" hidden="1"/>
    <row r="83772" hidden="1"/>
    <row r="83773" hidden="1"/>
    <row r="83774" hidden="1"/>
    <row r="83775" hidden="1"/>
    <row r="83776" hidden="1"/>
    <row r="83777" hidden="1"/>
    <row r="83778" hidden="1"/>
    <row r="83779" hidden="1"/>
    <row r="83780" hidden="1"/>
    <row r="83781" hidden="1"/>
    <row r="83782" hidden="1"/>
    <row r="83783" hidden="1"/>
    <row r="83784" hidden="1"/>
    <row r="83785" hidden="1"/>
    <row r="83786" hidden="1"/>
    <row r="83787" hidden="1"/>
    <row r="83788" hidden="1"/>
    <row r="83789" hidden="1"/>
    <row r="83790" hidden="1"/>
    <row r="83791" hidden="1"/>
    <row r="83792" hidden="1"/>
    <row r="83793" hidden="1"/>
    <row r="83794" hidden="1"/>
    <row r="83795" hidden="1"/>
    <row r="83796" hidden="1"/>
    <row r="83797" hidden="1"/>
    <row r="83798" hidden="1"/>
    <row r="83799" hidden="1"/>
    <row r="83800" hidden="1"/>
    <row r="83801" hidden="1"/>
    <row r="83802" hidden="1"/>
    <row r="83803" hidden="1"/>
    <row r="83804" hidden="1"/>
    <row r="83805" hidden="1"/>
    <row r="83806" hidden="1"/>
    <row r="83807" hidden="1"/>
    <row r="83808" hidden="1"/>
    <row r="83809" hidden="1"/>
    <row r="83810" hidden="1"/>
    <row r="83811" hidden="1"/>
    <row r="83812" hidden="1"/>
    <row r="83813" hidden="1"/>
    <row r="83814" hidden="1"/>
    <row r="83815" hidden="1"/>
    <row r="83816" hidden="1"/>
    <row r="83817" hidden="1"/>
    <row r="83818" hidden="1"/>
    <row r="83819" hidden="1"/>
    <row r="83820" hidden="1"/>
    <row r="83821" hidden="1"/>
    <row r="83822" hidden="1"/>
    <row r="83823" hidden="1"/>
    <row r="83824" hidden="1"/>
    <row r="83825" hidden="1"/>
    <row r="83826" hidden="1"/>
    <row r="83827" hidden="1"/>
    <row r="83828" hidden="1"/>
    <row r="83829" hidden="1"/>
    <row r="83830" hidden="1"/>
    <row r="83831" hidden="1"/>
    <row r="83832" hidden="1"/>
    <row r="83833" hidden="1"/>
    <row r="83834" hidden="1"/>
    <row r="83835" hidden="1"/>
    <row r="83836" hidden="1"/>
    <row r="83837" hidden="1"/>
    <row r="83838" hidden="1"/>
    <row r="83839" hidden="1"/>
    <row r="83840" hidden="1"/>
    <row r="83841" hidden="1"/>
    <row r="83842" hidden="1"/>
    <row r="83843" hidden="1"/>
    <row r="83844" hidden="1"/>
    <row r="83845" hidden="1"/>
    <row r="83846" hidden="1"/>
    <row r="83847" hidden="1"/>
    <row r="83848" hidden="1"/>
    <row r="83849" hidden="1"/>
    <row r="83850" hidden="1"/>
    <row r="83851" hidden="1"/>
    <row r="83852" hidden="1"/>
    <row r="83853" hidden="1"/>
    <row r="83854" hidden="1"/>
    <row r="83855" hidden="1"/>
    <row r="83856" hidden="1"/>
    <row r="83857" hidden="1"/>
    <row r="83858" hidden="1"/>
    <row r="83859" hidden="1"/>
    <row r="83860" hidden="1"/>
    <row r="83861" hidden="1"/>
    <row r="83862" hidden="1"/>
    <row r="83863" hidden="1"/>
    <row r="83864" hidden="1"/>
    <row r="83865" hidden="1"/>
    <row r="83866" hidden="1"/>
    <row r="83867" hidden="1"/>
    <row r="83868" hidden="1"/>
    <row r="83869" hidden="1"/>
    <row r="83870" hidden="1"/>
    <row r="83871" hidden="1"/>
    <row r="83872" hidden="1"/>
    <row r="83873" hidden="1"/>
    <row r="83874" hidden="1"/>
    <row r="83875" hidden="1"/>
    <row r="83876" hidden="1"/>
    <row r="83877" hidden="1"/>
    <row r="83878" hidden="1"/>
    <row r="83879" hidden="1"/>
    <row r="83880" hidden="1"/>
    <row r="83881" hidden="1"/>
    <row r="83882" hidden="1"/>
    <row r="83883" hidden="1"/>
    <row r="83884" hidden="1"/>
    <row r="83885" hidden="1"/>
    <row r="83886" hidden="1"/>
    <row r="83887" hidden="1"/>
    <row r="83888" hidden="1"/>
    <row r="83889" hidden="1"/>
    <row r="83890" hidden="1"/>
    <row r="83891" hidden="1"/>
    <row r="83892" hidden="1"/>
    <row r="83893" hidden="1"/>
    <row r="83894" hidden="1"/>
    <row r="83895" hidden="1"/>
    <row r="83896" hidden="1"/>
    <row r="83897" hidden="1"/>
    <row r="83898" hidden="1"/>
    <row r="83899" hidden="1"/>
    <row r="83900" hidden="1"/>
    <row r="83901" hidden="1"/>
    <row r="83902" hidden="1"/>
    <row r="83903" hidden="1"/>
    <row r="83904" hidden="1"/>
    <row r="83905" hidden="1"/>
    <row r="83906" hidden="1"/>
    <row r="83907" hidden="1"/>
    <row r="83908" hidden="1"/>
    <row r="83909" hidden="1"/>
    <row r="83910" hidden="1"/>
    <row r="83911" hidden="1"/>
    <row r="83912" hidden="1"/>
    <row r="83913" hidden="1"/>
    <row r="83914" hidden="1"/>
    <row r="83915" hidden="1"/>
    <row r="83916" hidden="1"/>
    <row r="83917" hidden="1"/>
    <row r="83918" hidden="1"/>
    <row r="83919" hidden="1"/>
    <row r="83920" hidden="1"/>
    <row r="83921" hidden="1"/>
    <row r="83922" hidden="1"/>
    <row r="83923" hidden="1"/>
    <row r="83924" hidden="1"/>
    <row r="83925" hidden="1"/>
    <row r="83926" hidden="1"/>
    <row r="83927" hidden="1"/>
    <row r="83928" hidden="1"/>
    <row r="83929" hidden="1"/>
    <row r="83930" hidden="1"/>
    <row r="83931" hidden="1"/>
    <row r="83932" hidden="1"/>
    <row r="83933" hidden="1"/>
    <row r="83934" hidden="1"/>
    <row r="83935" hidden="1"/>
    <row r="83936" hidden="1"/>
    <row r="83937" hidden="1"/>
    <row r="83938" hidden="1"/>
    <row r="83939" hidden="1"/>
    <row r="83940" hidden="1"/>
    <row r="83941" hidden="1"/>
    <row r="83942" hidden="1"/>
    <row r="83943" hidden="1"/>
    <row r="83944" hidden="1"/>
    <row r="83945" hidden="1"/>
    <row r="83946" hidden="1"/>
    <row r="83947" hidden="1"/>
    <row r="83948" hidden="1"/>
    <row r="83949" hidden="1"/>
    <row r="83950" hidden="1"/>
    <row r="83951" hidden="1"/>
    <row r="83952" hidden="1"/>
    <row r="83953" hidden="1"/>
    <row r="83954" hidden="1"/>
    <row r="83955" hidden="1"/>
    <row r="83956" hidden="1"/>
    <row r="83957" hidden="1"/>
    <row r="83958" hidden="1"/>
    <row r="83959" hidden="1"/>
    <row r="83960" hidden="1"/>
    <row r="83961" hidden="1"/>
    <row r="83962" hidden="1"/>
    <row r="83963" hidden="1"/>
    <row r="83964" hidden="1"/>
    <row r="83965" hidden="1"/>
    <row r="83966" hidden="1"/>
    <row r="83967" hidden="1"/>
    <row r="83968" hidden="1"/>
    <row r="83969" hidden="1"/>
    <row r="83970" hidden="1"/>
    <row r="83971" hidden="1"/>
    <row r="83972" hidden="1"/>
    <row r="83973" hidden="1"/>
    <row r="83974" hidden="1"/>
    <row r="83975" hidden="1"/>
    <row r="83976" hidden="1"/>
    <row r="83977" hidden="1"/>
    <row r="83978" hidden="1"/>
    <row r="83979" hidden="1"/>
    <row r="83980" hidden="1"/>
    <row r="83981" hidden="1"/>
    <row r="83982" hidden="1"/>
    <row r="83983" hidden="1"/>
    <row r="83984" hidden="1"/>
    <row r="83985" hidden="1"/>
    <row r="83986" hidden="1"/>
    <row r="83987" hidden="1"/>
    <row r="83988" hidden="1"/>
    <row r="83989" hidden="1"/>
    <row r="83990" hidden="1"/>
    <row r="83991" hidden="1"/>
    <row r="83992" hidden="1"/>
    <row r="83993" hidden="1"/>
    <row r="83994" hidden="1"/>
    <row r="83995" hidden="1"/>
    <row r="83996" hidden="1"/>
    <row r="83997" hidden="1"/>
    <row r="83998" hidden="1"/>
    <row r="83999" hidden="1"/>
    <row r="84000" hidden="1"/>
    <row r="84001" hidden="1"/>
    <row r="84002" hidden="1"/>
    <row r="84003" hidden="1"/>
    <row r="84004" hidden="1"/>
    <row r="84005" hidden="1"/>
    <row r="84006" hidden="1"/>
    <row r="84007" hidden="1"/>
    <row r="84008" hidden="1"/>
    <row r="84009" hidden="1"/>
    <row r="84010" hidden="1"/>
    <row r="84011" hidden="1"/>
    <row r="84012" hidden="1"/>
    <row r="84013" hidden="1"/>
    <row r="84014" hidden="1"/>
    <row r="84015" hidden="1"/>
    <row r="84016" hidden="1"/>
    <row r="84017" hidden="1"/>
    <row r="84018" hidden="1"/>
    <row r="84019" hidden="1"/>
    <row r="84020" hidden="1"/>
    <row r="84021" hidden="1"/>
    <row r="84022" hidden="1"/>
    <row r="84023" hidden="1"/>
    <row r="84024" hidden="1"/>
    <row r="84025" hidden="1"/>
    <row r="84026" hidden="1"/>
    <row r="84027" hidden="1"/>
    <row r="84028" hidden="1"/>
    <row r="84029" hidden="1"/>
    <row r="84030" hidden="1"/>
    <row r="84031" hidden="1"/>
    <row r="84032" hidden="1"/>
    <row r="84033" hidden="1"/>
    <row r="84034" hidden="1"/>
    <row r="84035" hidden="1"/>
    <row r="84036" hidden="1"/>
    <row r="84037" hidden="1"/>
    <row r="84038" hidden="1"/>
    <row r="84039" hidden="1"/>
    <row r="84040" hidden="1"/>
    <row r="84041" hidden="1"/>
    <row r="84042" hidden="1"/>
    <row r="84043" hidden="1"/>
    <row r="84044" hidden="1"/>
    <row r="84045" hidden="1"/>
    <row r="84046" hidden="1"/>
    <row r="84047" hidden="1"/>
    <row r="84048" hidden="1"/>
    <row r="84049" hidden="1"/>
    <row r="84050" hidden="1"/>
    <row r="84051" hidden="1"/>
    <row r="84052" hidden="1"/>
    <row r="84053" hidden="1"/>
    <row r="84054" hidden="1"/>
    <row r="84055" hidden="1"/>
    <row r="84056" hidden="1"/>
    <row r="84057" hidden="1"/>
    <row r="84058" hidden="1"/>
    <row r="84059" hidden="1"/>
    <row r="84060" hidden="1"/>
    <row r="84061" hidden="1"/>
    <row r="84062" hidden="1"/>
    <row r="84063" hidden="1"/>
    <row r="84064" hidden="1"/>
    <row r="84065" hidden="1"/>
    <row r="84066" hidden="1"/>
    <row r="84067" hidden="1"/>
    <row r="84068" hidden="1"/>
    <row r="84069" hidden="1"/>
    <row r="84070" hidden="1"/>
    <row r="84071" hidden="1"/>
    <row r="84072" hidden="1"/>
    <row r="84073" hidden="1"/>
    <row r="84074" hidden="1"/>
    <row r="84075" hidden="1"/>
    <row r="84076" hidden="1"/>
    <row r="84077" hidden="1"/>
    <row r="84078" hidden="1"/>
    <row r="84079" hidden="1"/>
    <row r="84080" hidden="1"/>
    <row r="84081" hidden="1"/>
    <row r="84082" hidden="1"/>
    <row r="84083" hidden="1"/>
    <row r="84084" hidden="1"/>
    <row r="84085" hidden="1"/>
    <row r="84086" hidden="1"/>
    <row r="84087" hidden="1"/>
    <row r="84088" hidden="1"/>
    <row r="84089" hidden="1"/>
    <row r="84090" hidden="1"/>
    <row r="84091" hidden="1"/>
    <row r="84092" hidden="1"/>
    <row r="84093" hidden="1"/>
    <row r="84094" hidden="1"/>
    <row r="84095" hidden="1"/>
    <row r="84096" hidden="1"/>
    <row r="84097" hidden="1"/>
    <row r="84098" hidden="1"/>
    <row r="84099" hidden="1"/>
    <row r="84100" hidden="1"/>
    <row r="84101" hidden="1"/>
    <row r="84102" hidden="1"/>
    <row r="84103" hidden="1"/>
    <row r="84104" hidden="1"/>
    <row r="84105" hidden="1"/>
    <row r="84106" hidden="1"/>
    <row r="84107" hidden="1"/>
    <row r="84108" hidden="1"/>
    <row r="84109" hidden="1"/>
    <row r="84110" hidden="1"/>
    <row r="84111" hidden="1"/>
    <row r="84112" hidden="1"/>
    <row r="84113" hidden="1"/>
    <row r="84114" hidden="1"/>
    <row r="84115" hidden="1"/>
    <row r="84116" hidden="1"/>
    <row r="84117" hidden="1"/>
    <row r="84118" hidden="1"/>
    <row r="84119" hidden="1"/>
    <row r="84120" hidden="1"/>
    <row r="84121" hidden="1"/>
    <row r="84122" hidden="1"/>
    <row r="84123" hidden="1"/>
    <row r="84124" hidden="1"/>
    <row r="84125" hidden="1"/>
    <row r="84126" hidden="1"/>
    <row r="84127" hidden="1"/>
    <row r="84128" hidden="1"/>
    <row r="84129" hidden="1"/>
    <row r="84130" hidden="1"/>
    <row r="84131" hidden="1"/>
    <row r="84132" hidden="1"/>
    <row r="84133" hidden="1"/>
    <row r="84134" hidden="1"/>
    <row r="84135" hidden="1"/>
    <row r="84136" hidden="1"/>
    <row r="84137" hidden="1"/>
    <row r="84138" hidden="1"/>
    <row r="84139" hidden="1"/>
    <row r="84140" hidden="1"/>
    <row r="84141" hidden="1"/>
    <row r="84142" hidden="1"/>
    <row r="84143" hidden="1"/>
    <row r="84144" hidden="1"/>
    <row r="84145" hidden="1"/>
    <row r="84146" hidden="1"/>
    <row r="84147" hidden="1"/>
    <row r="84148" hidden="1"/>
    <row r="84149" hidden="1"/>
    <row r="84150" hidden="1"/>
    <row r="84151" hidden="1"/>
    <row r="84152" hidden="1"/>
    <row r="84153" hidden="1"/>
    <row r="84154" hidden="1"/>
    <row r="84155" hidden="1"/>
    <row r="84156" hidden="1"/>
    <row r="84157" hidden="1"/>
    <row r="84158" hidden="1"/>
    <row r="84159" hidden="1"/>
    <row r="84160" hidden="1"/>
    <row r="84161" hidden="1"/>
    <row r="84162" hidden="1"/>
    <row r="84163" hidden="1"/>
    <row r="84164" hidden="1"/>
    <row r="84165" hidden="1"/>
    <row r="84166" hidden="1"/>
    <row r="84167" hidden="1"/>
    <row r="84168" hidden="1"/>
    <row r="84169" hidden="1"/>
    <row r="84170" hidden="1"/>
    <row r="84171" hidden="1"/>
    <row r="84172" hidden="1"/>
    <row r="84173" hidden="1"/>
    <row r="84174" hidden="1"/>
    <row r="84175" hidden="1"/>
    <row r="84176" hidden="1"/>
    <row r="84177" hidden="1"/>
    <row r="84178" hidden="1"/>
    <row r="84179" hidden="1"/>
    <row r="84180" hidden="1"/>
    <row r="84181" hidden="1"/>
    <row r="84182" hidden="1"/>
    <row r="84183" hidden="1"/>
    <row r="84184" hidden="1"/>
    <row r="84185" hidden="1"/>
    <row r="84186" hidden="1"/>
    <row r="84187" hidden="1"/>
    <row r="84188" hidden="1"/>
    <row r="84189" hidden="1"/>
    <row r="84190" hidden="1"/>
    <row r="84191" hidden="1"/>
    <row r="84192" hidden="1"/>
    <row r="84193" hidden="1"/>
    <row r="84194" hidden="1"/>
    <row r="84195" hidden="1"/>
    <row r="84196" hidden="1"/>
    <row r="84197" hidden="1"/>
    <row r="84198" hidden="1"/>
    <row r="84199" hidden="1"/>
    <row r="84200" hidden="1"/>
    <row r="84201" hidden="1"/>
    <row r="84202" hidden="1"/>
    <row r="84203" hidden="1"/>
    <row r="84204" hidden="1"/>
    <row r="84205" hidden="1"/>
    <row r="84206" hidden="1"/>
    <row r="84207" hidden="1"/>
    <row r="84208" hidden="1"/>
    <row r="84209" hidden="1"/>
    <row r="84210" hidden="1"/>
    <row r="84211" hidden="1"/>
    <row r="84212" hidden="1"/>
    <row r="84213" hidden="1"/>
    <row r="84214" hidden="1"/>
    <row r="84215" hidden="1"/>
    <row r="84216" hidden="1"/>
    <row r="84217" hidden="1"/>
    <row r="84218" hidden="1"/>
    <row r="84219" hidden="1"/>
    <row r="84220" hidden="1"/>
    <row r="84221" hidden="1"/>
    <row r="84222" hidden="1"/>
    <row r="84223" hidden="1"/>
    <row r="84224" hidden="1"/>
    <row r="84225" hidden="1"/>
    <row r="84226" hidden="1"/>
    <row r="84227" hidden="1"/>
    <row r="84228" hidden="1"/>
    <row r="84229" hidden="1"/>
    <row r="84230" hidden="1"/>
    <row r="84231" hidden="1"/>
    <row r="84232" hidden="1"/>
    <row r="84233" hidden="1"/>
    <row r="84234" hidden="1"/>
    <row r="84235" hidden="1"/>
    <row r="84236" hidden="1"/>
    <row r="84237" hidden="1"/>
    <row r="84238" hidden="1"/>
    <row r="84239" hidden="1"/>
    <row r="84240" hidden="1"/>
    <row r="84241" hidden="1"/>
    <row r="84242" hidden="1"/>
    <row r="84243" hidden="1"/>
    <row r="84244" hidden="1"/>
    <row r="84245" hidden="1"/>
    <row r="84246" hidden="1"/>
    <row r="84247" hidden="1"/>
    <row r="84248" hidden="1"/>
    <row r="84249" hidden="1"/>
    <row r="84250" hidden="1"/>
    <row r="84251" hidden="1"/>
    <row r="84252" hidden="1"/>
    <row r="84253" hidden="1"/>
    <row r="84254" hidden="1"/>
    <row r="84255" hidden="1"/>
    <row r="84256" hidden="1"/>
    <row r="84257" hidden="1"/>
    <row r="84258" hidden="1"/>
    <row r="84259" hidden="1"/>
    <row r="84260" hidden="1"/>
    <row r="84261" hidden="1"/>
    <row r="84262" hidden="1"/>
    <row r="84263" hidden="1"/>
    <row r="84264" hidden="1"/>
    <row r="84265" hidden="1"/>
    <row r="84266" hidden="1"/>
    <row r="84267" hidden="1"/>
    <row r="84268" hidden="1"/>
    <row r="84269" hidden="1"/>
    <row r="84270" hidden="1"/>
    <row r="84271" hidden="1"/>
    <row r="84272" hidden="1"/>
    <row r="84273" hidden="1"/>
    <row r="84274" hidden="1"/>
    <row r="84275" hidden="1"/>
    <row r="84276" hidden="1"/>
    <row r="84277" hidden="1"/>
    <row r="84278" hidden="1"/>
    <row r="84279" hidden="1"/>
    <row r="84280" hidden="1"/>
    <row r="84281" hidden="1"/>
    <row r="84282" hidden="1"/>
    <row r="84283" hidden="1"/>
    <row r="84284" hidden="1"/>
    <row r="84285" hidden="1"/>
    <row r="84286" hidden="1"/>
    <row r="84287" hidden="1"/>
    <row r="84288" hidden="1"/>
    <row r="84289" hidden="1"/>
    <row r="84290" hidden="1"/>
    <row r="84291" hidden="1"/>
    <row r="84292" hidden="1"/>
    <row r="84293" hidden="1"/>
    <row r="84294" hidden="1"/>
    <row r="84295" hidden="1"/>
    <row r="84296" hidden="1"/>
    <row r="84297" hidden="1"/>
    <row r="84298" hidden="1"/>
    <row r="84299" hidden="1"/>
    <row r="84300" hidden="1"/>
    <row r="84301" hidden="1"/>
    <row r="84302" hidden="1"/>
    <row r="84303" hidden="1"/>
    <row r="84304" hidden="1"/>
    <row r="84305" hidden="1"/>
    <row r="84306" hidden="1"/>
    <row r="84307" hidden="1"/>
    <row r="84308" hidden="1"/>
    <row r="84309" hidden="1"/>
    <row r="84310" hidden="1"/>
    <row r="84311" hidden="1"/>
    <row r="84312" hidden="1"/>
    <row r="84313" hidden="1"/>
    <row r="84314" hidden="1"/>
    <row r="84315" hidden="1"/>
    <row r="84316" hidden="1"/>
    <row r="84317" hidden="1"/>
    <row r="84318" hidden="1"/>
    <row r="84319" hidden="1"/>
    <row r="84320" hidden="1"/>
    <row r="84321" hidden="1"/>
    <row r="84322" hidden="1"/>
    <row r="84323" hidden="1"/>
    <row r="84324" hidden="1"/>
    <row r="84325" hidden="1"/>
    <row r="84326" hidden="1"/>
    <row r="84327" hidden="1"/>
    <row r="84328" hidden="1"/>
    <row r="84329" hidden="1"/>
    <row r="84330" hidden="1"/>
    <row r="84331" hidden="1"/>
    <row r="84332" hidden="1"/>
    <row r="84333" hidden="1"/>
    <row r="84334" hidden="1"/>
    <row r="84335" hidden="1"/>
    <row r="84336" hidden="1"/>
    <row r="84337" hidden="1"/>
    <row r="84338" hidden="1"/>
    <row r="84339" hidden="1"/>
    <row r="84340" hidden="1"/>
    <row r="84341" hidden="1"/>
    <row r="84342" hidden="1"/>
    <row r="84343" hidden="1"/>
    <row r="84344" hidden="1"/>
    <row r="84345" hidden="1"/>
    <row r="84346" hidden="1"/>
    <row r="84347" hidden="1"/>
    <row r="84348" hidden="1"/>
    <row r="84349" hidden="1"/>
    <row r="84350" hidden="1"/>
    <row r="84351" hidden="1"/>
    <row r="84352" hidden="1"/>
    <row r="84353" hidden="1"/>
    <row r="84354" hidden="1"/>
    <row r="84355" hidden="1"/>
    <row r="84356" hidden="1"/>
    <row r="84357" hidden="1"/>
    <row r="84358" hidden="1"/>
    <row r="84359" hidden="1"/>
    <row r="84360" hidden="1"/>
    <row r="84361" hidden="1"/>
    <row r="84362" hidden="1"/>
    <row r="84363" hidden="1"/>
    <row r="84364" hidden="1"/>
    <row r="84365" hidden="1"/>
    <row r="84366" hidden="1"/>
    <row r="84367" hidden="1"/>
    <row r="84368" hidden="1"/>
    <row r="84369" hidden="1"/>
    <row r="84370" hidden="1"/>
    <row r="84371" hidden="1"/>
    <row r="84372" hidden="1"/>
    <row r="84373" hidden="1"/>
    <row r="84374" hidden="1"/>
    <row r="84375" hidden="1"/>
    <row r="84376" hidden="1"/>
    <row r="84377" hidden="1"/>
    <row r="84378" hidden="1"/>
    <row r="84379" hidden="1"/>
    <row r="84380" hidden="1"/>
    <row r="84381" hidden="1"/>
    <row r="84382" hidden="1"/>
    <row r="84383" hidden="1"/>
    <row r="84384" hidden="1"/>
    <row r="84385" hidden="1"/>
    <row r="84386" hidden="1"/>
    <row r="84387" hidden="1"/>
    <row r="84388" hidden="1"/>
    <row r="84389" hidden="1"/>
    <row r="84390" hidden="1"/>
    <row r="84391" hidden="1"/>
    <row r="84392" hidden="1"/>
    <row r="84393" hidden="1"/>
    <row r="84394" hidden="1"/>
    <row r="84395" hidden="1"/>
    <row r="84396" hidden="1"/>
    <row r="84397" hidden="1"/>
    <row r="84398" hidden="1"/>
    <row r="84399" hidden="1"/>
    <row r="84400" hidden="1"/>
    <row r="84401" hidden="1"/>
    <row r="84402" hidden="1"/>
    <row r="84403" hidden="1"/>
    <row r="84404" hidden="1"/>
    <row r="84405" hidden="1"/>
    <row r="84406" hidden="1"/>
    <row r="84407" hidden="1"/>
    <row r="84408" hidden="1"/>
    <row r="84409" hidden="1"/>
    <row r="84410" hidden="1"/>
    <row r="84411" hidden="1"/>
    <row r="84412" hidden="1"/>
    <row r="84413" hidden="1"/>
    <row r="84414" hidden="1"/>
    <row r="84415" hidden="1"/>
    <row r="84416" hidden="1"/>
    <row r="84417" hidden="1"/>
    <row r="84418" hidden="1"/>
    <row r="84419" hidden="1"/>
    <row r="84420" hidden="1"/>
    <row r="84421" hidden="1"/>
    <row r="84422" hidden="1"/>
    <row r="84423" hidden="1"/>
    <row r="84424" hidden="1"/>
    <row r="84425" hidden="1"/>
    <row r="84426" hidden="1"/>
    <row r="84427" hidden="1"/>
    <row r="84428" hidden="1"/>
    <row r="84429" hidden="1"/>
    <row r="84430" hidden="1"/>
    <row r="84431" hidden="1"/>
    <row r="84432" hidden="1"/>
    <row r="84433" hidden="1"/>
    <row r="84434" hidden="1"/>
    <row r="84435" hidden="1"/>
    <row r="84436" hidden="1"/>
    <row r="84437" hidden="1"/>
    <row r="84438" hidden="1"/>
    <row r="84439" hidden="1"/>
    <row r="84440" hidden="1"/>
    <row r="84441" hidden="1"/>
    <row r="84442" hidden="1"/>
    <row r="84443" hidden="1"/>
    <row r="84444" hidden="1"/>
    <row r="84445" hidden="1"/>
    <row r="84446" hidden="1"/>
    <row r="84447" hidden="1"/>
    <row r="84448" hidden="1"/>
    <row r="84449" hidden="1"/>
    <row r="84450" hidden="1"/>
    <row r="84451" hidden="1"/>
    <row r="84452" hidden="1"/>
    <row r="84453" hidden="1"/>
    <row r="84454" hidden="1"/>
    <row r="84455" hidden="1"/>
    <row r="84456" hidden="1"/>
    <row r="84457" hidden="1"/>
    <row r="84458" hidden="1"/>
    <row r="84459" hidden="1"/>
    <row r="84460" hidden="1"/>
    <row r="84461" hidden="1"/>
    <row r="84462" hidden="1"/>
    <row r="84463" hidden="1"/>
    <row r="84464" hidden="1"/>
    <row r="84465" hidden="1"/>
    <row r="84466" hidden="1"/>
    <row r="84467" hidden="1"/>
    <row r="84468" hidden="1"/>
    <row r="84469" hidden="1"/>
    <row r="84470" hidden="1"/>
    <row r="84471" hidden="1"/>
    <row r="84472" hidden="1"/>
    <row r="84473" hidden="1"/>
    <row r="84474" hidden="1"/>
    <row r="84475" hidden="1"/>
    <row r="84476" hidden="1"/>
    <row r="84477" hidden="1"/>
    <row r="84478" hidden="1"/>
    <row r="84479" hidden="1"/>
    <row r="84480" hidden="1"/>
    <row r="84481" hidden="1"/>
    <row r="84482" hidden="1"/>
    <row r="84483" hidden="1"/>
    <row r="84484" hidden="1"/>
    <row r="84485" hidden="1"/>
    <row r="84486" hidden="1"/>
    <row r="84487" hidden="1"/>
    <row r="84488" hidden="1"/>
    <row r="84489" hidden="1"/>
    <row r="84490" hidden="1"/>
    <row r="84491" hidden="1"/>
    <row r="84492" hidden="1"/>
    <row r="84493" hidden="1"/>
    <row r="84494" hidden="1"/>
    <row r="84495" hidden="1"/>
    <row r="84496" hidden="1"/>
    <row r="84497" hidden="1"/>
    <row r="84498" hidden="1"/>
    <row r="84499" hidden="1"/>
    <row r="84500" hidden="1"/>
    <row r="84501" hidden="1"/>
    <row r="84502" hidden="1"/>
    <row r="84503" hidden="1"/>
    <row r="84504" hidden="1"/>
    <row r="84505" hidden="1"/>
    <row r="84506" hidden="1"/>
    <row r="84507" hidden="1"/>
    <row r="84508" hidden="1"/>
    <row r="84509" hidden="1"/>
    <row r="84510" hidden="1"/>
    <row r="84511" hidden="1"/>
    <row r="84512" hidden="1"/>
    <row r="84513" hidden="1"/>
    <row r="84514" hidden="1"/>
    <row r="84515" hidden="1"/>
    <row r="84516" hidden="1"/>
    <row r="84517" hidden="1"/>
    <row r="84518" hidden="1"/>
    <row r="84519" hidden="1"/>
    <row r="84520" hidden="1"/>
    <row r="84521" hidden="1"/>
    <row r="84522" hidden="1"/>
    <row r="84523" hidden="1"/>
    <row r="84524" hidden="1"/>
    <row r="84525" hidden="1"/>
    <row r="84526" hidden="1"/>
    <row r="84527" hidden="1"/>
    <row r="84528" hidden="1"/>
    <row r="84529" hidden="1"/>
    <row r="84530" hidden="1"/>
    <row r="84531" hidden="1"/>
    <row r="84532" hidden="1"/>
    <row r="84533" hidden="1"/>
    <row r="84534" hidden="1"/>
    <row r="84535" hidden="1"/>
    <row r="84536" hidden="1"/>
    <row r="84537" hidden="1"/>
    <row r="84538" hidden="1"/>
    <row r="84539" hidden="1"/>
    <row r="84540" hidden="1"/>
    <row r="84541" hidden="1"/>
    <row r="84542" hidden="1"/>
    <row r="84543" hidden="1"/>
    <row r="84544" hidden="1"/>
    <row r="84545" hidden="1"/>
    <row r="84546" hidden="1"/>
    <row r="84547" hidden="1"/>
    <row r="84548" hidden="1"/>
    <row r="84549" hidden="1"/>
    <row r="84550" hidden="1"/>
    <row r="84551" hidden="1"/>
    <row r="84552" hidden="1"/>
    <row r="84553" hidden="1"/>
    <row r="84554" hidden="1"/>
    <row r="84555" hidden="1"/>
    <row r="84556" hidden="1"/>
    <row r="84557" hidden="1"/>
    <row r="84558" hidden="1"/>
    <row r="84559" hidden="1"/>
    <row r="84560" hidden="1"/>
    <row r="84561" hidden="1"/>
    <row r="84562" hidden="1"/>
    <row r="84563" hidden="1"/>
    <row r="84564" hidden="1"/>
    <row r="84565" hidden="1"/>
    <row r="84566" hidden="1"/>
    <row r="84567" hidden="1"/>
    <row r="84568" hidden="1"/>
    <row r="84569" hidden="1"/>
    <row r="84570" hidden="1"/>
    <row r="84571" hidden="1"/>
    <row r="84572" hidden="1"/>
    <row r="84573" hidden="1"/>
    <row r="84574" hidden="1"/>
    <row r="84575" hidden="1"/>
    <row r="84576" hidden="1"/>
    <row r="84577" hidden="1"/>
    <row r="84578" hidden="1"/>
    <row r="84579" hidden="1"/>
    <row r="84580" hidden="1"/>
    <row r="84581" hidden="1"/>
    <row r="84582" hidden="1"/>
    <row r="84583" hidden="1"/>
    <row r="84584" hidden="1"/>
    <row r="84585" hidden="1"/>
    <row r="84586" hidden="1"/>
    <row r="84587" hidden="1"/>
    <row r="84588" hidden="1"/>
    <row r="84589" hidden="1"/>
    <row r="84590" hidden="1"/>
    <row r="84591" hidden="1"/>
    <row r="84592" hidden="1"/>
    <row r="84593" hidden="1"/>
    <row r="84594" hidden="1"/>
    <row r="84595" hidden="1"/>
    <row r="84596" hidden="1"/>
    <row r="84597" hidden="1"/>
    <row r="84598" hidden="1"/>
    <row r="84599" hidden="1"/>
    <row r="84600" hidden="1"/>
    <row r="84601" hidden="1"/>
    <row r="84602" hidden="1"/>
    <row r="84603" hidden="1"/>
    <row r="84604" hidden="1"/>
    <row r="84605" hidden="1"/>
    <row r="84606" hidden="1"/>
    <row r="84607" hidden="1"/>
    <row r="84608" hidden="1"/>
    <row r="84609" hidden="1"/>
    <row r="84610" hidden="1"/>
    <row r="84611" hidden="1"/>
    <row r="84612" hidden="1"/>
    <row r="84613" hidden="1"/>
    <row r="84614" hidden="1"/>
    <row r="84615" hidden="1"/>
    <row r="84616" hidden="1"/>
    <row r="84617" hidden="1"/>
    <row r="84618" hidden="1"/>
    <row r="84619" hidden="1"/>
    <row r="84620" hidden="1"/>
    <row r="84621" hidden="1"/>
    <row r="84622" hidden="1"/>
    <row r="84623" hidden="1"/>
    <row r="84624" hidden="1"/>
    <row r="84625" hidden="1"/>
    <row r="84626" hidden="1"/>
    <row r="84627" hidden="1"/>
    <row r="84628" hidden="1"/>
    <row r="84629" hidden="1"/>
    <row r="84630" hidden="1"/>
    <row r="84631" hidden="1"/>
    <row r="84632" hidden="1"/>
    <row r="84633" hidden="1"/>
    <row r="84634" hidden="1"/>
    <row r="84635" hidden="1"/>
    <row r="84636" hidden="1"/>
    <row r="84637" hidden="1"/>
    <row r="84638" hidden="1"/>
    <row r="84639" hidden="1"/>
    <row r="84640" hidden="1"/>
    <row r="84641" hidden="1"/>
    <row r="84642" hidden="1"/>
    <row r="84643" hidden="1"/>
    <row r="84644" hidden="1"/>
    <row r="84645" hidden="1"/>
    <row r="84646" hidden="1"/>
    <row r="84647" hidden="1"/>
    <row r="84648" hidden="1"/>
    <row r="84649" hidden="1"/>
    <row r="84650" hidden="1"/>
    <row r="84651" hidden="1"/>
    <row r="84652" hidden="1"/>
    <row r="84653" hidden="1"/>
    <row r="84654" hidden="1"/>
    <row r="84655" hidden="1"/>
    <row r="84656" hidden="1"/>
    <row r="84657" hidden="1"/>
    <row r="84658" hidden="1"/>
    <row r="84659" hidden="1"/>
    <row r="84660" hidden="1"/>
    <row r="84661" hidden="1"/>
    <row r="84662" hidden="1"/>
    <row r="84663" hidden="1"/>
    <row r="84664" hidden="1"/>
    <row r="84665" hidden="1"/>
    <row r="84666" hidden="1"/>
    <row r="84667" hidden="1"/>
    <row r="84668" hidden="1"/>
    <row r="84669" hidden="1"/>
    <row r="84670" hidden="1"/>
    <row r="84671" hidden="1"/>
    <row r="84672" hidden="1"/>
    <row r="84673" hidden="1"/>
    <row r="84674" hidden="1"/>
    <row r="84675" hidden="1"/>
    <row r="84676" hidden="1"/>
    <row r="84677" hidden="1"/>
    <row r="84678" hidden="1"/>
    <row r="84679" hidden="1"/>
    <row r="84680" hidden="1"/>
    <row r="84681" hidden="1"/>
    <row r="84682" hidden="1"/>
    <row r="84683" hidden="1"/>
    <row r="84684" hidden="1"/>
    <row r="84685" hidden="1"/>
    <row r="84686" hidden="1"/>
    <row r="84687" hidden="1"/>
    <row r="84688" hidden="1"/>
    <row r="84689" hidden="1"/>
    <row r="84690" hidden="1"/>
    <row r="84691" hidden="1"/>
    <row r="84692" hidden="1"/>
    <row r="84693" hidden="1"/>
    <row r="84694" hidden="1"/>
    <row r="84695" hidden="1"/>
    <row r="84696" hidden="1"/>
    <row r="84697" hidden="1"/>
    <row r="84698" hidden="1"/>
    <row r="84699" hidden="1"/>
    <row r="84700" hidden="1"/>
    <row r="84701" hidden="1"/>
    <row r="84702" hidden="1"/>
    <row r="84703" hidden="1"/>
    <row r="84704" hidden="1"/>
    <row r="84705" hidden="1"/>
    <row r="84706" hidden="1"/>
    <row r="84707" hidden="1"/>
    <row r="84708" hidden="1"/>
    <row r="84709" hidden="1"/>
    <row r="84710" hidden="1"/>
    <row r="84711" hidden="1"/>
    <row r="84712" hidden="1"/>
    <row r="84713" hidden="1"/>
    <row r="84714" hidden="1"/>
    <row r="84715" hidden="1"/>
    <row r="84716" hidden="1"/>
    <row r="84717" hidden="1"/>
    <row r="84718" hidden="1"/>
    <row r="84719" hidden="1"/>
    <row r="84720" hidden="1"/>
    <row r="84721" hidden="1"/>
    <row r="84722" hidden="1"/>
    <row r="84723" hidden="1"/>
    <row r="84724" hidden="1"/>
    <row r="84725" hidden="1"/>
    <row r="84726" hidden="1"/>
    <row r="84727" hidden="1"/>
    <row r="84728" hidden="1"/>
    <row r="84729" hidden="1"/>
    <row r="84730" hidden="1"/>
    <row r="84731" hidden="1"/>
    <row r="84732" hidden="1"/>
    <row r="84733" hidden="1"/>
    <row r="84734" hidden="1"/>
    <row r="84735" hidden="1"/>
    <row r="84736" hidden="1"/>
    <row r="84737" hidden="1"/>
    <row r="84738" hidden="1"/>
    <row r="84739" hidden="1"/>
    <row r="84740" hidden="1"/>
    <row r="84741" hidden="1"/>
    <row r="84742" hidden="1"/>
    <row r="84743" hidden="1"/>
    <row r="84744" hidden="1"/>
    <row r="84745" hidden="1"/>
    <row r="84746" hidden="1"/>
    <row r="84747" hidden="1"/>
    <row r="84748" hidden="1"/>
    <row r="84749" hidden="1"/>
    <row r="84750" hidden="1"/>
    <row r="84751" hidden="1"/>
    <row r="84752" hidden="1"/>
    <row r="84753" hidden="1"/>
    <row r="84754" hidden="1"/>
    <row r="84755" hidden="1"/>
    <row r="84756" hidden="1"/>
    <row r="84757" hidden="1"/>
    <row r="84758" hidden="1"/>
    <row r="84759" hidden="1"/>
    <row r="84760" hidden="1"/>
    <row r="84761" hidden="1"/>
    <row r="84762" hidden="1"/>
    <row r="84763" hidden="1"/>
    <row r="84764" hidden="1"/>
    <row r="84765" hidden="1"/>
    <row r="84766" hidden="1"/>
    <row r="84767" hidden="1"/>
    <row r="84768" hidden="1"/>
    <row r="84769" hidden="1"/>
    <row r="84770" hidden="1"/>
    <row r="84771" hidden="1"/>
    <row r="84772" hidden="1"/>
    <row r="84773" hidden="1"/>
    <row r="84774" hidden="1"/>
    <row r="84775" hidden="1"/>
    <row r="84776" hidden="1"/>
    <row r="84777" hidden="1"/>
    <row r="84778" hidden="1"/>
    <row r="84779" hidden="1"/>
    <row r="84780" hidden="1"/>
    <row r="84781" hidden="1"/>
    <row r="84782" hidden="1"/>
    <row r="84783" hidden="1"/>
    <row r="84784" hidden="1"/>
    <row r="84785" hidden="1"/>
    <row r="84786" hidden="1"/>
    <row r="84787" hidden="1"/>
    <row r="84788" hidden="1"/>
    <row r="84789" hidden="1"/>
    <row r="84790" hidden="1"/>
    <row r="84791" hidden="1"/>
    <row r="84792" hidden="1"/>
    <row r="84793" hidden="1"/>
    <row r="84794" hidden="1"/>
    <row r="84795" hidden="1"/>
    <row r="84796" hidden="1"/>
    <row r="84797" hidden="1"/>
    <row r="84798" hidden="1"/>
    <row r="84799" hidden="1"/>
    <row r="84800" hidden="1"/>
    <row r="84801" hidden="1"/>
    <row r="84802" hidden="1"/>
    <row r="84803" hidden="1"/>
    <row r="84804" hidden="1"/>
    <row r="84805" hidden="1"/>
    <row r="84806" hidden="1"/>
    <row r="84807" hidden="1"/>
    <row r="84808" hidden="1"/>
    <row r="84809" hidden="1"/>
    <row r="84810" hidden="1"/>
    <row r="84811" hidden="1"/>
    <row r="84812" hidden="1"/>
    <row r="84813" hidden="1"/>
    <row r="84814" hidden="1"/>
    <row r="84815" hidden="1"/>
    <row r="84816" hidden="1"/>
    <row r="84817" hidden="1"/>
    <row r="84818" hidden="1"/>
    <row r="84819" hidden="1"/>
    <row r="84820" hidden="1"/>
    <row r="84821" hidden="1"/>
    <row r="84822" hidden="1"/>
    <row r="84823" hidden="1"/>
    <row r="84824" hidden="1"/>
    <row r="84825" hidden="1"/>
    <row r="84826" hidden="1"/>
    <row r="84827" hidden="1"/>
    <row r="84828" hidden="1"/>
    <row r="84829" hidden="1"/>
    <row r="84830" hidden="1"/>
    <row r="84831" hidden="1"/>
    <row r="84832" hidden="1"/>
    <row r="84833" hidden="1"/>
    <row r="84834" hidden="1"/>
    <row r="84835" hidden="1"/>
    <row r="84836" hidden="1"/>
    <row r="84837" hidden="1"/>
    <row r="84838" hidden="1"/>
    <row r="84839" hidden="1"/>
    <row r="84840" hidden="1"/>
    <row r="84841" hidden="1"/>
    <row r="84842" hidden="1"/>
    <row r="84843" hidden="1"/>
    <row r="84844" hidden="1"/>
    <row r="84845" hidden="1"/>
    <row r="84846" hidden="1"/>
    <row r="84847" hidden="1"/>
    <row r="84848" hidden="1"/>
    <row r="84849" hidden="1"/>
    <row r="84850" hidden="1"/>
    <row r="84851" hidden="1"/>
    <row r="84852" hidden="1"/>
    <row r="84853" hidden="1"/>
    <row r="84854" hidden="1"/>
    <row r="84855" hidden="1"/>
    <row r="84856" hidden="1"/>
    <row r="84857" hidden="1"/>
    <row r="84858" hidden="1"/>
    <row r="84859" hidden="1"/>
    <row r="84860" hidden="1"/>
    <row r="84861" hidden="1"/>
    <row r="84862" hidden="1"/>
    <row r="84863" hidden="1"/>
    <row r="84864" hidden="1"/>
    <row r="84865" hidden="1"/>
    <row r="84866" hidden="1"/>
    <row r="84867" hidden="1"/>
    <row r="84868" hidden="1"/>
    <row r="84869" hidden="1"/>
    <row r="84870" hidden="1"/>
    <row r="84871" hidden="1"/>
    <row r="84872" hidden="1"/>
    <row r="84873" hidden="1"/>
    <row r="84874" hidden="1"/>
    <row r="84875" hidden="1"/>
    <row r="84876" hidden="1"/>
    <row r="84877" hidden="1"/>
    <row r="84878" hidden="1"/>
    <row r="84879" hidden="1"/>
    <row r="84880" hidden="1"/>
    <row r="84881" hidden="1"/>
    <row r="84882" hidden="1"/>
    <row r="84883" hidden="1"/>
    <row r="84884" hidden="1"/>
    <row r="84885" hidden="1"/>
    <row r="84886" hidden="1"/>
    <row r="84887" hidden="1"/>
    <row r="84888" hidden="1"/>
    <row r="84889" hidden="1"/>
    <row r="84890" hidden="1"/>
    <row r="84891" hidden="1"/>
    <row r="84892" hidden="1"/>
    <row r="84893" hidden="1"/>
    <row r="84894" hidden="1"/>
    <row r="84895" hidden="1"/>
    <row r="84896" hidden="1"/>
    <row r="84897" hidden="1"/>
    <row r="84898" hidden="1"/>
    <row r="84899" hidden="1"/>
    <row r="84900" hidden="1"/>
    <row r="84901" hidden="1"/>
    <row r="84902" hidden="1"/>
    <row r="84903" hidden="1"/>
    <row r="84904" hidden="1"/>
    <row r="84905" hidden="1"/>
    <row r="84906" hidden="1"/>
    <row r="84907" hidden="1"/>
    <row r="84908" hidden="1"/>
    <row r="84909" hidden="1"/>
    <row r="84910" hidden="1"/>
    <row r="84911" hidden="1"/>
    <row r="84912" hidden="1"/>
    <row r="84913" hidden="1"/>
    <row r="84914" hidden="1"/>
    <row r="84915" hidden="1"/>
    <row r="84916" hidden="1"/>
    <row r="84917" hidden="1"/>
    <row r="84918" hidden="1"/>
    <row r="84919" hidden="1"/>
    <row r="84920" hidden="1"/>
    <row r="84921" hidden="1"/>
    <row r="84922" hidden="1"/>
    <row r="84923" hidden="1"/>
    <row r="84924" hidden="1"/>
    <row r="84925" hidden="1"/>
    <row r="84926" hidden="1"/>
    <row r="84927" hidden="1"/>
    <row r="84928" hidden="1"/>
    <row r="84929" hidden="1"/>
    <row r="84930" hidden="1"/>
    <row r="84931" hidden="1"/>
    <row r="84932" hidden="1"/>
    <row r="84933" hidden="1"/>
    <row r="84934" hidden="1"/>
    <row r="84935" hidden="1"/>
    <row r="84936" hidden="1"/>
    <row r="84937" hidden="1"/>
    <row r="84938" hidden="1"/>
    <row r="84939" hidden="1"/>
    <row r="84940" hidden="1"/>
    <row r="84941" hidden="1"/>
    <row r="84942" hidden="1"/>
    <row r="84943" hidden="1"/>
    <row r="84944" hidden="1"/>
    <row r="84945" hidden="1"/>
    <row r="84946" hidden="1"/>
    <row r="84947" hidden="1"/>
    <row r="84948" hidden="1"/>
    <row r="84949" hidden="1"/>
    <row r="84950" hidden="1"/>
    <row r="84951" hidden="1"/>
    <row r="84952" hidden="1"/>
    <row r="84953" hidden="1"/>
    <row r="84954" hidden="1"/>
    <row r="84955" hidden="1"/>
    <row r="84956" hidden="1"/>
    <row r="84957" hidden="1"/>
    <row r="84958" hidden="1"/>
    <row r="84959" hidden="1"/>
    <row r="84960" hidden="1"/>
    <row r="84961" hidden="1"/>
    <row r="84962" hidden="1"/>
    <row r="84963" hidden="1"/>
    <row r="84964" hidden="1"/>
    <row r="84965" hidden="1"/>
    <row r="84966" hidden="1"/>
    <row r="84967" hidden="1"/>
    <row r="84968" hidden="1"/>
    <row r="84969" hidden="1"/>
    <row r="84970" hidden="1"/>
    <row r="84971" hidden="1"/>
    <row r="84972" hidden="1"/>
    <row r="84973" hidden="1"/>
    <row r="84974" hidden="1"/>
    <row r="84975" hidden="1"/>
    <row r="84976" hidden="1"/>
    <row r="84977" hidden="1"/>
    <row r="84978" hidden="1"/>
    <row r="84979" hidden="1"/>
    <row r="84980" hidden="1"/>
    <row r="84981" hidden="1"/>
    <row r="84982" hidden="1"/>
    <row r="84983" hidden="1"/>
    <row r="84984" hidden="1"/>
    <row r="84985" hidden="1"/>
    <row r="84986" hidden="1"/>
    <row r="84987" hidden="1"/>
    <row r="84988" hidden="1"/>
    <row r="84989" hidden="1"/>
    <row r="84990" hidden="1"/>
    <row r="84991" hidden="1"/>
    <row r="84992" hidden="1"/>
    <row r="84993" hidden="1"/>
    <row r="84994" hidden="1"/>
    <row r="84995" hidden="1"/>
    <row r="84996" hidden="1"/>
    <row r="84997" hidden="1"/>
    <row r="84998" hidden="1"/>
    <row r="84999" hidden="1"/>
    <row r="85000" hidden="1"/>
    <row r="85001" hidden="1"/>
    <row r="85002" hidden="1"/>
    <row r="85003" hidden="1"/>
    <row r="85004" hidden="1"/>
    <row r="85005" hidden="1"/>
    <row r="85006" hidden="1"/>
    <row r="85007" hidden="1"/>
    <row r="85008" hidden="1"/>
    <row r="85009" hidden="1"/>
    <row r="85010" hidden="1"/>
    <row r="85011" hidden="1"/>
    <row r="85012" hidden="1"/>
    <row r="85013" hidden="1"/>
    <row r="85014" hidden="1"/>
    <row r="85015" hidden="1"/>
    <row r="85016" hidden="1"/>
    <row r="85017" hidden="1"/>
    <row r="85018" hidden="1"/>
    <row r="85019" hidden="1"/>
    <row r="85020" hidden="1"/>
    <row r="85021" hidden="1"/>
    <row r="85022" hidden="1"/>
    <row r="85023" hidden="1"/>
    <row r="85024" hidden="1"/>
    <row r="85025" hidden="1"/>
    <row r="85026" hidden="1"/>
    <row r="85027" hidden="1"/>
    <row r="85028" hidden="1"/>
    <row r="85029" hidden="1"/>
    <row r="85030" hidden="1"/>
    <row r="85031" hidden="1"/>
    <row r="85032" hidden="1"/>
    <row r="85033" hidden="1"/>
    <row r="85034" hidden="1"/>
    <row r="85035" hidden="1"/>
    <row r="85036" hidden="1"/>
    <row r="85037" hidden="1"/>
    <row r="85038" hidden="1"/>
    <row r="85039" hidden="1"/>
    <row r="85040" hidden="1"/>
    <row r="85041" hidden="1"/>
    <row r="85042" hidden="1"/>
    <row r="85043" hidden="1"/>
    <row r="85044" hidden="1"/>
    <row r="85045" hidden="1"/>
    <row r="85046" hidden="1"/>
    <row r="85047" hidden="1"/>
    <row r="85048" hidden="1"/>
    <row r="85049" hidden="1"/>
    <row r="85050" hidden="1"/>
    <row r="85051" hidden="1"/>
    <row r="85052" hidden="1"/>
    <row r="85053" hidden="1"/>
    <row r="85054" hidden="1"/>
    <row r="85055" hidden="1"/>
    <row r="85056" hidden="1"/>
    <row r="85057" hidden="1"/>
    <row r="85058" hidden="1"/>
    <row r="85059" hidden="1"/>
    <row r="85060" hidden="1"/>
    <row r="85061" hidden="1"/>
    <row r="85062" hidden="1"/>
    <row r="85063" hidden="1"/>
    <row r="85064" hidden="1"/>
    <row r="85065" hidden="1"/>
    <row r="85066" hidden="1"/>
    <row r="85067" hidden="1"/>
    <row r="85068" hidden="1"/>
    <row r="85069" hidden="1"/>
    <row r="85070" hidden="1"/>
    <row r="85071" hidden="1"/>
    <row r="85072" hidden="1"/>
    <row r="85073" hidden="1"/>
    <row r="85074" hidden="1"/>
    <row r="85075" hidden="1"/>
    <row r="85076" hidden="1"/>
    <row r="85077" hidden="1"/>
    <row r="85078" hidden="1"/>
    <row r="85079" hidden="1"/>
    <row r="85080" hidden="1"/>
    <row r="85081" hidden="1"/>
    <row r="85082" hidden="1"/>
    <row r="85083" hidden="1"/>
    <row r="85084" hidden="1"/>
    <row r="85085" hidden="1"/>
    <row r="85086" hidden="1"/>
    <row r="85087" hidden="1"/>
    <row r="85088" hidden="1"/>
    <row r="85089" hidden="1"/>
    <row r="85090" hidden="1"/>
    <row r="85091" hidden="1"/>
    <row r="85092" hidden="1"/>
    <row r="85093" hidden="1"/>
    <row r="85094" hidden="1"/>
    <row r="85095" hidden="1"/>
    <row r="85096" hidden="1"/>
    <row r="85097" hidden="1"/>
    <row r="85098" hidden="1"/>
    <row r="85099" hidden="1"/>
    <row r="85100" hidden="1"/>
    <row r="85101" hidden="1"/>
    <row r="85102" hidden="1"/>
    <row r="85103" hidden="1"/>
    <row r="85104" hidden="1"/>
    <row r="85105" hidden="1"/>
    <row r="85106" hidden="1"/>
    <row r="85107" hidden="1"/>
    <row r="85108" hidden="1"/>
    <row r="85109" hidden="1"/>
    <row r="85110" hidden="1"/>
    <row r="85111" hidden="1"/>
    <row r="85112" hidden="1"/>
    <row r="85113" hidden="1"/>
    <row r="85114" hidden="1"/>
    <row r="85115" hidden="1"/>
    <row r="85116" hidden="1"/>
    <row r="85117" hidden="1"/>
    <row r="85118" hidden="1"/>
    <row r="85119" hidden="1"/>
    <row r="85120" hidden="1"/>
    <row r="85121" hidden="1"/>
    <row r="85122" hidden="1"/>
    <row r="85123" hidden="1"/>
    <row r="85124" hidden="1"/>
    <row r="85125" hidden="1"/>
    <row r="85126" hidden="1"/>
    <row r="85127" hidden="1"/>
    <row r="85128" hidden="1"/>
    <row r="85129" hidden="1"/>
    <row r="85130" hidden="1"/>
    <row r="85131" hidden="1"/>
    <row r="85132" hidden="1"/>
    <row r="85133" hidden="1"/>
    <row r="85134" hidden="1"/>
    <row r="85135" hidden="1"/>
    <row r="85136" hidden="1"/>
    <row r="85137" hidden="1"/>
    <row r="85138" hidden="1"/>
    <row r="85139" hidden="1"/>
    <row r="85140" hidden="1"/>
    <row r="85141" hidden="1"/>
    <row r="85142" hidden="1"/>
    <row r="85143" hidden="1"/>
    <row r="85144" hidden="1"/>
    <row r="85145" hidden="1"/>
    <row r="85146" hidden="1"/>
    <row r="85147" hidden="1"/>
    <row r="85148" hidden="1"/>
    <row r="85149" hidden="1"/>
    <row r="85150" hidden="1"/>
    <row r="85151" hidden="1"/>
    <row r="85152" hidden="1"/>
    <row r="85153" hidden="1"/>
    <row r="85154" hidden="1"/>
    <row r="85155" hidden="1"/>
    <row r="85156" hidden="1"/>
    <row r="85157" hidden="1"/>
    <row r="85158" hidden="1"/>
    <row r="85159" hidden="1"/>
    <row r="85160" hidden="1"/>
    <row r="85161" hidden="1"/>
    <row r="85162" hidden="1"/>
    <row r="85163" hidden="1"/>
    <row r="85164" hidden="1"/>
    <row r="85165" hidden="1"/>
    <row r="85166" hidden="1"/>
    <row r="85167" hidden="1"/>
    <row r="85168" hidden="1"/>
    <row r="85169" hidden="1"/>
    <row r="85170" hidden="1"/>
    <row r="85171" hidden="1"/>
    <row r="85172" hidden="1"/>
    <row r="85173" hidden="1"/>
    <row r="85174" hidden="1"/>
    <row r="85175" hidden="1"/>
    <row r="85176" hidden="1"/>
    <row r="85177" hidden="1"/>
    <row r="85178" hidden="1"/>
    <row r="85179" hidden="1"/>
    <row r="85180" hidden="1"/>
    <row r="85181" hidden="1"/>
    <row r="85182" hidden="1"/>
    <row r="85183" hidden="1"/>
    <row r="85184" hidden="1"/>
    <row r="85185" hidden="1"/>
    <row r="85186" hidden="1"/>
    <row r="85187" hidden="1"/>
    <row r="85188" hidden="1"/>
    <row r="85189" hidden="1"/>
    <row r="85190" hidden="1"/>
    <row r="85191" hidden="1"/>
    <row r="85192" hidden="1"/>
    <row r="85193" hidden="1"/>
    <row r="85194" hidden="1"/>
    <row r="85195" hidden="1"/>
    <row r="85196" hidden="1"/>
    <row r="85197" hidden="1"/>
    <row r="85198" hidden="1"/>
    <row r="85199" hidden="1"/>
    <row r="85200" hidden="1"/>
    <row r="85201" hidden="1"/>
    <row r="85202" hidden="1"/>
    <row r="85203" hidden="1"/>
    <row r="85204" hidden="1"/>
    <row r="85205" hidden="1"/>
    <row r="85206" hidden="1"/>
    <row r="85207" hidden="1"/>
    <row r="85208" hidden="1"/>
    <row r="85209" hidden="1"/>
    <row r="85210" hidden="1"/>
    <row r="85211" hidden="1"/>
    <row r="85212" hidden="1"/>
    <row r="85213" hidden="1"/>
    <row r="85214" hidden="1"/>
    <row r="85215" hidden="1"/>
    <row r="85216" hidden="1"/>
    <row r="85217" hidden="1"/>
    <row r="85218" hidden="1"/>
    <row r="85219" hidden="1"/>
    <row r="85220" hidden="1"/>
    <row r="85221" hidden="1"/>
    <row r="85222" hidden="1"/>
    <row r="85223" hidden="1"/>
    <row r="85224" hidden="1"/>
    <row r="85225" hidden="1"/>
    <row r="85226" hidden="1"/>
    <row r="85227" hidden="1"/>
    <row r="85228" hidden="1"/>
    <row r="85229" hidden="1"/>
    <row r="85230" hidden="1"/>
    <row r="85231" hidden="1"/>
    <row r="85232" hidden="1"/>
    <row r="85233" hidden="1"/>
    <row r="85234" hidden="1"/>
    <row r="85235" hidden="1"/>
    <row r="85236" hidden="1"/>
    <row r="85237" hidden="1"/>
    <row r="85238" hidden="1"/>
    <row r="85239" hidden="1"/>
    <row r="85240" hidden="1"/>
    <row r="85241" hidden="1"/>
    <row r="85242" hidden="1"/>
    <row r="85243" hidden="1"/>
    <row r="85244" hidden="1"/>
    <row r="85245" hidden="1"/>
    <row r="85246" hidden="1"/>
    <row r="85247" hidden="1"/>
    <row r="85248" hidden="1"/>
    <row r="85249" hidden="1"/>
    <row r="85250" hidden="1"/>
    <row r="85251" hidden="1"/>
    <row r="85252" hidden="1"/>
    <row r="85253" hidden="1"/>
    <row r="85254" hidden="1"/>
    <row r="85255" hidden="1"/>
    <row r="85256" hidden="1"/>
    <row r="85257" hidden="1"/>
    <row r="85258" hidden="1"/>
    <row r="85259" hidden="1"/>
    <row r="85260" hidden="1"/>
    <row r="85261" hidden="1"/>
    <row r="85262" hidden="1"/>
    <row r="85263" hidden="1"/>
    <row r="85264" hidden="1"/>
    <row r="85265" hidden="1"/>
    <row r="85266" hidden="1"/>
    <row r="85267" hidden="1"/>
    <row r="85268" hidden="1"/>
    <row r="85269" hidden="1"/>
    <row r="85270" hidden="1"/>
    <row r="85271" hidden="1"/>
    <row r="85272" hidden="1"/>
    <row r="85273" hidden="1"/>
    <row r="85274" hidden="1"/>
    <row r="85275" hidden="1"/>
    <row r="85276" hidden="1"/>
    <row r="85277" hidden="1"/>
    <row r="85278" hidden="1"/>
    <row r="85279" hidden="1"/>
    <row r="85280" hidden="1"/>
    <row r="85281" hidden="1"/>
    <row r="85282" hidden="1"/>
    <row r="85283" hidden="1"/>
    <row r="85284" hidden="1"/>
    <row r="85285" hidden="1"/>
    <row r="85286" hidden="1"/>
    <row r="85287" hidden="1"/>
    <row r="85288" hidden="1"/>
    <row r="85289" hidden="1"/>
    <row r="85290" hidden="1"/>
    <row r="85291" hidden="1"/>
    <row r="85292" hidden="1"/>
    <row r="85293" hidden="1"/>
    <row r="85294" hidden="1"/>
    <row r="85295" hidden="1"/>
    <row r="85296" hidden="1"/>
    <row r="85297" hidden="1"/>
    <row r="85298" hidden="1"/>
    <row r="85299" hidden="1"/>
    <row r="85300" hidden="1"/>
    <row r="85301" hidden="1"/>
    <row r="85302" hidden="1"/>
    <row r="85303" hidden="1"/>
    <row r="85304" hidden="1"/>
    <row r="85305" hidden="1"/>
    <row r="85306" hidden="1"/>
    <row r="85307" hidden="1"/>
    <row r="85308" hidden="1"/>
    <row r="85309" hidden="1"/>
    <row r="85310" hidden="1"/>
    <row r="85311" hidden="1"/>
    <row r="85312" hidden="1"/>
    <row r="85313" hidden="1"/>
    <row r="85314" hidden="1"/>
    <row r="85315" hidden="1"/>
    <row r="85316" hidden="1"/>
    <row r="85317" hidden="1"/>
    <row r="85318" hidden="1"/>
    <row r="85319" hidden="1"/>
    <row r="85320" hidden="1"/>
    <row r="85321" hidden="1"/>
    <row r="85322" hidden="1"/>
    <row r="85323" hidden="1"/>
    <row r="85324" hidden="1"/>
    <row r="85325" hidden="1"/>
    <row r="85326" hidden="1"/>
    <row r="85327" hidden="1"/>
    <row r="85328" hidden="1"/>
    <row r="85329" hidden="1"/>
    <row r="85330" hidden="1"/>
    <row r="85331" hidden="1"/>
    <row r="85332" hidden="1"/>
    <row r="85333" hidden="1"/>
    <row r="85334" hidden="1"/>
    <row r="85335" hidden="1"/>
    <row r="85336" hidden="1"/>
    <row r="85337" hidden="1"/>
    <row r="85338" hidden="1"/>
    <row r="85339" hidden="1"/>
    <row r="85340" hidden="1"/>
    <row r="85341" hidden="1"/>
    <row r="85342" hidden="1"/>
    <row r="85343" hidden="1"/>
    <row r="85344" hidden="1"/>
    <row r="85345" hidden="1"/>
    <row r="85346" hidden="1"/>
    <row r="85347" hidden="1"/>
    <row r="85348" hidden="1"/>
    <row r="85349" hidden="1"/>
    <row r="85350" hidden="1"/>
    <row r="85351" hidden="1"/>
    <row r="85352" hidden="1"/>
    <row r="85353" hidden="1"/>
    <row r="85354" hidden="1"/>
    <row r="85355" hidden="1"/>
    <row r="85356" hidden="1"/>
    <row r="85357" hidden="1"/>
    <row r="85358" hidden="1"/>
    <row r="85359" hidden="1"/>
    <row r="85360" hidden="1"/>
    <row r="85361" hidden="1"/>
    <row r="85362" hidden="1"/>
    <row r="85363" hidden="1"/>
    <row r="85364" hidden="1"/>
    <row r="85365" hidden="1"/>
    <row r="85366" hidden="1"/>
    <row r="85367" hidden="1"/>
    <row r="85368" hidden="1"/>
    <row r="85369" hidden="1"/>
    <row r="85370" hidden="1"/>
    <row r="85371" hidden="1"/>
    <row r="85372" hidden="1"/>
    <row r="85373" hidden="1"/>
    <row r="85374" hidden="1"/>
    <row r="85375" hidden="1"/>
    <row r="85376" hidden="1"/>
    <row r="85377" hidden="1"/>
    <row r="85378" hidden="1"/>
    <row r="85379" hidden="1"/>
    <row r="85380" hidden="1"/>
    <row r="85381" hidden="1"/>
    <row r="85382" hidden="1"/>
    <row r="85383" hidden="1"/>
    <row r="85384" hidden="1"/>
    <row r="85385" hidden="1"/>
    <row r="85386" hidden="1"/>
    <row r="85387" hidden="1"/>
    <row r="85388" hidden="1"/>
    <row r="85389" hidden="1"/>
    <row r="85390" hidden="1"/>
    <row r="85391" hidden="1"/>
    <row r="85392" hidden="1"/>
    <row r="85393" hidden="1"/>
    <row r="85394" hidden="1"/>
    <row r="85395" hidden="1"/>
    <row r="85396" hidden="1"/>
    <row r="85397" hidden="1"/>
    <row r="85398" hidden="1"/>
    <row r="85399" hidden="1"/>
    <row r="85400" hidden="1"/>
    <row r="85401" hidden="1"/>
    <row r="85402" hidden="1"/>
    <row r="85403" hidden="1"/>
    <row r="85404" hidden="1"/>
    <row r="85405" hidden="1"/>
    <row r="85406" hidden="1"/>
    <row r="85407" hidden="1"/>
    <row r="85408" hidden="1"/>
    <row r="85409" hidden="1"/>
    <row r="85410" hidden="1"/>
    <row r="85411" hidden="1"/>
    <row r="85412" hidden="1"/>
    <row r="85413" hidden="1"/>
    <row r="85414" hidden="1"/>
    <row r="85415" hidden="1"/>
    <row r="85416" hidden="1"/>
    <row r="85417" hidden="1"/>
    <row r="85418" hidden="1"/>
    <row r="85419" hidden="1"/>
    <row r="85420" hidden="1"/>
    <row r="85421" hidden="1"/>
    <row r="85422" hidden="1"/>
    <row r="85423" hidden="1"/>
    <row r="85424" hidden="1"/>
    <row r="85425" hidden="1"/>
    <row r="85426" hidden="1"/>
    <row r="85427" hidden="1"/>
    <row r="85428" hidden="1"/>
    <row r="85429" hidden="1"/>
    <row r="85430" hidden="1"/>
    <row r="85431" hidden="1"/>
    <row r="85432" hidden="1"/>
    <row r="85433" hidden="1"/>
    <row r="85434" hidden="1"/>
    <row r="85435" hidden="1"/>
    <row r="85436" hidden="1"/>
    <row r="85437" hidden="1"/>
    <row r="85438" hidden="1"/>
    <row r="85439" hidden="1"/>
    <row r="85440" hidden="1"/>
    <row r="85441" hidden="1"/>
    <row r="85442" hidden="1"/>
    <row r="85443" hidden="1"/>
    <row r="85444" hidden="1"/>
    <row r="85445" hidden="1"/>
    <row r="85446" hidden="1"/>
    <row r="85447" hidden="1"/>
    <row r="85448" hidden="1"/>
    <row r="85449" hidden="1"/>
    <row r="85450" hidden="1"/>
    <row r="85451" hidden="1"/>
    <row r="85452" hidden="1"/>
    <row r="85453" hidden="1"/>
    <row r="85454" hidden="1"/>
    <row r="85455" hidden="1"/>
    <row r="85456" hidden="1"/>
    <row r="85457" hidden="1"/>
    <row r="85458" hidden="1"/>
    <row r="85459" hidden="1"/>
    <row r="85460" hidden="1"/>
    <row r="85461" hidden="1"/>
    <row r="85462" hidden="1"/>
    <row r="85463" hidden="1"/>
    <row r="85464" hidden="1"/>
    <row r="85465" hidden="1"/>
    <row r="85466" hidden="1"/>
    <row r="85467" hidden="1"/>
    <row r="85468" hidden="1"/>
    <row r="85469" hidden="1"/>
    <row r="85470" hidden="1"/>
    <row r="85471" hidden="1"/>
    <row r="85472" hidden="1"/>
    <row r="85473" hidden="1"/>
    <row r="85474" hidden="1"/>
    <row r="85475" hidden="1"/>
    <row r="85476" hidden="1"/>
    <row r="85477" hidden="1"/>
    <row r="85478" hidden="1"/>
    <row r="85479" hidden="1"/>
    <row r="85480" hidden="1"/>
    <row r="85481" hidden="1"/>
    <row r="85482" hidden="1"/>
    <row r="85483" hidden="1"/>
    <row r="85484" hidden="1"/>
    <row r="85485" hidden="1"/>
    <row r="85486" hidden="1"/>
    <row r="85487" hidden="1"/>
    <row r="85488" hidden="1"/>
    <row r="85489" hidden="1"/>
    <row r="85490" hidden="1"/>
    <row r="85491" hidden="1"/>
    <row r="85492" hidden="1"/>
    <row r="85493" hidden="1"/>
    <row r="85494" hidden="1"/>
    <row r="85495" hidden="1"/>
    <row r="85496" hidden="1"/>
    <row r="85497" hidden="1"/>
    <row r="85498" hidden="1"/>
    <row r="85499" hidden="1"/>
    <row r="85500" hidden="1"/>
    <row r="85501" hidden="1"/>
    <row r="85502" hidden="1"/>
    <row r="85503" hidden="1"/>
    <row r="85504" hidden="1"/>
    <row r="85505" hidden="1"/>
    <row r="85506" hidden="1"/>
    <row r="85507" hidden="1"/>
    <row r="85508" hidden="1"/>
    <row r="85509" hidden="1"/>
    <row r="85510" hidden="1"/>
    <row r="85511" hidden="1"/>
    <row r="85512" hidden="1"/>
    <row r="85513" hidden="1"/>
    <row r="85514" hidden="1"/>
    <row r="85515" hidden="1"/>
    <row r="85516" hidden="1"/>
    <row r="85517" hidden="1"/>
    <row r="85518" hidden="1"/>
    <row r="85519" hidden="1"/>
    <row r="85520" hidden="1"/>
    <row r="85521" hidden="1"/>
    <row r="85522" hidden="1"/>
    <row r="85523" hidden="1"/>
    <row r="85524" hidden="1"/>
    <row r="85525" hidden="1"/>
    <row r="85526" hidden="1"/>
    <row r="85527" hidden="1"/>
    <row r="85528" hidden="1"/>
    <row r="85529" hidden="1"/>
    <row r="85530" hidden="1"/>
    <row r="85531" hidden="1"/>
    <row r="85532" hidden="1"/>
    <row r="85533" hidden="1"/>
    <row r="85534" hidden="1"/>
    <row r="85535" hidden="1"/>
    <row r="85536" hidden="1"/>
    <row r="85537" hidden="1"/>
    <row r="85538" hidden="1"/>
    <row r="85539" hidden="1"/>
    <row r="85540" hidden="1"/>
    <row r="85541" hidden="1"/>
    <row r="85542" hidden="1"/>
    <row r="85543" hidden="1"/>
    <row r="85544" hidden="1"/>
    <row r="85545" hidden="1"/>
    <row r="85546" hidden="1"/>
    <row r="85547" hidden="1"/>
    <row r="85548" hidden="1"/>
    <row r="85549" hidden="1"/>
    <row r="85550" hidden="1"/>
    <row r="85551" hidden="1"/>
    <row r="85552" hidden="1"/>
    <row r="85553" hidden="1"/>
    <row r="85554" hidden="1"/>
    <row r="85555" hidden="1"/>
    <row r="85556" hidden="1"/>
    <row r="85557" hidden="1"/>
    <row r="85558" hidden="1"/>
    <row r="85559" hidden="1"/>
    <row r="85560" hidden="1"/>
    <row r="85561" hidden="1"/>
    <row r="85562" hidden="1"/>
    <row r="85563" hidden="1"/>
    <row r="85564" hidden="1"/>
    <row r="85565" hidden="1"/>
    <row r="85566" hidden="1"/>
    <row r="85567" hidden="1"/>
    <row r="85568" hidden="1"/>
    <row r="85569" hidden="1"/>
    <row r="85570" hidden="1"/>
    <row r="85571" hidden="1"/>
    <row r="85572" hidden="1"/>
    <row r="85573" hidden="1"/>
    <row r="85574" hidden="1"/>
    <row r="85575" hidden="1"/>
    <row r="85576" hidden="1"/>
    <row r="85577" hidden="1"/>
    <row r="85578" hidden="1"/>
    <row r="85579" hidden="1"/>
    <row r="85580" hidden="1"/>
    <row r="85581" hidden="1"/>
    <row r="85582" hidden="1"/>
    <row r="85583" hidden="1"/>
    <row r="85584" hidden="1"/>
    <row r="85585" hidden="1"/>
    <row r="85586" hidden="1"/>
    <row r="85587" hidden="1"/>
    <row r="85588" hidden="1"/>
    <row r="85589" hidden="1"/>
    <row r="85590" hidden="1"/>
    <row r="85591" hidden="1"/>
    <row r="85592" hidden="1"/>
    <row r="85593" hidden="1"/>
    <row r="85594" hidden="1"/>
    <row r="85595" hidden="1"/>
    <row r="85596" hidden="1"/>
    <row r="85597" hidden="1"/>
    <row r="85598" hidden="1"/>
    <row r="85599" hidden="1"/>
    <row r="85600" hidden="1"/>
    <row r="85601" hidden="1"/>
    <row r="85602" hidden="1"/>
    <row r="85603" hidden="1"/>
    <row r="85604" hidden="1"/>
    <row r="85605" hidden="1"/>
    <row r="85606" hidden="1"/>
    <row r="85607" hidden="1"/>
    <row r="85608" hidden="1"/>
    <row r="85609" hidden="1"/>
    <row r="85610" hidden="1"/>
    <row r="85611" hidden="1"/>
    <row r="85612" hidden="1"/>
    <row r="85613" hidden="1"/>
    <row r="85614" hidden="1"/>
    <row r="85615" hidden="1"/>
    <row r="85616" hidden="1"/>
    <row r="85617" hidden="1"/>
    <row r="85618" hidden="1"/>
    <row r="85619" hidden="1"/>
    <row r="85620" hidden="1"/>
    <row r="85621" hidden="1"/>
    <row r="85622" hidden="1"/>
    <row r="85623" hidden="1"/>
    <row r="85624" hidden="1"/>
    <row r="85625" hidden="1"/>
    <row r="85626" hidden="1"/>
    <row r="85627" hidden="1"/>
    <row r="85628" hidden="1"/>
    <row r="85629" hidden="1"/>
    <row r="85630" hidden="1"/>
    <row r="85631" hidden="1"/>
    <row r="85632" hidden="1"/>
    <row r="85633" hidden="1"/>
    <row r="85634" hidden="1"/>
    <row r="85635" hidden="1"/>
    <row r="85636" hidden="1"/>
    <row r="85637" hidden="1"/>
    <row r="85638" hidden="1"/>
    <row r="85639" hidden="1"/>
    <row r="85640" hidden="1"/>
    <row r="85641" hidden="1"/>
    <row r="85642" hidden="1"/>
    <row r="85643" hidden="1"/>
    <row r="85644" hidden="1"/>
    <row r="85645" hidden="1"/>
    <row r="85646" hidden="1"/>
    <row r="85647" hidden="1"/>
    <row r="85648" hidden="1"/>
    <row r="85649" hidden="1"/>
    <row r="85650" hidden="1"/>
    <row r="85651" hidden="1"/>
    <row r="85652" hidden="1"/>
    <row r="85653" hidden="1"/>
    <row r="85654" hidden="1"/>
    <row r="85655" hidden="1"/>
    <row r="85656" hidden="1"/>
    <row r="85657" hidden="1"/>
    <row r="85658" hidden="1"/>
    <row r="85659" hidden="1"/>
    <row r="85660" hidden="1"/>
    <row r="85661" hidden="1"/>
    <row r="85662" hidden="1"/>
    <row r="85663" hidden="1"/>
    <row r="85664" hidden="1"/>
    <row r="85665" hidden="1"/>
    <row r="85666" hidden="1"/>
    <row r="85667" hidden="1"/>
    <row r="85668" hidden="1"/>
    <row r="85669" hidden="1"/>
    <row r="85670" hidden="1"/>
    <row r="85671" hidden="1"/>
    <row r="85672" hidden="1"/>
    <row r="85673" hidden="1"/>
    <row r="85674" hidden="1"/>
    <row r="85675" hidden="1"/>
    <row r="85676" hidden="1"/>
    <row r="85677" hidden="1"/>
    <row r="85678" hidden="1"/>
    <row r="85679" hidden="1"/>
    <row r="85680" hidden="1"/>
    <row r="85681" hidden="1"/>
    <row r="85682" hidden="1"/>
    <row r="85683" hidden="1"/>
    <row r="85684" hidden="1"/>
    <row r="85685" hidden="1"/>
    <row r="85686" hidden="1"/>
    <row r="85687" hidden="1"/>
    <row r="85688" hidden="1"/>
    <row r="85689" hidden="1"/>
    <row r="85690" hidden="1"/>
    <row r="85691" hidden="1"/>
    <row r="85692" hidden="1"/>
    <row r="85693" hidden="1"/>
    <row r="85694" hidden="1"/>
    <row r="85695" hidden="1"/>
    <row r="85696" hidden="1"/>
    <row r="85697" hidden="1"/>
    <row r="85698" hidden="1"/>
    <row r="85699" hidden="1"/>
    <row r="85700" hidden="1"/>
    <row r="85701" hidden="1"/>
    <row r="85702" hidden="1"/>
    <row r="85703" hidden="1"/>
    <row r="85704" hidden="1"/>
    <row r="85705" hidden="1"/>
    <row r="85706" hidden="1"/>
    <row r="85707" hidden="1"/>
    <row r="85708" hidden="1"/>
    <row r="85709" hidden="1"/>
    <row r="85710" hidden="1"/>
    <row r="85711" hidden="1"/>
    <row r="85712" hidden="1"/>
    <row r="85713" hidden="1"/>
    <row r="85714" hidden="1"/>
    <row r="85715" hidden="1"/>
    <row r="85716" hidden="1"/>
    <row r="85717" hidden="1"/>
    <row r="85718" hidden="1"/>
    <row r="85719" hidden="1"/>
    <row r="85720" hidden="1"/>
    <row r="85721" hidden="1"/>
    <row r="85722" hidden="1"/>
    <row r="85723" hidden="1"/>
    <row r="85724" hidden="1"/>
    <row r="85725" hidden="1"/>
    <row r="85726" hidden="1"/>
    <row r="85727" hidden="1"/>
    <row r="85728" hidden="1"/>
    <row r="85729" hidden="1"/>
    <row r="85730" hidden="1"/>
    <row r="85731" hidden="1"/>
    <row r="85732" hidden="1"/>
    <row r="85733" hidden="1"/>
    <row r="85734" hidden="1"/>
    <row r="85735" hidden="1"/>
    <row r="85736" hidden="1"/>
    <row r="85737" hidden="1"/>
    <row r="85738" hidden="1"/>
    <row r="85739" hidden="1"/>
    <row r="85740" hidden="1"/>
    <row r="85741" hidden="1"/>
    <row r="85742" hidden="1"/>
    <row r="85743" hidden="1"/>
    <row r="85744" hidden="1"/>
    <row r="85745" hidden="1"/>
    <row r="85746" hidden="1"/>
    <row r="85747" hidden="1"/>
    <row r="85748" hidden="1"/>
    <row r="85749" hidden="1"/>
    <row r="85750" hidden="1"/>
    <row r="85751" hidden="1"/>
    <row r="85752" hidden="1"/>
    <row r="85753" hidden="1"/>
    <row r="85754" hidden="1"/>
    <row r="85755" hidden="1"/>
    <row r="85756" hidden="1"/>
    <row r="85757" hidden="1"/>
    <row r="85758" hidden="1"/>
    <row r="85759" hidden="1"/>
    <row r="85760" hidden="1"/>
    <row r="85761" hidden="1"/>
    <row r="85762" hidden="1"/>
    <row r="85763" hidden="1"/>
    <row r="85764" hidden="1"/>
    <row r="85765" hidden="1"/>
    <row r="85766" hidden="1"/>
    <row r="85767" hidden="1"/>
    <row r="85768" hidden="1"/>
    <row r="85769" hidden="1"/>
    <row r="85770" hidden="1"/>
    <row r="85771" hidden="1"/>
    <row r="85772" hidden="1"/>
    <row r="85773" hidden="1"/>
    <row r="85774" hidden="1"/>
    <row r="85775" hidden="1"/>
    <row r="85776" hidden="1"/>
    <row r="85777" hidden="1"/>
    <row r="85778" hidden="1"/>
    <row r="85779" hidden="1"/>
    <row r="85780" hidden="1"/>
    <row r="85781" hidden="1"/>
    <row r="85782" hidden="1"/>
    <row r="85783" hidden="1"/>
    <row r="85784" hidden="1"/>
    <row r="85785" hidden="1"/>
    <row r="85786" hidden="1"/>
    <row r="85787" hidden="1"/>
    <row r="85788" hidden="1"/>
    <row r="85789" hidden="1"/>
    <row r="85790" hidden="1"/>
    <row r="85791" hidden="1"/>
    <row r="85792" hidden="1"/>
    <row r="85793" hidden="1"/>
    <row r="85794" hidden="1"/>
    <row r="85795" hidden="1"/>
    <row r="85796" hidden="1"/>
    <row r="85797" hidden="1"/>
    <row r="85798" hidden="1"/>
    <row r="85799" hidden="1"/>
    <row r="85800" hidden="1"/>
    <row r="85801" hidden="1"/>
    <row r="85802" hidden="1"/>
    <row r="85803" hidden="1"/>
    <row r="85804" hidden="1"/>
    <row r="85805" hidden="1"/>
    <row r="85806" hidden="1"/>
    <row r="85807" hidden="1"/>
    <row r="85808" hidden="1"/>
    <row r="85809" hidden="1"/>
    <row r="85810" hidden="1"/>
    <row r="85811" hidden="1"/>
    <row r="85812" hidden="1"/>
    <row r="85813" hidden="1"/>
    <row r="85814" hidden="1"/>
    <row r="85815" hidden="1"/>
    <row r="85816" hidden="1"/>
    <row r="85817" hidden="1"/>
    <row r="85818" hidden="1"/>
    <row r="85819" hidden="1"/>
    <row r="85820" hidden="1"/>
    <row r="85821" hidden="1"/>
    <row r="85822" hidden="1"/>
    <row r="85823" hidden="1"/>
    <row r="85824" hidden="1"/>
    <row r="85825" hidden="1"/>
    <row r="85826" hidden="1"/>
    <row r="85827" hidden="1"/>
    <row r="85828" hidden="1"/>
    <row r="85829" hidden="1"/>
    <row r="85830" hidden="1"/>
    <row r="85831" hidden="1"/>
    <row r="85832" hidden="1"/>
    <row r="85833" hidden="1"/>
    <row r="85834" hidden="1"/>
    <row r="85835" hidden="1"/>
    <row r="85836" hidden="1"/>
    <row r="85837" hidden="1"/>
    <row r="85838" hidden="1"/>
    <row r="85839" hidden="1"/>
    <row r="85840" hidden="1"/>
    <row r="85841" hidden="1"/>
    <row r="85842" hidden="1"/>
    <row r="85843" hidden="1"/>
    <row r="85844" hidden="1"/>
    <row r="85845" hidden="1"/>
    <row r="85846" hidden="1"/>
    <row r="85847" hidden="1"/>
    <row r="85848" hidden="1"/>
    <row r="85849" hidden="1"/>
    <row r="85850" hidden="1"/>
    <row r="85851" hidden="1"/>
    <row r="85852" hidden="1"/>
    <row r="85853" hidden="1"/>
    <row r="85854" hidden="1"/>
    <row r="85855" hidden="1"/>
    <row r="85856" hidden="1"/>
    <row r="85857" hidden="1"/>
    <row r="85858" hidden="1"/>
    <row r="85859" hidden="1"/>
    <row r="85860" hidden="1"/>
    <row r="85861" hidden="1"/>
    <row r="85862" hidden="1"/>
    <row r="85863" hidden="1"/>
    <row r="85864" hidden="1"/>
    <row r="85865" hidden="1"/>
    <row r="85866" hidden="1"/>
    <row r="85867" hidden="1"/>
    <row r="85868" hidden="1"/>
    <row r="85869" hidden="1"/>
    <row r="85870" hidden="1"/>
    <row r="85871" hidden="1"/>
    <row r="85872" hidden="1"/>
    <row r="85873" hidden="1"/>
    <row r="85874" hidden="1"/>
    <row r="85875" hidden="1"/>
    <row r="85876" hidden="1"/>
    <row r="85877" hidden="1"/>
    <row r="85878" hidden="1"/>
    <row r="85879" hidden="1"/>
    <row r="85880" hidden="1"/>
    <row r="85881" hidden="1"/>
    <row r="85882" hidden="1"/>
    <row r="85883" hidden="1"/>
    <row r="85884" hidden="1"/>
    <row r="85885" hidden="1"/>
    <row r="85886" hidden="1"/>
    <row r="85887" hidden="1"/>
    <row r="85888" hidden="1"/>
    <row r="85889" hidden="1"/>
    <row r="85890" hidden="1"/>
    <row r="85891" hidden="1"/>
    <row r="85892" hidden="1"/>
    <row r="85893" hidden="1"/>
    <row r="85894" hidden="1"/>
    <row r="85895" hidden="1"/>
    <row r="85896" hidden="1"/>
    <row r="85897" hidden="1"/>
    <row r="85898" hidden="1"/>
    <row r="85899" hidden="1"/>
    <row r="85900" hidden="1"/>
    <row r="85901" hidden="1"/>
    <row r="85902" hidden="1"/>
    <row r="85903" hidden="1"/>
    <row r="85904" hidden="1"/>
    <row r="85905" hidden="1"/>
    <row r="85906" hidden="1"/>
    <row r="85907" hidden="1"/>
    <row r="85908" hidden="1"/>
    <row r="85909" hidden="1"/>
    <row r="85910" hidden="1"/>
    <row r="85911" hidden="1"/>
    <row r="85912" hidden="1"/>
    <row r="85913" hidden="1"/>
    <row r="85914" hidden="1"/>
    <row r="85915" hidden="1"/>
    <row r="85916" hidden="1"/>
    <row r="85917" hidden="1"/>
    <row r="85918" hidden="1"/>
    <row r="85919" hidden="1"/>
    <row r="85920" hidden="1"/>
    <row r="85921" hidden="1"/>
    <row r="85922" hidden="1"/>
    <row r="85923" hidden="1"/>
    <row r="85924" hidden="1"/>
    <row r="85925" hidden="1"/>
    <row r="85926" hidden="1"/>
    <row r="85927" hidden="1"/>
    <row r="85928" hidden="1"/>
    <row r="85929" hidden="1"/>
    <row r="85930" hidden="1"/>
    <row r="85931" hidden="1"/>
    <row r="85932" hidden="1"/>
    <row r="85933" hidden="1"/>
    <row r="85934" hidden="1"/>
    <row r="85935" hidden="1"/>
    <row r="85936" hidden="1"/>
    <row r="85937" hidden="1"/>
    <row r="85938" hidden="1"/>
    <row r="85939" hidden="1"/>
    <row r="85940" hidden="1"/>
    <row r="85941" hidden="1"/>
    <row r="85942" hidden="1"/>
    <row r="85943" hidden="1"/>
    <row r="85944" hidden="1"/>
    <row r="85945" hidden="1"/>
    <row r="85946" hidden="1"/>
    <row r="85947" hidden="1"/>
    <row r="85948" hidden="1"/>
    <row r="85949" hidden="1"/>
    <row r="85950" hidden="1"/>
    <row r="85951" hidden="1"/>
    <row r="85952" hidden="1"/>
    <row r="85953" hidden="1"/>
    <row r="85954" hidden="1"/>
    <row r="85955" hidden="1"/>
    <row r="85956" hidden="1"/>
    <row r="85957" hidden="1"/>
    <row r="85958" hidden="1"/>
    <row r="85959" hidden="1"/>
    <row r="85960" hidden="1"/>
    <row r="85961" hidden="1"/>
    <row r="85962" hidden="1"/>
    <row r="85963" hidden="1"/>
    <row r="85964" hidden="1"/>
    <row r="85965" hidden="1"/>
    <row r="85966" hidden="1"/>
    <row r="85967" hidden="1"/>
    <row r="85968" hidden="1"/>
    <row r="85969" hidden="1"/>
    <row r="85970" hidden="1"/>
    <row r="85971" hidden="1"/>
    <row r="85972" hidden="1"/>
    <row r="85973" hidden="1"/>
    <row r="85974" hidden="1"/>
    <row r="85975" hidden="1"/>
    <row r="85976" hidden="1"/>
    <row r="85977" hidden="1"/>
    <row r="85978" hidden="1"/>
    <row r="85979" hidden="1"/>
    <row r="85980" hidden="1"/>
    <row r="85981" hidden="1"/>
    <row r="85982" hidden="1"/>
    <row r="85983" hidden="1"/>
    <row r="85984" hidden="1"/>
    <row r="85985" hidden="1"/>
    <row r="85986" hidden="1"/>
    <row r="85987" hidden="1"/>
    <row r="85988" hidden="1"/>
    <row r="85989" hidden="1"/>
    <row r="85990" hidden="1"/>
    <row r="85991" hidden="1"/>
    <row r="85992" hidden="1"/>
    <row r="85993" hidden="1"/>
    <row r="85994" hidden="1"/>
    <row r="85995" hidden="1"/>
    <row r="85996" hidden="1"/>
    <row r="85997" hidden="1"/>
    <row r="85998" hidden="1"/>
    <row r="85999" hidden="1"/>
    <row r="86000" hidden="1"/>
    <row r="86001" hidden="1"/>
    <row r="86002" hidden="1"/>
    <row r="86003" hidden="1"/>
    <row r="86004" hidden="1"/>
    <row r="86005" hidden="1"/>
    <row r="86006" hidden="1"/>
    <row r="86007" hidden="1"/>
    <row r="86008" hidden="1"/>
    <row r="86009" hidden="1"/>
    <row r="86010" hidden="1"/>
    <row r="86011" hidden="1"/>
    <row r="86012" hidden="1"/>
    <row r="86013" hidden="1"/>
    <row r="86014" hidden="1"/>
    <row r="86015" hidden="1"/>
    <row r="86016" hidden="1"/>
    <row r="86017" hidden="1"/>
    <row r="86018" hidden="1"/>
    <row r="86019" hidden="1"/>
    <row r="86020" hidden="1"/>
    <row r="86021" hidden="1"/>
    <row r="86022" hidden="1"/>
    <row r="86023" hidden="1"/>
    <row r="86024" hidden="1"/>
    <row r="86025" hidden="1"/>
    <row r="86026" hidden="1"/>
    <row r="86027" hidden="1"/>
    <row r="86028" hidden="1"/>
    <row r="86029" hidden="1"/>
    <row r="86030" hidden="1"/>
    <row r="86031" hidden="1"/>
    <row r="86032" hidden="1"/>
    <row r="86033" hidden="1"/>
    <row r="86034" hidden="1"/>
    <row r="86035" hidden="1"/>
    <row r="86036" hidden="1"/>
    <row r="86037" hidden="1"/>
    <row r="86038" hidden="1"/>
    <row r="86039" hidden="1"/>
    <row r="86040" hidden="1"/>
    <row r="86041" hidden="1"/>
    <row r="86042" hidden="1"/>
    <row r="86043" hidden="1"/>
    <row r="86044" hidden="1"/>
    <row r="86045" hidden="1"/>
    <row r="86046" hidden="1"/>
    <row r="86047" hidden="1"/>
    <row r="86048" hidden="1"/>
    <row r="86049" hidden="1"/>
    <row r="86050" hidden="1"/>
    <row r="86051" hidden="1"/>
    <row r="86052" hidden="1"/>
    <row r="86053" hidden="1"/>
    <row r="86054" hidden="1"/>
    <row r="86055" hidden="1"/>
    <row r="86056" hidden="1"/>
    <row r="86057" hidden="1"/>
    <row r="86058" hidden="1"/>
    <row r="86059" hidden="1"/>
    <row r="86060" hidden="1"/>
    <row r="86061" hidden="1"/>
    <row r="86062" hidden="1"/>
    <row r="86063" hidden="1"/>
    <row r="86064" hidden="1"/>
    <row r="86065" hidden="1"/>
    <row r="86066" hidden="1"/>
    <row r="86067" hidden="1"/>
    <row r="86068" hidden="1"/>
    <row r="86069" hidden="1"/>
    <row r="86070" hidden="1"/>
    <row r="86071" hidden="1"/>
    <row r="86072" hidden="1"/>
    <row r="86073" hidden="1"/>
    <row r="86074" hidden="1"/>
    <row r="86075" hidden="1"/>
    <row r="86076" hidden="1"/>
    <row r="86077" hidden="1"/>
    <row r="86078" hidden="1"/>
    <row r="86079" hidden="1"/>
    <row r="86080" hidden="1"/>
    <row r="86081" hidden="1"/>
    <row r="86082" hidden="1"/>
    <row r="86083" hidden="1"/>
    <row r="86084" hidden="1"/>
    <row r="86085" hidden="1"/>
    <row r="86086" hidden="1"/>
    <row r="86087" hidden="1"/>
    <row r="86088" hidden="1"/>
    <row r="86089" hidden="1"/>
    <row r="86090" hidden="1"/>
    <row r="86091" hidden="1"/>
    <row r="86092" hidden="1"/>
    <row r="86093" hidden="1"/>
    <row r="86094" hidden="1"/>
    <row r="86095" hidden="1"/>
    <row r="86096" hidden="1"/>
    <row r="86097" hidden="1"/>
    <row r="86098" hidden="1"/>
    <row r="86099" hidden="1"/>
    <row r="86100" hidden="1"/>
    <row r="86101" hidden="1"/>
    <row r="86102" hidden="1"/>
    <row r="86103" hidden="1"/>
    <row r="86104" hidden="1"/>
    <row r="86105" hidden="1"/>
    <row r="86106" hidden="1"/>
    <row r="86107" hidden="1"/>
    <row r="86108" hidden="1"/>
    <row r="86109" hidden="1"/>
    <row r="86110" hidden="1"/>
    <row r="86111" hidden="1"/>
    <row r="86112" hidden="1"/>
    <row r="86113" hidden="1"/>
    <row r="86114" hidden="1"/>
    <row r="86115" hidden="1"/>
    <row r="86116" hidden="1"/>
    <row r="86117" hidden="1"/>
    <row r="86118" hidden="1"/>
    <row r="86119" hidden="1"/>
    <row r="86120" hidden="1"/>
    <row r="86121" hidden="1"/>
    <row r="86122" hidden="1"/>
    <row r="86123" hidden="1"/>
    <row r="86124" hidden="1"/>
    <row r="86125" hidden="1"/>
    <row r="86126" hidden="1"/>
    <row r="86127" hidden="1"/>
    <row r="86128" hidden="1"/>
    <row r="86129" hidden="1"/>
    <row r="86130" hidden="1"/>
    <row r="86131" hidden="1"/>
    <row r="86132" hidden="1"/>
    <row r="86133" hidden="1"/>
    <row r="86134" hidden="1"/>
    <row r="86135" hidden="1"/>
    <row r="86136" hidden="1"/>
    <row r="86137" hidden="1"/>
    <row r="86138" hidden="1"/>
    <row r="86139" hidden="1"/>
    <row r="86140" hidden="1"/>
    <row r="86141" hidden="1"/>
    <row r="86142" hidden="1"/>
    <row r="86143" hidden="1"/>
    <row r="86144" hidden="1"/>
    <row r="86145" hidden="1"/>
    <row r="86146" hidden="1"/>
    <row r="86147" hidden="1"/>
    <row r="86148" hidden="1"/>
    <row r="86149" hidden="1"/>
    <row r="86150" hidden="1"/>
    <row r="86151" hidden="1"/>
    <row r="86152" hidden="1"/>
    <row r="86153" hidden="1"/>
    <row r="86154" hidden="1"/>
    <row r="86155" hidden="1"/>
    <row r="86156" hidden="1"/>
    <row r="86157" hidden="1"/>
    <row r="86158" hidden="1"/>
    <row r="86159" hidden="1"/>
    <row r="86160" hidden="1"/>
    <row r="86161" hidden="1"/>
    <row r="86162" hidden="1"/>
    <row r="86163" hidden="1"/>
    <row r="86164" hidden="1"/>
    <row r="86165" hidden="1"/>
    <row r="86166" hidden="1"/>
    <row r="86167" hidden="1"/>
    <row r="86168" hidden="1"/>
    <row r="86169" hidden="1"/>
    <row r="86170" hidden="1"/>
    <row r="86171" hidden="1"/>
    <row r="86172" hidden="1"/>
    <row r="86173" hidden="1"/>
    <row r="86174" hidden="1"/>
    <row r="86175" hidden="1"/>
    <row r="86176" hidden="1"/>
    <row r="86177" hidden="1"/>
    <row r="86178" hidden="1"/>
    <row r="86179" hidden="1"/>
    <row r="86180" hidden="1"/>
    <row r="86181" hidden="1"/>
    <row r="86182" hidden="1"/>
    <row r="86183" hidden="1"/>
    <row r="86184" hidden="1"/>
    <row r="86185" hidden="1"/>
    <row r="86186" hidden="1"/>
    <row r="86187" hidden="1"/>
    <row r="86188" hidden="1"/>
    <row r="86189" hidden="1"/>
    <row r="86190" hidden="1"/>
    <row r="86191" hidden="1"/>
    <row r="86192" hidden="1"/>
    <row r="86193" hidden="1"/>
    <row r="86194" hidden="1"/>
    <row r="86195" hidden="1"/>
    <row r="86196" hidden="1"/>
    <row r="86197" hidden="1"/>
    <row r="86198" hidden="1"/>
    <row r="86199" hidden="1"/>
    <row r="86200" hidden="1"/>
    <row r="86201" hidden="1"/>
    <row r="86202" hidden="1"/>
    <row r="86203" hidden="1"/>
    <row r="86204" hidden="1"/>
    <row r="86205" hidden="1"/>
    <row r="86206" hidden="1"/>
    <row r="86207" hidden="1"/>
    <row r="86208" hidden="1"/>
    <row r="86209" hidden="1"/>
    <row r="86210" hidden="1"/>
    <row r="86211" hidden="1"/>
    <row r="86212" hidden="1"/>
    <row r="86213" hidden="1"/>
    <row r="86214" hidden="1"/>
    <row r="86215" hidden="1"/>
    <row r="86216" hidden="1"/>
    <row r="86217" hidden="1"/>
    <row r="86218" hidden="1"/>
    <row r="86219" hidden="1"/>
    <row r="86220" hidden="1"/>
    <row r="86221" hidden="1"/>
    <row r="86222" hidden="1"/>
    <row r="86223" hidden="1"/>
    <row r="86224" hidden="1"/>
    <row r="86225" hidden="1"/>
    <row r="86226" hidden="1"/>
    <row r="86227" hidden="1"/>
    <row r="86228" hidden="1"/>
    <row r="86229" hidden="1"/>
    <row r="86230" hidden="1"/>
    <row r="86231" hidden="1"/>
    <row r="86232" hidden="1"/>
    <row r="86233" hidden="1"/>
    <row r="86234" hidden="1"/>
    <row r="86235" hidden="1"/>
    <row r="86236" hidden="1"/>
    <row r="86237" hidden="1"/>
    <row r="86238" hidden="1"/>
    <row r="86239" hidden="1"/>
    <row r="86240" hidden="1"/>
    <row r="86241" hidden="1"/>
    <row r="86242" hidden="1"/>
    <row r="86243" hidden="1"/>
    <row r="86244" hidden="1"/>
    <row r="86245" hidden="1"/>
    <row r="86246" hidden="1"/>
    <row r="86247" hidden="1"/>
    <row r="86248" hidden="1"/>
    <row r="86249" hidden="1"/>
    <row r="86250" hidden="1"/>
    <row r="86251" hidden="1"/>
    <row r="86252" hidden="1"/>
    <row r="86253" hidden="1"/>
    <row r="86254" hidden="1"/>
    <row r="86255" hidden="1"/>
    <row r="86256" hidden="1"/>
    <row r="86257" hidden="1"/>
    <row r="86258" hidden="1"/>
    <row r="86259" hidden="1"/>
    <row r="86260" hidden="1"/>
    <row r="86261" hidden="1"/>
    <row r="86262" hidden="1"/>
    <row r="86263" hidden="1"/>
    <row r="86264" hidden="1"/>
    <row r="86265" hidden="1"/>
    <row r="86266" hidden="1"/>
    <row r="86267" hidden="1"/>
    <row r="86268" hidden="1"/>
    <row r="86269" hidden="1"/>
    <row r="86270" hidden="1"/>
    <row r="86271" hidden="1"/>
    <row r="86272" hidden="1"/>
    <row r="86273" hidden="1"/>
    <row r="86274" hidden="1"/>
    <row r="86275" hidden="1"/>
    <row r="86276" hidden="1"/>
    <row r="86277" hidden="1"/>
    <row r="86278" hidden="1"/>
    <row r="86279" hidden="1"/>
    <row r="86280" hidden="1"/>
    <row r="86281" hidden="1"/>
    <row r="86282" hidden="1"/>
    <row r="86283" hidden="1"/>
    <row r="86284" hidden="1"/>
    <row r="86285" hidden="1"/>
    <row r="86286" hidden="1"/>
    <row r="86287" hidden="1"/>
    <row r="86288" hidden="1"/>
    <row r="86289" hidden="1"/>
    <row r="86290" hidden="1"/>
    <row r="86291" hidden="1"/>
    <row r="86292" hidden="1"/>
    <row r="86293" hidden="1"/>
    <row r="86294" hidden="1"/>
    <row r="86295" hidden="1"/>
    <row r="86296" hidden="1"/>
    <row r="86297" hidden="1"/>
    <row r="86298" hidden="1"/>
    <row r="86299" hidden="1"/>
    <row r="86300" hidden="1"/>
    <row r="86301" hidden="1"/>
    <row r="86302" hidden="1"/>
    <row r="86303" hidden="1"/>
    <row r="86304" hidden="1"/>
    <row r="86305" hidden="1"/>
    <row r="86306" hidden="1"/>
    <row r="86307" hidden="1"/>
    <row r="86308" hidden="1"/>
    <row r="86309" hidden="1"/>
    <row r="86310" hidden="1"/>
    <row r="86311" hidden="1"/>
    <row r="86312" hidden="1"/>
    <row r="86313" hidden="1"/>
    <row r="86314" hidden="1"/>
    <row r="86315" hidden="1"/>
    <row r="86316" hidden="1"/>
    <row r="86317" hidden="1"/>
    <row r="86318" hidden="1"/>
    <row r="86319" hidden="1"/>
    <row r="86320" hidden="1"/>
    <row r="86321" hidden="1"/>
    <row r="86322" hidden="1"/>
    <row r="86323" hidden="1"/>
    <row r="86324" hidden="1"/>
    <row r="86325" hidden="1"/>
    <row r="86326" hidden="1"/>
    <row r="86327" hidden="1"/>
    <row r="86328" hidden="1"/>
    <row r="86329" hidden="1"/>
    <row r="86330" hidden="1"/>
    <row r="86331" hidden="1"/>
    <row r="86332" hidden="1"/>
    <row r="86333" hidden="1"/>
    <row r="86334" hidden="1"/>
    <row r="86335" hidden="1"/>
    <row r="86336" hidden="1"/>
    <row r="86337" hidden="1"/>
    <row r="86338" hidden="1"/>
    <row r="86339" hidden="1"/>
    <row r="86340" hidden="1"/>
    <row r="86341" hidden="1"/>
    <row r="86342" hidden="1"/>
    <row r="86343" hidden="1"/>
    <row r="86344" hidden="1"/>
    <row r="86345" hidden="1"/>
    <row r="86346" hidden="1"/>
    <row r="86347" hidden="1"/>
    <row r="86348" hidden="1"/>
    <row r="86349" hidden="1"/>
    <row r="86350" hidden="1"/>
    <row r="86351" hidden="1"/>
    <row r="86352" hidden="1"/>
    <row r="86353" hidden="1"/>
    <row r="86354" hidden="1"/>
    <row r="86355" hidden="1"/>
    <row r="86356" hidden="1"/>
    <row r="86357" hidden="1"/>
    <row r="86358" hidden="1"/>
    <row r="86359" hidden="1"/>
    <row r="86360" hidden="1"/>
    <row r="86361" hidden="1"/>
    <row r="86362" hidden="1"/>
    <row r="86363" hidden="1"/>
    <row r="86364" hidden="1"/>
    <row r="86365" hidden="1"/>
    <row r="86366" hidden="1"/>
    <row r="86367" hidden="1"/>
    <row r="86368" hidden="1"/>
    <row r="86369" hidden="1"/>
    <row r="86370" hidden="1"/>
    <row r="86371" hidden="1"/>
    <row r="86372" hidden="1"/>
    <row r="86373" hidden="1"/>
    <row r="86374" hidden="1"/>
    <row r="86375" hidden="1"/>
    <row r="86376" hidden="1"/>
    <row r="86377" hidden="1"/>
    <row r="86378" hidden="1"/>
    <row r="86379" hidden="1"/>
    <row r="86380" hidden="1"/>
    <row r="86381" hidden="1"/>
    <row r="86382" hidden="1"/>
    <row r="86383" hidden="1"/>
    <row r="86384" hidden="1"/>
    <row r="86385" hidden="1"/>
    <row r="86386" hidden="1"/>
    <row r="86387" hidden="1"/>
    <row r="86388" hidden="1"/>
    <row r="86389" hidden="1"/>
    <row r="86390" hidden="1"/>
    <row r="86391" hidden="1"/>
    <row r="86392" hidden="1"/>
    <row r="86393" hidden="1"/>
    <row r="86394" hidden="1"/>
    <row r="86395" hidden="1"/>
    <row r="86396" hidden="1"/>
    <row r="86397" hidden="1"/>
    <row r="86398" hidden="1"/>
    <row r="86399" hidden="1"/>
    <row r="86400" hidden="1"/>
    <row r="86401" hidden="1"/>
    <row r="86402" hidden="1"/>
    <row r="86403" hidden="1"/>
    <row r="86404" hidden="1"/>
    <row r="86405" hidden="1"/>
    <row r="86406" hidden="1"/>
    <row r="86407" hidden="1"/>
    <row r="86408" hidden="1"/>
    <row r="86409" hidden="1"/>
    <row r="86410" hidden="1"/>
    <row r="86411" hidden="1"/>
    <row r="86412" hidden="1"/>
    <row r="86413" hidden="1"/>
    <row r="86414" hidden="1"/>
    <row r="86415" hidden="1"/>
    <row r="86416" hidden="1"/>
    <row r="86417" hidden="1"/>
    <row r="86418" hidden="1"/>
    <row r="86419" hidden="1"/>
    <row r="86420" hidden="1"/>
    <row r="86421" hidden="1"/>
    <row r="86422" hidden="1"/>
    <row r="86423" hidden="1"/>
    <row r="86424" hidden="1"/>
    <row r="86425" hidden="1"/>
    <row r="86426" hidden="1"/>
    <row r="86427" hidden="1"/>
    <row r="86428" hidden="1"/>
    <row r="86429" hidden="1"/>
    <row r="86430" hidden="1"/>
    <row r="86431" hidden="1"/>
    <row r="86432" hidden="1"/>
    <row r="86433" hidden="1"/>
    <row r="86434" hidden="1"/>
    <row r="86435" hidden="1"/>
    <row r="86436" hidden="1"/>
    <row r="86437" hidden="1"/>
    <row r="86438" hidden="1"/>
    <row r="86439" hidden="1"/>
    <row r="86440" hidden="1"/>
    <row r="86441" hidden="1"/>
    <row r="86442" hidden="1"/>
    <row r="86443" hidden="1"/>
    <row r="86444" hidden="1"/>
    <row r="86445" hidden="1"/>
    <row r="86446" hidden="1"/>
    <row r="86447" hidden="1"/>
    <row r="86448" hidden="1"/>
    <row r="86449" hidden="1"/>
    <row r="86450" hidden="1"/>
    <row r="86451" hidden="1"/>
    <row r="86452" hidden="1"/>
    <row r="86453" hidden="1"/>
    <row r="86454" hidden="1"/>
    <row r="86455" hidden="1"/>
    <row r="86456" hidden="1"/>
    <row r="86457" hidden="1"/>
    <row r="86458" hidden="1"/>
    <row r="86459" hidden="1"/>
    <row r="86460" hidden="1"/>
    <row r="86461" hidden="1"/>
    <row r="86462" hidden="1"/>
    <row r="86463" hidden="1"/>
    <row r="86464" hidden="1"/>
    <row r="86465" hidden="1"/>
    <row r="86466" hidden="1"/>
    <row r="86467" hidden="1"/>
    <row r="86468" hidden="1"/>
    <row r="86469" hidden="1"/>
    <row r="86470" hidden="1"/>
    <row r="86471" hidden="1"/>
    <row r="86472" hidden="1"/>
    <row r="86473" hidden="1"/>
    <row r="86474" hidden="1"/>
    <row r="86475" hidden="1"/>
    <row r="86476" hidden="1"/>
    <row r="86477" hidden="1"/>
    <row r="86478" hidden="1"/>
    <row r="86479" hidden="1"/>
    <row r="86480" hidden="1"/>
    <row r="86481" hidden="1"/>
    <row r="86482" hidden="1"/>
    <row r="86483" hidden="1"/>
    <row r="86484" hidden="1"/>
    <row r="86485" hidden="1"/>
    <row r="86486" hidden="1"/>
    <row r="86487" hidden="1"/>
    <row r="86488" hidden="1"/>
    <row r="86489" hidden="1"/>
    <row r="86490" hidden="1"/>
    <row r="86491" hidden="1"/>
    <row r="86492" hidden="1"/>
    <row r="86493" hidden="1"/>
    <row r="86494" hidden="1"/>
    <row r="86495" hidden="1"/>
    <row r="86496" hidden="1"/>
    <row r="86497" hidden="1"/>
    <row r="86498" hidden="1"/>
    <row r="86499" hidden="1"/>
    <row r="86500" hidden="1"/>
    <row r="86501" hidden="1"/>
    <row r="86502" hidden="1"/>
    <row r="86503" hidden="1"/>
    <row r="86504" hidden="1"/>
    <row r="86505" hidden="1"/>
    <row r="86506" hidden="1"/>
    <row r="86507" hidden="1"/>
    <row r="86508" hidden="1"/>
    <row r="86509" hidden="1"/>
    <row r="86510" hidden="1"/>
    <row r="86511" hidden="1"/>
    <row r="86512" hidden="1"/>
    <row r="86513" hidden="1"/>
    <row r="86514" hidden="1"/>
    <row r="86515" hidden="1"/>
    <row r="86516" hidden="1"/>
    <row r="86517" hidden="1"/>
    <row r="86518" hidden="1"/>
    <row r="86519" hidden="1"/>
    <row r="86520" hidden="1"/>
    <row r="86521" hidden="1"/>
    <row r="86522" hidden="1"/>
    <row r="86523" hidden="1"/>
    <row r="86524" hidden="1"/>
    <row r="86525" hidden="1"/>
    <row r="86526" hidden="1"/>
    <row r="86527" hidden="1"/>
    <row r="86528" hidden="1"/>
    <row r="86529" hidden="1"/>
    <row r="86530" hidden="1"/>
    <row r="86531" hidden="1"/>
    <row r="86532" hidden="1"/>
    <row r="86533" hidden="1"/>
    <row r="86534" hidden="1"/>
    <row r="86535" hidden="1"/>
    <row r="86536" hidden="1"/>
    <row r="86537" hidden="1"/>
    <row r="86538" hidden="1"/>
    <row r="86539" hidden="1"/>
    <row r="86540" hidden="1"/>
    <row r="86541" hidden="1"/>
    <row r="86542" hidden="1"/>
    <row r="86543" hidden="1"/>
    <row r="86544" hidden="1"/>
    <row r="86545" hidden="1"/>
    <row r="86546" hidden="1"/>
    <row r="86547" hidden="1"/>
    <row r="86548" hidden="1"/>
    <row r="86549" hidden="1"/>
    <row r="86550" hidden="1"/>
    <row r="86551" hidden="1"/>
    <row r="86552" hidden="1"/>
    <row r="86553" hidden="1"/>
    <row r="86554" hidden="1"/>
    <row r="86555" hidden="1"/>
    <row r="86556" hidden="1"/>
    <row r="86557" hidden="1"/>
    <row r="86558" hidden="1"/>
    <row r="86559" hidden="1"/>
    <row r="86560" hidden="1"/>
    <row r="86561" hidden="1"/>
    <row r="86562" hidden="1"/>
    <row r="86563" hidden="1"/>
    <row r="86564" hidden="1"/>
    <row r="86565" hidden="1"/>
    <row r="86566" hidden="1"/>
    <row r="86567" hidden="1"/>
    <row r="86568" hidden="1"/>
    <row r="86569" hidden="1"/>
    <row r="86570" hidden="1"/>
    <row r="86571" hidden="1"/>
    <row r="86572" hidden="1"/>
    <row r="86573" hidden="1"/>
    <row r="86574" hidden="1"/>
    <row r="86575" hidden="1"/>
    <row r="86576" hidden="1"/>
    <row r="86577" hidden="1"/>
    <row r="86578" hidden="1"/>
    <row r="86579" hidden="1"/>
    <row r="86580" hidden="1"/>
    <row r="86581" hidden="1"/>
    <row r="86582" hidden="1"/>
    <row r="86583" hidden="1"/>
    <row r="86584" hidden="1"/>
    <row r="86585" hidden="1"/>
    <row r="86586" hidden="1"/>
    <row r="86587" hidden="1"/>
    <row r="86588" hidden="1"/>
    <row r="86589" hidden="1"/>
    <row r="86590" hidden="1"/>
    <row r="86591" hidden="1"/>
    <row r="86592" hidden="1"/>
    <row r="86593" hidden="1"/>
    <row r="86594" hidden="1"/>
    <row r="86595" hidden="1"/>
    <row r="86596" hidden="1"/>
    <row r="86597" hidden="1"/>
    <row r="86598" hidden="1"/>
    <row r="86599" hidden="1"/>
    <row r="86600" hidden="1"/>
    <row r="86601" hidden="1"/>
    <row r="86602" hidden="1"/>
    <row r="86603" hidden="1"/>
    <row r="86604" hidden="1"/>
    <row r="86605" hidden="1"/>
    <row r="86606" hidden="1"/>
    <row r="86607" hidden="1"/>
    <row r="86608" hidden="1"/>
    <row r="86609" hidden="1"/>
    <row r="86610" hidden="1"/>
    <row r="86611" hidden="1"/>
    <row r="86612" hidden="1"/>
    <row r="86613" hidden="1"/>
    <row r="86614" hidden="1"/>
    <row r="86615" hidden="1"/>
    <row r="86616" hidden="1"/>
    <row r="86617" hidden="1"/>
    <row r="86618" hidden="1"/>
    <row r="86619" hidden="1"/>
    <row r="86620" hidden="1"/>
    <row r="86621" hidden="1"/>
    <row r="86622" hidden="1"/>
    <row r="86623" hidden="1"/>
    <row r="86624" hidden="1"/>
    <row r="86625" hidden="1"/>
    <row r="86626" hidden="1"/>
    <row r="86627" hidden="1"/>
    <row r="86628" hidden="1"/>
    <row r="86629" hidden="1"/>
    <row r="86630" hidden="1"/>
    <row r="86631" hidden="1"/>
    <row r="86632" hidden="1"/>
    <row r="86633" hidden="1"/>
    <row r="86634" hidden="1"/>
    <row r="86635" hidden="1"/>
    <row r="86636" hidden="1"/>
    <row r="86637" hidden="1"/>
    <row r="86638" hidden="1"/>
    <row r="86639" hidden="1"/>
    <row r="86640" hidden="1"/>
    <row r="86641" hidden="1"/>
    <row r="86642" hidden="1"/>
    <row r="86643" hidden="1"/>
    <row r="86644" hidden="1"/>
    <row r="86645" hidden="1"/>
    <row r="86646" hidden="1"/>
    <row r="86647" hidden="1"/>
    <row r="86648" hidden="1"/>
    <row r="86649" hidden="1"/>
    <row r="86650" hidden="1"/>
    <row r="86651" hidden="1"/>
    <row r="86652" hidden="1"/>
    <row r="86653" hidden="1"/>
    <row r="86654" hidden="1"/>
    <row r="86655" hidden="1"/>
    <row r="86656" hidden="1"/>
    <row r="86657" hidden="1"/>
    <row r="86658" hidden="1"/>
    <row r="86659" hidden="1"/>
    <row r="86660" hidden="1"/>
    <row r="86661" hidden="1"/>
    <row r="86662" hidden="1"/>
    <row r="86663" hidden="1"/>
    <row r="86664" hidden="1"/>
    <row r="86665" hidden="1"/>
    <row r="86666" hidden="1"/>
    <row r="86667" hidden="1"/>
    <row r="86668" hidden="1"/>
    <row r="86669" hidden="1"/>
    <row r="86670" hidden="1"/>
    <row r="86671" hidden="1"/>
    <row r="86672" hidden="1"/>
    <row r="86673" hidden="1"/>
    <row r="86674" hidden="1"/>
    <row r="86675" hidden="1"/>
    <row r="86676" hidden="1"/>
    <row r="86677" hidden="1"/>
    <row r="86678" hidden="1"/>
    <row r="86679" hidden="1"/>
    <row r="86680" hidden="1"/>
    <row r="86681" hidden="1"/>
    <row r="86682" hidden="1"/>
    <row r="86683" hidden="1"/>
    <row r="86684" hidden="1"/>
    <row r="86685" hidden="1"/>
    <row r="86686" hidden="1"/>
    <row r="86687" hidden="1"/>
    <row r="86688" hidden="1"/>
    <row r="86689" hidden="1"/>
    <row r="86690" hidden="1"/>
    <row r="86691" hidden="1"/>
    <row r="86692" hidden="1"/>
    <row r="86693" hidden="1"/>
    <row r="86694" hidden="1"/>
    <row r="86695" hidden="1"/>
    <row r="86696" hidden="1"/>
    <row r="86697" hidden="1"/>
    <row r="86698" hidden="1"/>
    <row r="86699" hidden="1"/>
    <row r="86700" hidden="1"/>
    <row r="86701" hidden="1"/>
    <row r="86702" hidden="1"/>
    <row r="86703" hidden="1"/>
    <row r="86704" hidden="1"/>
    <row r="86705" hidden="1"/>
    <row r="86706" hidden="1"/>
    <row r="86707" hidden="1"/>
    <row r="86708" hidden="1"/>
    <row r="86709" hidden="1"/>
    <row r="86710" hidden="1"/>
    <row r="86711" hidden="1"/>
    <row r="86712" hidden="1"/>
    <row r="86713" hidden="1"/>
    <row r="86714" hidden="1"/>
    <row r="86715" hidden="1"/>
    <row r="86716" hidden="1"/>
    <row r="86717" hidden="1"/>
    <row r="86718" hidden="1"/>
    <row r="86719" hidden="1"/>
    <row r="86720" hidden="1"/>
    <row r="86721" hidden="1"/>
    <row r="86722" hidden="1"/>
    <row r="86723" hidden="1"/>
    <row r="86724" hidden="1"/>
    <row r="86725" hidden="1"/>
    <row r="86726" hidden="1"/>
    <row r="86727" hidden="1"/>
    <row r="86728" hidden="1"/>
    <row r="86729" hidden="1"/>
    <row r="86730" hidden="1"/>
    <row r="86731" hidden="1"/>
    <row r="86732" hidden="1"/>
    <row r="86733" hidden="1"/>
    <row r="86734" hidden="1"/>
    <row r="86735" hidden="1"/>
    <row r="86736" hidden="1"/>
    <row r="86737" hidden="1"/>
    <row r="86738" hidden="1"/>
    <row r="86739" hidden="1"/>
    <row r="86740" hidden="1"/>
    <row r="86741" hidden="1"/>
    <row r="86742" hidden="1"/>
    <row r="86743" hidden="1"/>
    <row r="86744" hidden="1"/>
    <row r="86745" hidden="1"/>
    <row r="86746" hidden="1"/>
    <row r="86747" hidden="1"/>
    <row r="86748" hidden="1"/>
    <row r="86749" hidden="1"/>
    <row r="86750" hidden="1"/>
    <row r="86751" hidden="1"/>
    <row r="86752" hidden="1"/>
    <row r="86753" hidden="1"/>
    <row r="86754" hidden="1"/>
    <row r="86755" hidden="1"/>
    <row r="86756" hidden="1"/>
    <row r="86757" hidden="1"/>
    <row r="86758" hidden="1"/>
    <row r="86759" hidden="1"/>
    <row r="86760" hidden="1"/>
    <row r="86761" hidden="1"/>
    <row r="86762" hidden="1"/>
    <row r="86763" hidden="1"/>
    <row r="86764" hidden="1"/>
    <row r="86765" hidden="1"/>
    <row r="86766" hidden="1"/>
    <row r="86767" hidden="1"/>
    <row r="86768" hidden="1"/>
    <row r="86769" hidden="1"/>
    <row r="86770" hidden="1"/>
    <row r="86771" hidden="1"/>
    <row r="86772" hidden="1"/>
    <row r="86773" hidden="1"/>
    <row r="86774" hidden="1"/>
    <row r="86775" hidden="1"/>
    <row r="86776" hidden="1"/>
    <row r="86777" hidden="1"/>
    <row r="86778" hidden="1"/>
    <row r="86779" hidden="1"/>
    <row r="86780" hidden="1"/>
    <row r="86781" hidden="1"/>
    <row r="86782" hidden="1"/>
    <row r="86783" hidden="1"/>
    <row r="86784" hidden="1"/>
    <row r="86785" hidden="1"/>
    <row r="86786" hidden="1"/>
    <row r="86787" hidden="1"/>
    <row r="86788" hidden="1"/>
    <row r="86789" hidden="1"/>
    <row r="86790" hidden="1"/>
    <row r="86791" hidden="1"/>
    <row r="86792" hidden="1"/>
    <row r="86793" hidden="1"/>
    <row r="86794" hidden="1"/>
    <row r="86795" hidden="1"/>
    <row r="86796" hidden="1"/>
    <row r="86797" hidden="1"/>
    <row r="86798" hidden="1"/>
    <row r="86799" hidden="1"/>
    <row r="86800" hidden="1"/>
    <row r="86801" hidden="1"/>
    <row r="86802" hidden="1"/>
    <row r="86803" hidden="1"/>
    <row r="86804" hidden="1"/>
    <row r="86805" hidden="1"/>
    <row r="86806" hidden="1"/>
    <row r="86807" hidden="1"/>
    <row r="86808" hidden="1"/>
    <row r="86809" hidden="1"/>
    <row r="86810" hidden="1"/>
    <row r="86811" hidden="1"/>
    <row r="86812" hidden="1"/>
    <row r="86813" hidden="1"/>
    <row r="86814" hidden="1"/>
    <row r="86815" hidden="1"/>
    <row r="86816" hidden="1"/>
    <row r="86817" hidden="1"/>
    <row r="86818" hidden="1"/>
    <row r="86819" hidden="1"/>
    <row r="86820" hidden="1"/>
    <row r="86821" hidden="1"/>
    <row r="86822" hidden="1"/>
    <row r="86823" hidden="1"/>
    <row r="86824" hidden="1"/>
    <row r="86825" hidden="1"/>
    <row r="86826" hidden="1"/>
    <row r="86827" hidden="1"/>
    <row r="86828" hidden="1"/>
    <row r="86829" hidden="1"/>
    <row r="86830" hidden="1"/>
    <row r="86831" hidden="1"/>
    <row r="86832" hidden="1"/>
    <row r="86833" hidden="1"/>
    <row r="86834" hidden="1"/>
    <row r="86835" hidden="1"/>
    <row r="86836" hidden="1"/>
    <row r="86837" hidden="1"/>
    <row r="86838" hidden="1"/>
    <row r="86839" hidden="1"/>
    <row r="86840" hidden="1"/>
    <row r="86841" hidden="1"/>
    <row r="86842" hidden="1"/>
    <row r="86843" hidden="1"/>
    <row r="86844" hidden="1"/>
    <row r="86845" hidden="1"/>
    <row r="86846" hidden="1"/>
    <row r="86847" hidden="1"/>
    <row r="86848" hidden="1"/>
    <row r="86849" hidden="1"/>
    <row r="86850" hidden="1"/>
    <row r="86851" hidden="1"/>
    <row r="86852" hidden="1"/>
    <row r="86853" hidden="1"/>
    <row r="86854" hidden="1"/>
    <row r="86855" hidden="1"/>
    <row r="86856" hidden="1"/>
    <row r="86857" hidden="1"/>
    <row r="86858" hidden="1"/>
    <row r="86859" hidden="1"/>
    <row r="86860" hidden="1"/>
    <row r="86861" hidden="1"/>
    <row r="86862" hidden="1"/>
    <row r="86863" hidden="1"/>
    <row r="86864" hidden="1"/>
    <row r="86865" hidden="1"/>
    <row r="86866" hidden="1"/>
    <row r="86867" hidden="1"/>
    <row r="86868" hidden="1"/>
    <row r="86869" hidden="1"/>
    <row r="86870" hidden="1"/>
    <row r="86871" hidden="1"/>
    <row r="86872" hidden="1"/>
    <row r="86873" hidden="1"/>
    <row r="86874" hidden="1"/>
    <row r="86875" hidden="1"/>
    <row r="86876" hidden="1"/>
    <row r="86877" hidden="1"/>
    <row r="86878" hidden="1"/>
    <row r="86879" hidden="1"/>
    <row r="86880" hidden="1"/>
    <row r="86881" hidden="1"/>
    <row r="86882" hidden="1"/>
    <row r="86883" hidden="1"/>
    <row r="86884" hidden="1"/>
    <row r="86885" hidden="1"/>
    <row r="86886" hidden="1"/>
    <row r="86887" hidden="1"/>
    <row r="86888" hidden="1"/>
    <row r="86889" hidden="1"/>
    <row r="86890" hidden="1"/>
    <row r="86891" hidden="1"/>
    <row r="86892" hidden="1"/>
    <row r="86893" hidden="1"/>
    <row r="86894" hidden="1"/>
    <row r="86895" hidden="1"/>
    <row r="86896" hidden="1"/>
    <row r="86897" hidden="1"/>
    <row r="86898" hidden="1"/>
    <row r="86899" hidden="1"/>
    <row r="86900" hidden="1"/>
    <row r="86901" hidden="1"/>
    <row r="86902" hidden="1"/>
    <row r="86903" hidden="1"/>
    <row r="86904" hidden="1"/>
    <row r="86905" hidden="1"/>
    <row r="86906" hidden="1"/>
    <row r="86907" hidden="1"/>
    <row r="86908" hidden="1"/>
    <row r="86909" hidden="1"/>
    <row r="86910" hidden="1"/>
    <row r="86911" hidden="1"/>
    <row r="86912" hidden="1"/>
    <row r="86913" hidden="1"/>
    <row r="86914" hidden="1"/>
    <row r="86915" hidden="1"/>
    <row r="86916" hidden="1"/>
    <row r="86917" hidden="1"/>
    <row r="86918" hidden="1"/>
    <row r="86919" hidden="1"/>
    <row r="86920" hidden="1"/>
    <row r="86921" hidden="1"/>
    <row r="86922" hidden="1"/>
    <row r="86923" hidden="1"/>
    <row r="86924" hidden="1"/>
    <row r="86925" hidden="1"/>
    <row r="86926" hidden="1"/>
    <row r="86927" hidden="1"/>
    <row r="86928" hidden="1"/>
    <row r="86929" hidden="1"/>
    <row r="86930" hidden="1"/>
    <row r="86931" hidden="1"/>
    <row r="86932" hidden="1"/>
    <row r="86933" hidden="1"/>
    <row r="86934" hidden="1"/>
    <row r="86935" hidden="1"/>
    <row r="86936" hidden="1"/>
    <row r="86937" hidden="1"/>
    <row r="86938" hidden="1"/>
    <row r="86939" hidden="1"/>
    <row r="86940" hidden="1"/>
    <row r="86941" hidden="1"/>
    <row r="86942" hidden="1"/>
    <row r="86943" hidden="1"/>
    <row r="86944" hidden="1"/>
    <row r="86945" hidden="1"/>
    <row r="86946" hidden="1"/>
    <row r="86947" hidden="1"/>
    <row r="86948" hidden="1"/>
    <row r="86949" hidden="1"/>
    <row r="86950" hidden="1"/>
    <row r="86951" hidden="1"/>
    <row r="86952" hidden="1"/>
    <row r="86953" hidden="1"/>
    <row r="86954" hidden="1"/>
    <row r="86955" hidden="1"/>
    <row r="86956" hidden="1"/>
    <row r="86957" hidden="1"/>
    <row r="86958" hidden="1"/>
    <row r="86959" hidden="1"/>
    <row r="86960" hidden="1"/>
    <row r="86961" hidden="1"/>
    <row r="86962" hidden="1"/>
    <row r="86963" hidden="1"/>
    <row r="86964" hidden="1"/>
    <row r="86965" hidden="1"/>
    <row r="86966" hidden="1"/>
    <row r="86967" hidden="1"/>
    <row r="86968" hidden="1"/>
    <row r="86969" hidden="1"/>
    <row r="86970" hidden="1"/>
    <row r="86971" hidden="1"/>
    <row r="86972" hidden="1"/>
    <row r="86973" hidden="1"/>
    <row r="86974" hidden="1"/>
    <row r="86975" hidden="1"/>
    <row r="86976" hidden="1"/>
    <row r="86977" hidden="1"/>
    <row r="86978" hidden="1"/>
    <row r="86979" hidden="1"/>
    <row r="86980" hidden="1"/>
    <row r="86981" hidden="1"/>
    <row r="86982" hidden="1"/>
    <row r="86983" hidden="1"/>
    <row r="86984" hidden="1"/>
    <row r="86985" hidden="1"/>
    <row r="86986" hidden="1"/>
    <row r="86987" hidden="1"/>
    <row r="86988" hidden="1"/>
    <row r="86989" hidden="1"/>
    <row r="86990" hidden="1"/>
    <row r="86991" hidden="1"/>
    <row r="86992" hidden="1"/>
    <row r="86993" hidden="1"/>
    <row r="86994" hidden="1"/>
    <row r="86995" hidden="1"/>
    <row r="86996" hidden="1"/>
    <row r="86997" hidden="1"/>
    <row r="86998" hidden="1"/>
    <row r="86999" hidden="1"/>
    <row r="87000" hidden="1"/>
    <row r="87001" hidden="1"/>
    <row r="87002" hidden="1"/>
    <row r="87003" hidden="1"/>
    <row r="87004" hidden="1"/>
    <row r="87005" hidden="1"/>
    <row r="87006" hidden="1"/>
    <row r="87007" hidden="1"/>
    <row r="87008" hidden="1"/>
    <row r="87009" hidden="1"/>
    <row r="87010" hidden="1"/>
    <row r="87011" hidden="1"/>
    <row r="87012" hidden="1"/>
    <row r="87013" hidden="1"/>
    <row r="87014" hidden="1"/>
    <row r="87015" hidden="1"/>
    <row r="87016" hidden="1"/>
    <row r="87017" hidden="1"/>
    <row r="87018" hidden="1"/>
    <row r="87019" hidden="1"/>
    <row r="87020" hidden="1"/>
    <row r="87021" hidden="1"/>
    <row r="87022" hidden="1"/>
    <row r="87023" hidden="1"/>
    <row r="87024" hidden="1"/>
    <row r="87025" hidden="1"/>
    <row r="87026" hidden="1"/>
    <row r="87027" hidden="1"/>
    <row r="87028" hidden="1"/>
    <row r="87029" hidden="1"/>
    <row r="87030" hidden="1"/>
    <row r="87031" hidden="1"/>
    <row r="87032" hidden="1"/>
    <row r="87033" hidden="1"/>
    <row r="87034" hidden="1"/>
    <row r="87035" hidden="1"/>
    <row r="87036" hidden="1"/>
    <row r="87037" hidden="1"/>
    <row r="87038" hidden="1"/>
    <row r="87039" hidden="1"/>
    <row r="87040" hidden="1"/>
    <row r="87041" hidden="1"/>
    <row r="87042" hidden="1"/>
    <row r="87043" hidden="1"/>
    <row r="87044" hidden="1"/>
    <row r="87045" hidden="1"/>
    <row r="87046" hidden="1"/>
    <row r="87047" hidden="1"/>
    <row r="87048" hidden="1"/>
    <row r="87049" hidden="1"/>
    <row r="87050" hidden="1"/>
    <row r="87051" hidden="1"/>
    <row r="87052" hidden="1"/>
    <row r="87053" hidden="1"/>
    <row r="87054" hidden="1"/>
    <row r="87055" hidden="1"/>
    <row r="87056" hidden="1"/>
    <row r="87057" hidden="1"/>
    <row r="87058" hidden="1"/>
    <row r="87059" hidden="1"/>
    <row r="87060" hidden="1"/>
    <row r="87061" hidden="1"/>
    <row r="87062" hidden="1"/>
    <row r="87063" hidden="1"/>
    <row r="87064" hidden="1"/>
    <row r="87065" hidden="1"/>
    <row r="87066" hidden="1"/>
    <row r="87067" hidden="1"/>
    <row r="87068" hidden="1"/>
    <row r="87069" hidden="1"/>
    <row r="87070" hidden="1"/>
    <row r="87071" hidden="1"/>
    <row r="87072" hidden="1"/>
    <row r="87073" hidden="1"/>
    <row r="87074" hidden="1"/>
    <row r="87075" hidden="1"/>
    <row r="87076" hidden="1"/>
    <row r="87077" hidden="1"/>
    <row r="87078" hidden="1"/>
    <row r="87079" hidden="1"/>
    <row r="87080" hidden="1"/>
    <row r="87081" hidden="1"/>
    <row r="87082" hidden="1"/>
    <row r="87083" hidden="1"/>
    <row r="87084" hidden="1"/>
    <row r="87085" hidden="1"/>
    <row r="87086" hidden="1"/>
    <row r="87087" hidden="1"/>
    <row r="87088" hidden="1"/>
    <row r="87089" hidden="1"/>
    <row r="87090" hidden="1"/>
    <row r="87091" hidden="1"/>
    <row r="87092" hidden="1"/>
    <row r="87093" hidden="1"/>
    <row r="87094" hidden="1"/>
    <row r="87095" hidden="1"/>
    <row r="87096" hidden="1"/>
    <row r="87097" hidden="1"/>
    <row r="87098" hidden="1"/>
    <row r="87099" hidden="1"/>
    <row r="87100" hidden="1"/>
    <row r="87101" hidden="1"/>
    <row r="87102" hidden="1"/>
    <row r="87103" hidden="1"/>
    <row r="87104" hidden="1"/>
    <row r="87105" hidden="1"/>
    <row r="87106" hidden="1"/>
    <row r="87107" hidden="1"/>
    <row r="87108" hidden="1"/>
    <row r="87109" hidden="1"/>
    <row r="87110" hidden="1"/>
    <row r="87111" hidden="1"/>
    <row r="87112" hidden="1"/>
    <row r="87113" hidden="1"/>
    <row r="87114" hidden="1"/>
    <row r="87115" hidden="1"/>
    <row r="87116" hidden="1"/>
    <row r="87117" hidden="1"/>
    <row r="87118" hidden="1"/>
    <row r="87119" hidden="1"/>
    <row r="87120" hidden="1"/>
    <row r="87121" hidden="1"/>
    <row r="87122" hidden="1"/>
    <row r="87123" hidden="1"/>
    <row r="87124" hidden="1"/>
    <row r="87125" hidden="1"/>
    <row r="87126" hidden="1"/>
    <row r="87127" hidden="1"/>
    <row r="87128" hidden="1"/>
    <row r="87129" hidden="1"/>
    <row r="87130" hidden="1"/>
    <row r="87131" hidden="1"/>
    <row r="87132" hidden="1"/>
    <row r="87133" hidden="1"/>
    <row r="87134" hidden="1"/>
    <row r="87135" hidden="1"/>
    <row r="87136" hidden="1"/>
    <row r="87137" hidden="1"/>
    <row r="87138" hidden="1"/>
    <row r="87139" hidden="1"/>
    <row r="87140" hidden="1"/>
    <row r="87141" hidden="1"/>
    <row r="87142" hidden="1"/>
    <row r="87143" hidden="1"/>
    <row r="87144" hidden="1"/>
    <row r="87145" hidden="1"/>
    <row r="87146" hidden="1"/>
    <row r="87147" hidden="1"/>
    <row r="87148" hidden="1"/>
    <row r="87149" hidden="1"/>
    <row r="87150" hidden="1"/>
    <row r="87151" hidden="1"/>
    <row r="87152" hidden="1"/>
    <row r="87153" hidden="1"/>
    <row r="87154" hidden="1"/>
    <row r="87155" hidden="1"/>
    <row r="87156" hidden="1"/>
    <row r="87157" hidden="1"/>
    <row r="87158" hidden="1"/>
    <row r="87159" hidden="1"/>
    <row r="87160" hidden="1"/>
    <row r="87161" hidden="1"/>
    <row r="87162" hidden="1"/>
    <row r="87163" hidden="1"/>
    <row r="87164" hidden="1"/>
    <row r="87165" hidden="1"/>
    <row r="87166" hidden="1"/>
    <row r="87167" hidden="1"/>
    <row r="87168" hidden="1"/>
    <row r="87169" hidden="1"/>
    <row r="87170" hidden="1"/>
    <row r="87171" hidden="1"/>
    <row r="87172" hidden="1"/>
    <row r="87173" hidden="1"/>
    <row r="87174" hidden="1"/>
    <row r="87175" hidden="1"/>
    <row r="87176" hidden="1"/>
    <row r="87177" hidden="1"/>
    <row r="87178" hidden="1"/>
    <row r="87179" hidden="1"/>
    <row r="87180" hidden="1"/>
    <row r="87181" hidden="1"/>
    <row r="87182" hidden="1"/>
    <row r="87183" hidden="1"/>
    <row r="87184" hidden="1"/>
    <row r="87185" hidden="1"/>
    <row r="87186" hidden="1"/>
    <row r="87187" hidden="1"/>
    <row r="87188" hidden="1"/>
    <row r="87189" hidden="1"/>
    <row r="87190" hidden="1"/>
    <row r="87191" hidden="1"/>
    <row r="87192" hidden="1"/>
    <row r="87193" hidden="1"/>
    <row r="87194" hidden="1"/>
    <row r="87195" hidden="1"/>
    <row r="87196" hidden="1"/>
    <row r="87197" hidden="1"/>
    <row r="87198" hidden="1"/>
    <row r="87199" hidden="1"/>
    <row r="87200" hidden="1"/>
    <row r="87201" hidden="1"/>
    <row r="87202" hidden="1"/>
    <row r="87203" hidden="1"/>
    <row r="87204" hidden="1"/>
    <row r="87205" hidden="1"/>
    <row r="87206" hidden="1"/>
    <row r="87207" hidden="1"/>
    <row r="87208" hidden="1"/>
    <row r="87209" hidden="1"/>
    <row r="87210" hidden="1"/>
    <row r="87211" hidden="1"/>
    <row r="87212" hidden="1"/>
    <row r="87213" hidden="1"/>
    <row r="87214" hidden="1"/>
    <row r="87215" hidden="1"/>
    <row r="87216" hidden="1"/>
    <row r="87217" hidden="1"/>
    <row r="87218" hidden="1"/>
    <row r="87219" hidden="1"/>
    <row r="87220" hidden="1"/>
    <row r="87221" hidden="1"/>
    <row r="87222" hidden="1"/>
    <row r="87223" hidden="1"/>
    <row r="87224" hidden="1"/>
    <row r="87225" hidden="1"/>
    <row r="87226" hidden="1"/>
    <row r="87227" hidden="1"/>
    <row r="87228" hidden="1"/>
    <row r="87229" hidden="1"/>
    <row r="87230" hidden="1"/>
    <row r="87231" hidden="1"/>
    <row r="87232" hidden="1"/>
    <row r="87233" hidden="1"/>
    <row r="87234" hidden="1"/>
    <row r="87235" hidden="1"/>
    <row r="87236" hidden="1"/>
    <row r="87237" hidden="1"/>
    <row r="87238" hidden="1"/>
    <row r="87239" hidden="1"/>
    <row r="87240" hidden="1"/>
    <row r="87241" hidden="1"/>
    <row r="87242" hidden="1"/>
    <row r="87243" hidden="1"/>
    <row r="87244" hidden="1"/>
    <row r="87245" hidden="1"/>
    <row r="87246" hidden="1"/>
    <row r="87247" hidden="1"/>
    <row r="87248" hidden="1"/>
    <row r="87249" hidden="1"/>
    <row r="87250" hidden="1"/>
    <row r="87251" hidden="1"/>
    <row r="87252" hidden="1"/>
    <row r="87253" hidden="1"/>
    <row r="87254" hidden="1"/>
    <row r="87255" hidden="1"/>
    <row r="87256" hidden="1"/>
    <row r="87257" hidden="1"/>
    <row r="87258" hidden="1"/>
    <row r="87259" hidden="1"/>
    <row r="87260" hidden="1"/>
    <row r="87261" hidden="1"/>
    <row r="87262" hidden="1"/>
    <row r="87263" hidden="1"/>
    <row r="87264" hidden="1"/>
    <row r="87265" hidden="1"/>
    <row r="87266" hidden="1"/>
    <row r="87267" hidden="1"/>
    <row r="87268" hidden="1"/>
    <row r="87269" hidden="1"/>
    <row r="87270" hidden="1"/>
    <row r="87271" hidden="1"/>
    <row r="87272" hidden="1"/>
    <row r="87273" hidden="1"/>
    <row r="87274" hidden="1"/>
    <row r="87275" hidden="1"/>
    <row r="87276" hidden="1"/>
    <row r="87277" hidden="1"/>
    <row r="87278" hidden="1"/>
    <row r="87279" hidden="1"/>
    <row r="87280" hidden="1"/>
    <row r="87281" hidden="1"/>
    <row r="87282" hidden="1"/>
    <row r="87283" hidden="1"/>
    <row r="87284" hidden="1"/>
    <row r="87285" hidden="1"/>
    <row r="87286" hidden="1"/>
    <row r="87287" hidden="1"/>
    <row r="87288" hidden="1"/>
    <row r="87289" hidden="1"/>
    <row r="87290" hidden="1"/>
    <row r="87291" hidden="1"/>
    <row r="87292" hidden="1"/>
    <row r="87293" hidden="1"/>
    <row r="87294" hidden="1"/>
    <row r="87295" hidden="1"/>
    <row r="87296" hidden="1"/>
    <row r="87297" hidden="1"/>
    <row r="87298" hidden="1"/>
    <row r="87299" hidden="1"/>
    <row r="87300" hidden="1"/>
    <row r="87301" hidden="1"/>
    <row r="87302" hidden="1"/>
    <row r="87303" hidden="1"/>
    <row r="87304" hidden="1"/>
    <row r="87305" hidden="1"/>
    <row r="87306" hidden="1"/>
    <row r="87307" hidden="1"/>
    <row r="87308" hidden="1"/>
    <row r="87309" hidden="1"/>
    <row r="87310" hidden="1"/>
    <row r="87311" hidden="1"/>
    <row r="87312" hidden="1"/>
    <row r="87313" hidden="1"/>
    <row r="87314" hidden="1"/>
    <row r="87315" hidden="1"/>
    <row r="87316" hidden="1"/>
    <row r="87317" hidden="1"/>
    <row r="87318" hidden="1"/>
    <row r="87319" hidden="1"/>
    <row r="87320" hidden="1"/>
    <row r="87321" hidden="1"/>
    <row r="87322" hidden="1"/>
    <row r="87323" hidden="1"/>
    <row r="87324" hidden="1"/>
    <row r="87325" hidden="1"/>
    <row r="87326" hidden="1"/>
    <row r="87327" hidden="1"/>
    <row r="87328" hidden="1"/>
    <row r="87329" hidden="1"/>
    <row r="87330" hidden="1"/>
    <row r="87331" hidden="1"/>
    <row r="87332" hidden="1"/>
    <row r="87333" hidden="1"/>
    <row r="87334" hidden="1"/>
    <row r="87335" hidden="1"/>
    <row r="87336" hidden="1"/>
    <row r="87337" hidden="1"/>
    <row r="87338" hidden="1"/>
    <row r="87339" hidden="1"/>
    <row r="87340" hidden="1"/>
    <row r="87341" hidden="1"/>
    <row r="87342" hidden="1"/>
    <row r="87343" hidden="1"/>
    <row r="87344" hidden="1"/>
    <row r="87345" hidden="1"/>
    <row r="87346" hidden="1"/>
    <row r="87347" hidden="1"/>
    <row r="87348" hidden="1"/>
    <row r="87349" hidden="1"/>
    <row r="87350" hidden="1"/>
    <row r="87351" hidden="1"/>
    <row r="87352" hidden="1"/>
    <row r="87353" hidden="1"/>
    <row r="87354" hidden="1"/>
    <row r="87355" hidden="1"/>
    <row r="87356" hidden="1"/>
    <row r="87357" hidden="1"/>
    <row r="87358" hidden="1"/>
    <row r="87359" hidden="1"/>
    <row r="87360" hidden="1"/>
    <row r="87361" hidden="1"/>
    <row r="87362" hidden="1"/>
    <row r="87363" hidden="1"/>
    <row r="87364" hidden="1"/>
    <row r="87365" hidden="1"/>
    <row r="87366" hidden="1"/>
    <row r="87367" hidden="1"/>
    <row r="87368" hidden="1"/>
    <row r="87369" hidden="1"/>
    <row r="87370" hidden="1"/>
    <row r="87371" hidden="1"/>
    <row r="87372" hidden="1"/>
    <row r="87373" hidden="1"/>
    <row r="87374" hidden="1"/>
    <row r="87375" hidden="1"/>
    <row r="87376" hidden="1"/>
    <row r="87377" hidden="1"/>
    <row r="87378" hidden="1"/>
    <row r="87379" hidden="1"/>
    <row r="87380" hidden="1"/>
    <row r="87381" hidden="1"/>
    <row r="87382" hidden="1"/>
    <row r="87383" hidden="1"/>
    <row r="87384" hidden="1"/>
    <row r="87385" hidden="1"/>
    <row r="87386" hidden="1"/>
    <row r="87387" hidden="1"/>
    <row r="87388" hidden="1"/>
    <row r="87389" hidden="1"/>
    <row r="87390" hidden="1"/>
    <row r="87391" hidden="1"/>
    <row r="87392" hidden="1"/>
    <row r="87393" hidden="1"/>
    <row r="87394" hidden="1"/>
    <row r="87395" hidden="1"/>
    <row r="87396" hidden="1"/>
    <row r="87397" hidden="1"/>
    <row r="87398" hidden="1"/>
    <row r="87399" hidden="1"/>
    <row r="87400" hidden="1"/>
    <row r="87401" hidden="1"/>
    <row r="87402" hidden="1"/>
    <row r="87403" hidden="1"/>
    <row r="87404" hidden="1"/>
    <row r="87405" hidden="1"/>
    <row r="87406" hidden="1"/>
    <row r="87407" hidden="1"/>
    <row r="87408" hidden="1"/>
    <row r="87409" hidden="1"/>
    <row r="87410" hidden="1"/>
    <row r="87411" hidden="1"/>
    <row r="87412" hidden="1"/>
    <row r="87413" hidden="1"/>
    <row r="87414" hidden="1"/>
    <row r="87415" hidden="1"/>
    <row r="87416" hidden="1"/>
    <row r="87417" hidden="1"/>
    <row r="87418" hidden="1"/>
    <row r="87419" hidden="1"/>
    <row r="87420" hidden="1"/>
    <row r="87421" hidden="1"/>
    <row r="87422" hidden="1"/>
    <row r="87423" hidden="1"/>
    <row r="87424" hidden="1"/>
    <row r="87425" hidden="1"/>
    <row r="87426" hidden="1"/>
    <row r="87427" hidden="1"/>
    <row r="87428" hidden="1"/>
    <row r="87429" hidden="1"/>
    <row r="87430" hidden="1"/>
    <row r="87431" hidden="1"/>
    <row r="87432" hidden="1"/>
    <row r="87433" hidden="1"/>
    <row r="87434" hidden="1"/>
    <row r="87435" hidden="1"/>
    <row r="87436" hidden="1"/>
    <row r="87437" hidden="1"/>
    <row r="87438" hidden="1"/>
    <row r="87439" hidden="1"/>
    <row r="87440" hidden="1"/>
    <row r="87441" hidden="1"/>
    <row r="87442" hidden="1"/>
    <row r="87443" hidden="1"/>
    <row r="87444" hidden="1"/>
    <row r="87445" hidden="1"/>
    <row r="87446" hidden="1"/>
    <row r="87447" hidden="1"/>
    <row r="87448" hidden="1"/>
    <row r="87449" hidden="1"/>
    <row r="87450" hidden="1"/>
    <row r="87451" hidden="1"/>
    <row r="87452" hidden="1"/>
    <row r="87453" hidden="1"/>
    <row r="87454" hidden="1"/>
    <row r="87455" hidden="1"/>
    <row r="87456" hidden="1"/>
    <row r="87457" hidden="1"/>
    <row r="87458" hidden="1"/>
    <row r="87459" hidden="1"/>
    <row r="87460" hidden="1"/>
    <row r="87461" hidden="1"/>
    <row r="87462" hidden="1"/>
    <row r="87463" hidden="1"/>
    <row r="87464" hidden="1"/>
    <row r="87465" hidden="1"/>
    <row r="87466" hidden="1"/>
    <row r="87467" hidden="1"/>
    <row r="87468" hidden="1"/>
    <row r="87469" hidden="1"/>
    <row r="87470" hidden="1"/>
    <row r="87471" hidden="1"/>
    <row r="87472" hidden="1"/>
    <row r="87473" hidden="1"/>
    <row r="87474" hidden="1"/>
    <row r="87475" hidden="1"/>
    <row r="87476" hidden="1"/>
    <row r="87477" hidden="1"/>
    <row r="87478" hidden="1"/>
    <row r="87479" hidden="1"/>
    <row r="87480" hidden="1"/>
    <row r="87481" hidden="1"/>
    <row r="87482" hidden="1"/>
    <row r="87483" hidden="1"/>
    <row r="87484" hidden="1"/>
    <row r="87485" hidden="1"/>
    <row r="87486" hidden="1"/>
    <row r="87487" hidden="1"/>
    <row r="87488" hidden="1"/>
    <row r="87489" hidden="1"/>
    <row r="87490" hidden="1"/>
    <row r="87491" hidden="1"/>
    <row r="87492" hidden="1"/>
    <row r="87493" hidden="1"/>
    <row r="87494" hidden="1"/>
    <row r="87495" hidden="1"/>
    <row r="87496" hidden="1"/>
    <row r="87497" hidden="1"/>
    <row r="87498" hidden="1"/>
    <row r="87499" hidden="1"/>
    <row r="87500" hidden="1"/>
    <row r="87501" hidden="1"/>
    <row r="87502" hidden="1"/>
    <row r="87503" hidden="1"/>
    <row r="87504" hidden="1"/>
    <row r="87505" hidden="1"/>
    <row r="87506" hidden="1"/>
    <row r="87507" hidden="1"/>
    <row r="87508" hidden="1"/>
    <row r="87509" hidden="1"/>
    <row r="87510" hidden="1"/>
    <row r="87511" hidden="1"/>
    <row r="87512" hidden="1"/>
    <row r="87513" hidden="1"/>
    <row r="87514" hidden="1"/>
    <row r="87515" hidden="1"/>
    <row r="87516" hidden="1"/>
    <row r="87517" hidden="1"/>
    <row r="87518" hidden="1"/>
    <row r="87519" hidden="1"/>
    <row r="87520" hidden="1"/>
    <row r="87521" hidden="1"/>
    <row r="87522" hidden="1"/>
    <row r="87523" hidden="1"/>
    <row r="87524" hidden="1"/>
    <row r="87525" hidden="1"/>
    <row r="87526" hidden="1"/>
    <row r="87527" hidden="1"/>
    <row r="87528" hidden="1"/>
    <row r="87529" hidden="1"/>
    <row r="87530" hidden="1"/>
    <row r="87531" hidden="1"/>
    <row r="87532" hidden="1"/>
    <row r="87533" hidden="1"/>
    <row r="87534" hidden="1"/>
    <row r="87535" hidden="1"/>
    <row r="87536" hidden="1"/>
    <row r="87537" hidden="1"/>
    <row r="87538" hidden="1"/>
    <row r="87539" hidden="1"/>
    <row r="87540" hidden="1"/>
    <row r="87541" hidden="1"/>
    <row r="87542" hidden="1"/>
    <row r="87543" hidden="1"/>
    <row r="87544" hidden="1"/>
    <row r="87545" hidden="1"/>
    <row r="87546" hidden="1"/>
    <row r="87547" hidden="1"/>
    <row r="87548" hidden="1"/>
    <row r="87549" hidden="1"/>
    <row r="87550" hidden="1"/>
    <row r="87551" hidden="1"/>
    <row r="87552" hidden="1"/>
    <row r="87553" hidden="1"/>
    <row r="87554" hidden="1"/>
    <row r="87555" hidden="1"/>
    <row r="87556" hidden="1"/>
    <row r="87557" hidden="1"/>
    <row r="87558" hidden="1"/>
    <row r="87559" hidden="1"/>
    <row r="87560" hidden="1"/>
    <row r="87561" hidden="1"/>
    <row r="87562" hidden="1"/>
    <row r="87563" hidden="1"/>
    <row r="87564" hidden="1"/>
    <row r="87565" hidden="1"/>
    <row r="87566" hidden="1"/>
    <row r="87567" hidden="1"/>
    <row r="87568" hidden="1"/>
    <row r="87569" hidden="1"/>
    <row r="87570" hidden="1"/>
    <row r="87571" hidden="1"/>
    <row r="87572" hidden="1"/>
    <row r="87573" hidden="1"/>
    <row r="87574" hidden="1"/>
    <row r="87575" hidden="1"/>
    <row r="87576" hidden="1"/>
    <row r="87577" hidden="1"/>
    <row r="87578" hidden="1"/>
    <row r="87579" hidden="1"/>
    <row r="87580" hidden="1"/>
    <row r="87581" hidden="1"/>
    <row r="87582" hidden="1"/>
    <row r="87583" hidden="1"/>
    <row r="87584" hidden="1"/>
    <row r="87585" hidden="1"/>
    <row r="87586" hidden="1"/>
    <row r="87587" hidden="1"/>
    <row r="87588" hidden="1"/>
    <row r="87589" hidden="1"/>
    <row r="87590" hidden="1"/>
    <row r="87591" hidden="1"/>
    <row r="87592" hidden="1"/>
    <row r="87593" hidden="1"/>
    <row r="87594" hidden="1"/>
    <row r="87595" hidden="1"/>
    <row r="87596" hidden="1"/>
    <row r="87597" hidden="1"/>
    <row r="87598" hidden="1"/>
    <row r="87599" hidden="1"/>
    <row r="87600" hidden="1"/>
    <row r="87601" hidden="1"/>
    <row r="87602" hidden="1"/>
    <row r="87603" hidden="1"/>
    <row r="87604" hidden="1"/>
    <row r="87605" hidden="1"/>
    <row r="87606" hidden="1"/>
    <row r="87607" hidden="1"/>
    <row r="87608" hidden="1"/>
    <row r="87609" hidden="1"/>
    <row r="87610" hidden="1"/>
    <row r="87611" hidden="1"/>
    <row r="87612" hidden="1"/>
    <row r="87613" hidden="1"/>
    <row r="87614" hidden="1"/>
    <row r="87615" hidden="1"/>
    <row r="87616" hidden="1"/>
    <row r="87617" hidden="1"/>
    <row r="87618" hidden="1"/>
    <row r="87619" hidden="1"/>
    <row r="87620" hidden="1"/>
    <row r="87621" hidden="1"/>
    <row r="87622" hidden="1"/>
    <row r="87623" hidden="1"/>
    <row r="87624" hidden="1"/>
    <row r="87625" hidden="1"/>
    <row r="87626" hidden="1"/>
    <row r="87627" hidden="1"/>
    <row r="87628" hidden="1"/>
    <row r="87629" hidden="1"/>
    <row r="87630" hidden="1"/>
    <row r="87631" hidden="1"/>
    <row r="87632" hidden="1"/>
    <row r="87633" hidden="1"/>
    <row r="87634" hidden="1"/>
    <row r="87635" hidden="1"/>
    <row r="87636" hidden="1"/>
    <row r="87637" hidden="1"/>
    <row r="87638" hidden="1"/>
    <row r="87639" hidden="1"/>
    <row r="87640" hidden="1"/>
    <row r="87641" hidden="1"/>
    <row r="87642" hidden="1"/>
    <row r="87643" hidden="1"/>
    <row r="87644" hidden="1"/>
    <row r="87645" hidden="1"/>
    <row r="87646" hidden="1"/>
    <row r="87647" hidden="1"/>
    <row r="87648" hidden="1"/>
    <row r="87649" hidden="1"/>
    <row r="87650" hidden="1"/>
    <row r="87651" hidden="1"/>
    <row r="87652" hidden="1"/>
    <row r="87653" hidden="1"/>
    <row r="87654" hidden="1"/>
    <row r="87655" hidden="1"/>
    <row r="87656" hidden="1"/>
    <row r="87657" hidden="1"/>
    <row r="87658" hidden="1"/>
    <row r="87659" hidden="1"/>
    <row r="87660" hidden="1"/>
    <row r="87661" hidden="1"/>
    <row r="87662" hidden="1"/>
    <row r="87663" hidden="1"/>
    <row r="87664" hidden="1"/>
    <row r="87665" hidden="1"/>
    <row r="87666" hidden="1"/>
    <row r="87667" hidden="1"/>
    <row r="87668" hidden="1"/>
    <row r="87669" hidden="1"/>
    <row r="87670" hidden="1"/>
    <row r="87671" hidden="1"/>
    <row r="87672" hidden="1"/>
    <row r="87673" hidden="1"/>
    <row r="87674" hidden="1"/>
    <row r="87675" hidden="1"/>
    <row r="87676" hidden="1"/>
    <row r="87677" hidden="1"/>
    <row r="87678" hidden="1"/>
    <row r="87679" hidden="1"/>
    <row r="87680" hidden="1"/>
    <row r="87681" hidden="1"/>
    <row r="87682" hidden="1"/>
    <row r="87683" hidden="1"/>
    <row r="87684" hidden="1"/>
    <row r="87685" hidden="1"/>
    <row r="87686" hidden="1"/>
    <row r="87687" hidden="1"/>
    <row r="87688" hidden="1"/>
    <row r="87689" hidden="1"/>
    <row r="87690" hidden="1"/>
    <row r="87691" hidden="1"/>
    <row r="87692" hidden="1"/>
    <row r="87693" hidden="1"/>
    <row r="87694" hidden="1"/>
    <row r="87695" hidden="1"/>
    <row r="87696" hidden="1"/>
    <row r="87697" hidden="1"/>
    <row r="87698" hidden="1"/>
    <row r="87699" hidden="1"/>
    <row r="87700" hidden="1"/>
    <row r="87701" hidden="1"/>
    <row r="87702" hidden="1"/>
    <row r="87703" hidden="1"/>
    <row r="87704" hidden="1"/>
    <row r="87705" hidden="1"/>
    <row r="87706" hidden="1"/>
    <row r="87707" hidden="1"/>
    <row r="87708" hidden="1"/>
    <row r="87709" hidden="1"/>
    <row r="87710" hidden="1"/>
    <row r="87711" hidden="1"/>
    <row r="87712" hidden="1"/>
    <row r="87713" hidden="1"/>
    <row r="87714" hidden="1"/>
    <row r="87715" hidden="1"/>
    <row r="87716" hidden="1"/>
    <row r="87717" hidden="1"/>
    <row r="87718" hidden="1"/>
    <row r="87719" hidden="1"/>
    <row r="87720" hidden="1"/>
    <row r="87721" hidden="1"/>
    <row r="87722" hidden="1"/>
    <row r="87723" hidden="1"/>
    <row r="87724" hidden="1"/>
    <row r="87725" hidden="1"/>
    <row r="87726" hidden="1"/>
    <row r="87727" hidden="1"/>
    <row r="87728" hidden="1"/>
    <row r="87729" hidden="1"/>
    <row r="87730" hidden="1"/>
    <row r="87731" hidden="1"/>
    <row r="87732" hidden="1"/>
    <row r="87733" hidden="1"/>
    <row r="87734" hidden="1"/>
    <row r="87735" hidden="1"/>
    <row r="87736" hidden="1"/>
    <row r="87737" hidden="1"/>
    <row r="87738" hidden="1"/>
    <row r="87739" hidden="1"/>
    <row r="87740" hidden="1"/>
    <row r="87741" hidden="1"/>
    <row r="87742" hidden="1"/>
    <row r="87743" hidden="1"/>
    <row r="87744" hidden="1"/>
    <row r="87745" hidden="1"/>
    <row r="87746" hidden="1"/>
    <row r="87747" hidden="1"/>
    <row r="87748" hidden="1"/>
    <row r="87749" hidden="1"/>
    <row r="87750" hidden="1"/>
    <row r="87751" hidden="1"/>
    <row r="87752" hidden="1"/>
    <row r="87753" hidden="1"/>
    <row r="87754" hidden="1"/>
    <row r="87755" hidden="1"/>
    <row r="87756" hidden="1"/>
    <row r="87757" hidden="1"/>
    <row r="87758" hidden="1"/>
    <row r="87759" hidden="1"/>
    <row r="87760" hidden="1"/>
    <row r="87761" hidden="1"/>
    <row r="87762" hidden="1"/>
    <row r="87763" hidden="1"/>
    <row r="87764" hidden="1"/>
    <row r="87765" hidden="1"/>
    <row r="87766" hidden="1"/>
    <row r="87767" hidden="1"/>
    <row r="87768" hidden="1"/>
    <row r="87769" hidden="1"/>
    <row r="87770" hidden="1"/>
    <row r="87771" hidden="1"/>
    <row r="87772" hidden="1"/>
    <row r="87773" hidden="1"/>
    <row r="87774" hidden="1"/>
    <row r="87775" hidden="1"/>
    <row r="87776" hidden="1"/>
    <row r="87777" hidden="1"/>
    <row r="87778" hidden="1"/>
    <row r="87779" hidden="1"/>
    <row r="87780" hidden="1"/>
    <row r="87781" hidden="1"/>
    <row r="87782" hidden="1"/>
    <row r="87783" hidden="1"/>
    <row r="87784" hidden="1"/>
    <row r="87785" hidden="1"/>
    <row r="87786" hidden="1"/>
    <row r="87787" hidden="1"/>
    <row r="87788" hidden="1"/>
    <row r="87789" hidden="1"/>
    <row r="87790" hidden="1"/>
    <row r="87791" hidden="1"/>
    <row r="87792" hidden="1"/>
    <row r="87793" hidden="1"/>
    <row r="87794" hidden="1"/>
    <row r="87795" hidden="1"/>
    <row r="87796" hidden="1"/>
    <row r="87797" hidden="1"/>
    <row r="87798" hidden="1"/>
    <row r="87799" hidden="1"/>
    <row r="87800" hidden="1"/>
    <row r="87801" hidden="1"/>
    <row r="87802" hidden="1"/>
    <row r="87803" hidden="1"/>
    <row r="87804" hidden="1"/>
    <row r="87805" hidden="1"/>
    <row r="87806" hidden="1"/>
    <row r="87807" hidden="1"/>
    <row r="87808" hidden="1"/>
    <row r="87809" hidden="1"/>
    <row r="87810" hidden="1"/>
    <row r="87811" hidden="1"/>
    <row r="87812" hidden="1"/>
    <row r="87813" hidden="1"/>
    <row r="87814" hidden="1"/>
    <row r="87815" hidden="1"/>
    <row r="87816" hidden="1"/>
    <row r="87817" hidden="1"/>
    <row r="87818" hidden="1"/>
    <row r="87819" hidden="1"/>
    <row r="87820" hidden="1"/>
    <row r="87821" hidden="1"/>
    <row r="87822" hidden="1"/>
    <row r="87823" hidden="1"/>
    <row r="87824" hidden="1"/>
    <row r="87825" hidden="1"/>
    <row r="87826" hidden="1"/>
    <row r="87827" hidden="1"/>
    <row r="87828" hidden="1"/>
    <row r="87829" hidden="1"/>
    <row r="87830" hidden="1"/>
    <row r="87831" hidden="1"/>
    <row r="87832" hidden="1"/>
    <row r="87833" hidden="1"/>
    <row r="87834" hidden="1"/>
    <row r="87835" hidden="1"/>
    <row r="87836" hidden="1"/>
    <row r="87837" hidden="1"/>
    <row r="87838" hidden="1"/>
    <row r="87839" hidden="1"/>
    <row r="87840" hidden="1"/>
    <row r="87841" hidden="1"/>
    <row r="87842" hidden="1"/>
    <row r="87843" hidden="1"/>
    <row r="87844" hidden="1"/>
    <row r="87845" hidden="1"/>
    <row r="87846" hidden="1"/>
    <row r="87847" hidden="1"/>
    <row r="87848" hidden="1"/>
    <row r="87849" hidden="1"/>
    <row r="87850" hidden="1"/>
    <row r="87851" hidden="1"/>
    <row r="87852" hidden="1"/>
    <row r="87853" hidden="1"/>
    <row r="87854" hidden="1"/>
    <row r="87855" hidden="1"/>
    <row r="87856" hidden="1"/>
    <row r="87857" hidden="1"/>
    <row r="87858" hidden="1"/>
    <row r="87859" hidden="1"/>
    <row r="87860" hidden="1"/>
    <row r="87861" hidden="1"/>
    <row r="87862" hidden="1"/>
    <row r="87863" hidden="1"/>
    <row r="87864" hidden="1"/>
    <row r="87865" hidden="1"/>
    <row r="87866" hidden="1"/>
    <row r="87867" hidden="1"/>
    <row r="87868" hidden="1"/>
    <row r="87869" hidden="1"/>
    <row r="87870" hidden="1"/>
    <row r="87871" hidden="1"/>
    <row r="87872" hidden="1"/>
    <row r="87873" hidden="1"/>
    <row r="87874" hidden="1"/>
    <row r="87875" hidden="1"/>
    <row r="87876" hidden="1"/>
    <row r="87877" hidden="1"/>
    <row r="87878" hidden="1"/>
    <row r="87879" hidden="1"/>
    <row r="87880" hidden="1"/>
    <row r="87881" hidden="1"/>
    <row r="87882" hidden="1"/>
    <row r="87883" hidden="1"/>
    <row r="87884" hidden="1"/>
    <row r="87885" hidden="1"/>
    <row r="87886" hidden="1"/>
    <row r="87887" hidden="1"/>
    <row r="87888" hidden="1"/>
    <row r="87889" hidden="1"/>
    <row r="87890" hidden="1"/>
    <row r="87891" hidden="1"/>
    <row r="87892" hidden="1"/>
    <row r="87893" hidden="1"/>
    <row r="87894" hidden="1"/>
    <row r="87895" hidden="1"/>
    <row r="87896" hidden="1"/>
    <row r="87897" hidden="1"/>
    <row r="87898" hidden="1"/>
    <row r="87899" hidden="1"/>
    <row r="87900" hidden="1"/>
    <row r="87901" hidden="1"/>
    <row r="87902" hidden="1"/>
    <row r="87903" hidden="1"/>
    <row r="87904" hidden="1"/>
    <row r="87905" hidden="1"/>
    <row r="87906" hidden="1"/>
    <row r="87907" hidden="1"/>
    <row r="87908" hidden="1"/>
    <row r="87909" hidden="1"/>
    <row r="87910" hidden="1"/>
    <row r="87911" hidden="1"/>
    <row r="87912" hidden="1"/>
    <row r="87913" hidden="1"/>
    <row r="87914" hidden="1"/>
    <row r="87915" hidden="1"/>
    <row r="87916" hidden="1"/>
    <row r="87917" hidden="1"/>
    <row r="87918" hidden="1"/>
    <row r="87919" hidden="1"/>
    <row r="87920" hidden="1"/>
    <row r="87921" hidden="1"/>
    <row r="87922" hidden="1"/>
    <row r="87923" hidden="1"/>
    <row r="87924" hidden="1"/>
    <row r="87925" hidden="1"/>
    <row r="87926" hidden="1"/>
    <row r="87927" hidden="1"/>
    <row r="87928" hidden="1"/>
    <row r="87929" hidden="1"/>
    <row r="87930" hidden="1"/>
    <row r="87931" hidden="1"/>
    <row r="87932" hidden="1"/>
    <row r="87933" hidden="1"/>
    <row r="87934" hidden="1"/>
    <row r="87935" hidden="1"/>
    <row r="87936" hidden="1"/>
    <row r="87937" hidden="1"/>
    <row r="87938" hidden="1"/>
    <row r="87939" hidden="1"/>
    <row r="87940" hidden="1"/>
    <row r="87941" hidden="1"/>
    <row r="87942" hidden="1"/>
    <row r="87943" hidden="1"/>
    <row r="87944" hidden="1"/>
    <row r="87945" hidden="1"/>
    <row r="87946" hidden="1"/>
    <row r="87947" hidden="1"/>
    <row r="87948" hidden="1"/>
    <row r="87949" hidden="1"/>
    <row r="87950" hidden="1"/>
    <row r="87951" hidden="1"/>
    <row r="87952" hidden="1"/>
    <row r="87953" hidden="1"/>
    <row r="87954" hidden="1"/>
    <row r="87955" hidden="1"/>
    <row r="87956" hidden="1"/>
    <row r="87957" hidden="1"/>
    <row r="87958" hidden="1"/>
    <row r="87959" hidden="1"/>
    <row r="87960" hidden="1"/>
    <row r="87961" hidden="1"/>
    <row r="87962" hidden="1"/>
    <row r="87963" hidden="1"/>
    <row r="87964" hidden="1"/>
    <row r="87965" hidden="1"/>
    <row r="87966" hidden="1"/>
    <row r="87967" hidden="1"/>
    <row r="87968" hidden="1"/>
    <row r="87969" hidden="1"/>
    <row r="87970" hidden="1"/>
    <row r="87971" hidden="1"/>
    <row r="87972" hidden="1"/>
    <row r="87973" hidden="1"/>
    <row r="87974" hidden="1"/>
    <row r="87975" hidden="1"/>
    <row r="87976" hidden="1"/>
    <row r="87977" hidden="1"/>
    <row r="87978" hidden="1"/>
    <row r="87979" hidden="1"/>
    <row r="87980" hidden="1"/>
    <row r="87981" hidden="1"/>
    <row r="87982" hidden="1"/>
    <row r="87983" hidden="1"/>
    <row r="87984" hidden="1"/>
    <row r="87985" hidden="1"/>
    <row r="87986" hidden="1"/>
    <row r="87987" hidden="1"/>
    <row r="87988" hidden="1"/>
    <row r="87989" hidden="1"/>
    <row r="87990" hidden="1"/>
    <row r="87991" hidden="1"/>
    <row r="87992" hidden="1"/>
    <row r="87993" hidden="1"/>
    <row r="87994" hidden="1"/>
    <row r="87995" hidden="1"/>
    <row r="87996" hidden="1"/>
    <row r="87997" hidden="1"/>
    <row r="87998" hidden="1"/>
    <row r="87999" hidden="1"/>
    <row r="88000" hidden="1"/>
    <row r="88001" hidden="1"/>
    <row r="88002" hidden="1"/>
    <row r="88003" hidden="1"/>
    <row r="88004" hidden="1"/>
    <row r="88005" hidden="1"/>
    <row r="88006" hidden="1"/>
    <row r="88007" hidden="1"/>
    <row r="88008" hidden="1"/>
    <row r="88009" hidden="1"/>
    <row r="88010" hidden="1"/>
    <row r="88011" hidden="1"/>
    <row r="88012" hidden="1"/>
    <row r="88013" hidden="1"/>
    <row r="88014" hidden="1"/>
    <row r="88015" hidden="1"/>
    <row r="88016" hidden="1"/>
    <row r="88017" hidden="1"/>
    <row r="88018" hidden="1"/>
    <row r="88019" hidden="1"/>
    <row r="88020" hidden="1"/>
    <row r="88021" hidden="1"/>
    <row r="88022" hidden="1"/>
    <row r="88023" hidden="1"/>
    <row r="88024" hidden="1"/>
    <row r="88025" hidden="1"/>
    <row r="88026" hidden="1"/>
    <row r="88027" hidden="1"/>
    <row r="88028" hidden="1"/>
    <row r="88029" hidden="1"/>
    <row r="88030" hidden="1"/>
    <row r="88031" hidden="1"/>
    <row r="88032" hidden="1"/>
    <row r="88033" hidden="1"/>
    <row r="88034" hidden="1"/>
    <row r="88035" hidden="1"/>
    <row r="88036" hidden="1"/>
    <row r="88037" hidden="1"/>
    <row r="88038" hidden="1"/>
    <row r="88039" hidden="1"/>
    <row r="88040" hidden="1"/>
    <row r="88041" hidden="1"/>
    <row r="88042" hidden="1"/>
    <row r="88043" hidden="1"/>
    <row r="88044" hidden="1"/>
    <row r="88045" hidden="1"/>
    <row r="88046" hidden="1"/>
    <row r="88047" hidden="1"/>
    <row r="88048" hidden="1"/>
    <row r="88049" hidden="1"/>
    <row r="88050" hidden="1"/>
    <row r="88051" hidden="1"/>
    <row r="88052" hidden="1"/>
    <row r="88053" hidden="1"/>
    <row r="88054" hidden="1"/>
    <row r="88055" hidden="1"/>
    <row r="88056" hidden="1"/>
    <row r="88057" hidden="1"/>
    <row r="88058" hidden="1"/>
    <row r="88059" hidden="1"/>
    <row r="88060" hidden="1"/>
    <row r="88061" hidden="1"/>
    <row r="88062" hidden="1"/>
    <row r="88063" hidden="1"/>
    <row r="88064" hidden="1"/>
    <row r="88065" hidden="1"/>
    <row r="88066" hidden="1"/>
    <row r="88067" hidden="1"/>
    <row r="88068" hidden="1"/>
    <row r="88069" hidden="1"/>
    <row r="88070" hidden="1"/>
    <row r="88071" hidden="1"/>
    <row r="88072" hidden="1"/>
    <row r="88073" hidden="1"/>
    <row r="88074" hidden="1"/>
    <row r="88075" hidden="1"/>
    <row r="88076" hidden="1"/>
    <row r="88077" hidden="1"/>
    <row r="88078" hidden="1"/>
    <row r="88079" hidden="1"/>
    <row r="88080" hidden="1"/>
    <row r="88081" hidden="1"/>
    <row r="88082" hidden="1"/>
    <row r="88083" hidden="1"/>
    <row r="88084" hidden="1"/>
    <row r="88085" hidden="1"/>
    <row r="88086" hidden="1"/>
    <row r="88087" hidden="1"/>
    <row r="88088" hidden="1"/>
    <row r="88089" hidden="1"/>
    <row r="88090" hidden="1"/>
    <row r="88091" hidden="1"/>
    <row r="88092" hidden="1"/>
    <row r="88093" hidden="1"/>
    <row r="88094" hidden="1"/>
    <row r="88095" hidden="1"/>
    <row r="88096" hidden="1"/>
    <row r="88097" hidden="1"/>
    <row r="88098" hidden="1"/>
    <row r="88099" hidden="1"/>
    <row r="88100" hidden="1"/>
    <row r="88101" hidden="1"/>
    <row r="88102" hidden="1"/>
    <row r="88103" hidden="1"/>
    <row r="88104" hidden="1"/>
    <row r="88105" hidden="1"/>
    <row r="88106" hidden="1"/>
    <row r="88107" hidden="1"/>
    <row r="88108" hidden="1"/>
    <row r="88109" hidden="1"/>
    <row r="88110" hidden="1"/>
    <row r="88111" hidden="1"/>
    <row r="88112" hidden="1"/>
    <row r="88113" hidden="1"/>
    <row r="88114" hidden="1"/>
    <row r="88115" hidden="1"/>
    <row r="88116" hidden="1"/>
    <row r="88117" hidden="1"/>
    <row r="88118" hidden="1"/>
    <row r="88119" hidden="1"/>
    <row r="88120" hidden="1"/>
    <row r="88121" hidden="1"/>
    <row r="88122" hidden="1"/>
    <row r="88123" hidden="1"/>
    <row r="88124" hidden="1"/>
    <row r="88125" hidden="1"/>
    <row r="88126" hidden="1"/>
    <row r="88127" hidden="1"/>
    <row r="88128" hidden="1"/>
    <row r="88129" hidden="1"/>
    <row r="88130" hidden="1"/>
    <row r="88131" hidden="1"/>
    <row r="88132" hidden="1"/>
    <row r="88133" hidden="1"/>
    <row r="88134" hidden="1"/>
    <row r="88135" hidden="1"/>
    <row r="88136" hidden="1"/>
    <row r="88137" hidden="1"/>
    <row r="88138" hidden="1"/>
    <row r="88139" hidden="1"/>
    <row r="88140" hidden="1"/>
    <row r="88141" hidden="1"/>
    <row r="88142" hidden="1"/>
    <row r="88143" hidden="1"/>
    <row r="88144" hidden="1"/>
    <row r="88145" hidden="1"/>
    <row r="88146" hidden="1"/>
    <row r="88147" hidden="1"/>
    <row r="88148" hidden="1"/>
    <row r="88149" hidden="1"/>
    <row r="88150" hidden="1"/>
    <row r="88151" hidden="1"/>
    <row r="88152" hidden="1"/>
    <row r="88153" hidden="1"/>
    <row r="88154" hidden="1"/>
    <row r="88155" hidden="1"/>
    <row r="88156" hidden="1"/>
    <row r="88157" hidden="1"/>
    <row r="88158" hidden="1"/>
    <row r="88159" hidden="1"/>
    <row r="88160" hidden="1"/>
    <row r="88161" hidden="1"/>
    <row r="88162" hidden="1"/>
    <row r="88163" hidden="1"/>
    <row r="88164" hidden="1"/>
    <row r="88165" hidden="1"/>
    <row r="88166" hidden="1"/>
    <row r="88167" hidden="1"/>
    <row r="88168" hidden="1"/>
    <row r="88169" hidden="1"/>
    <row r="88170" hidden="1"/>
    <row r="88171" hidden="1"/>
    <row r="88172" hidden="1"/>
    <row r="88173" hidden="1"/>
    <row r="88174" hidden="1"/>
    <row r="88175" hidden="1"/>
    <row r="88176" hidden="1"/>
    <row r="88177" hidden="1"/>
    <row r="88178" hidden="1"/>
    <row r="88179" hidden="1"/>
    <row r="88180" hidden="1"/>
    <row r="88181" hidden="1"/>
    <row r="88182" hidden="1"/>
    <row r="88183" hidden="1"/>
    <row r="88184" hidden="1"/>
    <row r="88185" hidden="1"/>
    <row r="88186" hidden="1"/>
    <row r="88187" hidden="1"/>
    <row r="88188" hidden="1"/>
    <row r="88189" hidden="1"/>
    <row r="88190" hidden="1"/>
    <row r="88191" hidden="1"/>
    <row r="88192" hidden="1"/>
    <row r="88193" hidden="1"/>
    <row r="88194" hidden="1"/>
    <row r="88195" hidden="1"/>
    <row r="88196" hidden="1"/>
    <row r="88197" hidden="1"/>
    <row r="88198" hidden="1"/>
    <row r="88199" hidden="1"/>
    <row r="88200" hidden="1"/>
    <row r="88201" hidden="1"/>
    <row r="88202" hidden="1"/>
    <row r="88203" hidden="1"/>
    <row r="88204" hidden="1"/>
    <row r="88205" hidden="1"/>
    <row r="88206" hidden="1"/>
    <row r="88207" hidden="1"/>
    <row r="88208" hidden="1"/>
    <row r="88209" hidden="1"/>
    <row r="88210" hidden="1"/>
    <row r="88211" hidden="1"/>
    <row r="88212" hidden="1"/>
    <row r="88213" hidden="1"/>
    <row r="88214" hidden="1"/>
    <row r="88215" hidden="1"/>
    <row r="88216" hidden="1"/>
    <row r="88217" hidden="1"/>
    <row r="88218" hidden="1"/>
    <row r="88219" hidden="1"/>
    <row r="88220" hidden="1"/>
    <row r="88221" hidden="1"/>
    <row r="88222" hidden="1"/>
    <row r="88223" hidden="1"/>
    <row r="88224" hidden="1"/>
    <row r="88225" hidden="1"/>
    <row r="88226" hidden="1"/>
    <row r="88227" hidden="1"/>
    <row r="88228" hidden="1"/>
    <row r="88229" hidden="1"/>
    <row r="88230" hidden="1"/>
    <row r="88231" hidden="1"/>
    <row r="88232" hidden="1"/>
    <row r="88233" hidden="1"/>
    <row r="88234" hidden="1"/>
    <row r="88235" hidden="1"/>
    <row r="88236" hidden="1"/>
    <row r="88237" hidden="1"/>
    <row r="88238" hidden="1"/>
    <row r="88239" hidden="1"/>
    <row r="88240" hidden="1"/>
    <row r="88241" hidden="1"/>
    <row r="88242" hidden="1"/>
    <row r="88243" hidden="1"/>
    <row r="88244" hidden="1"/>
    <row r="88245" hidden="1"/>
    <row r="88246" hidden="1"/>
    <row r="88247" hidden="1"/>
    <row r="88248" hidden="1"/>
    <row r="88249" hidden="1"/>
    <row r="88250" hidden="1"/>
    <row r="88251" hidden="1"/>
    <row r="88252" hidden="1"/>
    <row r="88253" hidden="1"/>
    <row r="88254" hidden="1"/>
    <row r="88255" hidden="1"/>
    <row r="88256" hidden="1"/>
    <row r="88257" hidden="1"/>
    <row r="88258" hidden="1"/>
    <row r="88259" hidden="1"/>
    <row r="88260" hidden="1"/>
    <row r="88261" hidden="1"/>
    <row r="88262" hidden="1"/>
    <row r="88263" hidden="1"/>
    <row r="88264" hidden="1"/>
    <row r="88265" hidden="1"/>
    <row r="88266" hidden="1"/>
    <row r="88267" hidden="1"/>
    <row r="88268" hidden="1"/>
    <row r="88269" hidden="1"/>
    <row r="88270" hidden="1"/>
    <row r="88271" hidden="1"/>
    <row r="88272" hidden="1"/>
    <row r="88273" hidden="1"/>
    <row r="88274" hidden="1"/>
    <row r="88275" hidden="1"/>
    <row r="88276" hidden="1"/>
    <row r="88277" hidden="1"/>
    <row r="88278" hidden="1"/>
    <row r="88279" hidden="1"/>
    <row r="88280" hidden="1"/>
    <row r="88281" hidden="1"/>
    <row r="88282" hidden="1"/>
    <row r="88283" hidden="1"/>
    <row r="88284" hidden="1"/>
    <row r="88285" hidden="1"/>
    <row r="88286" hidden="1"/>
    <row r="88287" hidden="1"/>
    <row r="88288" hidden="1"/>
    <row r="88289" hidden="1"/>
    <row r="88290" hidden="1"/>
    <row r="88291" hidden="1"/>
    <row r="88292" hidden="1"/>
    <row r="88293" hidden="1"/>
    <row r="88294" hidden="1"/>
    <row r="88295" hidden="1"/>
    <row r="88296" hidden="1"/>
    <row r="88297" hidden="1"/>
    <row r="88298" hidden="1"/>
    <row r="88299" hidden="1"/>
    <row r="88300" hidden="1"/>
    <row r="88301" hidden="1"/>
    <row r="88302" hidden="1"/>
    <row r="88303" hidden="1"/>
    <row r="88304" hidden="1"/>
    <row r="88305" hidden="1"/>
    <row r="88306" hidden="1"/>
    <row r="88307" hidden="1"/>
    <row r="88308" hidden="1"/>
    <row r="88309" hidden="1"/>
    <row r="88310" hidden="1"/>
    <row r="88311" hidden="1"/>
    <row r="88312" hidden="1"/>
    <row r="88313" hidden="1"/>
    <row r="88314" hidden="1"/>
    <row r="88315" hidden="1"/>
    <row r="88316" hidden="1"/>
    <row r="88317" hidden="1"/>
    <row r="88318" hidden="1"/>
    <row r="88319" hidden="1"/>
    <row r="88320" hidden="1"/>
    <row r="88321" hidden="1"/>
    <row r="88322" hidden="1"/>
    <row r="88323" hidden="1"/>
    <row r="88324" hidden="1"/>
    <row r="88325" hidden="1"/>
    <row r="88326" hidden="1"/>
    <row r="88327" hidden="1"/>
    <row r="88328" hidden="1"/>
    <row r="88329" hidden="1"/>
    <row r="88330" hidden="1"/>
    <row r="88331" hidden="1"/>
    <row r="88332" hidden="1"/>
    <row r="88333" hidden="1"/>
    <row r="88334" hidden="1"/>
    <row r="88335" hidden="1"/>
    <row r="88336" hidden="1"/>
    <row r="88337" hidden="1"/>
    <row r="88338" hidden="1"/>
    <row r="88339" hidden="1"/>
    <row r="88340" hidden="1"/>
    <row r="88341" hidden="1"/>
    <row r="88342" hidden="1"/>
    <row r="88343" hidden="1"/>
    <row r="88344" hidden="1"/>
    <row r="88345" hidden="1"/>
    <row r="88346" hidden="1"/>
    <row r="88347" hidden="1"/>
    <row r="88348" hidden="1"/>
    <row r="88349" hidden="1"/>
    <row r="88350" hidden="1"/>
    <row r="88351" hidden="1"/>
    <row r="88352" hidden="1"/>
    <row r="88353" hidden="1"/>
    <row r="88354" hidden="1"/>
    <row r="88355" hidden="1"/>
    <row r="88356" hidden="1"/>
    <row r="88357" hidden="1"/>
    <row r="88358" hidden="1"/>
    <row r="88359" hidden="1"/>
    <row r="88360" hidden="1"/>
    <row r="88361" hidden="1"/>
    <row r="88362" hidden="1"/>
    <row r="88363" hidden="1"/>
    <row r="88364" hidden="1"/>
    <row r="88365" hidden="1"/>
    <row r="88366" hidden="1"/>
    <row r="88367" hidden="1"/>
    <row r="88368" hidden="1"/>
    <row r="88369" hidden="1"/>
    <row r="88370" hidden="1"/>
    <row r="88371" hidden="1"/>
    <row r="88372" hidden="1"/>
    <row r="88373" hidden="1"/>
    <row r="88374" hidden="1"/>
    <row r="88375" hidden="1"/>
    <row r="88376" hidden="1"/>
    <row r="88377" hidden="1"/>
    <row r="88378" hidden="1"/>
    <row r="88379" hidden="1"/>
    <row r="88380" hidden="1"/>
    <row r="88381" hidden="1"/>
    <row r="88382" hidden="1"/>
    <row r="88383" hidden="1"/>
    <row r="88384" hidden="1"/>
    <row r="88385" hidden="1"/>
    <row r="88386" hidden="1"/>
    <row r="88387" hidden="1"/>
    <row r="88388" hidden="1"/>
    <row r="88389" hidden="1"/>
    <row r="88390" hidden="1"/>
    <row r="88391" hidden="1"/>
    <row r="88392" hidden="1"/>
    <row r="88393" hidden="1"/>
    <row r="88394" hidden="1"/>
    <row r="88395" hidden="1"/>
    <row r="88396" hidden="1"/>
    <row r="88397" hidden="1"/>
    <row r="88398" hidden="1"/>
    <row r="88399" hidden="1"/>
    <row r="88400" hidden="1"/>
    <row r="88401" hidden="1"/>
    <row r="88402" hidden="1"/>
    <row r="88403" hidden="1"/>
    <row r="88404" hidden="1"/>
    <row r="88405" hidden="1"/>
    <row r="88406" hidden="1"/>
    <row r="88407" hidden="1"/>
    <row r="88408" hidden="1"/>
    <row r="88409" hidden="1"/>
    <row r="88410" hidden="1"/>
    <row r="88411" hidden="1"/>
    <row r="88412" hidden="1"/>
    <row r="88413" hidden="1"/>
    <row r="88414" hidden="1"/>
    <row r="88415" hidden="1"/>
    <row r="88416" hidden="1"/>
    <row r="88417" hidden="1"/>
    <row r="88418" hidden="1"/>
    <row r="88419" hidden="1"/>
    <row r="88420" hidden="1"/>
    <row r="88421" hidden="1"/>
    <row r="88422" hidden="1"/>
    <row r="88423" hidden="1"/>
    <row r="88424" hidden="1"/>
    <row r="88425" hidden="1"/>
    <row r="88426" hidden="1"/>
    <row r="88427" hidden="1"/>
    <row r="88428" hidden="1"/>
    <row r="88429" hidden="1"/>
    <row r="88430" hidden="1"/>
    <row r="88431" hidden="1"/>
    <row r="88432" hidden="1"/>
    <row r="88433" hidden="1"/>
    <row r="88434" hidden="1"/>
    <row r="88435" hidden="1"/>
    <row r="88436" hidden="1"/>
    <row r="88437" hidden="1"/>
    <row r="88438" hidden="1"/>
    <row r="88439" hidden="1"/>
    <row r="88440" hidden="1"/>
    <row r="88441" hidden="1"/>
    <row r="88442" hidden="1"/>
    <row r="88443" hidden="1"/>
    <row r="88444" hidden="1"/>
    <row r="88445" hidden="1"/>
    <row r="88446" hidden="1"/>
    <row r="88447" hidden="1"/>
    <row r="88448" hidden="1"/>
    <row r="88449" hidden="1"/>
    <row r="88450" hidden="1"/>
    <row r="88451" hidden="1"/>
    <row r="88452" hidden="1"/>
    <row r="88453" hidden="1"/>
    <row r="88454" hidden="1"/>
    <row r="88455" hidden="1"/>
    <row r="88456" hidden="1"/>
    <row r="88457" hidden="1"/>
    <row r="88458" hidden="1"/>
    <row r="88459" hidden="1"/>
    <row r="88460" hidden="1"/>
    <row r="88461" hidden="1"/>
    <row r="88462" hidden="1"/>
    <row r="88463" hidden="1"/>
    <row r="88464" hidden="1"/>
    <row r="88465" hidden="1"/>
    <row r="88466" hidden="1"/>
    <row r="88467" hidden="1"/>
    <row r="88468" hidden="1"/>
    <row r="88469" hidden="1"/>
    <row r="88470" hidden="1"/>
    <row r="88471" hidden="1"/>
    <row r="88472" hidden="1"/>
    <row r="88473" hidden="1"/>
    <row r="88474" hidden="1"/>
    <row r="88475" hidden="1"/>
    <row r="88476" hidden="1"/>
    <row r="88477" hidden="1"/>
    <row r="88478" hidden="1"/>
    <row r="88479" hidden="1"/>
    <row r="88480" hidden="1"/>
    <row r="88481" hidden="1"/>
    <row r="88482" hidden="1"/>
    <row r="88483" hidden="1"/>
    <row r="88484" hidden="1"/>
    <row r="88485" hidden="1"/>
    <row r="88486" hidden="1"/>
    <row r="88487" hidden="1"/>
    <row r="88488" hidden="1"/>
    <row r="88489" hidden="1"/>
    <row r="88490" hidden="1"/>
    <row r="88491" hidden="1"/>
    <row r="88492" hidden="1"/>
    <row r="88493" hidden="1"/>
    <row r="88494" hidden="1"/>
    <row r="88495" hidden="1"/>
    <row r="88496" hidden="1"/>
    <row r="88497" hidden="1"/>
    <row r="88498" hidden="1"/>
    <row r="88499" hidden="1"/>
    <row r="88500" hidden="1"/>
    <row r="88501" hidden="1"/>
    <row r="88502" hidden="1"/>
    <row r="88503" hidden="1"/>
    <row r="88504" hidden="1"/>
    <row r="88505" hidden="1"/>
    <row r="88506" hidden="1"/>
    <row r="88507" hidden="1"/>
    <row r="88508" hidden="1"/>
    <row r="88509" hidden="1"/>
    <row r="88510" hidden="1"/>
    <row r="88511" hidden="1"/>
    <row r="88512" hidden="1"/>
    <row r="88513" hidden="1"/>
    <row r="88514" hidden="1"/>
    <row r="88515" hidden="1"/>
    <row r="88516" hidden="1"/>
    <row r="88517" hidden="1"/>
    <row r="88518" hidden="1"/>
    <row r="88519" hidden="1"/>
    <row r="88520" hidden="1"/>
    <row r="88521" hidden="1"/>
    <row r="88522" hidden="1"/>
    <row r="88523" hidden="1"/>
    <row r="88524" hidden="1"/>
    <row r="88525" hidden="1"/>
    <row r="88526" hidden="1"/>
    <row r="88527" hidden="1"/>
    <row r="88528" hidden="1"/>
    <row r="88529" hidden="1"/>
    <row r="88530" hidden="1"/>
    <row r="88531" hidden="1"/>
    <row r="88532" hidden="1"/>
    <row r="88533" hidden="1"/>
    <row r="88534" hidden="1"/>
    <row r="88535" hidden="1"/>
    <row r="88536" hidden="1"/>
    <row r="88537" hidden="1"/>
    <row r="88538" hidden="1"/>
    <row r="88539" hidden="1"/>
    <row r="88540" hidden="1"/>
    <row r="88541" hidden="1"/>
    <row r="88542" hidden="1"/>
    <row r="88543" hidden="1"/>
    <row r="88544" hidden="1"/>
    <row r="88545" hidden="1"/>
    <row r="88546" hidden="1"/>
    <row r="88547" hidden="1"/>
    <row r="88548" hidden="1"/>
    <row r="88549" hidden="1"/>
    <row r="88550" hidden="1"/>
    <row r="88551" hidden="1"/>
    <row r="88552" hidden="1"/>
    <row r="88553" hidden="1"/>
    <row r="88554" hidden="1"/>
    <row r="88555" hidden="1"/>
    <row r="88556" hidden="1"/>
    <row r="88557" hidden="1"/>
    <row r="88558" hidden="1"/>
    <row r="88559" hidden="1"/>
    <row r="88560" hidden="1"/>
    <row r="88561" hidden="1"/>
    <row r="88562" hidden="1"/>
    <row r="88563" hidden="1"/>
    <row r="88564" hidden="1"/>
    <row r="88565" hidden="1"/>
    <row r="88566" hidden="1"/>
    <row r="88567" hidden="1"/>
    <row r="88568" hidden="1"/>
    <row r="88569" hidden="1"/>
    <row r="88570" hidden="1"/>
    <row r="88571" hidden="1"/>
    <row r="88572" hidden="1"/>
    <row r="88573" hidden="1"/>
    <row r="88574" hidden="1"/>
    <row r="88575" hidden="1"/>
    <row r="88576" hidden="1"/>
    <row r="88577" hidden="1"/>
    <row r="88578" hidden="1"/>
    <row r="88579" hidden="1"/>
    <row r="88580" hidden="1"/>
    <row r="88581" hidden="1"/>
    <row r="88582" hidden="1"/>
    <row r="88583" hidden="1"/>
    <row r="88584" hidden="1"/>
    <row r="88585" hidden="1"/>
    <row r="88586" hidden="1"/>
    <row r="88587" hidden="1"/>
    <row r="88588" hidden="1"/>
    <row r="88589" hidden="1"/>
    <row r="88590" hidden="1"/>
    <row r="88591" hidden="1"/>
    <row r="88592" hidden="1"/>
    <row r="88593" hidden="1"/>
    <row r="88594" hidden="1"/>
    <row r="88595" hidden="1"/>
    <row r="88596" hidden="1"/>
    <row r="88597" hidden="1"/>
    <row r="88598" hidden="1"/>
    <row r="88599" hidden="1"/>
    <row r="88600" hidden="1"/>
    <row r="88601" hidden="1"/>
    <row r="88602" hidden="1"/>
    <row r="88603" hidden="1"/>
    <row r="88604" hidden="1"/>
    <row r="88605" hidden="1"/>
    <row r="88606" hidden="1"/>
    <row r="88607" hidden="1"/>
    <row r="88608" hidden="1"/>
    <row r="88609" hidden="1"/>
    <row r="88610" hidden="1"/>
    <row r="88611" hidden="1"/>
    <row r="88612" hidden="1"/>
    <row r="88613" hidden="1"/>
    <row r="88614" hidden="1"/>
    <row r="88615" hidden="1"/>
    <row r="88616" hidden="1"/>
    <row r="88617" hidden="1"/>
    <row r="88618" hidden="1"/>
    <row r="88619" hidden="1"/>
    <row r="88620" hidden="1"/>
    <row r="88621" hidden="1"/>
    <row r="88622" hidden="1"/>
    <row r="88623" hidden="1"/>
    <row r="88624" hidden="1"/>
    <row r="88625" hidden="1"/>
    <row r="88626" hidden="1"/>
    <row r="88627" hidden="1"/>
    <row r="88628" hidden="1"/>
    <row r="88629" hidden="1"/>
    <row r="88630" hidden="1"/>
    <row r="88631" hidden="1"/>
    <row r="88632" hidden="1"/>
    <row r="88633" hidden="1"/>
    <row r="88634" hidden="1"/>
    <row r="88635" hidden="1"/>
    <row r="88636" hidden="1"/>
    <row r="88637" hidden="1"/>
    <row r="88638" hidden="1"/>
    <row r="88639" hidden="1"/>
    <row r="88640" hidden="1"/>
    <row r="88641" hidden="1"/>
    <row r="88642" hidden="1"/>
    <row r="88643" hidden="1"/>
    <row r="88644" hidden="1"/>
    <row r="88645" hidden="1"/>
    <row r="88646" hidden="1"/>
    <row r="88647" hidden="1"/>
    <row r="88648" hidden="1"/>
    <row r="88649" hidden="1"/>
    <row r="88650" hidden="1"/>
    <row r="88651" hidden="1"/>
    <row r="88652" hidden="1"/>
    <row r="88653" hidden="1"/>
    <row r="88654" hidden="1"/>
    <row r="88655" hidden="1"/>
    <row r="88656" hidden="1"/>
    <row r="88657" hidden="1"/>
    <row r="88658" hidden="1"/>
    <row r="88659" hidden="1"/>
    <row r="88660" hidden="1"/>
    <row r="88661" hidden="1"/>
    <row r="88662" hidden="1"/>
    <row r="88663" hidden="1"/>
    <row r="88664" hidden="1"/>
    <row r="88665" hidden="1"/>
    <row r="88666" hidden="1"/>
    <row r="88667" hidden="1"/>
    <row r="88668" hidden="1"/>
    <row r="88669" hidden="1"/>
    <row r="88670" hidden="1"/>
    <row r="88671" hidden="1"/>
    <row r="88672" hidden="1"/>
    <row r="88673" hidden="1"/>
    <row r="88674" hidden="1"/>
    <row r="88675" hidden="1"/>
    <row r="88676" hidden="1"/>
    <row r="88677" hidden="1"/>
    <row r="88678" hidden="1"/>
    <row r="88679" hidden="1"/>
    <row r="88680" hidden="1"/>
    <row r="88681" hidden="1"/>
    <row r="88682" hidden="1"/>
    <row r="88683" hidden="1"/>
    <row r="88684" hidden="1"/>
    <row r="88685" hidden="1"/>
    <row r="88686" hidden="1"/>
    <row r="88687" hidden="1"/>
    <row r="88688" hidden="1"/>
    <row r="88689" hidden="1"/>
    <row r="88690" hidden="1"/>
    <row r="88691" hidden="1"/>
    <row r="88692" hidden="1"/>
    <row r="88693" hidden="1"/>
    <row r="88694" hidden="1"/>
    <row r="88695" hidden="1"/>
    <row r="88696" hidden="1"/>
    <row r="88697" hidden="1"/>
    <row r="88698" hidden="1"/>
    <row r="88699" hidden="1"/>
    <row r="88700" hidden="1"/>
    <row r="88701" hidden="1"/>
    <row r="88702" hidden="1"/>
    <row r="88703" hidden="1"/>
    <row r="88704" hidden="1"/>
    <row r="88705" hidden="1"/>
    <row r="88706" hidden="1"/>
    <row r="88707" hidden="1"/>
    <row r="88708" hidden="1"/>
    <row r="88709" hidden="1"/>
    <row r="88710" hidden="1"/>
    <row r="88711" hidden="1"/>
    <row r="88712" hidden="1"/>
    <row r="88713" hidden="1"/>
    <row r="88714" hidden="1"/>
    <row r="88715" hidden="1"/>
    <row r="88716" hidden="1"/>
    <row r="88717" hidden="1"/>
    <row r="88718" hidden="1"/>
    <row r="88719" hidden="1"/>
    <row r="88720" hidden="1"/>
    <row r="88721" hidden="1"/>
    <row r="88722" hidden="1"/>
    <row r="88723" hidden="1"/>
    <row r="88724" hidden="1"/>
    <row r="88725" hidden="1"/>
    <row r="88726" hidden="1"/>
    <row r="88727" hidden="1"/>
    <row r="88728" hidden="1"/>
    <row r="88729" hidden="1"/>
    <row r="88730" hidden="1"/>
    <row r="88731" hidden="1"/>
    <row r="88732" hidden="1"/>
    <row r="88733" hidden="1"/>
    <row r="88734" hidden="1"/>
    <row r="88735" hidden="1"/>
    <row r="88736" hidden="1"/>
    <row r="88737" hidden="1"/>
    <row r="88738" hidden="1"/>
    <row r="88739" hidden="1"/>
    <row r="88740" hidden="1"/>
    <row r="88741" hidden="1"/>
    <row r="88742" hidden="1"/>
    <row r="88743" hidden="1"/>
    <row r="88744" hidden="1"/>
    <row r="88745" hidden="1"/>
    <row r="88746" hidden="1"/>
    <row r="88747" hidden="1"/>
    <row r="88748" hidden="1"/>
    <row r="88749" hidden="1"/>
    <row r="88750" hidden="1"/>
    <row r="88751" hidden="1"/>
    <row r="88752" hidden="1"/>
    <row r="88753" hidden="1"/>
    <row r="88754" hidden="1"/>
    <row r="88755" hidden="1"/>
    <row r="88756" hidden="1"/>
    <row r="88757" hidden="1"/>
    <row r="88758" hidden="1"/>
    <row r="88759" hidden="1"/>
    <row r="88760" hidden="1"/>
    <row r="88761" hidden="1"/>
    <row r="88762" hidden="1"/>
    <row r="88763" hidden="1"/>
    <row r="88764" hidden="1"/>
    <row r="88765" hidden="1"/>
    <row r="88766" hidden="1"/>
    <row r="88767" hidden="1"/>
    <row r="88768" hidden="1"/>
    <row r="88769" hidden="1"/>
    <row r="88770" hidden="1"/>
    <row r="88771" hidden="1"/>
    <row r="88772" hidden="1"/>
    <row r="88773" hidden="1"/>
    <row r="88774" hidden="1"/>
    <row r="88775" hidden="1"/>
    <row r="88776" hidden="1"/>
    <row r="88777" hidden="1"/>
    <row r="88778" hidden="1"/>
    <row r="88779" hidden="1"/>
    <row r="88780" hidden="1"/>
    <row r="88781" hidden="1"/>
    <row r="88782" hidden="1"/>
    <row r="88783" hidden="1"/>
    <row r="88784" hidden="1"/>
    <row r="88785" hidden="1"/>
    <row r="88786" hidden="1"/>
    <row r="88787" hidden="1"/>
    <row r="88788" hidden="1"/>
    <row r="88789" hidden="1"/>
    <row r="88790" hidden="1"/>
    <row r="88791" hidden="1"/>
    <row r="88792" hidden="1"/>
    <row r="88793" hidden="1"/>
    <row r="88794" hidden="1"/>
    <row r="88795" hidden="1"/>
    <row r="88796" hidden="1"/>
    <row r="88797" hidden="1"/>
    <row r="88798" hidden="1"/>
    <row r="88799" hidden="1"/>
    <row r="88800" hidden="1"/>
    <row r="88801" hidden="1"/>
    <row r="88802" hidden="1"/>
    <row r="88803" hidden="1"/>
    <row r="88804" hidden="1"/>
    <row r="88805" hidden="1"/>
    <row r="88806" hidden="1"/>
    <row r="88807" hidden="1"/>
    <row r="88808" hidden="1"/>
    <row r="88809" hidden="1"/>
    <row r="88810" hidden="1"/>
    <row r="88811" hidden="1"/>
    <row r="88812" hidden="1"/>
    <row r="88813" hidden="1"/>
    <row r="88814" hidden="1"/>
    <row r="88815" hidden="1"/>
    <row r="88816" hidden="1"/>
    <row r="88817" hidden="1"/>
    <row r="88818" hidden="1"/>
    <row r="88819" hidden="1"/>
    <row r="88820" hidden="1"/>
    <row r="88821" hidden="1"/>
    <row r="88822" hidden="1"/>
    <row r="88823" hidden="1"/>
    <row r="88824" hidden="1"/>
    <row r="88825" hidden="1"/>
    <row r="88826" hidden="1"/>
    <row r="88827" hidden="1"/>
    <row r="88828" hidden="1"/>
    <row r="88829" hidden="1"/>
    <row r="88830" hidden="1"/>
    <row r="88831" hidden="1"/>
    <row r="88832" hidden="1"/>
    <row r="88833" hidden="1"/>
    <row r="88834" hidden="1"/>
    <row r="88835" hidden="1"/>
    <row r="88836" hidden="1"/>
    <row r="88837" hidden="1"/>
    <row r="88838" hidden="1"/>
    <row r="88839" hidden="1"/>
    <row r="88840" hidden="1"/>
    <row r="88841" hidden="1"/>
    <row r="88842" hidden="1"/>
    <row r="88843" hidden="1"/>
    <row r="88844" hidden="1"/>
    <row r="88845" hidden="1"/>
    <row r="88846" hidden="1"/>
    <row r="88847" hidden="1"/>
    <row r="88848" hidden="1"/>
    <row r="88849" hidden="1"/>
    <row r="88850" hidden="1"/>
    <row r="88851" hidden="1"/>
    <row r="88852" hidden="1"/>
    <row r="88853" hidden="1"/>
    <row r="88854" hidden="1"/>
    <row r="88855" hidden="1"/>
    <row r="88856" hidden="1"/>
    <row r="88857" hidden="1"/>
    <row r="88858" hidden="1"/>
    <row r="88859" hidden="1"/>
    <row r="88860" hidden="1"/>
    <row r="88861" hidden="1"/>
    <row r="88862" hidden="1"/>
    <row r="88863" hidden="1"/>
    <row r="88864" hidden="1"/>
    <row r="88865" hidden="1"/>
    <row r="88866" hidden="1"/>
    <row r="88867" hidden="1"/>
    <row r="88868" hidden="1"/>
    <row r="88869" hidden="1"/>
    <row r="88870" hidden="1"/>
    <row r="88871" hidden="1"/>
    <row r="88872" hidden="1"/>
    <row r="88873" hidden="1"/>
    <row r="88874" hidden="1"/>
    <row r="88875" hidden="1"/>
    <row r="88876" hidden="1"/>
    <row r="88877" hidden="1"/>
    <row r="88878" hidden="1"/>
    <row r="88879" hidden="1"/>
    <row r="88880" hidden="1"/>
    <row r="88881" hidden="1"/>
    <row r="88882" hidden="1"/>
    <row r="88883" hidden="1"/>
    <row r="88884" hidden="1"/>
    <row r="88885" hidden="1"/>
    <row r="88886" hidden="1"/>
    <row r="88887" hidden="1"/>
    <row r="88888" hidden="1"/>
    <row r="88889" hidden="1"/>
    <row r="88890" hidden="1"/>
    <row r="88891" hidden="1"/>
    <row r="88892" hidden="1"/>
    <row r="88893" hidden="1"/>
    <row r="88894" hidden="1"/>
    <row r="88895" hidden="1"/>
    <row r="88896" hidden="1"/>
    <row r="88897" hidden="1"/>
    <row r="88898" hidden="1"/>
    <row r="88899" hidden="1"/>
    <row r="88900" hidden="1"/>
    <row r="88901" hidden="1"/>
    <row r="88902" hidden="1"/>
    <row r="88903" hidden="1"/>
    <row r="88904" hidden="1"/>
    <row r="88905" hidden="1"/>
    <row r="88906" hidden="1"/>
    <row r="88907" hidden="1"/>
    <row r="88908" hidden="1"/>
    <row r="88909" hidden="1"/>
    <row r="88910" hidden="1"/>
    <row r="88911" hidden="1"/>
    <row r="88912" hidden="1"/>
    <row r="88913" hidden="1"/>
    <row r="88914" hidden="1"/>
    <row r="88915" hidden="1"/>
    <row r="88916" hidden="1"/>
    <row r="88917" hidden="1"/>
    <row r="88918" hidden="1"/>
    <row r="88919" hidden="1"/>
    <row r="88920" hidden="1"/>
    <row r="88921" hidden="1"/>
    <row r="88922" hidden="1"/>
    <row r="88923" hidden="1"/>
    <row r="88924" hidden="1"/>
    <row r="88925" hidden="1"/>
    <row r="88926" hidden="1"/>
    <row r="88927" hidden="1"/>
    <row r="88928" hidden="1"/>
    <row r="88929" hidden="1"/>
    <row r="88930" hidden="1"/>
    <row r="88931" hidden="1"/>
    <row r="88932" hidden="1"/>
    <row r="88933" hidden="1"/>
    <row r="88934" hidden="1"/>
    <row r="88935" hidden="1"/>
    <row r="88936" hidden="1"/>
    <row r="88937" hidden="1"/>
    <row r="88938" hidden="1"/>
    <row r="88939" hidden="1"/>
    <row r="88940" hidden="1"/>
    <row r="88941" hidden="1"/>
    <row r="88942" hidden="1"/>
    <row r="88943" hidden="1"/>
    <row r="88944" hidden="1"/>
    <row r="88945" hidden="1"/>
    <row r="88946" hidden="1"/>
    <row r="88947" hidden="1"/>
    <row r="88948" hidden="1"/>
    <row r="88949" hidden="1"/>
    <row r="88950" hidden="1"/>
    <row r="88951" hidden="1"/>
    <row r="88952" hidden="1"/>
    <row r="88953" hidden="1"/>
    <row r="88954" hidden="1"/>
    <row r="88955" hidden="1"/>
    <row r="88956" hidden="1"/>
    <row r="88957" hidden="1"/>
    <row r="88958" hidden="1"/>
    <row r="88959" hidden="1"/>
    <row r="88960" hidden="1"/>
    <row r="88961" hidden="1"/>
    <row r="88962" hidden="1"/>
    <row r="88963" hidden="1"/>
    <row r="88964" hidden="1"/>
    <row r="88965" hidden="1"/>
    <row r="88966" hidden="1"/>
    <row r="88967" hidden="1"/>
    <row r="88968" hidden="1"/>
    <row r="88969" hidden="1"/>
    <row r="88970" hidden="1"/>
    <row r="88971" hidden="1"/>
    <row r="88972" hidden="1"/>
    <row r="88973" hidden="1"/>
    <row r="88974" hidden="1"/>
    <row r="88975" hidden="1"/>
    <row r="88976" hidden="1"/>
    <row r="88977" hidden="1"/>
    <row r="88978" hidden="1"/>
    <row r="88979" hidden="1"/>
    <row r="88980" hidden="1"/>
    <row r="88981" hidden="1"/>
    <row r="88982" hidden="1"/>
    <row r="88983" hidden="1"/>
    <row r="88984" hidden="1"/>
    <row r="88985" hidden="1"/>
    <row r="88986" hidden="1"/>
    <row r="88987" hidden="1"/>
    <row r="88988" hidden="1"/>
    <row r="88989" hidden="1"/>
    <row r="88990" hidden="1"/>
    <row r="88991" hidden="1"/>
    <row r="88992" hidden="1"/>
    <row r="88993" hidden="1"/>
    <row r="88994" hidden="1"/>
    <row r="88995" hidden="1"/>
    <row r="88996" hidden="1"/>
    <row r="88997" hidden="1"/>
    <row r="88998" hidden="1"/>
    <row r="88999" hidden="1"/>
    <row r="89000" hidden="1"/>
    <row r="89001" hidden="1"/>
    <row r="89002" hidden="1"/>
    <row r="89003" hidden="1"/>
    <row r="89004" hidden="1"/>
    <row r="89005" hidden="1"/>
    <row r="89006" hidden="1"/>
    <row r="89007" hidden="1"/>
    <row r="89008" hidden="1"/>
    <row r="89009" hidden="1"/>
    <row r="89010" hidden="1"/>
    <row r="89011" hidden="1"/>
    <row r="89012" hidden="1"/>
    <row r="89013" hidden="1"/>
    <row r="89014" hidden="1"/>
    <row r="89015" hidden="1"/>
    <row r="89016" hidden="1"/>
    <row r="89017" hidden="1"/>
    <row r="89018" hidden="1"/>
    <row r="89019" hidden="1"/>
    <row r="89020" hidden="1"/>
    <row r="89021" hidden="1"/>
    <row r="89022" hidden="1"/>
    <row r="89023" hidden="1"/>
    <row r="89024" hidden="1"/>
    <row r="89025" hidden="1"/>
    <row r="89026" hidden="1"/>
    <row r="89027" hidden="1"/>
    <row r="89028" hidden="1"/>
    <row r="89029" hidden="1"/>
    <row r="89030" hidden="1"/>
    <row r="89031" hidden="1"/>
    <row r="89032" hidden="1"/>
    <row r="89033" hidden="1"/>
    <row r="89034" hidden="1"/>
    <row r="89035" hidden="1"/>
    <row r="89036" hidden="1"/>
    <row r="89037" hidden="1"/>
    <row r="89038" hidden="1"/>
    <row r="89039" hidden="1"/>
    <row r="89040" hidden="1"/>
    <row r="89041" hidden="1"/>
    <row r="89042" hidden="1"/>
    <row r="89043" hidden="1"/>
    <row r="89044" hidden="1"/>
    <row r="89045" hidden="1"/>
    <row r="89046" hidden="1"/>
    <row r="89047" hidden="1"/>
    <row r="89048" hidden="1"/>
    <row r="89049" hidden="1"/>
    <row r="89050" hidden="1"/>
    <row r="89051" hidden="1"/>
    <row r="89052" hidden="1"/>
    <row r="89053" hidden="1"/>
    <row r="89054" hidden="1"/>
    <row r="89055" hidden="1"/>
    <row r="89056" hidden="1"/>
    <row r="89057" hidden="1"/>
    <row r="89058" hidden="1"/>
    <row r="89059" hidden="1"/>
    <row r="89060" hidden="1"/>
    <row r="89061" hidden="1"/>
    <row r="89062" hidden="1"/>
    <row r="89063" hidden="1"/>
    <row r="89064" hidden="1"/>
    <row r="89065" hidden="1"/>
    <row r="89066" hidden="1"/>
    <row r="89067" hidden="1"/>
    <row r="89068" hidden="1"/>
    <row r="89069" hidden="1"/>
    <row r="89070" hidden="1"/>
    <row r="89071" hidden="1"/>
    <row r="89072" hidden="1"/>
    <row r="89073" hidden="1"/>
    <row r="89074" hidden="1"/>
    <row r="89075" hidden="1"/>
    <row r="89076" hidden="1"/>
    <row r="89077" hidden="1"/>
    <row r="89078" hidden="1"/>
    <row r="89079" hidden="1"/>
    <row r="89080" hidden="1"/>
    <row r="89081" hidden="1"/>
    <row r="89082" hidden="1"/>
    <row r="89083" hidden="1"/>
    <row r="89084" hidden="1"/>
    <row r="89085" hidden="1"/>
    <row r="89086" hidden="1"/>
    <row r="89087" hidden="1"/>
    <row r="89088" hidden="1"/>
    <row r="89089" hidden="1"/>
    <row r="89090" hidden="1"/>
    <row r="89091" hidden="1"/>
    <row r="89092" hidden="1"/>
    <row r="89093" hidden="1"/>
    <row r="89094" hidden="1"/>
    <row r="89095" hidden="1"/>
    <row r="89096" hidden="1"/>
    <row r="89097" hidden="1"/>
    <row r="89098" hidden="1"/>
    <row r="89099" hidden="1"/>
    <row r="89100" hidden="1"/>
    <row r="89101" hidden="1"/>
    <row r="89102" hidden="1"/>
    <row r="89103" hidden="1"/>
    <row r="89104" hidden="1"/>
    <row r="89105" hidden="1"/>
    <row r="89106" hidden="1"/>
    <row r="89107" hidden="1"/>
    <row r="89108" hidden="1"/>
    <row r="89109" hidden="1"/>
    <row r="89110" hidden="1"/>
    <row r="89111" hidden="1"/>
    <row r="89112" hidden="1"/>
    <row r="89113" hidden="1"/>
    <row r="89114" hidden="1"/>
    <row r="89115" hidden="1"/>
    <row r="89116" hidden="1"/>
    <row r="89117" hidden="1"/>
    <row r="89118" hidden="1"/>
    <row r="89119" hidden="1"/>
    <row r="89120" hidden="1"/>
    <row r="89121" hidden="1"/>
    <row r="89122" hidden="1"/>
    <row r="89123" hidden="1"/>
    <row r="89124" hidden="1"/>
    <row r="89125" hidden="1"/>
    <row r="89126" hidden="1"/>
    <row r="89127" hidden="1"/>
    <row r="89128" hidden="1"/>
    <row r="89129" hidden="1"/>
    <row r="89130" hidden="1"/>
    <row r="89131" hidden="1"/>
    <row r="89132" hidden="1"/>
    <row r="89133" hidden="1"/>
    <row r="89134" hidden="1"/>
    <row r="89135" hidden="1"/>
    <row r="89136" hidden="1"/>
    <row r="89137" hidden="1"/>
    <row r="89138" hidden="1"/>
    <row r="89139" hidden="1"/>
    <row r="89140" hidden="1"/>
    <row r="89141" hidden="1"/>
    <row r="89142" hidden="1"/>
    <row r="89143" hidden="1"/>
    <row r="89144" hidden="1"/>
    <row r="89145" hidden="1"/>
    <row r="89146" hidden="1"/>
    <row r="89147" hidden="1"/>
    <row r="89148" hidden="1"/>
    <row r="89149" hidden="1"/>
    <row r="89150" hidden="1"/>
    <row r="89151" hidden="1"/>
    <row r="89152" hidden="1"/>
    <row r="89153" hidden="1"/>
    <row r="89154" hidden="1"/>
    <row r="89155" hidden="1"/>
    <row r="89156" hidden="1"/>
    <row r="89157" hidden="1"/>
    <row r="89158" hidden="1"/>
    <row r="89159" hidden="1"/>
    <row r="89160" hidden="1"/>
    <row r="89161" hidden="1"/>
    <row r="89162" hidden="1"/>
    <row r="89163" hidden="1"/>
    <row r="89164" hidden="1"/>
    <row r="89165" hidden="1"/>
    <row r="89166" hidden="1"/>
    <row r="89167" hidden="1"/>
    <row r="89168" hidden="1"/>
    <row r="89169" hidden="1"/>
    <row r="89170" hidden="1"/>
    <row r="89171" hidden="1"/>
    <row r="89172" hidden="1"/>
    <row r="89173" hidden="1"/>
    <row r="89174" hidden="1"/>
    <row r="89175" hidden="1"/>
    <row r="89176" hidden="1"/>
    <row r="89177" hidden="1"/>
    <row r="89178" hidden="1"/>
    <row r="89179" hidden="1"/>
    <row r="89180" hidden="1"/>
    <row r="89181" hidden="1"/>
    <row r="89182" hidden="1"/>
    <row r="89183" hidden="1"/>
    <row r="89184" hidden="1"/>
    <row r="89185" hidden="1"/>
    <row r="89186" hidden="1"/>
    <row r="89187" hidden="1"/>
    <row r="89188" hidden="1"/>
    <row r="89189" hidden="1"/>
    <row r="89190" hidden="1"/>
    <row r="89191" hidden="1"/>
    <row r="89192" hidden="1"/>
    <row r="89193" hidden="1"/>
    <row r="89194" hidden="1"/>
    <row r="89195" hidden="1"/>
    <row r="89196" hidden="1"/>
    <row r="89197" hidden="1"/>
    <row r="89198" hidden="1"/>
    <row r="89199" hidden="1"/>
    <row r="89200" hidden="1"/>
    <row r="89201" hidden="1"/>
    <row r="89202" hidden="1"/>
    <row r="89203" hidden="1"/>
    <row r="89204" hidden="1"/>
    <row r="89205" hidden="1"/>
    <row r="89206" hidden="1"/>
    <row r="89207" hidden="1"/>
    <row r="89208" hidden="1"/>
    <row r="89209" hidden="1"/>
    <row r="89210" hidden="1"/>
    <row r="89211" hidden="1"/>
    <row r="89212" hidden="1"/>
    <row r="89213" hidden="1"/>
    <row r="89214" hidden="1"/>
    <row r="89215" hidden="1"/>
    <row r="89216" hidden="1"/>
    <row r="89217" hidden="1"/>
    <row r="89218" hidden="1"/>
    <row r="89219" hidden="1"/>
    <row r="89220" hidden="1"/>
    <row r="89221" hidden="1"/>
    <row r="89222" hidden="1"/>
    <row r="89223" hidden="1"/>
    <row r="89224" hidden="1"/>
    <row r="89225" hidden="1"/>
    <row r="89226" hidden="1"/>
    <row r="89227" hidden="1"/>
    <row r="89228" hidden="1"/>
    <row r="89229" hidden="1"/>
    <row r="89230" hidden="1"/>
    <row r="89231" hidden="1"/>
    <row r="89232" hidden="1"/>
    <row r="89233" hidden="1"/>
    <row r="89234" hidden="1"/>
    <row r="89235" hidden="1"/>
    <row r="89236" hidden="1"/>
    <row r="89237" hidden="1"/>
    <row r="89238" hidden="1"/>
    <row r="89239" hidden="1"/>
    <row r="89240" hidden="1"/>
    <row r="89241" hidden="1"/>
    <row r="89242" hidden="1"/>
    <row r="89243" hidden="1"/>
    <row r="89244" hidden="1"/>
    <row r="89245" hidden="1"/>
    <row r="89246" hidden="1"/>
    <row r="89247" hidden="1"/>
    <row r="89248" hidden="1"/>
    <row r="89249" hidden="1"/>
    <row r="89250" hidden="1"/>
    <row r="89251" hidden="1"/>
    <row r="89252" hidden="1"/>
    <row r="89253" hidden="1"/>
    <row r="89254" hidden="1"/>
    <row r="89255" hidden="1"/>
    <row r="89256" hidden="1"/>
    <row r="89257" hidden="1"/>
    <row r="89258" hidden="1"/>
    <row r="89259" hidden="1"/>
    <row r="89260" hidden="1"/>
    <row r="89261" hidden="1"/>
    <row r="89262" hidden="1"/>
    <row r="89263" hidden="1"/>
    <row r="89264" hidden="1"/>
    <row r="89265" hidden="1"/>
    <row r="89266" hidden="1"/>
    <row r="89267" hidden="1"/>
    <row r="89268" hidden="1"/>
    <row r="89269" hidden="1"/>
    <row r="89270" hidden="1"/>
    <row r="89271" hidden="1"/>
    <row r="89272" hidden="1"/>
    <row r="89273" hidden="1"/>
    <row r="89274" hidden="1"/>
    <row r="89275" hidden="1"/>
    <row r="89276" hidden="1"/>
    <row r="89277" hidden="1"/>
    <row r="89278" hidden="1"/>
    <row r="89279" hidden="1"/>
    <row r="89280" hidden="1"/>
    <row r="89281" hidden="1"/>
    <row r="89282" hidden="1"/>
    <row r="89283" hidden="1"/>
    <row r="89284" hidden="1"/>
    <row r="89285" hidden="1"/>
    <row r="89286" hidden="1"/>
    <row r="89287" hidden="1"/>
    <row r="89288" hidden="1"/>
    <row r="89289" hidden="1"/>
    <row r="89290" hidden="1"/>
    <row r="89291" hidden="1"/>
    <row r="89292" hidden="1"/>
    <row r="89293" hidden="1"/>
    <row r="89294" hidden="1"/>
    <row r="89295" hidden="1"/>
    <row r="89296" hidden="1"/>
    <row r="89297" hidden="1"/>
    <row r="89298" hidden="1"/>
    <row r="89299" hidden="1"/>
    <row r="89300" hidden="1"/>
    <row r="89301" hidden="1"/>
    <row r="89302" hidden="1"/>
    <row r="89303" hidden="1"/>
    <row r="89304" hidden="1"/>
    <row r="89305" hidden="1"/>
    <row r="89306" hidden="1"/>
    <row r="89307" hidden="1"/>
    <row r="89308" hidden="1"/>
    <row r="89309" hidden="1"/>
    <row r="89310" hidden="1"/>
    <row r="89311" hidden="1"/>
    <row r="89312" hidden="1"/>
    <row r="89313" hidden="1"/>
    <row r="89314" hidden="1"/>
    <row r="89315" hidden="1"/>
    <row r="89316" hidden="1"/>
    <row r="89317" hidden="1"/>
    <row r="89318" hidden="1"/>
    <row r="89319" hidden="1"/>
    <row r="89320" hidden="1"/>
    <row r="89321" hidden="1"/>
    <row r="89322" hidden="1"/>
    <row r="89323" hidden="1"/>
    <row r="89324" hidden="1"/>
    <row r="89325" hidden="1"/>
    <row r="89326" hidden="1"/>
    <row r="89327" hidden="1"/>
    <row r="89328" hidden="1"/>
    <row r="89329" hidden="1"/>
    <row r="89330" hidden="1"/>
    <row r="89331" hidden="1"/>
    <row r="89332" hidden="1"/>
    <row r="89333" hidden="1"/>
    <row r="89334" hidden="1"/>
    <row r="89335" hidden="1"/>
    <row r="89336" hidden="1"/>
    <row r="89337" hidden="1"/>
    <row r="89338" hidden="1"/>
    <row r="89339" hidden="1"/>
    <row r="89340" hidden="1"/>
    <row r="89341" hidden="1"/>
    <row r="89342" hidden="1"/>
    <row r="89343" hidden="1"/>
    <row r="89344" hidden="1"/>
    <row r="89345" hidden="1"/>
    <row r="89346" hidden="1"/>
    <row r="89347" hidden="1"/>
    <row r="89348" hidden="1"/>
    <row r="89349" hidden="1"/>
    <row r="89350" hidden="1"/>
    <row r="89351" hidden="1"/>
    <row r="89352" hidden="1"/>
    <row r="89353" hidden="1"/>
    <row r="89354" hidden="1"/>
    <row r="89355" hidden="1"/>
    <row r="89356" hidden="1"/>
    <row r="89357" hidden="1"/>
    <row r="89358" hidden="1"/>
    <row r="89359" hidden="1"/>
    <row r="89360" hidden="1"/>
    <row r="89361" hidden="1"/>
    <row r="89362" hidden="1"/>
    <row r="89363" hidden="1"/>
    <row r="89364" hidden="1"/>
    <row r="89365" hidden="1"/>
    <row r="89366" hidden="1"/>
    <row r="89367" hidden="1"/>
    <row r="89368" hidden="1"/>
    <row r="89369" hidden="1"/>
    <row r="89370" hidden="1"/>
    <row r="89371" hidden="1"/>
    <row r="89372" hidden="1"/>
    <row r="89373" hidden="1"/>
    <row r="89374" hidden="1"/>
    <row r="89375" hidden="1"/>
    <row r="89376" hidden="1"/>
    <row r="89377" hidden="1"/>
    <row r="89378" hidden="1"/>
    <row r="89379" hidden="1"/>
    <row r="89380" hidden="1"/>
    <row r="89381" hidden="1"/>
    <row r="89382" hidden="1"/>
    <row r="89383" hidden="1"/>
    <row r="89384" hidden="1"/>
    <row r="89385" hidden="1"/>
    <row r="89386" hidden="1"/>
    <row r="89387" hidden="1"/>
    <row r="89388" hidden="1"/>
    <row r="89389" hidden="1"/>
    <row r="89390" hidden="1"/>
    <row r="89391" hidden="1"/>
    <row r="89392" hidden="1"/>
    <row r="89393" hidden="1"/>
    <row r="89394" hidden="1"/>
    <row r="89395" hidden="1"/>
    <row r="89396" hidden="1"/>
    <row r="89397" hidden="1"/>
    <row r="89398" hidden="1"/>
    <row r="89399" hidden="1"/>
    <row r="89400" hidden="1"/>
    <row r="89401" hidden="1"/>
    <row r="89402" hidden="1"/>
    <row r="89403" hidden="1"/>
    <row r="89404" hidden="1"/>
    <row r="89405" hidden="1"/>
    <row r="89406" hidden="1"/>
    <row r="89407" hidden="1"/>
    <row r="89408" hidden="1"/>
    <row r="89409" hidden="1"/>
    <row r="89410" hidden="1"/>
    <row r="89411" hidden="1"/>
    <row r="89412" hidden="1"/>
    <row r="89413" hidden="1"/>
    <row r="89414" hidden="1"/>
    <row r="89415" hidden="1"/>
    <row r="89416" hidden="1"/>
    <row r="89417" hidden="1"/>
    <row r="89418" hidden="1"/>
    <row r="89419" hidden="1"/>
    <row r="89420" hidden="1"/>
    <row r="89421" hidden="1"/>
    <row r="89422" hidden="1"/>
    <row r="89423" hidden="1"/>
    <row r="89424" hidden="1"/>
    <row r="89425" hidden="1"/>
    <row r="89426" hidden="1"/>
    <row r="89427" hidden="1"/>
    <row r="89428" hidden="1"/>
    <row r="89429" hidden="1"/>
    <row r="89430" hidden="1"/>
    <row r="89431" hidden="1"/>
    <row r="89432" hidden="1"/>
    <row r="89433" hidden="1"/>
    <row r="89434" hidden="1"/>
    <row r="89435" hidden="1"/>
    <row r="89436" hidden="1"/>
    <row r="89437" hidden="1"/>
    <row r="89438" hidden="1"/>
    <row r="89439" hidden="1"/>
    <row r="89440" hidden="1"/>
    <row r="89441" hidden="1"/>
    <row r="89442" hidden="1"/>
    <row r="89443" hidden="1"/>
    <row r="89444" hidden="1"/>
    <row r="89445" hidden="1"/>
    <row r="89446" hidden="1"/>
    <row r="89447" hidden="1"/>
    <row r="89448" hidden="1"/>
    <row r="89449" hidden="1"/>
    <row r="89450" hidden="1"/>
    <row r="89451" hidden="1"/>
    <row r="89452" hidden="1"/>
    <row r="89453" hidden="1"/>
    <row r="89454" hidden="1"/>
    <row r="89455" hidden="1"/>
    <row r="89456" hidden="1"/>
    <row r="89457" hidden="1"/>
    <row r="89458" hidden="1"/>
    <row r="89459" hidden="1"/>
    <row r="89460" hidden="1"/>
    <row r="89461" hidden="1"/>
    <row r="89462" hidden="1"/>
    <row r="89463" hidden="1"/>
    <row r="89464" hidden="1"/>
    <row r="89465" hidden="1"/>
    <row r="89466" hidden="1"/>
    <row r="89467" hidden="1"/>
    <row r="89468" hidden="1"/>
    <row r="89469" hidden="1"/>
    <row r="89470" hidden="1"/>
    <row r="89471" hidden="1"/>
    <row r="89472" hidden="1"/>
    <row r="89473" hidden="1"/>
    <row r="89474" hidden="1"/>
    <row r="89475" hidden="1"/>
    <row r="89476" hidden="1"/>
    <row r="89477" hidden="1"/>
    <row r="89478" hidden="1"/>
    <row r="89479" hidden="1"/>
    <row r="89480" hidden="1"/>
    <row r="89481" hidden="1"/>
    <row r="89482" hidden="1"/>
    <row r="89483" hidden="1"/>
    <row r="89484" hidden="1"/>
    <row r="89485" hidden="1"/>
    <row r="89486" hidden="1"/>
    <row r="89487" hidden="1"/>
    <row r="89488" hidden="1"/>
    <row r="89489" hidden="1"/>
    <row r="89490" hidden="1"/>
    <row r="89491" hidden="1"/>
    <row r="89492" hidden="1"/>
    <row r="89493" hidden="1"/>
    <row r="89494" hidden="1"/>
    <row r="89495" hidden="1"/>
    <row r="89496" hidden="1"/>
    <row r="89497" hidden="1"/>
    <row r="89498" hidden="1"/>
    <row r="89499" hidden="1"/>
    <row r="89500" hidden="1"/>
    <row r="89501" hidden="1"/>
    <row r="89502" hidden="1"/>
    <row r="89503" hidden="1"/>
    <row r="89504" hidden="1"/>
    <row r="89505" hidden="1"/>
    <row r="89506" hidden="1"/>
    <row r="89507" hidden="1"/>
    <row r="89508" hidden="1"/>
    <row r="89509" hidden="1"/>
    <row r="89510" hidden="1"/>
    <row r="89511" hidden="1"/>
    <row r="89512" hidden="1"/>
    <row r="89513" hidden="1"/>
    <row r="89514" hidden="1"/>
    <row r="89515" hidden="1"/>
    <row r="89516" hidden="1"/>
    <row r="89517" hidden="1"/>
    <row r="89518" hidden="1"/>
    <row r="89519" hidden="1"/>
    <row r="89520" hidden="1"/>
    <row r="89521" hidden="1"/>
    <row r="89522" hidden="1"/>
    <row r="89523" hidden="1"/>
    <row r="89524" hidden="1"/>
    <row r="89525" hidden="1"/>
    <row r="89526" hidden="1"/>
    <row r="89527" hidden="1"/>
    <row r="89528" hidden="1"/>
    <row r="89529" hidden="1"/>
    <row r="89530" hidden="1"/>
    <row r="89531" hidden="1"/>
    <row r="89532" hidden="1"/>
    <row r="89533" hidden="1"/>
    <row r="89534" hidden="1"/>
    <row r="89535" hidden="1"/>
    <row r="89536" hidden="1"/>
    <row r="89537" hidden="1"/>
    <row r="89538" hidden="1"/>
    <row r="89539" hidden="1"/>
    <row r="89540" hidden="1"/>
    <row r="89541" hidden="1"/>
    <row r="89542" hidden="1"/>
    <row r="89543" hidden="1"/>
    <row r="89544" hidden="1"/>
    <row r="89545" hidden="1"/>
    <row r="89546" hidden="1"/>
    <row r="89547" hidden="1"/>
    <row r="89548" hidden="1"/>
    <row r="89549" hidden="1"/>
    <row r="89550" hidden="1"/>
    <row r="89551" hidden="1"/>
    <row r="89552" hidden="1"/>
    <row r="89553" hidden="1"/>
    <row r="89554" hidden="1"/>
    <row r="89555" hidden="1"/>
    <row r="89556" hidden="1"/>
    <row r="89557" hidden="1"/>
    <row r="89558" hidden="1"/>
    <row r="89559" hidden="1"/>
    <row r="89560" hidden="1"/>
    <row r="89561" hidden="1"/>
    <row r="89562" hidden="1"/>
    <row r="89563" hidden="1"/>
    <row r="89564" hidden="1"/>
    <row r="89565" hidden="1"/>
    <row r="89566" hidden="1"/>
    <row r="89567" hidden="1"/>
    <row r="89568" hidden="1"/>
    <row r="89569" hidden="1"/>
    <row r="89570" hidden="1"/>
    <row r="89571" hidden="1"/>
    <row r="89572" hidden="1"/>
    <row r="89573" hidden="1"/>
    <row r="89574" hidden="1"/>
    <row r="89575" hidden="1"/>
    <row r="89576" hidden="1"/>
    <row r="89577" hidden="1"/>
    <row r="89578" hidden="1"/>
    <row r="89579" hidden="1"/>
    <row r="89580" hidden="1"/>
    <row r="89581" hidden="1"/>
    <row r="89582" hidden="1"/>
    <row r="89583" hidden="1"/>
    <row r="89584" hidden="1"/>
    <row r="89585" hidden="1"/>
    <row r="89586" hidden="1"/>
    <row r="89587" hidden="1"/>
    <row r="89588" hidden="1"/>
    <row r="89589" hidden="1"/>
    <row r="89590" hidden="1"/>
    <row r="89591" hidden="1"/>
    <row r="89592" hidden="1"/>
    <row r="89593" hidden="1"/>
    <row r="89594" hidden="1"/>
    <row r="89595" hidden="1"/>
    <row r="89596" hidden="1"/>
    <row r="89597" hidden="1"/>
    <row r="89598" hidden="1"/>
    <row r="89599" hidden="1"/>
    <row r="89600" hidden="1"/>
    <row r="89601" hidden="1"/>
    <row r="89602" hidden="1"/>
    <row r="89603" hidden="1"/>
    <row r="89604" hidden="1"/>
    <row r="89605" hidden="1"/>
    <row r="89606" hidden="1"/>
    <row r="89607" hidden="1"/>
    <row r="89608" hidden="1"/>
    <row r="89609" hidden="1"/>
    <row r="89610" hidden="1"/>
    <row r="89611" hidden="1"/>
    <row r="89612" hidden="1"/>
    <row r="89613" hidden="1"/>
    <row r="89614" hidden="1"/>
    <row r="89615" hidden="1"/>
    <row r="89616" hidden="1"/>
    <row r="89617" hidden="1"/>
    <row r="89618" hidden="1"/>
    <row r="89619" hidden="1"/>
    <row r="89620" hidden="1"/>
    <row r="89621" hidden="1"/>
    <row r="89622" hidden="1"/>
    <row r="89623" hidden="1"/>
    <row r="89624" hidden="1"/>
    <row r="89625" hidden="1"/>
    <row r="89626" hidden="1"/>
    <row r="89627" hidden="1"/>
    <row r="89628" hidden="1"/>
    <row r="89629" hidden="1"/>
    <row r="89630" hidden="1"/>
    <row r="89631" hidden="1"/>
    <row r="89632" hidden="1"/>
    <row r="89633" hidden="1"/>
    <row r="89634" hidden="1"/>
    <row r="89635" hidden="1"/>
    <row r="89636" hidden="1"/>
    <row r="89637" hidden="1"/>
    <row r="89638" hidden="1"/>
    <row r="89639" hidden="1"/>
    <row r="89640" hidden="1"/>
    <row r="89641" hidden="1"/>
    <row r="89642" hidden="1"/>
    <row r="89643" hidden="1"/>
    <row r="89644" hidden="1"/>
    <row r="89645" hidden="1"/>
    <row r="89646" hidden="1"/>
    <row r="89647" hidden="1"/>
    <row r="89648" hidden="1"/>
    <row r="89649" hidden="1"/>
    <row r="89650" hidden="1"/>
    <row r="89651" hidden="1"/>
    <row r="89652" hidden="1"/>
    <row r="89653" hidden="1"/>
    <row r="89654" hidden="1"/>
    <row r="89655" hidden="1"/>
    <row r="89656" hidden="1"/>
    <row r="89657" hidden="1"/>
    <row r="89658" hidden="1"/>
    <row r="89659" hidden="1"/>
    <row r="89660" hidden="1"/>
    <row r="89661" hidden="1"/>
    <row r="89662" hidden="1"/>
    <row r="89663" hidden="1"/>
    <row r="89664" hidden="1"/>
    <row r="89665" hidden="1"/>
    <row r="89666" hidden="1"/>
    <row r="89667" hidden="1"/>
    <row r="89668" hidden="1"/>
    <row r="89669" hidden="1"/>
    <row r="89670" hidden="1"/>
    <row r="89671" hidden="1"/>
    <row r="89672" hidden="1"/>
    <row r="89673" hidden="1"/>
    <row r="89674" hidden="1"/>
    <row r="89675" hidden="1"/>
    <row r="89676" hidden="1"/>
    <row r="89677" hidden="1"/>
    <row r="89678" hidden="1"/>
    <row r="89679" hidden="1"/>
    <row r="89680" hidden="1"/>
    <row r="89681" hidden="1"/>
    <row r="89682" hidden="1"/>
    <row r="89683" hidden="1"/>
    <row r="89684" hidden="1"/>
    <row r="89685" hidden="1"/>
    <row r="89686" hidden="1"/>
    <row r="89687" hidden="1"/>
    <row r="89688" hidden="1"/>
    <row r="89689" hidden="1"/>
    <row r="89690" hidden="1"/>
    <row r="89691" hidden="1"/>
    <row r="89692" hidden="1"/>
    <row r="89693" hidden="1"/>
    <row r="89694" hidden="1"/>
    <row r="89695" hidden="1"/>
    <row r="89696" hidden="1"/>
    <row r="89697" hidden="1"/>
    <row r="89698" hidden="1"/>
    <row r="89699" hidden="1"/>
    <row r="89700" hidden="1"/>
    <row r="89701" hidden="1"/>
    <row r="89702" hidden="1"/>
    <row r="89703" hidden="1"/>
    <row r="89704" hidden="1"/>
    <row r="89705" hidden="1"/>
    <row r="89706" hidden="1"/>
    <row r="89707" hidden="1"/>
    <row r="89708" hidden="1"/>
    <row r="89709" hidden="1"/>
    <row r="89710" hidden="1"/>
    <row r="89711" hidden="1"/>
    <row r="89712" hidden="1"/>
    <row r="89713" hidden="1"/>
    <row r="89714" hidden="1"/>
    <row r="89715" hidden="1"/>
    <row r="89716" hidden="1"/>
    <row r="89717" hidden="1"/>
    <row r="89718" hidden="1"/>
    <row r="89719" hidden="1"/>
    <row r="89720" hidden="1"/>
    <row r="89721" hidden="1"/>
    <row r="89722" hidden="1"/>
    <row r="89723" hidden="1"/>
    <row r="89724" hidden="1"/>
    <row r="89725" hidden="1"/>
    <row r="89726" hidden="1"/>
    <row r="89727" hidden="1"/>
    <row r="89728" hidden="1"/>
    <row r="89729" hidden="1"/>
    <row r="89730" hidden="1"/>
    <row r="89731" hidden="1"/>
    <row r="89732" hidden="1"/>
    <row r="89733" hidden="1"/>
    <row r="89734" hidden="1"/>
    <row r="89735" hidden="1"/>
    <row r="89736" hidden="1"/>
    <row r="89737" hidden="1"/>
    <row r="89738" hidden="1"/>
    <row r="89739" hidden="1"/>
    <row r="89740" hidden="1"/>
    <row r="89741" hidden="1"/>
    <row r="89742" hidden="1"/>
    <row r="89743" hidden="1"/>
    <row r="89744" hidden="1"/>
    <row r="89745" hidden="1"/>
    <row r="89746" hidden="1"/>
    <row r="89747" hidden="1"/>
    <row r="89748" hidden="1"/>
    <row r="89749" hidden="1"/>
    <row r="89750" hidden="1"/>
    <row r="89751" hidden="1"/>
    <row r="89752" hidden="1"/>
    <row r="89753" hidden="1"/>
    <row r="89754" hidden="1"/>
    <row r="89755" hidden="1"/>
    <row r="89756" hidden="1"/>
    <row r="89757" hidden="1"/>
    <row r="89758" hidden="1"/>
    <row r="89759" hidden="1"/>
    <row r="89760" hidden="1"/>
    <row r="89761" hidden="1"/>
    <row r="89762" hidden="1"/>
    <row r="89763" hidden="1"/>
    <row r="89764" hidden="1"/>
    <row r="89765" hidden="1"/>
    <row r="89766" hidden="1"/>
    <row r="89767" hidden="1"/>
    <row r="89768" hidden="1"/>
    <row r="89769" hidden="1"/>
    <row r="89770" hidden="1"/>
    <row r="89771" hidden="1"/>
    <row r="89772" hidden="1"/>
    <row r="89773" hidden="1"/>
    <row r="89774" hidden="1"/>
    <row r="89775" hidden="1"/>
    <row r="89776" hidden="1"/>
    <row r="89777" hidden="1"/>
    <row r="89778" hidden="1"/>
    <row r="89779" hidden="1"/>
    <row r="89780" hidden="1"/>
    <row r="89781" hidden="1"/>
    <row r="89782" hidden="1"/>
    <row r="89783" hidden="1"/>
    <row r="89784" hidden="1"/>
    <row r="89785" hidden="1"/>
    <row r="89786" hidden="1"/>
    <row r="89787" hidden="1"/>
    <row r="89788" hidden="1"/>
    <row r="89789" hidden="1"/>
    <row r="89790" hidden="1"/>
    <row r="89791" hidden="1"/>
    <row r="89792" hidden="1"/>
    <row r="89793" hidden="1"/>
    <row r="89794" hidden="1"/>
    <row r="89795" hidden="1"/>
    <row r="89796" hidden="1"/>
    <row r="89797" hidden="1"/>
    <row r="89798" hidden="1"/>
    <row r="89799" hidden="1"/>
    <row r="89800" hidden="1"/>
    <row r="89801" hidden="1"/>
    <row r="89802" hidden="1"/>
    <row r="89803" hidden="1"/>
    <row r="89804" hidden="1"/>
    <row r="89805" hidden="1"/>
    <row r="89806" hidden="1"/>
    <row r="89807" hidden="1"/>
    <row r="89808" hidden="1"/>
    <row r="89809" hidden="1"/>
    <row r="89810" hidden="1"/>
    <row r="89811" hidden="1"/>
    <row r="89812" hidden="1"/>
    <row r="89813" hidden="1"/>
    <row r="89814" hidden="1"/>
    <row r="89815" hidden="1"/>
    <row r="89816" hidden="1"/>
    <row r="89817" hidden="1"/>
    <row r="89818" hidden="1"/>
    <row r="89819" hidden="1"/>
    <row r="89820" hidden="1"/>
    <row r="89821" hidden="1"/>
    <row r="89822" hidden="1"/>
    <row r="89823" hidden="1"/>
    <row r="89824" hidden="1"/>
    <row r="89825" hidden="1"/>
    <row r="89826" hidden="1"/>
    <row r="89827" hidden="1"/>
    <row r="89828" hidden="1"/>
    <row r="89829" hidden="1"/>
    <row r="89830" hidden="1"/>
    <row r="89831" hidden="1"/>
    <row r="89832" hidden="1"/>
    <row r="89833" hidden="1"/>
    <row r="89834" hidden="1"/>
    <row r="89835" hidden="1"/>
    <row r="89836" hidden="1"/>
    <row r="89837" hidden="1"/>
    <row r="89838" hidden="1"/>
    <row r="89839" hidden="1"/>
    <row r="89840" hidden="1"/>
    <row r="89841" hidden="1"/>
    <row r="89842" hidden="1"/>
    <row r="89843" hidden="1"/>
    <row r="89844" hidden="1"/>
    <row r="89845" hidden="1"/>
    <row r="89846" hidden="1"/>
    <row r="89847" hidden="1"/>
    <row r="89848" hidden="1"/>
    <row r="89849" hidden="1"/>
    <row r="89850" hidden="1"/>
    <row r="89851" hidden="1"/>
    <row r="89852" hidden="1"/>
    <row r="89853" hidden="1"/>
    <row r="89854" hidden="1"/>
    <row r="89855" hidden="1"/>
    <row r="89856" hidden="1"/>
    <row r="89857" hidden="1"/>
    <row r="89858" hidden="1"/>
    <row r="89859" hidden="1"/>
    <row r="89860" hidden="1"/>
    <row r="89861" hidden="1"/>
    <row r="89862" hidden="1"/>
    <row r="89863" hidden="1"/>
    <row r="89864" hidden="1"/>
    <row r="89865" hidden="1"/>
    <row r="89866" hidden="1"/>
    <row r="89867" hidden="1"/>
    <row r="89868" hidden="1"/>
    <row r="89869" hidden="1"/>
    <row r="89870" hidden="1"/>
    <row r="89871" hidden="1"/>
    <row r="89872" hidden="1"/>
    <row r="89873" hidden="1"/>
    <row r="89874" hidden="1"/>
    <row r="89875" hidden="1"/>
    <row r="89876" hidden="1"/>
    <row r="89877" hidden="1"/>
    <row r="89878" hidden="1"/>
    <row r="89879" hidden="1"/>
    <row r="89880" hidden="1"/>
    <row r="89881" hidden="1"/>
    <row r="89882" hidden="1"/>
    <row r="89883" hidden="1"/>
    <row r="89884" hidden="1"/>
    <row r="89885" hidden="1"/>
    <row r="89886" hidden="1"/>
    <row r="89887" hidden="1"/>
    <row r="89888" hidden="1"/>
    <row r="89889" hidden="1"/>
    <row r="89890" hidden="1"/>
    <row r="89891" hidden="1"/>
    <row r="89892" hidden="1"/>
    <row r="89893" hidden="1"/>
    <row r="89894" hidden="1"/>
    <row r="89895" hidden="1"/>
    <row r="89896" hidden="1"/>
    <row r="89897" hidden="1"/>
    <row r="89898" hidden="1"/>
    <row r="89899" hidden="1"/>
    <row r="89900" hidden="1"/>
    <row r="89901" hidden="1"/>
    <row r="89902" hidden="1"/>
    <row r="89903" hidden="1"/>
    <row r="89904" hidden="1"/>
    <row r="89905" hidden="1"/>
    <row r="89906" hidden="1"/>
    <row r="89907" hidden="1"/>
    <row r="89908" hidden="1"/>
    <row r="89909" hidden="1"/>
    <row r="89910" hidden="1"/>
    <row r="89911" hidden="1"/>
    <row r="89912" hidden="1"/>
    <row r="89913" hidden="1"/>
    <row r="89914" hidden="1"/>
    <row r="89915" hidden="1"/>
    <row r="89916" hidden="1"/>
    <row r="89917" hidden="1"/>
    <row r="89918" hidden="1"/>
    <row r="89919" hidden="1"/>
    <row r="89920" hidden="1"/>
    <row r="89921" hidden="1"/>
    <row r="89922" hidden="1"/>
    <row r="89923" hidden="1"/>
    <row r="89924" hidden="1"/>
    <row r="89925" hidden="1"/>
    <row r="89926" hidden="1"/>
    <row r="89927" hidden="1"/>
    <row r="89928" hidden="1"/>
    <row r="89929" hidden="1"/>
    <row r="89930" hidden="1"/>
    <row r="89931" hidden="1"/>
    <row r="89932" hidden="1"/>
    <row r="89933" hidden="1"/>
    <row r="89934" hidden="1"/>
    <row r="89935" hidden="1"/>
    <row r="89936" hidden="1"/>
    <row r="89937" hidden="1"/>
    <row r="89938" hidden="1"/>
    <row r="89939" hidden="1"/>
    <row r="89940" hidden="1"/>
    <row r="89941" hidden="1"/>
    <row r="89942" hidden="1"/>
    <row r="89943" hidden="1"/>
    <row r="89944" hidden="1"/>
    <row r="89945" hidden="1"/>
    <row r="89946" hidden="1"/>
    <row r="89947" hidden="1"/>
    <row r="89948" hidden="1"/>
    <row r="89949" hidden="1"/>
    <row r="89950" hidden="1"/>
    <row r="89951" hidden="1"/>
    <row r="89952" hidden="1"/>
    <row r="89953" hidden="1"/>
    <row r="89954" hidden="1"/>
    <row r="89955" hidden="1"/>
    <row r="89956" hidden="1"/>
    <row r="89957" hidden="1"/>
    <row r="89958" hidden="1"/>
    <row r="89959" hidden="1"/>
    <row r="89960" hidden="1"/>
    <row r="89961" hidden="1"/>
    <row r="89962" hidden="1"/>
    <row r="89963" hidden="1"/>
    <row r="89964" hidden="1"/>
    <row r="89965" hidden="1"/>
    <row r="89966" hidden="1"/>
    <row r="89967" hidden="1"/>
    <row r="89968" hidden="1"/>
    <row r="89969" hidden="1"/>
    <row r="89970" hidden="1"/>
    <row r="89971" hidden="1"/>
    <row r="89972" hidden="1"/>
    <row r="89973" hidden="1"/>
    <row r="89974" hidden="1"/>
    <row r="89975" hidden="1"/>
    <row r="89976" hidden="1"/>
    <row r="89977" hidden="1"/>
    <row r="89978" hidden="1"/>
    <row r="89979" hidden="1"/>
    <row r="89980" hidden="1"/>
    <row r="89981" hidden="1"/>
    <row r="89982" hidden="1"/>
    <row r="89983" hidden="1"/>
    <row r="89984" hidden="1"/>
    <row r="89985" hidden="1"/>
    <row r="89986" hidden="1"/>
    <row r="89987" hidden="1"/>
    <row r="89988" hidden="1"/>
    <row r="89989" hidden="1"/>
    <row r="89990" hidden="1"/>
    <row r="89991" hidden="1"/>
    <row r="89992" hidden="1"/>
    <row r="89993" hidden="1"/>
    <row r="89994" hidden="1"/>
    <row r="89995" hidden="1"/>
    <row r="89996" hidden="1"/>
    <row r="89997" hidden="1"/>
    <row r="89998" hidden="1"/>
    <row r="89999" hidden="1"/>
    <row r="90000" hidden="1"/>
    <row r="90001" hidden="1"/>
    <row r="90002" hidden="1"/>
    <row r="90003" hidden="1"/>
    <row r="90004" hidden="1"/>
    <row r="90005" hidden="1"/>
    <row r="90006" hidden="1"/>
    <row r="90007" hidden="1"/>
    <row r="90008" hidden="1"/>
    <row r="90009" hidden="1"/>
    <row r="90010" hidden="1"/>
    <row r="90011" hidden="1"/>
    <row r="90012" hidden="1"/>
    <row r="90013" hidden="1"/>
    <row r="90014" hidden="1"/>
    <row r="90015" hidden="1"/>
    <row r="90016" hidden="1"/>
    <row r="90017" hidden="1"/>
    <row r="90018" hidden="1"/>
    <row r="90019" hidden="1"/>
    <row r="90020" hidden="1"/>
    <row r="90021" hidden="1"/>
    <row r="90022" hidden="1"/>
    <row r="90023" hidden="1"/>
    <row r="90024" hidden="1"/>
    <row r="90025" hidden="1"/>
    <row r="90026" hidden="1"/>
    <row r="90027" hidden="1"/>
    <row r="90028" hidden="1"/>
    <row r="90029" hidden="1"/>
    <row r="90030" hidden="1"/>
    <row r="90031" hidden="1"/>
    <row r="90032" hidden="1"/>
    <row r="90033" hidden="1"/>
    <row r="90034" hidden="1"/>
    <row r="90035" hidden="1"/>
    <row r="90036" hidden="1"/>
    <row r="90037" hidden="1"/>
    <row r="90038" hidden="1"/>
    <row r="90039" hidden="1"/>
    <row r="90040" hidden="1"/>
    <row r="90041" hidden="1"/>
    <row r="90042" hidden="1"/>
    <row r="90043" hidden="1"/>
    <row r="90044" hidden="1"/>
    <row r="90045" hidden="1"/>
    <row r="90046" hidden="1"/>
    <row r="90047" hidden="1"/>
    <row r="90048" hidden="1"/>
    <row r="90049" hidden="1"/>
    <row r="90050" hidden="1"/>
    <row r="90051" hidden="1"/>
    <row r="90052" hidden="1"/>
    <row r="90053" hidden="1"/>
    <row r="90054" hidden="1"/>
    <row r="90055" hidden="1"/>
    <row r="90056" hidden="1"/>
    <row r="90057" hidden="1"/>
    <row r="90058" hidden="1"/>
    <row r="90059" hidden="1"/>
    <row r="90060" hidden="1"/>
    <row r="90061" hidden="1"/>
    <row r="90062" hidden="1"/>
    <row r="90063" hidden="1"/>
    <row r="90064" hidden="1"/>
    <row r="90065" hidden="1"/>
    <row r="90066" hidden="1"/>
    <row r="90067" hidden="1"/>
    <row r="90068" hidden="1"/>
    <row r="90069" hidden="1"/>
    <row r="90070" hidden="1"/>
    <row r="90071" hidden="1"/>
    <row r="90072" hidden="1"/>
    <row r="90073" hidden="1"/>
    <row r="90074" hidden="1"/>
    <row r="90075" hidden="1"/>
    <row r="90076" hidden="1"/>
    <row r="90077" hidden="1"/>
    <row r="90078" hidden="1"/>
    <row r="90079" hidden="1"/>
    <row r="90080" hidden="1"/>
    <row r="90081" hidden="1"/>
    <row r="90082" hidden="1"/>
    <row r="90083" hidden="1"/>
    <row r="90084" hidden="1"/>
    <row r="90085" hidden="1"/>
    <row r="90086" hidden="1"/>
    <row r="90087" hidden="1"/>
    <row r="90088" hidden="1"/>
    <row r="90089" hidden="1"/>
    <row r="90090" hidden="1"/>
    <row r="90091" hidden="1"/>
    <row r="90092" hidden="1"/>
    <row r="90093" hidden="1"/>
    <row r="90094" hidden="1"/>
    <row r="90095" hidden="1"/>
    <row r="90096" hidden="1"/>
    <row r="90097" hidden="1"/>
    <row r="90098" hidden="1"/>
    <row r="90099" hidden="1"/>
    <row r="90100" hidden="1"/>
    <row r="90101" hidden="1"/>
    <row r="90102" hidden="1"/>
    <row r="90103" hidden="1"/>
    <row r="90104" hidden="1"/>
    <row r="90105" hidden="1"/>
    <row r="90106" hidden="1"/>
    <row r="90107" hidden="1"/>
    <row r="90108" hidden="1"/>
    <row r="90109" hidden="1"/>
    <row r="90110" hidden="1"/>
    <row r="90111" hidden="1"/>
    <row r="90112" hidden="1"/>
    <row r="90113" hidden="1"/>
    <row r="90114" hidden="1"/>
    <row r="90115" hidden="1"/>
    <row r="90116" hidden="1"/>
    <row r="90117" hidden="1"/>
    <row r="90118" hidden="1"/>
    <row r="90119" hidden="1"/>
    <row r="90120" hidden="1"/>
    <row r="90121" hidden="1"/>
    <row r="90122" hidden="1"/>
    <row r="90123" hidden="1"/>
    <row r="90124" hidden="1"/>
    <row r="90125" hidden="1"/>
    <row r="90126" hidden="1"/>
    <row r="90127" hidden="1"/>
    <row r="90128" hidden="1"/>
    <row r="90129" hidden="1"/>
    <row r="90130" hidden="1"/>
    <row r="90131" hidden="1"/>
    <row r="90132" hidden="1"/>
    <row r="90133" hidden="1"/>
    <row r="90134" hidden="1"/>
    <row r="90135" hidden="1"/>
    <row r="90136" hidden="1"/>
    <row r="90137" hidden="1"/>
    <row r="90138" hidden="1"/>
    <row r="90139" hidden="1"/>
    <row r="90140" hidden="1"/>
    <row r="90141" hidden="1"/>
    <row r="90142" hidden="1"/>
    <row r="90143" hidden="1"/>
    <row r="90144" hidden="1"/>
    <row r="90145" hidden="1"/>
    <row r="90146" hidden="1"/>
    <row r="90147" hidden="1"/>
    <row r="90148" hidden="1"/>
    <row r="90149" hidden="1"/>
    <row r="90150" hidden="1"/>
    <row r="90151" hidden="1"/>
    <row r="90152" hidden="1"/>
    <row r="90153" hidden="1"/>
    <row r="90154" hidden="1"/>
    <row r="90155" hidden="1"/>
    <row r="90156" hidden="1"/>
    <row r="90157" hidden="1"/>
    <row r="90158" hidden="1"/>
    <row r="90159" hidden="1"/>
    <row r="90160" hidden="1"/>
    <row r="90161" hidden="1"/>
    <row r="90162" hidden="1"/>
    <row r="90163" hidden="1"/>
    <row r="90164" hidden="1"/>
    <row r="90165" hidden="1"/>
    <row r="90166" hidden="1"/>
    <row r="90167" hidden="1"/>
    <row r="90168" hidden="1"/>
    <row r="90169" hidden="1"/>
    <row r="90170" hidden="1"/>
    <row r="90171" hidden="1"/>
    <row r="90172" hidden="1"/>
    <row r="90173" hidden="1"/>
    <row r="90174" hidden="1"/>
    <row r="90175" hidden="1"/>
    <row r="90176" hidden="1"/>
    <row r="90177" hidden="1"/>
    <row r="90178" hidden="1"/>
    <row r="90179" hidden="1"/>
    <row r="90180" hidden="1"/>
    <row r="90181" hidden="1"/>
    <row r="90182" hidden="1"/>
    <row r="90183" hidden="1"/>
    <row r="90184" hidden="1"/>
    <row r="90185" hidden="1"/>
    <row r="90186" hidden="1"/>
    <row r="90187" hidden="1"/>
    <row r="90188" hidden="1"/>
    <row r="90189" hidden="1"/>
    <row r="90190" hidden="1"/>
    <row r="90191" hidden="1"/>
    <row r="90192" hidden="1"/>
    <row r="90193" hidden="1"/>
    <row r="90194" hidden="1"/>
    <row r="90195" hidden="1"/>
    <row r="90196" hidden="1"/>
    <row r="90197" hidden="1"/>
    <row r="90198" hidden="1"/>
    <row r="90199" hidden="1"/>
    <row r="90200" hidden="1"/>
    <row r="90201" hidden="1"/>
    <row r="90202" hidden="1"/>
    <row r="90203" hidden="1"/>
    <row r="90204" hidden="1"/>
    <row r="90205" hidden="1"/>
    <row r="90206" hidden="1"/>
    <row r="90207" hidden="1"/>
    <row r="90208" hidden="1"/>
    <row r="90209" hidden="1"/>
    <row r="90210" hidden="1"/>
    <row r="90211" hidden="1"/>
    <row r="90212" hidden="1"/>
    <row r="90213" hidden="1"/>
    <row r="90214" hidden="1"/>
    <row r="90215" hidden="1"/>
    <row r="90216" hidden="1"/>
    <row r="90217" hidden="1"/>
    <row r="90218" hidden="1"/>
    <row r="90219" hidden="1"/>
    <row r="90220" hidden="1"/>
    <row r="90221" hidden="1"/>
    <row r="90222" hidden="1"/>
    <row r="90223" hidden="1"/>
    <row r="90224" hidden="1"/>
    <row r="90225" hidden="1"/>
    <row r="90226" hidden="1"/>
    <row r="90227" hidden="1"/>
    <row r="90228" hidden="1"/>
    <row r="90229" hidden="1"/>
    <row r="90230" hidden="1"/>
    <row r="90231" hidden="1"/>
    <row r="90232" hidden="1"/>
    <row r="90233" hidden="1"/>
    <row r="90234" hidden="1"/>
    <row r="90235" hidden="1"/>
    <row r="90236" hidden="1"/>
    <row r="90237" hidden="1"/>
    <row r="90238" hidden="1"/>
    <row r="90239" hidden="1"/>
    <row r="90240" hidden="1"/>
    <row r="90241" hidden="1"/>
    <row r="90242" hidden="1"/>
    <row r="90243" hidden="1"/>
    <row r="90244" hidden="1"/>
    <row r="90245" hidden="1"/>
    <row r="90246" hidden="1"/>
    <row r="90247" hidden="1"/>
    <row r="90248" hidden="1"/>
    <row r="90249" hidden="1"/>
    <row r="90250" hidden="1"/>
    <row r="90251" hidden="1"/>
    <row r="90252" hidden="1"/>
    <row r="90253" hidden="1"/>
    <row r="90254" hidden="1"/>
    <row r="90255" hidden="1"/>
    <row r="90256" hidden="1"/>
    <row r="90257" hidden="1"/>
    <row r="90258" hidden="1"/>
    <row r="90259" hidden="1"/>
    <row r="90260" hidden="1"/>
    <row r="90261" hidden="1"/>
    <row r="90262" hidden="1"/>
    <row r="90263" hidden="1"/>
    <row r="90264" hidden="1"/>
    <row r="90265" hidden="1"/>
    <row r="90266" hidden="1"/>
    <row r="90267" hidden="1"/>
    <row r="90268" hidden="1"/>
    <row r="90269" hidden="1"/>
    <row r="90270" hidden="1"/>
    <row r="90271" hidden="1"/>
    <row r="90272" hidden="1"/>
    <row r="90273" hidden="1"/>
    <row r="90274" hidden="1"/>
    <row r="90275" hidden="1"/>
    <row r="90276" hidden="1"/>
    <row r="90277" hidden="1"/>
    <row r="90278" hidden="1"/>
    <row r="90279" hidden="1"/>
    <row r="90280" hidden="1"/>
    <row r="90281" hidden="1"/>
    <row r="90282" hidden="1"/>
    <row r="90283" hidden="1"/>
    <row r="90284" hidden="1"/>
    <row r="90285" hidden="1"/>
    <row r="90286" hidden="1"/>
    <row r="90287" hidden="1"/>
    <row r="90288" hidden="1"/>
    <row r="90289" hidden="1"/>
    <row r="90290" hidden="1"/>
    <row r="90291" hidden="1"/>
    <row r="90292" hidden="1"/>
    <row r="90293" hidden="1"/>
    <row r="90294" hidden="1"/>
    <row r="90295" hidden="1"/>
    <row r="90296" hidden="1"/>
    <row r="90297" hidden="1"/>
    <row r="90298" hidden="1"/>
    <row r="90299" hidden="1"/>
    <row r="90300" hidden="1"/>
    <row r="90301" hidden="1"/>
    <row r="90302" hidden="1"/>
    <row r="90303" hidden="1"/>
    <row r="90304" hidden="1"/>
    <row r="90305" hidden="1"/>
    <row r="90306" hidden="1"/>
    <row r="90307" hidden="1"/>
    <row r="90308" hidden="1"/>
    <row r="90309" hidden="1"/>
    <row r="90310" hidden="1"/>
    <row r="90311" hidden="1"/>
    <row r="90312" hidden="1"/>
    <row r="90313" hidden="1"/>
    <row r="90314" hidden="1"/>
    <row r="90315" hidden="1"/>
    <row r="90316" hidden="1"/>
    <row r="90317" hidden="1"/>
    <row r="90318" hidden="1"/>
    <row r="90319" hidden="1"/>
    <row r="90320" hidden="1"/>
    <row r="90321" hidden="1"/>
    <row r="90322" hidden="1"/>
    <row r="90323" hidden="1"/>
    <row r="90324" hidden="1"/>
    <row r="90325" hidden="1"/>
    <row r="90326" hidden="1"/>
    <row r="90327" hidden="1"/>
    <row r="90328" hidden="1"/>
    <row r="90329" hidden="1"/>
    <row r="90330" hidden="1"/>
    <row r="90331" hidden="1"/>
    <row r="90332" hidden="1"/>
    <row r="90333" hidden="1"/>
    <row r="90334" hidden="1"/>
    <row r="90335" hidden="1"/>
    <row r="90336" hidden="1"/>
    <row r="90337" hidden="1"/>
    <row r="90338" hidden="1"/>
    <row r="90339" hidden="1"/>
    <row r="90340" hidden="1"/>
    <row r="90341" hidden="1"/>
    <row r="90342" hidden="1"/>
    <row r="90343" hidden="1"/>
    <row r="90344" hidden="1"/>
    <row r="90345" hidden="1"/>
    <row r="90346" hidden="1"/>
    <row r="90347" hidden="1"/>
    <row r="90348" hidden="1"/>
    <row r="90349" hidden="1"/>
    <row r="90350" hidden="1"/>
    <row r="90351" hidden="1"/>
    <row r="90352" hidden="1"/>
    <row r="90353" hidden="1"/>
    <row r="90354" hidden="1"/>
    <row r="90355" hidden="1"/>
    <row r="90356" hidden="1"/>
    <row r="90357" hidden="1"/>
    <row r="90358" hidden="1"/>
    <row r="90359" hidden="1"/>
    <row r="90360" hidden="1"/>
    <row r="90361" hidden="1"/>
    <row r="90362" hidden="1"/>
    <row r="90363" hidden="1"/>
    <row r="90364" hidden="1"/>
    <row r="90365" hidden="1"/>
    <row r="90366" hidden="1"/>
    <row r="90367" hidden="1"/>
    <row r="90368" hidden="1"/>
    <row r="90369" hidden="1"/>
    <row r="90370" hidden="1"/>
    <row r="90371" hidden="1"/>
    <row r="90372" hidden="1"/>
    <row r="90373" hidden="1"/>
    <row r="90374" hidden="1"/>
    <row r="90375" hidden="1"/>
    <row r="90376" hidden="1"/>
    <row r="90377" hidden="1"/>
    <row r="90378" hidden="1"/>
    <row r="90379" hidden="1"/>
    <row r="90380" hidden="1"/>
    <row r="90381" hidden="1"/>
    <row r="90382" hidden="1"/>
    <row r="90383" hidden="1"/>
    <row r="90384" hidden="1"/>
    <row r="90385" hidden="1"/>
    <row r="90386" hidden="1"/>
    <row r="90387" hidden="1"/>
    <row r="90388" hidden="1"/>
    <row r="90389" hidden="1"/>
    <row r="90390" hidden="1"/>
    <row r="90391" hidden="1"/>
    <row r="90392" hidden="1"/>
    <row r="90393" hidden="1"/>
    <row r="90394" hidden="1"/>
    <row r="90395" hidden="1"/>
    <row r="90396" hidden="1"/>
    <row r="90397" hidden="1"/>
    <row r="90398" hidden="1"/>
    <row r="90399" hidden="1"/>
    <row r="90400" hidden="1"/>
    <row r="90401" hidden="1"/>
    <row r="90402" hidden="1"/>
    <row r="90403" hidden="1"/>
    <row r="90404" hidden="1"/>
    <row r="90405" hidden="1"/>
    <row r="90406" hidden="1"/>
    <row r="90407" hidden="1"/>
    <row r="90408" hidden="1"/>
    <row r="90409" hidden="1"/>
    <row r="90410" hidden="1"/>
    <row r="90411" hidden="1"/>
    <row r="90412" hidden="1"/>
    <row r="90413" hidden="1"/>
    <row r="90414" hidden="1"/>
    <row r="90415" hidden="1"/>
    <row r="90416" hidden="1"/>
    <row r="90417" hidden="1"/>
    <row r="90418" hidden="1"/>
    <row r="90419" hidden="1"/>
    <row r="90420" hidden="1"/>
    <row r="90421" hidden="1"/>
    <row r="90422" hidden="1"/>
    <row r="90423" hidden="1"/>
    <row r="90424" hidden="1"/>
    <row r="90425" hidden="1"/>
    <row r="90426" hidden="1"/>
    <row r="90427" hidden="1"/>
    <row r="90428" hidden="1"/>
    <row r="90429" hidden="1"/>
    <row r="90430" hidden="1"/>
    <row r="90431" hidden="1"/>
    <row r="90432" hidden="1"/>
    <row r="90433" hidden="1"/>
    <row r="90434" hidden="1"/>
    <row r="90435" hidden="1"/>
    <row r="90436" hidden="1"/>
    <row r="90437" hidden="1"/>
    <row r="90438" hidden="1"/>
    <row r="90439" hidden="1"/>
    <row r="90440" hidden="1"/>
    <row r="90441" hidden="1"/>
    <row r="90442" hidden="1"/>
    <row r="90443" hidden="1"/>
    <row r="90444" hidden="1"/>
    <row r="90445" hidden="1"/>
    <row r="90446" hidden="1"/>
    <row r="90447" hidden="1"/>
    <row r="90448" hidden="1"/>
    <row r="90449" hidden="1"/>
    <row r="90450" hidden="1"/>
    <row r="90451" hidden="1"/>
    <row r="90452" hidden="1"/>
    <row r="90453" hidden="1"/>
    <row r="90454" hidden="1"/>
    <row r="90455" hidden="1"/>
    <row r="90456" hidden="1"/>
    <row r="90457" hidden="1"/>
    <row r="90458" hidden="1"/>
    <row r="90459" hidden="1"/>
    <row r="90460" hidden="1"/>
    <row r="90461" hidden="1"/>
    <row r="90462" hidden="1"/>
    <row r="90463" hidden="1"/>
    <row r="90464" hidden="1"/>
    <row r="90465" hidden="1"/>
    <row r="90466" hidden="1"/>
    <row r="90467" hidden="1"/>
    <row r="90468" hidden="1"/>
    <row r="90469" hidden="1"/>
    <row r="90470" hidden="1"/>
    <row r="90471" hidden="1"/>
    <row r="90472" hidden="1"/>
    <row r="90473" hidden="1"/>
    <row r="90474" hidden="1"/>
    <row r="90475" hidden="1"/>
    <row r="90476" hidden="1"/>
    <row r="90477" hidden="1"/>
    <row r="90478" hidden="1"/>
    <row r="90479" hidden="1"/>
    <row r="90480" hidden="1"/>
    <row r="90481" hidden="1"/>
    <row r="90482" hidden="1"/>
    <row r="90483" hidden="1"/>
    <row r="90484" hidden="1"/>
    <row r="90485" hidden="1"/>
    <row r="90486" hidden="1"/>
    <row r="90487" hidden="1"/>
    <row r="90488" hidden="1"/>
    <row r="90489" hidden="1"/>
    <row r="90490" hidden="1"/>
    <row r="90491" hidden="1"/>
    <row r="90492" hidden="1"/>
    <row r="90493" hidden="1"/>
    <row r="90494" hidden="1"/>
    <row r="90495" hidden="1"/>
    <row r="90496" hidden="1"/>
    <row r="90497" hidden="1"/>
    <row r="90498" hidden="1"/>
    <row r="90499" hidden="1"/>
    <row r="90500" hidden="1"/>
    <row r="90501" hidden="1"/>
    <row r="90502" hidden="1"/>
    <row r="90503" hidden="1"/>
    <row r="90504" hidden="1"/>
    <row r="90505" hidden="1"/>
    <row r="90506" hidden="1"/>
    <row r="90507" hidden="1"/>
    <row r="90508" hidden="1"/>
    <row r="90509" hidden="1"/>
    <row r="90510" hidden="1"/>
    <row r="90511" hidden="1"/>
    <row r="90512" hidden="1"/>
    <row r="90513" hidden="1"/>
    <row r="90514" hidden="1"/>
    <row r="90515" hidden="1"/>
    <row r="90516" hidden="1"/>
    <row r="90517" hidden="1"/>
    <row r="90518" hidden="1"/>
    <row r="90519" hidden="1"/>
    <row r="90520" hidden="1"/>
    <row r="90521" hidden="1"/>
    <row r="90522" hidden="1"/>
    <row r="90523" hidden="1"/>
    <row r="90524" hidden="1"/>
    <row r="90525" hidden="1"/>
    <row r="90526" hidden="1"/>
    <row r="90527" hidden="1"/>
    <row r="90528" hidden="1"/>
    <row r="90529" hidden="1"/>
    <row r="90530" hidden="1"/>
    <row r="90531" hidden="1"/>
    <row r="90532" hidden="1"/>
    <row r="90533" hidden="1"/>
    <row r="90534" hidden="1"/>
    <row r="90535" hidden="1"/>
    <row r="90536" hidden="1"/>
    <row r="90537" hidden="1"/>
    <row r="90538" hidden="1"/>
    <row r="90539" hidden="1"/>
    <row r="90540" hidden="1"/>
    <row r="90541" hidden="1"/>
    <row r="90542" hidden="1"/>
    <row r="90543" hidden="1"/>
    <row r="90544" hidden="1"/>
    <row r="90545" hidden="1"/>
    <row r="90546" hidden="1"/>
    <row r="90547" hidden="1"/>
    <row r="90548" hidden="1"/>
    <row r="90549" hidden="1"/>
    <row r="90550" hidden="1"/>
    <row r="90551" hidden="1"/>
    <row r="90552" hidden="1"/>
    <row r="90553" hidden="1"/>
    <row r="90554" hidden="1"/>
    <row r="90555" hidden="1"/>
    <row r="90556" hidden="1"/>
    <row r="90557" hidden="1"/>
    <row r="90558" hidden="1"/>
    <row r="90559" hidden="1"/>
    <row r="90560" hidden="1"/>
    <row r="90561" hidden="1"/>
    <row r="90562" hidden="1"/>
    <row r="90563" hidden="1"/>
    <row r="90564" hidden="1"/>
    <row r="90565" hidden="1"/>
    <row r="90566" hidden="1"/>
    <row r="90567" hidden="1"/>
    <row r="90568" hidden="1"/>
    <row r="90569" hidden="1"/>
    <row r="90570" hidden="1"/>
    <row r="90571" hidden="1"/>
    <row r="90572" hidden="1"/>
    <row r="90573" hidden="1"/>
    <row r="90574" hidden="1"/>
    <row r="90575" hidden="1"/>
    <row r="90576" hidden="1"/>
    <row r="90577" hidden="1"/>
    <row r="90578" hidden="1"/>
    <row r="90579" hidden="1"/>
    <row r="90580" hidden="1"/>
    <row r="90581" hidden="1"/>
    <row r="90582" hidden="1"/>
    <row r="90583" hidden="1"/>
    <row r="90584" hidden="1"/>
    <row r="90585" hidden="1"/>
    <row r="90586" hidden="1"/>
    <row r="90587" hidden="1"/>
    <row r="90588" hidden="1"/>
    <row r="90589" hidden="1"/>
    <row r="90590" hidden="1"/>
    <row r="90591" hidden="1"/>
    <row r="90592" hidden="1"/>
    <row r="90593" hidden="1"/>
    <row r="90594" hidden="1"/>
    <row r="90595" hidden="1"/>
    <row r="90596" hidden="1"/>
    <row r="90597" hidden="1"/>
    <row r="90598" hidden="1"/>
    <row r="90599" hidden="1"/>
    <row r="90600" hidden="1"/>
    <row r="90601" hidden="1"/>
    <row r="90602" hidden="1"/>
    <row r="90603" hidden="1"/>
    <row r="90604" hidden="1"/>
    <row r="90605" hidden="1"/>
    <row r="90606" hidden="1"/>
    <row r="90607" hidden="1"/>
    <row r="90608" hidden="1"/>
    <row r="90609" hidden="1"/>
    <row r="90610" hidden="1"/>
    <row r="90611" hidden="1"/>
    <row r="90612" hidden="1"/>
    <row r="90613" hidden="1"/>
    <row r="90614" hidden="1"/>
    <row r="90615" hidden="1"/>
    <row r="90616" hidden="1"/>
    <row r="90617" hidden="1"/>
    <row r="90618" hidden="1"/>
    <row r="90619" hidden="1"/>
    <row r="90620" hidden="1"/>
    <row r="90621" hidden="1"/>
    <row r="90622" hidden="1"/>
    <row r="90623" hidden="1"/>
    <row r="90624" hidden="1"/>
    <row r="90625" hidden="1"/>
    <row r="90626" hidden="1"/>
    <row r="90627" hidden="1"/>
    <row r="90628" hidden="1"/>
    <row r="90629" hidden="1"/>
    <row r="90630" hidden="1"/>
    <row r="90631" hidden="1"/>
    <row r="90632" hidden="1"/>
    <row r="90633" hidden="1"/>
    <row r="90634" hidden="1"/>
    <row r="90635" hidden="1"/>
    <row r="90636" hidden="1"/>
    <row r="90637" hidden="1"/>
    <row r="90638" hidden="1"/>
    <row r="90639" hidden="1"/>
    <row r="90640" hidden="1"/>
    <row r="90641" hidden="1"/>
    <row r="90642" hidden="1"/>
    <row r="90643" hidden="1"/>
    <row r="90644" hidden="1"/>
    <row r="90645" hidden="1"/>
    <row r="90646" hidden="1"/>
    <row r="90647" hidden="1"/>
    <row r="90648" hidden="1"/>
    <row r="90649" hidden="1"/>
    <row r="90650" hidden="1"/>
    <row r="90651" hidden="1"/>
    <row r="90652" hidden="1"/>
    <row r="90653" hidden="1"/>
    <row r="90654" hidden="1"/>
    <row r="90655" hidden="1"/>
    <row r="90656" hidden="1"/>
    <row r="90657" hidden="1"/>
    <row r="90658" hidden="1"/>
    <row r="90659" hidden="1"/>
    <row r="90660" hidden="1"/>
    <row r="90661" hidden="1"/>
    <row r="90662" hidden="1"/>
    <row r="90663" hidden="1"/>
    <row r="90664" hidden="1"/>
    <row r="90665" hidden="1"/>
    <row r="90666" hidden="1"/>
    <row r="90667" hidden="1"/>
    <row r="90668" hidden="1"/>
    <row r="90669" hidden="1"/>
    <row r="90670" hidden="1"/>
    <row r="90671" hidden="1"/>
    <row r="90672" hidden="1"/>
    <row r="90673" hidden="1"/>
    <row r="90674" hidden="1"/>
    <row r="90675" hidden="1"/>
    <row r="90676" hidden="1"/>
    <row r="90677" hidden="1"/>
    <row r="90678" hidden="1"/>
    <row r="90679" hidden="1"/>
    <row r="90680" hidden="1"/>
    <row r="90681" hidden="1"/>
    <row r="90682" hidden="1"/>
    <row r="90683" hidden="1"/>
    <row r="90684" hidden="1"/>
    <row r="90685" hidden="1"/>
    <row r="90686" hidden="1"/>
    <row r="90687" hidden="1"/>
    <row r="90688" hidden="1"/>
    <row r="90689" hidden="1"/>
    <row r="90690" hidden="1"/>
    <row r="90691" hidden="1"/>
    <row r="90692" hidden="1"/>
    <row r="90693" hidden="1"/>
    <row r="90694" hidden="1"/>
    <row r="90695" hidden="1"/>
    <row r="90696" hidden="1"/>
    <row r="90697" hidden="1"/>
    <row r="90698" hidden="1"/>
    <row r="90699" hidden="1"/>
    <row r="90700" hidden="1"/>
    <row r="90701" hidden="1"/>
    <row r="90702" hidden="1"/>
    <row r="90703" hidden="1"/>
    <row r="90704" hidden="1"/>
    <row r="90705" hidden="1"/>
    <row r="90706" hidden="1"/>
    <row r="90707" hidden="1"/>
    <row r="90708" hidden="1"/>
    <row r="90709" hidden="1"/>
    <row r="90710" hidden="1"/>
    <row r="90711" hidden="1"/>
    <row r="90712" hidden="1"/>
    <row r="90713" hidden="1"/>
    <row r="90714" hidden="1"/>
    <row r="90715" hidden="1"/>
    <row r="90716" hidden="1"/>
    <row r="90717" hidden="1"/>
    <row r="90718" hidden="1"/>
    <row r="90719" hidden="1"/>
    <row r="90720" hidden="1"/>
    <row r="90721" hidden="1"/>
    <row r="90722" hidden="1"/>
    <row r="90723" hidden="1"/>
    <row r="90724" hidden="1"/>
    <row r="90725" hidden="1"/>
    <row r="90726" hidden="1"/>
    <row r="90727" hidden="1"/>
    <row r="90728" hidden="1"/>
    <row r="90729" hidden="1"/>
    <row r="90730" hidden="1"/>
    <row r="90731" hidden="1"/>
    <row r="90732" hidden="1"/>
    <row r="90733" hidden="1"/>
    <row r="90734" hidden="1"/>
    <row r="90735" hidden="1"/>
    <row r="90736" hidden="1"/>
    <row r="90737" hidden="1"/>
    <row r="90738" hidden="1"/>
    <row r="90739" hidden="1"/>
    <row r="90740" hidden="1"/>
    <row r="90741" hidden="1"/>
    <row r="90742" hidden="1"/>
    <row r="90743" hidden="1"/>
    <row r="90744" hidden="1"/>
    <row r="90745" hidden="1"/>
    <row r="90746" hidden="1"/>
    <row r="90747" hidden="1"/>
    <row r="90748" hidden="1"/>
    <row r="90749" hidden="1"/>
    <row r="90750" hidden="1"/>
    <row r="90751" hidden="1"/>
    <row r="90752" hidden="1"/>
    <row r="90753" hidden="1"/>
    <row r="90754" hidden="1"/>
    <row r="90755" hidden="1"/>
    <row r="90756" hidden="1"/>
    <row r="90757" hidden="1"/>
    <row r="90758" hidden="1"/>
    <row r="90759" hidden="1"/>
    <row r="90760" hidden="1"/>
    <row r="90761" hidden="1"/>
    <row r="90762" hidden="1"/>
    <row r="90763" hidden="1"/>
    <row r="90764" hidden="1"/>
    <row r="90765" hidden="1"/>
    <row r="90766" hidden="1"/>
    <row r="90767" hidden="1"/>
    <row r="90768" hidden="1"/>
    <row r="90769" hidden="1"/>
    <row r="90770" hidden="1"/>
    <row r="90771" hidden="1"/>
    <row r="90772" hidden="1"/>
    <row r="90773" hidden="1"/>
    <row r="90774" hidden="1"/>
    <row r="90775" hidden="1"/>
    <row r="90776" hidden="1"/>
    <row r="90777" hidden="1"/>
    <row r="90778" hidden="1"/>
    <row r="90779" hidden="1"/>
    <row r="90780" hidden="1"/>
    <row r="90781" hidden="1"/>
    <row r="90782" hidden="1"/>
    <row r="90783" hidden="1"/>
    <row r="90784" hidden="1"/>
    <row r="90785" hidden="1"/>
    <row r="90786" hidden="1"/>
    <row r="90787" hidden="1"/>
    <row r="90788" hidden="1"/>
    <row r="90789" hidden="1"/>
    <row r="90790" hidden="1"/>
    <row r="90791" hidden="1"/>
    <row r="90792" hidden="1"/>
    <row r="90793" hidden="1"/>
    <row r="90794" hidden="1"/>
    <row r="90795" hidden="1"/>
    <row r="90796" hidden="1"/>
    <row r="90797" hidden="1"/>
    <row r="90798" hidden="1"/>
    <row r="90799" hidden="1"/>
    <row r="90800" hidden="1"/>
    <row r="90801" hidden="1"/>
    <row r="90802" hidden="1"/>
    <row r="90803" hidden="1"/>
    <row r="90804" hidden="1"/>
    <row r="90805" hidden="1"/>
    <row r="90806" hidden="1"/>
    <row r="90807" hidden="1"/>
    <row r="90808" hidden="1"/>
    <row r="90809" hidden="1"/>
    <row r="90810" hidden="1"/>
    <row r="90811" hidden="1"/>
    <row r="90812" hidden="1"/>
    <row r="90813" hidden="1"/>
    <row r="90814" hidden="1"/>
    <row r="90815" hidden="1"/>
    <row r="90816" hidden="1"/>
    <row r="90817" hidden="1"/>
    <row r="90818" hidden="1"/>
    <row r="90819" hidden="1"/>
    <row r="90820" hidden="1"/>
    <row r="90821" hidden="1"/>
    <row r="90822" hidden="1"/>
    <row r="90823" hidden="1"/>
    <row r="90824" hidden="1"/>
    <row r="90825" hidden="1"/>
    <row r="90826" hidden="1"/>
    <row r="90827" hidden="1"/>
    <row r="90828" hidden="1"/>
    <row r="90829" hidden="1"/>
    <row r="90830" hidden="1"/>
    <row r="90831" hidden="1"/>
    <row r="90832" hidden="1"/>
    <row r="90833" hidden="1"/>
    <row r="90834" hidden="1"/>
    <row r="90835" hidden="1"/>
    <row r="90836" hidden="1"/>
    <row r="90837" hidden="1"/>
    <row r="90838" hidden="1"/>
    <row r="90839" hidden="1"/>
    <row r="90840" hidden="1"/>
    <row r="90841" hidden="1"/>
    <row r="90842" hidden="1"/>
    <row r="90843" hidden="1"/>
    <row r="90844" hidden="1"/>
    <row r="90845" hidden="1"/>
    <row r="90846" hidden="1"/>
    <row r="90847" hidden="1"/>
    <row r="90848" hidden="1"/>
    <row r="90849" hidden="1"/>
    <row r="90850" hidden="1"/>
    <row r="90851" hidden="1"/>
    <row r="90852" hidden="1"/>
    <row r="90853" hidden="1"/>
    <row r="90854" hidden="1"/>
    <row r="90855" hidden="1"/>
    <row r="90856" hidden="1"/>
    <row r="90857" hidden="1"/>
    <row r="90858" hidden="1"/>
    <row r="90859" hidden="1"/>
    <row r="90860" hidden="1"/>
    <row r="90861" hidden="1"/>
    <row r="90862" hidden="1"/>
    <row r="90863" hidden="1"/>
    <row r="90864" hidden="1"/>
    <row r="90865" hidden="1"/>
    <row r="90866" hidden="1"/>
    <row r="90867" hidden="1"/>
    <row r="90868" hidden="1"/>
    <row r="90869" hidden="1"/>
    <row r="90870" hidden="1"/>
    <row r="90871" hidden="1"/>
    <row r="90872" hidden="1"/>
    <row r="90873" hidden="1"/>
    <row r="90874" hidden="1"/>
    <row r="90875" hidden="1"/>
    <row r="90876" hidden="1"/>
    <row r="90877" hidden="1"/>
    <row r="90878" hidden="1"/>
    <row r="90879" hidden="1"/>
    <row r="90880" hidden="1"/>
    <row r="90881" hidden="1"/>
    <row r="90882" hidden="1"/>
    <row r="90883" hidden="1"/>
    <row r="90884" hidden="1"/>
    <row r="90885" hidden="1"/>
    <row r="90886" hidden="1"/>
    <row r="90887" hidden="1"/>
    <row r="90888" hidden="1"/>
    <row r="90889" hidden="1"/>
    <row r="90890" hidden="1"/>
    <row r="90891" hidden="1"/>
    <row r="90892" hidden="1"/>
    <row r="90893" hidden="1"/>
    <row r="90894" hidden="1"/>
    <row r="90895" hidden="1"/>
    <row r="90896" hidden="1"/>
    <row r="90897" hidden="1"/>
    <row r="90898" hidden="1"/>
    <row r="90899" hidden="1"/>
    <row r="90900" hidden="1"/>
    <row r="90901" hidden="1"/>
    <row r="90902" hidden="1"/>
    <row r="90903" hidden="1"/>
    <row r="90904" hidden="1"/>
    <row r="90905" hidden="1"/>
    <row r="90906" hidden="1"/>
    <row r="90907" hidden="1"/>
    <row r="90908" hidden="1"/>
    <row r="90909" hidden="1"/>
    <row r="90910" hidden="1"/>
    <row r="90911" hidden="1"/>
    <row r="90912" hidden="1"/>
    <row r="90913" hidden="1"/>
    <row r="90914" hidden="1"/>
    <row r="90915" hidden="1"/>
    <row r="90916" hidden="1"/>
    <row r="90917" hidden="1"/>
    <row r="90918" hidden="1"/>
    <row r="90919" hidden="1"/>
    <row r="90920" hidden="1"/>
    <row r="90921" hidden="1"/>
    <row r="90922" hidden="1"/>
    <row r="90923" hidden="1"/>
    <row r="90924" hidden="1"/>
    <row r="90925" hidden="1"/>
    <row r="90926" hidden="1"/>
    <row r="90927" hidden="1"/>
    <row r="90928" hidden="1"/>
    <row r="90929" hidden="1"/>
    <row r="90930" hidden="1"/>
    <row r="90931" hidden="1"/>
    <row r="90932" hidden="1"/>
    <row r="90933" hidden="1"/>
    <row r="90934" hidden="1"/>
    <row r="90935" hidden="1"/>
    <row r="90936" hidden="1"/>
    <row r="90937" hidden="1"/>
    <row r="90938" hidden="1"/>
    <row r="90939" hidden="1"/>
    <row r="90940" hidden="1"/>
    <row r="90941" hidden="1"/>
    <row r="90942" hidden="1"/>
    <row r="90943" hidden="1"/>
    <row r="90944" hidden="1"/>
    <row r="90945" hidden="1"/>
    <row r="90946" hidden="1"/>
    <row r="90947" hidden="1"/>
    <row r="90948" hidden="1"/>
    <row r="90949" hidden="1"/>
    <row r="90950" hidden="1"/>
    <row r="90951" hidden="1"/>
    <row r="90952" hidden="1"/>
    <row r="90953" hidden="1"/>
    <row r="90954" hidden="1"/>
    <row r="90955" hidden="1"/>
    <row r="90956" hidden="1"/>
    <row r="90957" hidden="1"/>
    <row r="90958" hidden="1"/>
    <row r="90959" hidden="1"/>
    <row r="90960" hidden="1"/>
    <row r="90961" hidden="1"/>
    <row r="90962" hidden="1"/>
    <row r="90963" hidden="1"/>
    <row r="90964" hidden="1"/>
    <row r="90965" hidden="1"/>
    <row r="90966" hidden="1"/>
    <row r="90967" hidden="1"/>
    <row r="90968" hidden="1"/>
    <row r="90969" hidden="1"/>
    <row r="90970" hidden="1"/>
    <row r="90971" hidden="1"/>
    <row r="90972" hidden="1"/>
    <row r="90973" hidden="1"/>
    <row r="90974" hidden="1"/>
    <row r="90975" hidden="1"/>
    <row r="90976" hidden="1"/>
    <row r="90977" hidden="1"/>
    <row r="90978" hidden="1"/>
    <row r="90979" hidden="1"/>
    <row r="90980" hidden="1"/>
    <row r="90981" hidden="1"/>
    <row r="90982" hidden="1"/>
    <row r="90983" hidden="1"/>
    <row r="90984" hidden="1"/>
    <row r="90985" hidden="1"/>
    <row r="90986" hidden="1"/>
    <row r="90987" hidden="1"/>
    <row r="90988" hidden="1"/>
    <row r="90989" hidden="1"/>
    <row r="90990" hidden="1"/>
    <row r="90991" hidden="1"/>
    <row r="90992" hidden="1"/>
    <row r="90993" hidden="1"/>
    <row r="90994" hidden="1"/>
    <row r="90995" hidden="1"/>
    <row r="90996" hidden="1"/>
    <row r="90997" hidden="1"/>
    <row r="90998" hidden="1"/>
    <row r="90999" hidden="1"/>
    <row r="91000" hidden="1"/>
    <row r="91001" hidden="1"/>
    <row r="91002" hidden="1"/>
    <row r="91003" hidden="1"/>
    <row r="91004" hidden="1"/>
    <row r="91005" hidden="1"/>
    <row r="91006" hidden="1"/>
    <row r="91007" hidden="1"/>
    <row r="91008" hidden="1"/>
    <row r="91009" hidden="1"/>
    <row r="91010" hidden="1"/>
    <row r="91011" hidden="1"/>
    <row r="91012" hidden="1"/>
    <row r="91013" hidden="1"/>
    <row r="91014" hidden="1"/>
    <row r="91015" hidden="1"/>
    <row r="91016" hidden="1"/>
    <row r="91017" hidden="1"/>
    <row r="91018" hidden="1"/>
    <row r="91019" hidden="1"/>
    <row r="91020" hidden="1"/>
    <row r="91021" hidden="1"/>
    <row r="91022" hidden="1"/>
    <row r="91023" hidden="1"/>
    <row r="91024" hidden="1"/>
    <row r="91025" hidden="1"/>
    <row r="91026" hidden="1"/>
    <row r="91027" hidden="1"/>
    <row r="91028" hidden="1"/>
    <row r="91029" hidden="1"/>
    <row r="91030" hidden="1"/>
    <row r="91031" hidden="1"/>
    <row r="91032" hidden="1"/>
    <row r="91033" hidden="1"/>
    <row r="91034" hidden="1"/>
    <row r="91035" hidden="1"/>
    <row r="91036" hidden="1"/>
    <row r="91037" hidden="1"/>
    <row r="91038" hidden="1"/>
    <row r="91039" hidden="1"/>
    <row r="91040" hidden="1"/>
    <row r="91041" hidden="1"/>
    <row r="91042" hidden="1"/>
    <row r="91043" hidden="1"/>
    <row r="91044" hidden="1"/>
    <row r="91045" hidden="1"/>
    <row r="91046" hidden="1"/>
    <row r="91047" hidden="1"/>
    <row r="91048" hidden="1"/>
    <row r="91049" hidden="1"/>
    <row r="91050" hidden="1"/>
    <row r="91051" hidden="1"/>
    <row r="91052" hidden="1"/>
    <row r="91053" hidden="1"/>
    <row r="91054" hidden="1"/>
    <row r="91055" hidden="1"/>
    <row r="91056" hidden="1"/>
    <row r="91057" hidden="1"/>
    <row r="91058" hidden="1"/>
    <row r="91059" hidden="1"/>
    <row r="91060" hidden="1"/>
    <row r="91061" hidden="1"/>
    <row r="91062" hidden="1"/>
    <row r="91063" hidden="1"/>
    <row r="91064" hidden="1"/>
    <row r="91065" hidden="1"/>
    <row r="91066" hidden="1"/>
    <row r="91067" hidden="1"/>
    <row r="91068" hidden="1"/>
    <row r="91069" hidden="1"/>
    <row r="91070" hidden="1"/>
    <row r="91071" hidden="1"/>
    <row r="91072" hidden="1"/>
    <row r="91073" hidden="1"/>
    <row r="91074" hidden="1"/>
    <row r="91075" hidden="1"/>
    <row r="91076" hidden="1"/>
    <row r="91077" hidden="1"/>
    <row r="91078" hidden="1"/>
    <row r="91079" hidden="1"/>
    <row r="91080" hidden="1"/>
    <row r="91081" hidden="1"/>
    <row r="91082" hidden="1"/>
    <row r="91083" hidden="1"/>
    <row r="91084" hidden="1"/>
    <row r="91085" hidden="1"/>
    <row r="91086" hidden="1"/>
    <row r="91087" hidden="1"/>
    <row r="91088" hidden="1"/>
    <row r="91089" hidden="1"/>
    <row r="91090" hidden="1"/>
    <row r="91091" hidden="1"/>
    <row r="91092" hidden="1"/>
    <row r="91093" hidden="1"/>
    <row r="91094" hidden="1"/>
    <row r="91095" hidden="1"/>
    <row r="91096" hidden="1"/>
    <row r="91097" hidden="1"/>
    <row r="91098" hidden="1"/>
    <row r="91099" hidden="1"/>
    <row r="91100" hidden="1"/>
    <row r="91101" hidden="1"/>
    <row r="91102" hidden="1"/>
    <row r="91103" hidden="1"/>
    <row r="91104" hidden="1"/>
    <row r="91105" hidden="1"/>
    <row r="91106" hidden="1"/>
    <row r="91107" hidden="1"/>
    <row r="91108" hidden="1"/>
    <row r="91109" hidden="1"/>
    <row r="91110" hidden="1"/>
    <row r="91111" hidden="1"/>
    <row r="91112" hidden="1"/>
    <row r="91113" hidden="1"/>
    <row r="91114" hidden="1"/>
    <row r="91115" hidden="1"/>
    <row r="91116" hidden="1"/>
    <row r="91117" hidden="1"/>
    <row r="91118" hidden="1"/>
    <row r="91119" hidden="1"/>
    <row r="91120" hidden="1"/>
    <row r="91121" hidden="1"/>
    <row r="91122" hidden="1"/>
    <row r="91123" hidden="1"/>
    <row r="91124" hidden="1"/>
    <row r="91125" hidden="1"/>
    <row r="91126" hidden="1"/>
    <row r="91127" hidden="1"/>
    <row r="91128" hidden="1"/>
    <row r="91129" hidden="1"/>
    <row r="91130" hidden="1"/>
    <row r="91131" hidden="1"/>
    <row r="91132" hidden="1"/>
    <row r="91133" hidden="1"/>
    <row r="91134" hidden="1"/>
    <row r="91135" hidden="1"/>
    <row r="91136" hidden="1"/>
    <row r="91137" hidden="1"/>
    <row r="91138" hidden="1"/>
    <row r="91139" hidden="1"/>
    <row r="91140" hidden="1"/>
    <row r="91141" hidden="1"/>
    <row r="91142" hidden="1"/>
    <row r="91143" hidden="1"/>
    <row r="91144" hidden="1"/>
    <row r="91145" hidden="1"/>
    <row r="91146" hidden="1"/>
    <row r="91147" hidden="1"/>
    <row r="91148" hidden="1"/>
    <row r="91149" hidden="1"/>
    <row r="91150" hidden="1"/>
    <row r="91151" hidden="1"/>
    <row r="91152" hidden="1"/>
    <row r="91153" hidden="1"/>
    <row r="91154" hidden="1"/>
    <row r="91155" hidden="1"/>
    <row r="91156" hidden="1"/>
    <row r="91157" hidden="1"/>
    <row r="91158" hidden="1"/>
    <row r="91159" hidden="1"/>
    <row r="91160" hidden="1"/>
    <row r="91161" hidden="1"/>
    <row r="91162" hidden="1"/>
    <row r="91163" hidden="1"/>
    <row r="91164" hidden="1"/>
    <row r="91165" hidden="1"/>
    <row r="91166" hidden="1"/>
    <row r="91167" hidden="1"/>
    <row r="91168" hidden="1"/>
    <row r="91169" hidden="1"/>
    <row r="91170" hidden="1"/>
    <row r="91171" hidden="1"/>
    <row r="91172" hidden="1"/>
    <row r="91173" hidden="1"/>
    <row r="91174" hidden="1"/>
    <row r="91175" hidden="1"/>
    <row r="91176" hidden="1"/>
    <row r="91177" hidden="1"/>
    <row r="91178" hidden="1"/>
    <row r="91179" hidden="1"/>
    <row r="91180" hidden="1"/>
    <row r="91181" hidden="1"/>
    <row r="91182" hidden="1"/>
    <row r="91183" hidden="1"/>
    <row r="91184" hidden="1"/>
    <row r="91185" hidden="1"/>
    <row r="91186" hidden="1"/>
    <row r="91187" hidden="1"/>
    <row r="91188" hidden="1"/>
    <row r="91189" hidden="1"/>
    <row r="91190" hidden="1"/>
    <row r="91191" hidden="1"/>
    <row r="91192" hidden="1"/>
    <row r="91193" hidden="1"/>
    <row r="91194" hidden="1"/>
    <row r="91195" hidden="1"/>
    <row r="91196" hidden="1"/>
    <row r="91197" hidden="1"/>
    <row r="91198" hidden="1"/>
    <row r="91199" hidden="1"/>
    <row r="91200" hidden="1"/>
    <row r="91201" hidden="1"/>
    <row r="91202" hidden="1"/>
    <row r="91203" hidden="1"/>
    <row r="91204" hidden="1"/>
    <row r="91205" hidden="1"/>
    <row r="91206" hidden="1"/>
    <row r="91207" hidden="1"/>
    <row r="91208" hidden="1"/>
    <row r="91209" hidden="1"/>
    <row r="91210" hidden="1"/>
    <row r="91211" hidden="1"/>
    <row r="91212" hidden="1"/>
    <row r="91213" hidden="1"/>
    <row r="91214" hidden="1"/>
    <row r="91215" hidden="1"/>
    <row r="91216" hidden="1"/>
    <row r="91217" hidden="1"/>
    <row r="91218" hidden="1"/>
    <row r="91219" hidden="1"/>
    <row r="91220" hidden="1"/>
    <row r="91221" hidden="1"/>
    <row r="91222" hidden="1"/>
    <row r="91223" hidden="1"/>
    <row r="91224" hidden="1"/>
    <row r="91225" hidden="1"/>
    <row r="91226" hidden="1"/>
    <row r="91227" hidden="1"/>
    <row r="91228" hidden="1"/>
    <row r="91229" hidden="1"/>
    <row r="91230" hidden="1"/>
    <row r="91231" hidden="1"/>
    <row r="91232" hidden="1"/>
    <row r="91233" hidden="1"/>
    <row r="91234" hidden="1"/>
    <row r="91235" hidden="1"/>
    <row r="91236" hidden="1"/>
    <row r="91237" hidden="1"/>
    <row r="91238" hidden="1"/>
    <row r="91239" hidden="1"/>
    <row r="91240" hidden="1"/>
    <row r="91241" hidden="1"/>
    <row r="91242" hidden="1"/>
    <row r="91243" hidden="1"/>
    <row r="91244" hidden="1"/>
    <row r="91245" hidden="1"/>
    <row r="91246" hidden="1"/>
    <row r="91247" hidden="1"/>
    <row r="91248" hidden="1"/>
    <row r="91249" hidden="1"/>
    <row r="91250" hidden="1"/>
    <row r="91251" hidden="1"/>
    <row r="91252" hidden="1"/>
    <row r="91253" hidden="1"/>
    <row r="91254" hidden="1"/>
    <row r="91255" hidden="1"/>
    <row r="91256" hidden="1"/>
    <row r="91257" hidden="1"/>
    <row r="91258" hidden="1"/>
    <row r="91259" hidden="1"/>
    <row r="91260" hidden="1"/>
    <row r="91261" hidden="1"/>
    <row r="91262" hidden="1"/>
    <row r="91263" hidden="1"/>
    <row r="91264" hidden="1"/>
    <row r="91265" hidden="1"/>
    <row r="91266" hidden="1"/>
    <row r="91267" hidden="1"/>
    <row r="91268" hidden="1"/>
    <row r="91269" hidden="1"/>
    <row r="91270" hidden="1"/>
    <row r="91271" hidden="1"/>
    <row r="91272" hidden="1"/>
    <row r="91273" hidden="1"/>
    <row r="91274" hidden="1"/>
    <row r="91275" hidden="1"/>
    <row r="91276" hidden="1"/>
    <row r="91277" hidden="1"/>
    <row r="91278" hidden="1"/>
    <row r="91279" hidden="1"/>
    <row r="91280" hidden="1"/>
    <row r="91281" hidden="1"/>
    <row r="91282" hidden="1"/>
    <row r="91283" hidden="1"/>
    <row r="91284" hidden="1"/>
    <row r="91285" hidden="1"/>
    <row r="91286" hidden="1"/>
    <row r="91287" hidden="1"/>
    <row r="91288" hidden="1"/>
    <row r="91289" hidden="1"/>
    <row r="91290" hidden="1"/>
    <row r="91291" hidden="1"/>
    <row r="91292" hidden="1"/>
    <row r="91293" hidden="1"/>
    <row r="91294" hidden="1"/>
    <row r="91295" hidden="1"/>
    <row r="91296" hidden="1"/>
    <row r="91297" hidden="1"/>
    <row r="91298" hidden="1"/>
    <row r="91299" hidden="1"/>
    <row r="91300" hidden="1"/>
    <row r="91301" hidden="1"/>
    <row r="91302" hidden="1"/>
    <row r="91303" hidden="1"/>
    <row r="91304" hidden="1"/>
    <row r="91305" hidden="1"/>
    <row r="91306" hidden="1"/>
    <row r="91307" hidden="1"/>
    <row r="91308" hidden="1"/>
    <row r="91309" hidden="1"/>
    <row r="91310" hidden="1"/>
    <row r="91311" hidden="1"/>
    <row r="91312" hidden="1"/>
    <row r="91313" hidden="1"/>
    <row r="91314" hidden="1"/>
    <row r="91315" hidden="1"/>
    <row r="91316" hidden="1"/>
    <row r="91317" hidden="1"/>
    <row r="91318" hidden="1"/>
    <row r="91319" hidden="1"/>
    <row r="91320" hidden="1"/>
    <row r="91321" hidden="1"/>
    <row r="91322" hidden="1"/>
    <row r="91323" hidden="1"/>
    <row r="91324" hidden="1"/>
    <row r="91325" hidden="1"/>
    <row r="91326" hidden="1"/>
    <row r="91327" hidden="1"/>
    <row r="91328" hidden="1"/>
    <row r="91329" hidden="1"/>
    <row r="91330" hidden="1"/>
    <row r="91331" hidden="1"/>
    <row r="91332" hidden="1"/>
    <row r="91333" hidden="1"/>
    <row r="91334" hidden="1"/>
    <row r="91335" hidden="1"/>
    <row r="91336" hidden="1"/>
    <row r="91337" hidden="1"/>
    <row r="91338" hidden="1"/>
    <row r="91339" hidden="1"/>
    <row r="91340" hidden="1"/>
    <row r="91341" hidden="1"/>
    <row r="91342" hidden="1"/>
    <row r="91343" hidden="1"/>
    <row r="91344" hidden="1"/>
    <row r="91345" hidden="1"/>
    <row r="91346" hidden="1"/>
    <row r="91347" hidden="1"/>
    <row r="91348" hidden="1"/>
    <row r="91349" hidden="1"/>
    <row r="91350" hidden="1"/>
    <row r="91351" hidden="1"/>
    <row r="91352" hidden="1"/>
    <row r="91353" hidden="1"/>
    <row r="91354" hidden="1"/>
    <row r="91355" hidden="1"/>
    <row r="91356" hidden="1"/>
    <row r="91357" hidden="1"/>
    <row r="91358" hidden="1"/>
    <row r="91359" hidden="1"/>
    <row r="91360" hidden="1"/>
    <row r="91361" hidden="1"/>
    <row r="91362" hidden="1"/>
    <row r="91363" hidden="1"/>
    <row r="91364" hidden="1"/>
    <row r="91365" hidden="1"/>
    <row r="91366" hidden="1"/>
    <row r="91367" hidden="1"/>
    <row r="91368" hidden="1"/>
    <row r="91369" hidden="1"/>
    <row r="91370" hidden="1"/>
    <row r="91371" hidden="1"/>
    <row r="91372" hidden="1"/>
    <row r="91373" hidden="1"/>
    <row r="91374" hidden="1"/>
    <row r="91375" hidden="1"/>
    <row r="91376" hidden="1"/>
    <row r="91377" hidden="1"/>
    <row r="91378" hidden="1"/>
    <row r="91379" hidden="1"/>
    <row r="91380" hidden="1"/>
    <row r="91381" hidden="1"/>
    <row r="91382" hidden="1"/>
    <row r="91383" hidden="1"/>
    <row r="91384" hidden="1"/>
    <row r="91385" hidden="1"/>
    <row r="91386" hidden="1"/>
    <row r="91387" hidden="1"/>
    <row r="91388" hidden="1"/>
    <row r="91389" hidden="1"/>
    <row r="91390" hidden="1"/>
    <row r="91391" hidden="1"/>
    <row r="91392" hidden="1"/>
    <row r="91393" hidden="1"/>
    <row r="91394" hidden="1"/>
    <row r="91395" hidden="1"/>
    <row r="91396" hidden="1"/>
    <row r="91397" hidden="1"/>
    <row r="91398" hidden="1"/>
    <row r="91399" hidden="1"/>
    <row r="91400" hidden="1"/>
    <row r="91401" hidden="1"/>
    <row r="91402" hidden="1"/>
    <row r="91403" hidden="1"/>
    <row r="91404" hidden="1"/>
    <row r="91405" hidden="1"/>
    <row r="91406" hidden="1"/>
    <row r="91407" hidden="1"/>
    <row r="91408" hidden="1"/>
    <row r="91409" hidden="1"/>
    <row r="91410" hidden="1"/>
    <row r="91411" hidden="1"/>
    <row r="91412" hidden="1"/>
    <row r="91413" hidden="1"/>
    <row r="91414" hidden="1"/>
    <row r="91415" hidden="1"/>
    <row r="91416" hidden="1"/>
    <row r="91417" hidden="1"/>
    <row r="91418" hidden="1"/>
    <row r="91419" hidden="1"/>
    <row r="91420" hidden="1"/>
    <row r="91421" hidden="1"/>
    <row r="91422" hidden="1"/>
    <row r="91423" hidden="1"/>
    <row r="91424" hidden="1"/>
    <row r="91425" hidden="1"/>
    <row r="91426" hidden="1"/>
    <row r="91427" hidden="1"/>
    <row r="91428" hidden="1"/>
    <row r="91429" hidden="1"/>
    <row r="91430" hidden="1"/>
    <row r="91431" hidden="1"/>
    <row r="91432" hidden="1"/>
    <row r="91433" hidden="1"/>
    <row r="91434" hidden="1"/>
    <row r="91435" hidden="1"/>
    <row r="91436" hidden="1"/>
    <row r="91437" hidden="1"/>
    <row r="91438" hidden="1"/>
    <row r="91439" hidden="1"/>
    <row r="91440" hidden="1"/>
    <row r="91441" hidden="1"/>
    <row r="91442" hidden="1"/>
    <row r="91443" hidden="1"/>
    <row r="91444" hidden="1"/>
    <row r="91445" hidden="1"/>
    <row r="91446" hidden="1"/>
    <row r="91447" hidden="1"/>
    <row r="91448" hidden="1"/>
    <row r="91449" hidden="1"/>
    <row r="91450" hidden="1"/>
    <row r="91451" hidden="1"/>
    <row r="91452" hidden="1"/>
    <row r="91453" hidden="1"/>
    <row r="91454" hidden="1"/>
    <row r="91455" hidden="1"/>
    <row r="91456" hidden="1"/>
    <row r="91457" hidden="1"/>
    <row r="91458" hidden="1"/>
    <row r="91459" hidden="1"/>
    <row r="91460" hidden="1"/>
    <row r="91461" hidden="1"/>
    <row r="91462" hidden="1"/>
    <row r="91463" hidden="1"/>
    <row r="91464" hidden="1"/>
    <row r="91465" hidden="1"/>
    <row r="91466" hidden="1"/>
    <row r="91467" hidden="1"/>
    <row r="91468" hidden="1"/>
    <row r="91469" hidden="1"/>
    <row r="91470" hidden="1"/>
    <row r="91471" hidden="1"/>
    <row r="91472" hidden="1"/>
    <row r="91473" hidden="1"/>
    <row r="91474" hidden="1"/>
    <row r="91475" hidden="1"/>
    <row r="91476" hidden="1"/>
    <row r="91477" hidden="1"/>
    <row r="91478" hidden="1"/>
    <row r="91479" hidden="1"/>
    <row r="91480" hidden="1"/>
    <row r="91481" hidden="1"/>
    <row r="91482" hidden="1"/>
    <row r="91483" hidden="1"/>
    <row r="91484" hidden="1"/>
    <row r="91485" hidden="1"/>
    <row r="91486" hidden="1"/>
    <row r="91487" hidden="1"/>
    <row r="91488" hidden="1"/>
    <row r="91489" hidden="1"/>
    <row r="91490" hidden="1"/>
    <row r="91491" hidden="1"/>
    <row r="91492" hidden="1"/>
    <row r="91493" hidden="1"/>
    <row r="91494" hidden="1"/>
    <row r="91495" hidden="1"/>
    <row r="91496" hidden="1"/>
    <row r="91497" hidden="1"/>
    <row r="91498" hidden="1"/>
    <row r="91499" hidden="1"/>
    <row r="91500" hidden="1"/>
    <row r="91501" hidden="1"/>
    <row r="91502" hidden="1"/>
    <row r="91503" hidden="1"/>
    <row r="91504" hidden="1"/>
    <row r="91505" hidden="1"/>
    <row r="91506" hidden="1"/>
    <row r="91507" hidden="1"/>
    <row r="91508" hidden="1"/>
    <row r="91509" hidden="1"/>
    <row r="91510" hidden="1"/>
    <row r="91511" hidden="1"/>
    <row r="91512" hidden="1"/>
    <row r="91513" hidden="1"/>
    <row r="91514" hidden="1"/>
    <row r="91515" hidden="1"/>
    <row r="91516" hidden="1"/>
    <row r="91517" hidden="1"/>
    <row r="91518" hidden="1"/>
    <row r="91519" hidden="1"/>
    <row r="91520" hidden="1"/>
    <row r="91521" hidden="1"/>
    <row r="91522" hidden="1"/>
    <row r="91523" hidden="1"/>
    <row r="91524" hidden="1"/>
    <row r="91525" hidden="1"/>
    <row r="91526" hidden="1"/>
    <row r="91527" hidden="1"/>
    <row r="91528" hidden="1"/>
    <row r="91529" hidden="1"/>
    <row r="91530" hidden="1"/>
    <row r="91531" hidden="1"/>
    <row r="91532" hidden="1"/>
    <row r="91533" hidden="1"/>
    <row r="91534" hidden="1"/>
    <row r="91535" hidden="1"/>
    <row r="91536" hidden="1"/>
    <row r="91537" hidden="1"/>
    <row r="91538" hidden="1"/>
    <row r="91539" hidden="1"/>
    <row r="91540" hidden="1"/>
    <row r="91541" hidden="1"/>
    <row r="91542" hidden="1"/>
    <row r="91543" hidden="1"/>
    <row r="91544" hidden="1"/>
    <row r="91545" hidden="1"/>
    <row r="91546" hidden="1"/>
    <row r="91547" hidden="1"/>
    <row r="91548" hidden="1"/>
    <row r="91549" hidden="1"/>
    <row r="91550" hidden="1"/>
    <row r="91551" hidden="1"/>
    <row r="91552" hidden="1"/>
    <row r="91553" hidden="1"/>
    <row r="91554" hidden="1"/>
    <row r="91555" hidden="1"/>
    <row r="91556" hidden="1"/>
    <row r="91557" hidden="1"/>
    <row r="91558" hidden="1"/>
    <row r="91559" hidden="1"/>
    <row r="91560" hidden="1"/>
    <row r="91561" hidden="1"/>
    <row r="91562" hidden="1"/>
    <row r="91563" hidden="1"/>
    <row r="91564" hidden="1"/>
    <row r="91565" hidden="1"/>
    <row r="91566" hidden="1"/>
    <row r="91567" hidden="1"/>
    <row r="91568" hidden="1"/>
    <row r="91569" hidden="1"/>
    <row r="91570" hidden="1"/>
    <row r="91571" hidden="1"/>
    <row r="91572" hidden="1"/>
    <row r="91573" hidden="1"/>
    <row r="91574" hidden="1"/>
    <row r="91575" hidden="1"/>
    <row r="91576" hidden="1"/>
    <row r="91577" hidden="1"/>
    <row r="91578" hidden="1"/>
    <row r="91579" hidden="1"/>
    <row r="91580" hidden="1"/>
    <row r="91581" hidden="1"/>
    <row r="91582" hidden="1"/>
    <row r="91583" hidden="1"/>
    <row r="91584" hidden="1"/>
    <row r="91585" hidden="1"/>
    <row r="91586" hidden="1"/>
    <row r="91587" hidden="1"/>
    <row r="91588" hidden="1"/>
    <row r="91589" hidden="1"/>
    <row r="91590" hidden="1"/>
    <row r="91591" hidden="1"/>
    <row r="91592" hidden="1"/>
    <row r="91593" hidden="1"/>
    <row r="91594" hidden="1"/>
    <row r="91595" hidden="1"/>
    <row r="91596" hidden="1"/>
    <row r="91597" hidden="1"/>
    <row r="91598" hidden="1"/>
    <row r="91599" hidden="1"/>
    <row r="91600" hidden="1"/>
    <row r="91601" hidden="1"/>
    <row r="91602" hidden="1"/>
    <row r="91603" hidden="1"/>
    <row r="91604" hidden="1"/>
    <row r="91605" hidden="1"/>
    <row r="91606" hidden="1"/>
    <row r="91607" hidden="1"/>
    <row r="91608" hidden="1"/>
    <row r="91609" hidden="1"/>
    <row r="91610" hidden="1"/>
    <row r="91611" hidden="1"/>
    <row r="91612" hidden="1"/>
    <row r="91613" hidden="1"/>
    <row r="91614" hidden="1"/>
    <row r="91615" hidden="1"/>
    <row r="91616" hidden="1"/>
    <row r="91617" hidden="1"/>
    <row r="91618" hidden="1"/>
    <row r="91619" hidden="1"/>
    <row r="91620" hidden="1"/>
    <row r="91621" hidden="1"/>
    <row r="91622" hidden="1"/>
    <row r="91623" hidden="1"/>
    <row r="91624" hidden="1"/>
    <row r="91625" hidden="1"/>
    <row r="91626" hidden="1"/>
    <row r="91627" hidden="1"/>
    <row r="91628" hidden="1"/>
    <row r="91629" hidden="1"/>
    <row r="91630" hidden="1"/>
    <row r="91631" hidden="1"/>
    <row r="91632" hidden="1"/>
    <row r="91633" hidden="1"/>
    <row r="91634" hidden="1"/>
    <row r="91635" hidden="1"/>
    <row r="91636" hidden="1"/>
    <row r="91637" hidden="1"/>
    <row r="91638" hidden="1"/>
    <row r="91639" hidden="1"/>
    <row r="91640" hidden="1"/>
    <row r="91641" hidden="1"/>
    <row r="91642" hidden="1"/>
    <row r="91643" hidden="1"/>
    <row r="91644" hidden="1"/>
    <row r="91645" hidden="1"/>
    <row r="91646" hidden="1"/>
    <row r="91647" hidden="1"/>
    <row r="91648" hidden="1"/>
    <row r="91649" hidden="1"/>
    <row r="91650" hidden="1"/>
    <row r="91651" hidden="1"/>
    <row r="91652" hidden="1"/>
    <row r="91653" hidden="1"/>
    <row r="91654" hidden="1"/>
    <row r="91655" hidden="1"/>
    <row r="91656" hidden="1"/>
    <row r="91657" hidden="1"/>
    <row r="91658" hidden="1"/>
    <row r="91659" hidden="1"/>
    <row r="91660" hidden="1"/>
    <row r="91661" hidden="1"/>
    <row r="91662" hidden="1"/>
    <row r="91663" hidden="1"/>
    <row r="91664" hidden="1"/>
    <row r="91665" hidden="1"/>
    <row r="91666" hidden="1"/>
    <row r="91667" hidden="1"/>
    <row r="91668" hidden="1"/>
    <row r="91669" hidden="1"/>
    <row r="91670" hidden="1"/>
    <row r="91671" hidden="1"/>
    <row r="91672" hidden="1"/>
    <row r="91673" hidden="1"/>
    <row r="91674" hidden="1"/>
    <row r="91675" hidden="1"/>
    <row r="91676" hidden="1"/>
    <row r="91677" hidden="1"/>
    <row r="91678" hidden="1"/>
    <row r="91679" hidden="1"/>
    <row r="91680" hidden="1"/>
    <row r="91681" hidden="1"/>
    <row r="91682" hidden="1"/>
    <row r="91683" hidden="1"/>
    <row r="91684" hidden="1"/>
    <row r="91685" hidden="1"/>
    <row r="91686" hidden="1"/>
    <row r="91687" hidden="1"/>
    <row r="91688" hidden="1"/>
    <row r="91689" hidden="1"/>
    <row r="91690" hidden="1"/>
    <row r="91691" hidden="1"/>
    <row r="91692" hidden="1"/>
    <row r="91693" hidden="1"/>
    <row r="91694" hidden="1"/>
    <row r="91695" hidden="1"/>
    <row r="91696" hidden="1"/>
    <row r="91697" hidden="1"/>
    <row r="91698" hidden="1"/>
    <row r="91699" hidden="1"/>
    <row r="91700" hidden="1"/>
    <row r="91701" hidden="1"/>
    <row r="91702" hidden="1"/>
    <row r="91703" hidden="1"/>
    <row r="91704" hidden="1"/>
    <row r="91705" hidden="1"/>
    <row r="91706" hidden="1"/>
    <row r="91707" hidden="1"/>
    <row r="91708" hidden="1"/>
    <row r="91709" hidden="1"/>
    <row r="91710" hidden="1"/>
    <row r="91711" hidden="1"/>
    <row r="91712" hidden="1"/>
    <row r="91713" hidden="1"/>
    <row r="91714" hidden="1"/>
    <row r="91715" hidden="1"/>
    <row r="91716" hidden="1"/>
    <row r="91717" hidden="1"/>
    <row r="91718" hidden="1"/>
    <row r="91719" hidden="1"/>
    <row r="91720" hidden="1"/>
    <row r="91721" hidden="1"/>
    <row r="91722" hidden="1"/>
    <row r="91723" hidden="1"/>
    <row r="91724" hidden="1"/>
    <row r="91725" hidden="1"/>
    <row r="91726" hidden="1"/>
    <row r="91727" hidden="1"/>
    <row r="91728" hidden="1"/>
    <row r="91729" hidden="1"/>
    <row r="91730" hidden="1"/>
    <row r="91731" hidden="1"/>
    <row r="91732" hidden="1"/>
    <row r="91733" hidden="1"/>
    <row r="91734" hidden="1"/>
    <row r="91735" hidden="1"/>
    <row r="91736" hidden="1"/>
    <row r="91737" hidden="1"/>
    <row r="91738" hidden="1"/>
    <row r="91739" hidden="1"/>
    <row r="91740" hidden="1"/>
    <row r="91741" hidden="1"/>
    <row r="91742" hidden="1"/>
    <row r="91743" hidden="1"/>
    <row r="91744" hidden="1"/>
    <row r="91745" hidden="1"/>
    <row r="91746" hidden="1"/>
    <row r="91747" hidden="1"/>
    <row r="91748" hidden="1"/>
    <row r="91749" hidden="1"/>
    <row r="91750" hidden="1"/>
    <row r="91751" hidden="1"/>
    <row r="91752" hidden="1"/>
    <row r="91753" hidden="1"/>
    <row r="91754" hidden="1"/>
    <row r="91755" hidden="1"/>
    <row r="91756" hidden="1"/>
    <row r="91757" hidden="1"/>
    <row r="91758" hidden="1"/>
    <row r="91759" hidden="1"/>
    <row r="91760" hidden="1"/>
    <row r="91761" hidden="1"/>
    <row r="91762" hidden="1"/>
    <row r="91763" hidden="1"/>
    <row r="91764" hidden="1"/>
    <row r="91765" hidden="1"/>
    <row r="91766" hidden="1"/>
    <row r="91767" hidden="1"/>
    <row r="91768" hidden="1"/>
    <row r="91769" hidden="1"/>
    <row r="91770" hidden="1"/>
    <row r="91771" hidden="1"/>
    <row r="91772" hidden="1"/>
    <row r="91773" hidden="1"/>
    <row r="91774" hidden="1"/>
    <row r="91775" hidden="1"/>
    <row r="91776" hidden="1"/>
    <row r="91777" hidden="1"/>
    <row r="91778" hidden="1"/>
    <row r="91779" hidden="1"/>
    <row r="91780" hidden="1"/>
    <row r="91781" hidden="1"/>
    <row r="91782" hidden="1"/>
    <row r="91783" hidden="1"/>
    <row r="91784" hidden="1"/>
    <row r="91785" hidden="1"/>
    <row r="91786" hidden="1"/>
    <row r="91787" hidden="1"/>
    <row r="91788" hidden="1"/>
    <row r="91789" hidden="1"/>
    <row r="91790" hidden="1"/>
    <row r="91791" hidden="1"/>
    <row r="91792" hidden="1"/>
    <row r="91793" hidden="1"/>
    <row r="91794" hidden="1"/>
    <row r="91795" hidden="1"/>
    <row r="91796" hidden="1"/>
    <row r="91797" hidden="1"/>
    <row r="91798" hidden="1"/>
    <row r="91799" hidden="1"/>
    <row r="91800" hidden="1"/>
    <row r="91801" hidden="1"/>
    <row r="91802" hidden="1"/>
    <row r="91803" hidden="1"/>
    <row r="91804" hidden="1"/>
    <row r="91805" hidden="1"/>
    <row r="91806" hidden="1"/>
    <row r="91807" hidden="1"/>
    <row r="91808" hidden="1"/>
    <row r="91809" hidden="1"/>
    <row r="91810" hidden="1"/>
    <row r="91811" hidden="1"/>
    <row r="91812" hidden="1"/>
    <row r="91813" hidden="1"/>
    <row r="91814" hidden="1"/>
    <row r="91815" hidden="1"/>
    <row r="91816" hidden="1"/>
    <row r="91817" hidden="1"/>
    <row r="91818" hidden="1"/>
    <row r="91819" hidden="1"/>
    <row r="91820" hidden="1"/>
    <row r="91821" hidden="1"/>
    <row r="91822" hidden="1"/>
    <row r="91823" hidden="1"/>
    <row r="91824" hidden="1"/>
    <row r="91825" hidden="1"/>
    <row r="91826" hidden="1"/>
    <row r="91827" hidden="1"/>
    <row r="91828" hidden="1"/>
    <row r="91829" hidden="1"/>
    <row r="91830" hidden="1"/>
    <row r="91831" hidden="1"/>
    <row r="91832" hidden="1"/>
    <row r="91833" hidden="1"/>
    <row r="91834" hidden="1"/>
    <row r="91835" hidden="1"/>
    <row r="91836" hidden="1"/>
    <row r="91837" hidden="1"/>
    <row r="91838" hidden="1"/>
    <row r="91839" hidden="1"/>
    <row r="91840" hidden="1"/>
    <row r="91841" hidden="1"/>
    <row r="91842" hidden="1"/>
    <row r="91843" hidden="1"/>
    <row r="91844" hidden="1"/>
    <row r="91845" hidden="1"/>
    <row r="91846" hidden="1"/>
    <row r="91847" hidden="1"/>
    <row r="91848" hidden="1"/>
    <row r="91849" hidden="1"/>
    <row r="91850" hidden="1"/>
    <row r="91851" hidden="1"/>
    <row r="91852" hidden="1"/>
    <row r="91853" hidden="1"/>
    <row r="91854" hidden="1"/>
    <row r="91855" hidden="1"/>
    <row r="91856" hidden="1"/>
    <row r="91857" hidden="1"/>
    <row r="91858" hidden="1"/>
    <row r="91859" hidden="1"/>
    <row r="91860" hidden="1"/>
    <row r="91861" hidden="1"/>
    <row r="91862" hidden="1"/>
    <row r="91863" hidden="1"/>
    <row r="91864" hidden="1"/>
    <row r="91865" hidden="1"/>
    <row r="91866" hidden="1"/>
    <row r="91867" hidden="1"/>
    <row r="91868" hidden="1"/>
    <row r="91869" hidden="1"/>
    <row r="91870" hidden="1"/>
    <row r="91871" hidden="1"/>
    <row r="91872" hidden="1"/>
    <row r="91873" hidden="1"/>
    <row r="91874" hidden="1"/>
    <row r="91875" hidden="1"/>
    <row r="91876" hidden="1"/>
    <row r="91877" hidden="1"/>
    <row r="91878" hidden="1"/>
    <row r="91879" hidden="1"/>
    <row r="91880" hidden="1"/>
    <row r="91881" hidden="1"/>
    <row r="91882" hidden="1"/>
    <row r="91883" hidden="1"/>
    <row r="91884" hidden="1"/>
    <row r="91885" hidden="1"/>
    <row r="91886" hidden="1"/>
    <row r="91887" hidden="1"/>
    <row r="91888" hidden="1"/>
    <row r="91889" hidden="1"/>
    <row r="91890" hidden="1"/>
    <row r="91891" hidden="1"/>
    <row r="91892" hidden="1"/>
    <row r="91893" hidden="1"/>
    <row r="91894" hidden="1"/>
    <row r="91895" hidden="1"/>
    <row r="91896" hidden="1"/>
    <row r="91897" hidden="1"/>
    <row r="91898" hidden="1"/>
    <row r="91899" hidden="1"/>
    <row r="91900" hidden="1"/>
    <row r="91901" hidden="1"/>
    <row r="91902" hidden="1"/>
    <row r="91903" hidden="1"/>
    <row r="91904" hidden="1"/>
    <row r="91905" hidden="1"/>
    <row r="91906" hidden="1"/>
    <row r="91907" hidden="1"/>
    <row r="91908" hidden="1"/>
    <row r="91909" hidden="1"/>
    <row r="91910" hidden="1"/>
    <row r="91911" hidden="1"/>
    <row r="91912" hidden="1"/>
    <row r="91913" hidden="1"/>
    <row r="91914" hidden="1"/>
    <row r="91915" hidden="1"/>
    <row r="91916" hidden="1"/>
    <row r="91917" hidden="1"/>
    <row r="91918" hidden="1"/>
    <row r="91919" hidden="1"/>
    <row r="91920" hidden="1"/>
    <row r="91921" hidden="1"/>
    <row r="91922" hidden="1"/>
    <row r="91923" hidden="1"/>
    <row r="91924" hidden="1"/>
    <row r="91925" hidden="1"/>
    <row r="91926" hidden="1"/>
    <row r="91927" hidden="1"/>
    <row r="91928" hidden="1"/>
    <row r="91929" hidden="1"/>
    <row r="91930" hidden="1"/>
    <row r="91931" hidden="1"/>
    <row r="91932" hidden="1"/>
    <row r="91933" hidden="1"/>
    <row r="91934" hidden="1"/>
    <row r="91935" hidden="1"/>
    <row r="91936" hidden="1"/>
    <row r="91937" hidden="1"/>
    <row r="91938" hidden="1"/>
    <row r="91939" hidden="1"/>
    <row r="91940" hidden="1"/>
    <row r="91941" hidden="1"/>
    <row r="91942" hidden="1"/>
    <row r="91943" hidden="1"/>
    <row r="91944" hidden="1"/>
    <row r="91945" hidden="1"/>
    <row r="91946" hidden="1"/>
    <row r="91947" hidden="1"/>
    <row r="91948" hidden="1"/>
    <row r="91949" hidden="1"/>
    <row r="91950" hidden="1"/>
    <row r="91951" hidden="1"/>
    <row r="91952" hidden="1"/>
    <row r="91953" hidden="1"/>
    <row r="91954" hidden="1"/>
    <row r="91955" hidden="1"/>
    <row r="91956" hidden="1"/>
    <row r="91957" hidden="1"/>
    <row r="91958" hidden="1"/>
    <row r="91959" hidden="1"/>
    <row r="91960" hidden="1"/>
    <row r="91961" hidden="1"/>
    <row r="91962" hidden="1"/>
    <row r="91963" hidden="1"/>
    <row r="91964" hidden="1"/>
    <row r="91965" hidden="1"/>
    <row r="91966" hidden="1"/>
    <row r="91967" hidden="1"/>
    <row r="91968" hidden="1"/>
    <row r="91969" hidden="1"/>
    <row r="91970" hidden="1"/>
    <row r="91971" hidden="1"/>
    <row r="91972" hidden="1"/>
    <row r="91973" hidden="1"/>
    <row r="91974" hidden="1"/>
    <row r="91975" hidden="1"/>
    <row r="91976" hidden="1"/>
    <row r="91977" hidden="1"/>
    <row r="91978" hidden="1"/>
    <row r="91979" hidden="1"/>
    <row r="91980" hidden="1"/>
    <row r="91981" hidden="1"/>
    <row r="91982" hidden="1"/>
    <row r="91983" hidden="1"/>
    <row r="91984" hidden="1"/>
    <row r="91985" hidden="1"/>
    <row r="91986" hidden="1"/>
    <row r="91987" hidden="1"/>
    <row r="91988" hidden="1"/>
    <row r="91989" hidden="1"/>
    <row r="91990" hidden="1"/>
    <row r="91991" hidden="1"/>
    <row r="91992" hidden="1"/>
    <row r="91993" hidden="1"/>
    <row r="91994" hidden="1"/>
    <row r="91995" hidden="1"/>
    <row r="91996" hidden="1"/>
    <row r="91997" hidden="1"/>
    <row r="91998" hidden="1"/>
    <row r="91999" hidden="1"/>
    <row r="92000" hidden="1"/>
    <row r="92001" hidden="1"/>
    <row r="92002" hidden="1"/>
    <row r="92003" hidden="1"/>
    <row r="92004" hidden="1"/>
    <row r="92005" hidden="1"/>
    <row r="92006" hidden="1"/>
    <row r="92007" hidden="1"/>
    <row r="92008" hidden="1"/>
    <row r="92009" hidden="1"/>
    <row r="92010" hidden="1"/>
    <row r="92011" hidden="1"/>
    <row r="92012" hidden="1"/>
    <row r="92013" hidden="1"/>
    <row r="92014" hidden="1"/>
    <row r="92015" hidden="1"/>
    <row r="92016" hidden="1"/>
    <row r="92017" hidden="1"/>
    <row r="92018" hidden="1"/>
    <row r="92019" hidden="1"/>
    <row r="92020" hidden="1"/>
    <row r="92021" hidden="1"/>
    <row r="92022" hidden="1"/>
    <row r="92023" hidden="1"/>
    <row r="92024" hidden="1"/>
    <row r="92025" hidden="1"/>
    <row r="92026" hidden="1"/>
    <row r="92027" hidden="1"/>
    <row r="92028" hidden="1"/>
    <row r="92029" hidden="1"/>
    <row r="92030" hidden="1"/>
    <row r="92031" hidden="1"/>
    <row r="92032" hidden="1"/>
    <row r="92033" hidden="1"/>
    <row r="92034" hidden="1"/>
    <row r="92035" hidden="1"/>
    <row r="92036" hidden="1"/>
    <row r="92037" hidden="1"/>
    <row r="92038" hidden="1"/>
    <row r="92039" hidden="1"/>
    <row r="92040" hidden="1"/>
    <row r="92041" hidden="1"/>
    <row r="92042" hidden="1"/>
    <row r="92043" hidden="1"/>
    <row r="92044" hidden="1"/>
    <row r="92045" hidden="1"/>
    <row r="92046" hidden="1"/>
    <row r="92047" hidden="1"/>
    <row r="92048" hidden="1"/>
    <row r="92049" hidden="1"/>
    <row r="92050" hidden="1"/>
    <row r="92051" hidden="1"/>
    <row r="92052" hidden="1"/>
    <row r="92053" hidden="1"/>
    <row r="92054" hidden="1"/>
    <row r="92055" hidden="1"/>
    <row r="92056" hidden="1"/>
    <row r="92057" hidden="1"/>
    <row r="92058" hidden="1"/>
    <row r="92059" hidden="1"/>
    <row r="92060" hidden="1"/>
    <row r="92061" hidden="1"/>
    <row r="92062" hidden="1"/>
    <row r="92063" hidden="1"/>
    <row r="92064" hidden="1"/>
    <row r="92065" hidden="1"/>
    <row r="92066" hidden="1"/>
    <row r="92067" hidden="1"/>
    <row r="92068" hidden="1"/>
    <row r="92069" hidden="1"/>
    <row r="92070" hidden="1"/>
    <row r="92071" hidden="1"/>
    <row r="92072" hidden="1"/>
    <row r="92073" hidden="1"/>
    <row r="92074" hidden="1"/>
    <row r="92075" hidden="1"/>
    <row r="92076" hidden="1"/>
    <row r="92077" hidden="1"/>
    <row r="92078" hidden="1"/>
    <row r="92079" hidden="1"/>
    <row r="92080" hidden="1"/>
    <row r="92081" hidden="1"/>
    <row r="92082" hidden="1"/>
    <row r="92083" hidden="1"/>
    <row r="92084" hidden="1"/>
    <row r="92085" hidden="1"/>
    <row r="92086" hidden="1"/>
    <row r="92087" hidden="1"/>
    <row r="92088" hidden="1"/>
    <row r="92089" hidden="1"/>
    <row r="92090" hidden="1"/>
    <row r="92091" hidden="1"/>
    <row r="92092" hidden="1"/>
    <row r="92093" hidden="1"/>
    <row r="92094" hidden="1"/>
    <row r="92095" hidden="1"/>
    <row r="92096" hidden="1"/>
    <row r="92097" hidden="1"/>
    <row r="92098" hidden="1"/>
    <row r="92099" hidden="1"/>
    <row r="92100" hidden="1"/>
    <row r="92101" hidden="1"/>
    <row r="92102" hidden="1"/>
    <row r="92103" hidden="1"/>
    <row r="92104" hidden="1"/>
    <row r="92105" hidden="1"/>
    <row r="92106" hidden="1"/>
    <row r="92107" hidden="1"/>
    <row r="92108" hidden="1"/>
    <row r="92109" hidden="1"/>
    <row r="92110" hidden="1"/>
    <row r="92111" hidden="1"/>
    <row r="92112" hidden="1"/>
    <row r="92113" hidden="1"/>
    <row r="92114" hidden="1"/>
    <row r="92115" hidden="1"/>
    <row r="92116" hidden="1"/>
    <row r="92117" hidden="1"/>
    <row r="92118" hidden="1"/>
    <row r="92119" hidden="1"/>
    <row r="92120" hidden="1"/>
    <row r="92121" hidden="1"/>
    <row r="92122" hidden="1"/>
    <row r="92123" hidden="1"/>
    <row r="92124" hidden="1"/>
    <row r="92125" hidden="1"/>
    <row r="92126" hidden="1"/>
    <row r="92127" hidden="1"/>
    <row r="92128" hidden="1"/>
    <row r="92129" hidden="1"/>
    <row r="92130" hidden="1"/>
    <row r="92131" hidden="1"/>
    <row r="92132" hidden="1"/>
    <row r="92133" hidden="1"/>
    <row r="92134" hidden="1"/>
    <row r="92135" hidden="1"/>
    <row r="92136" hidden="1"/>
    <row r="92137" hidden="1"/>
    <row r="92138" hidden="1"/>
    <row r="92139" hidden="1"/>
    <row r="92140" hidden="1"/>
    <row r="92141" hidden="1"/>
    <row r="92142" hidden="1"/>
    <row r="92143" hidden="1"/>
    <row r="92144" hidden="1"/>
    <row r="92145" hidden="1"/>
    <row r="92146" hidden="1"/>
    <row r="92147" hidden="1"/>
    <row r="92148" hidden="1"/>
    <row r="92149" hidden="1"/>
    <row r="92150" hidden="1"/>
    <row r="92151" hidden="1"/>
    <row r="92152" hidden="1"/>
    <row r="92153" hidden="1"/>
    <row r="92154" hidden="1"/>
    <row r="92155" hidden="1"/>
    <row r="92156" hidden="1"/>
    <row r="92157" hidden="1"/>
    <row r="92158" hidden="1"/>
    <row r="92159" hidden="1"/>
    <row r="92160" hidden="1"/>
    <row r="92161" hidden="1"/>
    <row r="92162" hidden="1"/>
    <row r="92163" hidden="1"/>
    <row r="92164" hidden="1"/>
    <row r="92165" hidden="1"/>
    <row r="92166" hidden="1"/>
    <row r="92167" hidden="1"/>
    <row r="92168" hidden="1"/>
    <row r="92169" hidden="1"/>
    <row r="92170" hidden="1"/>
    <row r="92171" hidden="1"/>
    <row r="92172" hidden="1"/>
    <row r="92173" hidden="1"/>
    <row r="92174" hidden="1"/>
    <row r="92175" hidden="1"/>
    <row r="92176" hidden="1"/>
    <row r="92177" hidden="1"/>
    <row r="92178" hidden="1"/>
    <row r="92179" hidden="1"/>
    <row r="92180" hidden="1"/>
    <row r="92181" hidden="1"/>
    <row r="92182" hidden="1"/>
    <row r="92183" hidden="1"/>
    <row r="92184" hidden="1"/>
    <row r="92185" hidden="1"/>
    <row r="92186" hidden="1"/>
    <row r="92187" hidden="1"/>
    <row r="92188" hidden="1"/>
    <row r="92189" hidden="1"/>
    <row r="92190" hidden="1"/>
    <row r="92191" hidden="1"/>
    <row r="92192" hidden="1"/>
    <row r="92193" hidden="1"/>
    <row r="92194" hidden="1"/>
    <row r="92195" hidden="1"/>
    <row r="92196" hidden="1"/>
    <row r="92197" hidden="1"/>
    <row r="92198" hidden="1"/>
    <row r="92199" hidden="1"/>
    <row r="92200" hidden="1"/>
    <row r="92201" hidden="1"/>
    <row r="92202" hidden="1"/>
    <row r="92203" hidden="1"/>
    <row r="92204" hidden="1"/>
    <row r="92205" hidden="1"/>
    <row r="92206" hidden="1"/>
    <row r="92207" hidden="1"/>
    <row r="92208" hidden="1"/>
    <row r="92209" hidden="1"/>
    <row r="92210" hidden="1"/>
    <row r="92211" hidden="1"/>
    <row r="92212" hidden="1"/>
    <row r="92213" hidden="1"/>
    <row r="92214" hidden="1"/>
    <row r="92215" hidden="1"/>
    <row r="92216" hidden="1"/>
    <row r="92217" hidden="1"/>
    <row r="92218" hidden="1"/>
    <row r="92219" hidden="1"/>
    <row r="92220" hidden="1"/>
    <row r="92221" hidden="1"/>
    <row r="92222" hidden="1"/>
    <row r="92223" hidden="1"/>
    <row r="92224" hidden="1"/>
    <row r="92225" hidden="1"/>
    <row r="92226" hidden="1"/>
    <row r="92227" hidden="1"/>
    <row r="92228" hidden="1"/>
    <row r="92229" hidden="1"/>
    <row r="92230" hidden="1"/>
    <row r="92231" hidden="1"/>
    <row r="92232" hidden="1"/>
    <row r="92233" hidden="1"/>
    <row r="92234" hidden="1"/>
    <row r="92235" hidden="1"/>
    <row r="92236" hidden="1"/>
    <row r="92237" hidden="1"/>
    <row r="92238" hidden="1"/>
    <row r="92239" hidden="1"/>
    <row r="92240" hidden="1"/>
    <row r="92241" hidden="1"/>
    <row r="92242" hidden="1"/>
    <row r="92243" hidden="1"/>
    <row r="92244" hidden="1"/>
    <row r="92245" hidden="1"/>
    <row r="92246" hidden="1"/>
    <row r="92247" hidden="1"/>
    <row r="92248" hidden="1"/>
    <row r="92249" hidden="1"/>
    <row r="92250" hidden="1"/>
    <row r="92251" hidden="1"/>
    <row r="92252" hidden="1"/>
    <row r="92253" hidden="1"/>
    <row r="92254" hidden="1"/>
    <row r="92255" hidden="1"/>
    <row r="92256" hidden="1"/>
    <row r="92257" hidden="1"/>
    <row r="92258" hidden="1"/>
    <row r="92259" hidden="1"/>
    <row r="92260" hidden="1"/>
    <row r="92261" hidden="1"/>
    <row r="92262" hidden="1"/>
    <row r="92263" hidden="1"/>
    <row r="92264" hidden="1"/>
    <row r="92265" hidden="1"/>
    <row r="92266" hidden="1"/>
    <row r="92267" hidden="1"/>
    <row r="92268" hidden="1"/>
    <row r="92269" hidden="1"/>
    <row r="92270" hidden="1"/>
    <row r="92271" hidden="1"/>
    <row r="92272" hidden="1"/>
    <row r="92273" hidden="1"/>
    <row r="92274" hidden="1"/>
    <row r="92275" hidden="1"/>
    <row r="92276" hidden="1"/>
    <row r="92277" hidden="1"/>
    <row r="92278" hidden="1"/>
    <row r="92279" hidden="1"/>
    <row r="92280" hidden="1"/>
    <row r="92281" hidden="1"/>
    <row r="92282" hidden="1"/>
    <row r="92283" hidden="1"/>
    <row r="92284" hidden="1"/>
    <row r="92285" hidden="1"/>
    <row r="92286" hidden="1"/>
    <row r="92287" hidden="1"/>
    <row r="92288" hidden="1"/>
    <row r="92289" hidden="1"/>
    <row r="92290" hidden="1"/>
    <row r="92291" hidden="1"/>
    <row r="92292" hidden="1"/>
    <row r="92293" hidden="1"/>
    <row r="92294" hidden="1"/>
    <row r="92295" hidden="1"/>
    <row r="92296" hidden="1"/>
    <row r="92297" hidden="1"/>
    <row r="92298" hidden="1"/>
    <row r="92299" hidden="1"/>
    <row r="92300" hidden="1"/>
    <row r="92301" hidden="1"/>
    <row r="92302" hidden="1"/>
    <row r="92303" hidden="1"/>
    <row r="92304" hidden="1"/>
    <row r="92305" hidden="1"/>
    <row r="92306" hidden="1"/>
    <row r="92307" hidden="1"/>
    <row r="92308" hidden="1"/>
    <row r="92309" hidden="1"/>
    <row r="92310" hidden="1"/>
    <row r="92311" hidden="1"/>
    <row r="92312" hidden="1"/>
    <row r="92313" hidden="1"/>
    <row r="92314" hidden="1"/>
    <row r="92315" hidden="1"/>
    <row r="92316" hidden="1"/>
    <row r="92317" hidden="1"/>
    <row r="92318" hidden="1"/>
    <row r="92319" hidden="1"/>
    <row r="92320" hidden="1"/>
    <row r="92321" hidden="1"/>
    <row r="92322" hidden="1"/>
    <row r="92323" hidden="1"/>
    <row r="92324" hidden="1"/>
    <row r="92325" hidden="1"/>
    <row r="92326" hidden="1"/>
    <row r="92327" hidden="1"/>
    <row r="92328" hidden="1"/>
    <row r="92329" hidden="1"/>
    <row r="92330" hidden="1"/>
    <row r="92331" hidden="1"/>
    <row r="92332" hidden="1"/>
    <row r="92333" hidden="1"/>
    <row r="92334" hidden="1"/>
    <row r="92335" hidden="1"/>
    <row r="92336" hidden="1"/>
    <row r="92337" hidden="1"/>
    <row r="92338" hidden="1"/>
    <row r="92339" hidden="1"/>
    <row r="92340" hidden="1"/>
    <row r="92341" hidden="1"/>
    <row r="92342" hidden="1"/>
    <row r="92343" hidden="1"/>
    <row r="92344" hidden="1"/>
    <row r="92345" hidden="1"/>
    <row r="92346" hidden="1"/>
    <row r="92347" hidden="1"/>
    <row r="92348" hidden="1"/>
    <row r="92349" hidden="1"/>
    <row r="92350" hidden="1"/>
    <row r="92351" hidden="1"/>
    <row r="92352" hidden="1"/>
    <row r="92353" hidden="1"/>
    <row r="92354" hidden="1"/>
    <row r="92355" hidden="1"/>
    <row r="92356" hidden="1"/>
    <row r="92357" hidden="1"/>
    <row r="92358" hidden="1"/>
    <row r="92359" hidden="1"/>
    <row r="92360" hidden="1"/>
    <row r="92361" hidden="1"/>
    <row r="92362" hidden="1"/>
    <row r="92363" hidden="1"/>
    <row r="92364" hidden="1"/>
    <row r="92365" hidden="1"/>
    <row r="92366" hidden="1"/>
    <row r="92367" hidden="1"/>
    <row r="92368" hidden="1"/>
    <row r="92369" hidden="1"/>
    <row r="92370" hidden="1"/>
    <row r="92371" hidden="1"/>
    <row r="92372" hidden="1"/>
    <row r="92373" hidden="1"/>
    <row r="92374" hidden="1"/>
    <row r="92375" hidden="1"/>
    <row r="92376" hidden="1"/>
    <row r="92377" hidden="1"/>
    <row r="92378" hidden="1"/>
    <row r="92379" hidden="1"/>
    <row r="92380" hidden="1"/>
    <row r="92381" hidden="1"/>
    <row r="92382" hidden="1"/>
    <row r="92383" hidden="1"/>
    <row r="92384" hidden="1"/>
    <row r="92385" hidden="1"/>
    <row r="92386" hidden="1"/>
    <row r="92387" hidden="1"/>
    <row r="92388" hidden="1"/>
    <row r="92389" hidden="1"/>
    <row r="92390" hidden="1"/>
    <row r="92391" hidden="1"/>
    <row r="92392" hidden="1"/>
    <row r="92393" hidden="1"/>
    <row r="92394" hidden="1"/>
    <row r="92395" hidden="1"/>
    <row r="92396" hidden="1"/>
    <row r="92397" hidden="1"/>
    <row r="92398" hidden="1"/>
    <row r="92399" hidden="1"/>
    <row r="92400" hidden="1"/>
    <row r="92401" hidden="1"/>
    <row r="92402" hidden="1"/>
    <row r="92403" hidden="1"/>
    <row r="92404" hidden="1"/>
    <row r="92405" hidden="1"/>
    <row r="92406" hidden="1"/>
    <row r="92407" hidden="1"/>
    <row r="92408" hidden="1"/>
    <row r="92409" hidden="1"/>
    <row r="92410" hidden="1"/>
    <row r="92411" hidden="1"/>
    <row r="92412" hidden="1"/>
    <row r="92413" hidden="1"/>
    <row r="92414" hidden="1"/>
    <row r="92415" hidden="1"/>
    <row r="92416" hidden="1"/>
    <row r="92417" hidden="1"/>
    <row r="92418" hidden="1"/>
    <row r="92419" hidden="1"/>
    <row r="92420" hidden="1"/>
    <row r="92421" hidden="1"/>
    <row r="92422" hidden="1"/>
    <row r="92423" hidden="1"/>
    <row r="92424" hidden="1"/>
    <row r="92425" hidden="1"/>
    <row r="92426" hidden="1"/>
    <row r="92427" hidden="1"/>
    <row r="92428" hidden="1"/>
    <row r="92429" hidden="1"/>
    <row r="92430" hidden="1"/>
    <row r="92431" hidden="1"/>
    <row r="92432" hidden="1"/>
    <row r="92433" hidden="1"/>
    <row r="92434" hidden="1"/>
    <row r="92435" hidden="1"/>
    <row r="92436" hidden="1"/>
    <row r="92437" hidden="1"/>
    <row r="92438" hidden="1"/>
    <row r="92439" hidden="1"/>
    <row r="92440" hidden="1"/>
    <row r="92441" hidden="1"/>
    <row r="92442" hidden="1"/>
    <row r="92443" hidden="1"/>
    <row r="92444" hidden="1"/>
    <row r="92445" hidden="1"/>
    <row r="92446" hidden="1"/>
    <row r="92447" hidden="1"/>
    <row r="92448" hidden="1"/>
    <row r="92449" hidden="1"/>
    <row r="92450" hidden="1"/>
    <row r="92451" hidden="1"/>
    <row r="92452" hidden="1"/>
    <row r="92453" hidden="1"/>
    <row r="92454" hidden="1"/>
    <row r="92455" hidden="1"/>
    <row r="92456" hidden="1"/>
    <row r="92457" hidden="1"/>
    <row r="92458" hidden="1"/>
    <row r="92459" hidden="1"/>
    <row r="92460" hidden="1"/>
    <row r="92461" hidden="1"/>
    <row r="92462" hidden="1"/>
    <row r="92463" hidden="1"/>
    <row r="92464" hidden="1"/>
    <row r="92465" hidden="1"/>
    <row r="92466" hidden="1"/>
    <row r="92467" hidden="1"/>
    <row r="92468" hidden="1"/>
    <row r="92469" hidden="1"/>
    <row r="92470" hidden="1"/>
    <row r="92471" hidden="1"/>
    <row r="92472" hidden="1"/>
    <row r="92473" hidden="1"/>
    <row r="92474" hidden="1"/>
    <row r="92475" hidden="1"/>
    <row r="92476" hidden="1"/>
    <row r="92477" hidden="1"/>
    <row r="92478" hidden="1"/>
    <row r="92479" hidden="1"/>
    <row r="92480" hidden="1"/>
    <row r="92481" hidden="1"/>
    <row r="92482" hidden="1"/>
    <row r="92483" hidden="1"/>
    <row r="92484" hidden="1"/>
    <row r="92485" hidden="1"/>
    <row r="92486" hidden="1"/>
    <row r="92487" hidden="1"/>
    <row r="92488" hidden="1"/>
    <row r="92489" hidden="1"/>
    <row r="92490" hidden="1"/>
    <row r="92491" hidden="1"/>
    <row r="92492" hidden="1"/>
    <row r="92493" hidden="1"/>
    <row r="92494" hidden="1"/>
    <row r="92495" hidden="1"/>
    <row r="92496" hidden="1"/>
    <row r="92497" hidden="1"/>
    <row r="92498" hidden="1"/>
    <row r="92499" hidden="1"/>
    <row r="92500" hidden="1"/>
    <row r="92501" hidden="1"/>
    <row r="92502" hidden="1"/>
    <row r="92503" hidden="1"/>
    <row r="92504" hidden="1"/>
    <row r="92505" hidden="1"/>
    <row r="92506" hidden="1"/>
    <row r="92507" hidden="1"/>
    <row r="92508" hidden="1"/>
    <row r="92509" hidden="1"/>
    <row r="92510" hidden="1"/>
    <row r="92511" hidden="1"/>
    <row r="92512" hidden="1"/>
    <row r="92513" hidden="1"/>
    <row r="92514" hidden="1"/>
    <row r="92515" hidden="1"/>
    <row r="92516" hidden="1"/>
    <row r="92517" hidden="1"/>
    <row r="92518" hidden="1"/>
    <row r="92519" hidden="1"/>
    <row r="92520" hidden="1"/>
    <row r="92521" hidden="1"/>
    <row r="92522" hidden="1"/>
    <row r="92523" hidden="1"/>
    <row r="92524" hidden="1"/>
    <row r="92525" hidden="1"/>
    <row r="92526" hidden="1"/>
    <row r="92527" hidden="1"/>
    <row r="92528" hidden="1"/>
    <row r="92529" hidden="1"/>
    <row r="92530" hidden="1"/>
    <row r="92531" hidden="1"/>
    <row r="92532" hidden="1"/>
    <row r="92533" hidden="1"/>
    <row r="92534" hidden="1"/>
    <row r="92535" hidden="1"/>
    <row r="92536" hidden="1"/>
    <row r="92537" hidden="1"/>
    <row r="92538" hidden="1"/>
    <row r="92539" hidden="1"/>
    <row r="92540" hidden="1"/>
    <row r="92541" hidden="1"/>
    <row r="92542" hidden="1"/>
    <row r="92543" hidden="1"/>
    <row r="92544" hidden="1"/>
    <row r="92545" hidden="1"/>
    <row r="92546" hidden="1"/>
    <row r="92547" hidden="1"/>
    <row r="92548" hidden="1"/>
    <row r="92549" hidden="1"/>
    <row r="92550" hidden="1"/>
    <row r="92551" hidden="1"/>
    <row r="92552" hidden="1"/>
    <row r="92553" hidden="1"/>
    <row r="92554" hidden="1"/>
    <row r="92555" hidden="1"/>
    <row r="92556" hidden="1"/>
    <row r="92557" hidden="1"/>
    <row r="92558" hidden="1"/>
    <row r="92559" hidden="1"/>
    <row r="92560" hidden="1"/>
    <row r="92561" hidden="1"/>
    <row r="92562" hidden="1"/>
    <row r="92563" hidden="1"/>
    <row r="92564" hidden="1"/>
    <row r="92565" hidden="1"/>
    <row r="92566" hidden="1"/>
    <row r="92567" hidden="1"/>
    <row r="92568" hidden="1"/>
    <row r="92569" hidden="1"/>
    <row r="92570" hidden="1"/>
    <row r="92571" hidden="1"/>
    <row r="92572" hidden="1"/>
    <row r="92573" hidden="1"/>
    <row r="92574" hidden="1"/>
    <row r="92575" hidden="1"/>
    <row r="92576" hidden="1"/>
    <row r="92577" hidden="1"/>
    <row r="92578" hidden="1"/>
    <row r="92579" hidden="1"/>
    <row r="92580" hidden="1"/>
    <row r="92581" hidden="1"/>
    <row r="92582" hidden="1"/>
    <row r="92583" hidden="1"/>
    <row r="92584" hidden="1"/>
    <row r="92585" hidden="1"/>
    <row r="92586" hidden="1"/>
    <row r="92587" hidden="1"/>
    <row r="92588" hidden="1"/>
    <row r="92589" hidden="1"/>
    <row r="92590" hidden="1"/>
    <row r="92591" hidden="1"/>
    <row r="92592" hidden="1"/>
    <row r="92593" hidden="1"/>
    <row r="92594" hidden="1"/>
    <row r="92595" hidden="1"/>
    <row r="92596" hidden="1"/>
    <row r="92597" hidden="1"/>
    <row r="92598" hidden="1"/>
    <row r="92599" hidden="1"/>
    <row r="92600" hidden="1"/>
    <row r="92601" hidden="1"/>
    <row r="92602" hidden="1"/>
    <row r="92603" hidden="1"/>
    <row r="92604" hidden="1"/>
    <row r="92605" hidden="1"/>
    <row r="92606" hidden="1"/>
    <row r="92607" hidden="1"/>
    <row r="92608" hidden="1"/>
    <row r="92609" hidden="1"/>
    <row r="92610" hidden="1"/>
    <row r="92611" hidden="1"/>
    <row r="92612" hidden="1"/>
    <row r="92613" hidden="1"/>
    <row r="92614" hidden="1"/>
    <row r="92615" hidden="1"/>
    <row r="92616" hidden="1"/>
    <row r="92617" hidden="1"/>
    <row r="92618" hidden="1"/>
    <row r="92619" hidden="1"/>
    <row r="92620" hidden="1"/>
    <row r="92621" hidden="1"/>
    <row r="92622" hidden="1"/>
    <row r="92623" hidden="1"/>
    <row r="92624" hidden="1"/>
    <row r="92625" hidden="1"/>
    <row r="92626" hidden="1"/>
    <row r="92627" hidden="1"/>
    <row r="92628" hidden="1"/>
    <row r="92629" hidden="1"/>
    <row r="92630" hidden="1"/>
    <row r="92631" hidden="1"/>
    <row r="92632" hidden="1"/>
    <row r="92633" hidden="1"/>
    <row r="92634" hidden="1"/>
    <row r="92635" hidden="1"/>
    <row r="92636" hidden="1"/>
    <row r="92637" hidden="1"/>
    <row r="92638" hidden="1"/>
    <row r="92639" hidden="1"/>
    <row r="92640" hidden="1"/>
    <row r="92641" hidden="1"/>
    <row r="92642" hidden="1"/>
    <row r="92643" hidden="1"/>
    <row r="92644" hidden="1"/>
    <row r="92645" hidden="1"/>
    <row r="92646" hidden="1"/>
    <row r="92647" hidden="1"/>
    <row r="92648" hidden="1"/>
    <row r="92649" hidden="1"/>
    <row r="92650" hidden="1"/>
    <row r="92651" hidden="1"/>
    <row r="92652" hidden="1"/>
    <row r="92653" hidden="1"/>
    <row r="92654" hidden="1"/>
    <row r="92655" hidden="1"/>
    <row r="92656" hidden="1"/>
    <row r="92657" hidden="1"/>
    <row r="92658" hidden="1"/>
    <row r="92659" hidden="1"/>
    <row r="92660" hidden="1"/>
    <row r="92661" hidden="1"/>
    <row r="92662" hidden="1"/>
    <row r="92663" hidden="1"/>
    <row r="92664" hidden="1"/>
    <row r="92665" hidden="1"/>
    <row r="92666" hidden="1"/>
    <row r="92667" hidden="1"/>
    <row r="92668" hidden="1"/>
    <row r="92669" hidden="1"/>
    <row r="92670" hidden="1"/>
    <row r="92671" hidden="1"/>
    <row r="92672" hidden="1"/>
    <row r="92673" hidden="1"/>
    <row r="92674" hidden="1"/>
    <row r="92675" hidden="1"/>
    <row r="92676" hidden="1"/>
    <row r="92677" hidden="1"/>
    <row r="92678" hidden="1"/>
    <row r="92679" hidden="1"/>
    <row r="92680" hidden="1"/>
    <row r="92681" hidden="1"/>
    <row r="92682" hidden="1"/>
    <row r="92683" hidden="1"/>
    <row r="92684" hidden="1"/>
    <row r="92685" hidden="1"/>
    <row r="92686" hidden="1"/>
    <row r="92687" hidden="1"/>
    <row r="92688" hidden="1"/>
    <row r="92689" hidden="1"/>
    <row r="92690" hidden="1"/>
    <row r="92691" hidden="1"/>
    <row r="92692" hidden="1"/>
    <row r="92693" hidden="1"/>
    <row r="92694" hidden="1"/>
    <row r="92695" hidden="1"/>
    <row r="92696" hidden="1"/>
    <row r="92697" hidden="1"/>
    <row r="92698" hidden="1"/>
    <row r="92699" hidden="1"/>
    <row r="92700" hidden="1"/>
    <row r="92701" hidden="1"/>
    <row r="92702" hidden="1"/>
    <row r="92703" hidden="1"/>
    <row r="92704" hidden="1"/>
    <row r="92705" hidden="1"/>
    <row r="92706" hidden="1"/>
    <row r="92707" hidden="1"/>
    <row r="92708" hidden="1"/>
    <row r="92709" hidden="1"/>
    <row r="92710" hidden="1"/>
    <row r="92711" hidden="1"/>
    <row r="92712" hidden="1"/>
    <row r="92713" hidden="1"/>
    <row r="92714" hidden="1"/>
    <row r="92715" hidden="1"/>
    <row r="92716" hidden="1"/>
    <row r="92717" hidden="1"/>
    <row r="92718" hidden="1"/>
    <row r="92719" hidden="1"/>
    <row r="92720" hidden="1"/>
    <row r="92721" hidden="1"/>
    <row r="92722" hidden="1"/>
    <row r="92723" hidden="1"/>
    <row r="92724" hidden="1"/>
    <row r="92725" hidden="1"/>
    <row r="92726" hidden="1"/>
    <row r="92727" hidden="1"/>
    <row r="92728" hidden="1"/>
    <row r="92729" hidden="1"/>
    <row r="92730" hidden="1"/>
    <row r="92731" hidden="1"/>
    <row r="92732" hidden="1"/>
    <row r="92733" hidden="1"/>
    <row r="92734" hidden="1"/>
    <row r="92735" hidden="1"/>
    <row r="92736" hidden="1"/>
    <row r="92737" hidden="1"/>
    <row r="92738" hidden="1"/>
    <row r="92739" hidden="1"/>
    <row r="92740" hidden="1"/>
    <row r="92741" hidden="1"/>
    <row r="92742" hidden="1"/>
    <row r="92743" hidden="1"/>
    <row r="92744" hidden="1"/>
    <row r="92745" hidden="1"/>
    <row r="92746" hidden="1"/>
    <row r="92747" hidden="1"/>
    <row r="92748" hidden="1"/>
    <row r="92749" hidden="1"/>
    <row r="92750" hidden="1"/>
    <row r="92751" hidden="1"/>
    <row r="92752" hidden="1"/>
    <row r="92753" hidden="1"/>
    <row r="92754" hidden="1"/>
    <row r="92755" hidden="1"/>
    <row r="92756" hidden="1"/>
    <row r="92757" hidden="1"/>
    <row r="92758" hidden="1"/>
    <row r="92759" hidden="1"/>
    <row r="92760" hidden="1"/>
    <row r="92761" hidden="1"/>
    <row r="92762" hidden="1"/>
    <row r="92763" hidden="1"/>
    <row r="92764" hidden="1"/>
    <row r="92765" hidden="1"/>
    <row r="92766" hidden="1"/>
    <row r="92767" hidden="1"/>
    <row r="92768" hidden="1"/>
    <row r="92769" hidden="1"/>
    <row r="92770" hidden="1"/>
    <row r="92771" hidden="1"/>
    <row r="92772" hidden="1"/>
    <row r="92773" hidden="1"/>
    <row r="92774" hidden="1"/>
    <row r="92775" hidden="1"/>
    <row r="92776" hidden="1"/>
    <row r="92777" hidden="1"/>
    <row r="92778" hidden="1"/>
    <row r="92779" hidden="1"/>
    <row r="92780" hidden="1"/>
    <row r="92781" hidden="1"/>
    <row r="92782" hidden="1"/>
    <row r="92783" hidden="1"/>
    <row r="92784" hidden="1"/>
    <row r="92785" hidden="1"/>
    <row r="92786" hidden="1"/>
    <row r="92787" hidden="1"/>
    <row r="92788" hidden="1"/>
    <row r="92789" hidden="1"/>
    <row r="92790" hidden="1"/>
    <row r="92791" hidden="1"/>
    <row r="92792" hidden="1"/>
    <row r="92793" hidden="1"/>
    <row r="92794" hidden="1"/>
    <row r="92795" hidden="1"/>
    <row r="92796" hidden="1"/>
    <row r="92797" hidden="1"/>
    <row r="92798" hidden="1"/>
    <row r="92799" hidden="1"/>
    <row r="92800" hidden="1"/>
    <row r="92801" hidden="1"/>
    <row r="92802" hidden="1"/>
    <row r="92803" hidden="1"/>
    <row r="92804" hidden="1"/>
    <row r="92805" hidden="1"/>
    <row r="92806" hidden="1"/>
    <row r="92807" hidden="1"/>
    <row r="92808" hidden="1"/>
    <row r="92809" hidden="1"/>
    <row r="92810" hidden="1"/>
    <row r="92811" hidden="1"/>
    <row r="92812" hidden="1"/>
    <row r="92813" hidden="1"/>
    <row r="92814" hidden="1"/>
    <row r="92815" hidden="1"/>
    <row r="92816" hidden="1"/>
    <row r="92817" hidden="1"/>
    <row r="92818" hidden="1"/>
    <row r="92819" hidden="1"/>
    <row r="92820" hidden="1"/>
    <row r="92821" hidden="1"/>
    <row r="92822" hidden="1"/>
    <row r="92823" hidden="1"/>
    <row r="92824" hidden="1"/>
    <row r="92825" hidden="1"/>
    <row r="92826" hidden="1"/>
    <row r="92827" hidden="1"/>
    <row r="92828" hidden="1"/>
    <row r="92829" hidden="1"/>
    <row r="92830" hidden="1"/>
    <row r="92831" hidden="1"/>
    <row r="92832" hidden="1"/>
    <row r="92833" hidden="1"/>
    <row r="92834" hidden="1"/>
    <row r="92835" hidden="1"/>
    <row r="92836" hidden="1"/>
    <row r="92837" hidden="1"/>
    <row r="92838" hidden="1"/>
    <row r="92839" hidden="1"/>
    <row r="92840" hidden="1"/>
    <row r="92841" hidden="1"/>
    <row r="92842" hidden="1"/>
    <row r="92843" hidden="1"/>
    <row r="92844" hidden="1"/>
    <row r="92845" hidden="1"/>
    <row r="92846" hidden="1"/>
    <row r="92847" hidden="1"/>
    <row r="92848" hidden="1"/>
    <row r="92849" hidden="1"/>
    <row r="92850" hidden="1"/>
    <row r="92851" hidden="1"/>
    <row r="92852" hidden="1"/>
    <row r="92853" hidden="1"/>
    <row r="92854" hidden="1"/>
    <row r="92855" hidden="1"/>
    <row r="92856" hidden="1"/>
    <row r="92857" hidden="1"/>
    <row r="92858" hidden="1"/>
    <row r="92859" hidden="1"/>
    <row r="92860" hidden="1"/>
    <row r="92861" hidden="1"/>
    <row r="92862" hidden="1"/>
    <row r="92863" hidden="1"/>
    <row r="92864" hidden="1"/>
    <row r="92865" hidden="1"/>
    <row r="92866" hidden="1"/>
    <row r="92867" hidden="1"/>
    <row r="92868" hidden="1"/>
    <row r="92869" hidden="1"/>
    <row r="92870" hidden="1"/>
    <row r="92871" hidden="1"/>
    <row r="92872" hidden="1"/>
    <row r="92873" hidden="1"/>
    <row r="92874" hidden="1"/>
    <row r="92875" hidden="1"/>
    <row r="92876" hidden="1"/>
    <row r="92877" hidden="1"/>
    <row r="92878" hidden="1"/>
    <row r="92879" hidden="1"/>
    <row r="92880" hidden="1"/>
    <row r="92881" hidden="1"/>
    <row r="92882" hidden="1"/>
    <row r="92883" hidden="1"/>
    <row r="92884" hidden="1"/>
    <row r="92885" hidden="1"/>
    <row r="92886" hidden="1"/>
    <row r="92887" hidden="1"/>
    <row r="92888" hidden="1"/>
    <row r="92889" hidden="1"/>
    <row r="92890" hidden="1"/>
    <row r="92891" hidden="1"/>
    <row r="92892" hidden="1"/>
    <row r="92893" hidden="1"/>
    <row r="92894" hidden="1"/>
    <row r="92895" hidden="1"/>
    <row r="92896" hidden="1"/>
    <row r="92897" hidden="1"/>
    <row r="92898" hidden="1"/>
    <row r="92899" hidden="1"/>
    <row r="92900" hidden="1"/>
    <row r="92901" hidden="1"/>
    <row r="92902" hidden="1"/>
    <row r="92903" hidden="1"/>
    <row r="92904" hidden="1"/>
    <row r="92905" hidden="1"/>
    <row r="92906" hidden="1"/>
    <row r="92907" hidden="1"/>
    <row r="92908" hidden="1"/>
    <row r="92909" hidden="1"/>
    <row r="92910" hidden="1"/>
    <row r="92911" hidden="1"/>
    <row r="92912" hidden="1"/>
    <row r="92913" hidden="1"/>
    <row r="92914" hidden="1"/>
    <row r="92915" hidden="1"/>
    <row r="92916" hidden="1"/>
    <row r="92917" hidden="1"/>
    <row r="92918" hidden="1"/>
    <row r="92919" hidden="1"/>
    <row r="92920" hidden="1"/>
    <row r="92921" hidden="1"/>
    <row r="92922" hidden="1"/>
    <row r="92923" hidden="1"/>
    <row r="92924" hidden="1"/>
    <row r="92925" hidden="1"/>
    <row r="92926" hidden="1"/>
    <row r="92927" hidden="1"/>
    <row r="92928" hidden="1"/>
    <row r="92929" hidden="1"/>
    <row r="92930" hidden="1"/>
    <row r="92931" hidden="1"/>
    <row r="92932" hidden="1"/>
    <row r="92933" hidden="1"/>
    <row r="92934" hidden="1"/>
    <row r="92935" hidden="1"/>
    <row r="92936" hidden="1"/>
    <row r="92937" hidden="1"/>
    <row r="92938" hidden="1"/>
    <row r="92939" hidden="1"/>
    <row r="92940" hidden="1"/>
    <row r="92941" hidden="1"/>
    <row r="92942" hidden="1"/>
    <row r="92943" hidden="1"/>
    <row r="92944" hidden="1"/>
    <row r="92945" hidden="1"/>
    <row r="92946" hidden="1"/>
    <row r="92947" hidden="1"/>
    <row r="92948" hidden="1"/>
    <row r="92949" hidden="1"/>
    <row r="92950" hidden="1"/>
    <row r="92951" hidden="1"/>
    <row r="92952" hidden="1"/>
    <row r="92953" hidden="1"/>
    <row r="92954" hidden="1"/>
    <row r="92955" hidden="1"/>
    <row r="92956" hidden="1"/>
    <row r="92957" hidden="1"/>
    <row r="92958" hidden="1"/>
    <row r="92959" hidden="1"/>
    <row r="92960" hidden="1"/>
    <row r="92961" hidden="1"/>
    <row r="92962" hidden="1"/>
    <row r="92963" hidden="1"/>
    <row r="92964" hidden="1"/>
    <row r="92965" hidden="1"/>
    <row r="92966" hidden="1"/>
    <row r="92967" hidden="1"/>
    <row r="92968" hidden="1"/>
    <row r="92969" hidden="1"/>
    <row r="92970" hidden="1"/>
    <row r="92971" hidden="1"/>
    <row r="92972" hidden="1"/>
    <row r="92973" hidden="1"/>
    <row r="92974" hidden="1"/>
    <row r="92975" hidden="1"/>
    <row r="92976" hidden="1"/>
    <row r="92977" hidden="1"/>
    <row r="92978" hidden="1"/>
    <row r="92979" hidden="1"/>
    <row r="92980" hidden="1"/>
    <row r="92981" hidden="1"/>
    <row r="92982" hidden="1"/>
    <row r="92983" hidden="1"/>
    <row r="92984" hidden="1"/>
    <row r="92985" hidden="1"/>
    <row r="92986" hidden="1"/>
    <row r="92987" hidden="1"/>
    <row r="92988" hidden="1"/>
    <row r="92989" hidden="1"/>
    <row r="92990" hidden="1"/>
    <row r="92991" hidden="1"/>
    <row r="92992" hidden="1"/>
    <row r="92993" hidden="1"/>
    <row r="92994" hidden="1"/>
    <row r="92995" hidden="1"/>
    <row r="92996" hidden="1"/>
    <row r="92997" hidden="1"/>
    <row r="92998" hidden="1"/>
    <row r="92999" hidden="1"/>
    <row r="93000" hidden="1"/>
    <row r="93001" hidden="1"/>
    <row r="93002" hidden="1"/>
    <row r="93003" hidden="1"/>
    <row r="93004" hidden="1"/>
    <row r="93005" hidden="1"/>
    <row r="93006" hidden="1"/>
    <row r="93007" hidden="1"/>
    <row r="93008" hidden="1"/>
    <row r="93009" hidden="1"/>
    <row r="93010" hidden="1"/>
    <row r="93011" hidden="1"/>
    <row r="93012" hidden="1"/>
    <row r="93013" hidden="1"/>
    <row r="93014" hidden="1"/>
    <row r="93015" hidden="1"/>
    <row r="93016" hidden="1"/>
    <row r="93017" hidden="1"/>
    <row r="93018" hidden="1"/>
    <row r="93019" hidden="1"/>
    <row r="93020" hidden="1"/>
    <row r="93021" hidden="1"/>
    <row r="93022" hidden="1"/>
    <row r="93023" hidden="1"/>
    <row r="93024" hidden="1"/>
    <row r="93025" hidden="1"/>
    <row r="93026" hidden="1"/>
    <row r="93027" hidden="1"/>
    <row r="93028" hidden="1"/>
    <row r="93029" hidden="1"/>
    <row r="93030" hidden="1"/>
    <row r="93031" hidden="1"/>
    <row r="93032" hidden="1"/>
    <row r="93033" hidden="1"/>
    <row r="93034" hidden="1"/>
    <row r="93035" hidden="1"/>
    <row r="93036" hidden="1"/>
    <row r="93037" hidden="1"/>
    <row r="93038" hidden="1"/>
    <row r="93039" hidden="1"/>
    <row r="93040" hidden="1"/>
    <row r="93041" hidden="1"/>
    <row r="93042" hidden="1"/>
    <row r="93043" hidden="1"/>
    <row r="93044" hidden="1"/>
    <row r="93045" hidden="1"/>
    <row r="93046" hidden="1"/>
    <row r="93047" hidden="1"/>
    <row r="93048" hidden="1"/>
    <row r="93049" hidden="1"/>
    <row r="93050" hidden="1"/>
    <row r="93051" hidden="1"/>
    <row r="93052" hidden="1"/>
    <row r="93053" hidden="1"/>
    <row r="93054" hidden="1"/>
    <row r="93055" hidden="1"/>
    <row r="93056" hidden="1"/>
    <row r="93057" hidden="1"/>
    <row r="93058" hidden="1"/>
    <row r="93059" hidden="1"/>
    <row r="93060" hidden="1"/>
    <row r="93061" hidden="1"/>
    <row r="93062" hidden="1"/>
    <row r="93063" hidden="1"/>
    <row r="93064" hidden="1"/>
    <row r="93065" hidden="1"/>
    <row r="93066" hidden="1"/>
    <row r="93067" hidden="1"/>
    <row r="93068" hidden="1"/>
    <row r="93069" hidden="1"/>
    <row r="93070" hidden="1"/>
    <row r="93071" hidden="1"/>
    <row r="93072" hidden="1"/>
    <row r="93073" hidden="1"/>
    <row r="93074" hidden="1"/>
    <row r="93075" hidden="1"/>
    <row r="93076" hidden="1"/>
    <row r="93077" hidden="1"/>
    <row r="93078" hidden="1"/>
    <row r="93079" hidden="1"/>
    <row r="93080" hidden="1"/>
    <row r="93081" hidden="1"/>
    <row r="93082" hidden="1"/>
    <row r="93083" hidden="1"/>
    <row r="93084" hidden="1"/>
    <row r="93085" hidden="1"/>
    <row r="93086" hidden="1"/>
    <row r="93087" hidden="1"/>
    <row r="93088" hidden="1"/>
    <row r="93089" hidden="1"/>
    <row r="93090" hidden="1"/>
    <row r="93091" hidden="1"/>
    <row r="93092" hidden="1"/>
    <row r="93093" hidden="1"/>
    <row r="93094" hidden="1"/>
    <row r="93095" hidden="1"/>
    <row r="93096" hidden="1"/>
    <row r="93097" hidden="1"/>
    <row r="93098" hidden="1"/>
    <row r="93099" hidden="1"/>
    <row r="93100" hidden="1"/>
    <row r="93101" hidden="1"/>
    <row r="93102" hidden="1"/>
    <row r="93103" hidden="1"/>
    <row r="93104" hidden="1"/>
    <row r="93105" hidden="1"/>
    <row r="93106" hidden="1"/>
    <row r="93107" hidden="1"/>
    <row r="93108" hidden="1"/>
    <row r="93109" hidden="1"/>
    <row r="93110" hidden="1"/>
    <row r="93111" hidden="1"/>
    <row r="93112" hidden="1"/>
    <row r="93113" hidden="1"/>
    <row r="93114" hidden="1"/>
    <row r="93115" hidden="1"/>
    <row r="93116" hidden="1"/>
    <row r="93117" hidden="1"/>
    <row r="93118" hidden="1"/>
    <row r="93119" hidden="1"/>
    <row r="93120" hidden="1"/>
    <row r="93121" hidden="1"/>
    <row r="93122" hidden="1"/>
    <row r="93123" hidden="1"/>
    <row r="93124" hidden="1"/>
    <row r="93125" hidden="1"/>
    <row r="93126" hidden="1"/>
    <row r="93127" hidden="1"/>
    <row r="93128" hidden="1"/>
    <row r="93129" hidden="1"/>
    <row r="93130" hidden="1"/>
    <row r="93131" hidden="1"/>
    <row r="93132" hidden="1"/>
    <row r="93133" hidden="1"/>
    <row r="93134" hidden="1"/>
    <row r="93135" hidden="1"/>
    <row r="93136" hidden="1"/>
    <row r="93137" hidden="1"/>
    <row r="93138" hidden="1"/>
    <row r="93139" hidden="1"/>
    <row r="93140" hidden="1"/>
    <row r="93141" hidden="1"/>
    <row r="93142" hidden="1"/>
    <row r="93143" hidden="1"/>
    <row r="93144" hidden="1"/>
    <row r="93145" hidden="1"/>
    <row r="93146" hidden="1"/>
    <row r="93147" hidden="1"/>
    <row r="93148" hidden="1"/>
    <row r="93149" hidden="1"/>
    <row r="93150" hidden="1"/>
    <row r="93151" hidden="1"/>
    <row r="93152" hidden="1"/>
    <row r="93153" hidden="1"/>
    <row r="93154" hidden="1"/>
    <row r="93155" hidden="1"/>
    <row r="93156" hidden="1"/>
    <row r="93157" hidden="1"/>
    <row r="93158" hidden="1"/>
    <row r="93159" hidden="1"/>
    <row r="93160" hidden="1"/>
    <row r="93161" hidden="1"/>
    <row r="93162" hidden="1"/>
    <row r="93163" hidden="1"/>
    <row r="93164" hidden="1"/>
    <row r="93165" hidden="1"/>
    <row r="93166" hidden="1"/>
    <row r="93167" hidden="1"/>
    <row r="93168" hidden="1"/>
    <row r="93169" hidden="1"/>
    <row r="93170" hidden="1"/>
    <row r="93171" hidden="1"/>
    <row r="93172" hidden="1"/>
    <row r="93173" hidden="1"/>
    <row r="93174" hidden="1"/>
    <row r="93175" hidden="1"/>
    <row r="93176" hidden="1"/>
    <row r="93177" hidden="1"/>
    <row r="93178" hidden="1"/>
    <row r="93179" hidden="1"/>
    <row r="93180" hidden="1"/>
    <row r="93181" hidden="1"/>
    <row r="93182" hidden="1"/>
    <row r="93183" hidden="1"/>
    <row r="93184" hidden="1"/>
    <row r="93185" hidden="1"/>
    <row r="93186" hidden="1"/>
    <row r="93187" hidden="1"/>
    <row r="93188" hidden="1"/>
    <row r="93189" hidden="1"/>
    <row r="93190" hidden="1"/>
    <row r="93191" hidden="1"/>
    <row r="93192" hidden="1"/>
    <row r="93193" hidden="1"/>
    <row r="93194" hidden="1"/>
    <row r="93195" hidden="1"/>
    <row r="93196" hidden="1"/>
    <row r="93197" hidden="1"/>
    <row r="93198" hidden="1"/>
    <row r="93199" hidden="1"/>
    <row r="93200" hidden="1"/>
    <row r="93201" hidden="1"/>
    <row r="93202" hidden="1"/>
    <row r="93203" hidden="1"/>
    <row r="93204" hidden="1"/>
    <row r="93205" hidden="1"/>
    <row r="93206" hidden="1"/>
    <row r="93207" hidden="1"/>
    <row r="93208" hidden="1"/>
    <row r="93209" hidden="1"/>
    <row r="93210" hidden="1"/>
    <row r="93211" hidden="1"/>
    <row r="93212" hidden="1"/>
    <row r="93213" hidden="1"/>
    <row r="93214" hidden="1"/>
    <row r="93215" hidden="1"/>
    <row r="93216" hidden="1"/>
    <row r="93217" hidden="1"/>
    <row r="93218" hidden="1"/>
    <row r="93219" hidden="1"/>
    <row r="93220" hidden="1"/>
    <row r="93221" hidden="1"/>
    <row r="93222" hidden="1"/>
    <row r="93223" hidden="1"/>
    <row r="93224" hidden="1"/>
    <row r="93225" hidden="1"/>
    <row r="93226" hidden="1"/>
    <row r="93227" hidden="1"/>
    <row r="93228" hidden="1"/>
    <row r="93229" hidden="1"/>
    <row r="93230" hidden="1"/>
    <row r="93231" hidden="1"/>
    <row r="93232" hidden="1"/>
    <row r="93233" hidden="1"/>
    <row r="93234" hidden="1"/>
    <row r="93235" hidden="1"/>
    <row r="93236" hidden="1"/>
    <row r="93237" hidden="1"/>
    <row r="93238" hidden="1"/>
    <row r="93239" hidden="1"/>
    <row r="93240" hidden="1"/>
    <row r="93241" hidden="1"/>
    <row r="93242" hidden="1"/>
    <row r="93243" hidden="1"/>
    <row r="93244" hidden="1"/>
    <row r="93245" hidden="1"/>
    <row r="93246" hidden="1"/>
    <row r="93247" hidden="1"/>
    <row r="93248" hidden="1"/>
    <row r="93249" hidden="1"/>
    <row r="93250" hidden="1"/>
    <row r="93251" hidden="1"/>
    <row r="93252" hidden="1"/>
    <row r="93253" hidden="1"/>
    <row r="93254" hidden="1"/>
    <row r="93255" hidden="1"/>
    <row r="93256" hidden="1"/>
    <row r="93257" hidden="1"/>
    <row r="93258" hidden="1"/>
    <row r="93259" hidden="1"/>
    <row r="93260" hidden="1"/>
    <row r="93261" hidden="1"/>
    <row r="93262" hidden="1"/>
    <row r="93263" hidden="1"/>
    <row r="93264" hidden="1"/>
    <row r="93265" hidden="1"/>
    <row r="93266" hidden="1"/>
    <row r="93267" hidden="1"/>
    <row r="93268" hidden="1"/>
    <row r="93269" hidden="1"/>
    <row r="93270" hidden="1"/>
    <row r="93271" hidden="1"/>
    <row r="93272" hidden="1"/>
    <row r="93273" hidden="1"/>
    <row r="93274" hidden="1"/>
    <row r="93275" hidden="1"/>
    <row r="93276" hidden="1"/>
    <row r="93277" hidden="1"/>
    <row r="93278" hidden="1"/>
    <row r="93279" hidden="1"/>
    <row r="93280" hidden="1"/>
    <row r="93281" hidden="1"/>
    <row r="93282" hidden="1"/>
    <row r="93283" hidden="1"/>
    <row r="93284" hidden="1"/>
    <row r="93285" hidden="1"/>
    <row r="93286" hidden="1"/>
    <row r="93287" hidden="1"/>
    <row r="93288" hidden="1"/>
    <row r="93289" hidden="1"/>
    <row r="93290" hidden="1"/>
    <row r="93291" hidden="1"/>
    <row r="93292" hidden="1"/>
    <row r="93293" hidden="1"/>
    <row r="93294" hidden="1"/>
    <row r="93295" hidden="1"/>
    <row r="93296" hidden="1"/>
    <row r="93297" hidden="1"/>
    <row r="93298" hidden="1"/>
    <row r="93299" hidden="1"/>
    <row r="93300" hidden="1"/>
    <row r="93301" hidden="1"/>
    <row r="93302" hidden="1"/>
    <row r="93303" hidden="1"/>
    <row r="93304" hidden="1"/>
    <row r="93305" hidden="1"/>
    <row r="93306" hidden="1"/>
    <row r="93307" hidden="1"/>
    <row r="93308" hidden="1"/>
    <row r="93309" hidden="1"/>
    <row r="93310" hidden="1"/>
    <row r="93311" hidden="1"/>
    <row r="93312" hidden="1"/>
    <row r="93313" hidden="1"/>
    <row r="93314" hidden="1"/>
    <row r="93315" hidden="1"/>
    <row r="93316" hidden="1"/>
    <row r="93317" hidden="1"/>
    <row r="93318" hidden="1"/>
    <row r="93319" hidden="1"/>
    <row r="93320" hidden="1"/>
    <row r="93321" hidden="1"/>
    <row r="93322" hidden="1"/>
    <row r="93323" hidden="1"/>
    <row r="93324" hidden="1"/>
    <row r="93325" hidden="1"/>
    <row r="93326" hidden="1"/>
    <row r="93327" hidden="1"/>
    <row r="93328" hidden="1"/>
    <row r="93329" hidden="1"/>
    <row r="93330" hidden="1"/>
    <row r="93331" hidden="1"/>
    <row r="93332" hidden="1"/>
    <row r="93333" hidden="1"/>
    <row r="93334" hidden="1"/>
    <row r="93335" hidden="1"/>
    <row r="93336" hidden="1"/>
    <row r="93337" hidden="1"/>
    <row r="93338" hidden="1"/>
    <row r="93339" hidden="1"/>
    <row r="93340" hidden="1"/>
    <row r="93341" hidden="1"/>
    <row r="93342" hidden="1"/>
    <row r="93343" hidden="1"/>
    <row r="93344" hidden="1"/>
    <row r="93345" hidden="1"/>
    <row r="93346" hidden="1"/>
    <row r="93347" hidden="1"/>
    <row r="93348" hidden="1"/>
    <row r="93349" hidden="1"/>
    <row r="93350" hidden="1"/>
    <row r="93351" hidden="1"/>
    <row r="93352" hidden="1"/>
    <row r="93353" hidden="1"/>
    <row r="93354" hidden="1"/>
    <row r="93355" hidden="1"/>
    <row r="93356" hidden="1"/>
    <row r="93357" hidden="1"/>
    <row r="93358" hidden="1"/>
    <row r="93359" hidden="1"/>
    <row r="93360" hidden="1"/>
    <row r="93361" hidden="1"/>
    <row r="93362" hidden="1"/>
    <row r="93363" hidden="1"/>
    <row r="93364" hidden="1"/>
    <row r="93365" hidden="1"/>
    <row r="93366" hidden="1"/>
    <row r="93367" hidden="1"/>
    <row r="93368" hidden="1"/>
    <row r="93369" hidden="1"/>
    <row r="93370" hidden="1"/>
    <row r="93371" hidden="1"/>
    <row r="93372" hidden="1"/>
    <row r="93373" hidden="1"/>
    <row r="93374" hidden="1"/>
    <row r="93375" hidden="1"/>
    <row r="93376" hidden="1"/>
    <row r="93377" hidden="1"/>
    <row r="93378" hidden="1"/>
    <row r="93379" hidden="1"/>
    <row r="93380" hidden="1"/>
    <row r="93381" hidden="1"/>
    <row r="93382" hidden="1"/>
    <row r="93383" hidden="1"/>
    <row r="93384" hidden="1"/>
    <row r="93385" hidden="1"/>
    <row r="93386" hidden="1"/>
    <row r="93387" hidden="1"/>
    <row r="93388" hidden="1"/>
    <row r="93389" hidden="1"/>
    <row r="93390" hidden="1"/>
    <row r="93391" hidden="1"/>
    <row r="93392" hidden="1"/>
    <row r="93393" hidden="1"/>
    <row r="93394" hidden="1"/>
    <row r="93395" hidden="1"/>
    <row r="93396" hidden="1"/>
    <row r="93397" hidden="1"/>
    <row r="93398" hidden="1"/>
    <row r="93399" hidden="1"/>
    <row r="93400" hidden="1"/>
    <row r="93401" hidden="1"/>
    <row r="93402" hidden="1"/>
    <row r="93403" hidden="1"/>
    <row r="93404" hidden="1"/>
    <row r="93405" hidden="1"/>
    <row r="93406" hidden="1"/>
    <row r="93407" hidden="1"/>
    <row r="93408" hidden="1"/>
    <row r="93409" hidden="1"/>
    <row r="93410" hidden="1"/>
    <row r="93411" hidden="1"/>
    <row r="93412" hidden="1"/>
    <row r="93413" hidden="1"/>
    <row r="93414" hidden="1"/>
    <row r="93415" hidden="1"/>
    <row r="93416" hidden="1"/>
    <row r="93417" hidden="1"/>
    <row r="93418" hidden="1"/>
    <row r="93419" hidden="1"/>
    <row r="93420" hidden="1"/>
    <row r="93421" hidden="1"/>
    <row r="93422" hidden="1"/>
    <row r="93423" hidden="1"/>
    <row r="93424" hidden="1"/>
    <row r="93425" hidden="1"/>
    <row r="93426" hidden="1"/>
    <row r="93427" hidden="1"/>
    <row r="93428" hidden="1"/>
    <row r="93429" hidden="1"/>
    <row r="93430" hidden="1"/>
    <row r="93431" hidden="1"/>
    <row r="93432" hidden="1"/>
    <row r="93433" hidden="1"/>
    <row r="93434" hidden="1"/>
    <row r="93435" hidden="1"/>
    <row r="93436" hidden="1"/>
    <row r="93437" hidden="1"/>
    <row r="93438" hidden="1"/>
    <row r="93439" hidden="1"/>
    <row r="93440" hidden="1"/>
    <row r="93441" hidden="1"/>
    <row r="93442" hidden="1"/>
    <row r="93443" hidden="1"/>
    <row r="93444" hidden="1"/>
    <row r="93445" hidden="1"/>
    <row r="93446" hidden="1"/>
    <row r="93447" hidden="1"/>
    <row r="93448" hidden="1"/>
    <row r="93449" hidden="1"/>
    <row r="93450" hidden="1"/>
    <row r="93451" hidden="1"/>
    <row r="93452" hidden="1"/>
    <row r="93453" hidden="1"/>
    <row r="93454" hidden="1"/>
    <row r="93455" hidden="1"/>
    <row r="93456" hidden="1"/>
    <row r="93457" hidden="1"/>
    <row r="93458" hidden="1"/>
    <row r="93459" hidden="1"/>
    <row r="93460" hidden="1"/>
    <row r="93461" hidden="1"/>
    <row r="93462" hidden="1"/>
    <row r="93463" hidden="1"/>
    <row r="93464" hidden="1"/>
    <row r="93465" hidden="1"/>
    <row r="93466" hidden="1"/>
    <row r="93467" hidden="1"/>
    <row r="93468" hidden="1"/>
    <row r="93469" hidden="1"/>
    <row r="93470" hidden="1"/>
    <row r="93471" hidden="1"/>
    <row r="93472" hidden="1"/>
    <row r="93473" hidden="1"/>
    <row r="93474" hidden="1"/>
    <row r="93475" hidden="1"/>
    <row r="93476" hidden="1"/>
    <row r="93477" hidden="1"/>
    <row r="93478" hidden="1"/>
    <row r="93479" hidden="1"/>
    <row r="93480" hidden="1"/>
    <row r="93481" hidden="1"/>
    <row r="93482" hidden="1"/>
    <row r="93483" hidden="1"/>
    <row r="93484" hidden="1"/>
    <row r="93485" hidden="1"/>
    <row r="93486" hidden="1"/>
    <row r="93487" hidden="1"/>
    <row r="93488" hidden="1"/>
    <row r="93489" hidden="1"/>
    <row r="93490" hidden="1"/>
    <row r="93491" hidden="1"/>
    <row r="93492" hidden="1"/>
    <row r="93493" hidden="1"/>
    <row r="93494" hidden="1"/>
    <row r="93495" hidden="1"/>
    <row r="93496" hidden="1"/>
    <row r="93497" hidden="1"/>
    <row r="93498" hidden="1"/>
    <row r="93499" hidden="1"/>
    <row r="93500" hidden="1"/>
    <row r="93501" hidden="1"/>
    <row r="93502" hidden="1"/>
    <row r="93503" hidden="1"/>
    <row r="93504" hidden="1"/>
    <row r="93505" hidden="1"/>
    <row r="93506" hidden="1"/>
    <row r="93507" hidden="1"/>
    <row r="93508" hidden="1"/>
    <row r="93509" hidden="1"/>
    <row r="93510" hidden="1"/>
    <row r="93511" hidden="1"/>
    <row r="93512" hidden="1"/>
    <row r="93513" hidden="1"/>
    <row r="93514" hidden="1"/>
    <row r="93515" hidden="1"/>
    <row r="93516" hidden="1"/>
    <row r="93517" hidden="1"/>
    <row r="93518" hidden="1"/>
    <row r="93519" hidden="1"/>
    <row r="93520" hidden="1"/>
    <row r="93521" hidden="1"/>
    <row r="93522" hidden="1"/>
    <row r="93523" hidden="1"/>
    <row r="93524" hidden="1"/>
    <row r="93525" hidden="1"/>
    <row r="93526" hidden="1"/>
    <row r="93527" hidden="1"/>
    <row r="93528" hidden="1"/>
    <row r="93529" hidden="1"/>
    <row r="93530" hidden="1"/>
    <row r="93531" hidden="1"/>
    <row r="93532" hidden="1"/>
    <row r="93533" hidden="1"/>
    <row r="93534" hidden="1"/>
    <row r="93535" hidden="1"/>
    <row r="93536" hidden="1"/>
    <row r="93537" hidden="1"/>
    <row r="93538" hidden="1"/>
    <row r="93539" hidden="1"/>
    <row r="93540" hidden="1"/>
    <row r="93541" hidden="1"/>
    <row r="93542" hidden="1"/>
    <row r="93543" hidden="1"/>
    <row r="93544" hidden="1"/>
    <row r="93545" hidden="1"/>
    <row r="93546" hidden="1"/>
    <row r="93547" hidden="1"/>
    <row r="93548" hidden="1"/>
    <row r="93549" hidden="1"/>
    <row r="93550" hidden="1"/>
    <row r="93551" hidden="1"/>
    <row r="93552" hidden="1"/>
    <row r="93553" hidden="1"/>
    <row r="93554" hidden="1"/>
    <row r="93555" hidden="1"/>
    <row r="93556" hidden="1"/>
    <row r="93557" hidden="1"/>
    <row r="93558" hidden="1"/>
    <row r="93559" hidden="1"/>
    <row r="93560" hidden="1"/>
    <row r="93561" hidden="1"/>
    <row r="93562" hidden="1"/>
    <row r="93563" hidden="1"/>
    <row r="93564" hidden="1"/>
    <row r="93565" hidden="1"/>
    <row r="93566" hidden="1"/>
    <row r="93567" hidden="1"/>
    <row r="93568" hidden="1"/>
    <row r="93569" hidden="1"/>
    <row r="93570" hidden="1"/>
    <row r="93571" hidden="1"/>
    <row r="93572" hidden="1"/>
    <row r="93573" hidden="1"/>
    <row r="93574" hidden="1"/>
    <row r="93575" hidden="1"/>
    <row r="93576" hidden="1"/>
    <row r="93577" hidden="1"/>
    <row r="93578" hidden="1"/>
    <row r="93579" hidden="1"/>
    <row r="93580" hidden="1"/>
    <row r="93581" hidden="1"/>
    <row r="93582" hidden="1"/>
    <row r="93583" hidden="1"/>
    <row r="93584" hidden="1"/>
    <row r="93585" hidden="1"/>
    <row r="93586" hidden="1"/>
    <row r="93587" hidden="1"/>
    <row r="93588" hidden="1"/>
    <row r="93589" hidden="1"/>
    <row r="93590" hidden="1"/>
    <row r="93591" hidden="1"/>
    <row r="93592" hidden="1"/>
    <row r="93593" hidden="1"/>
    <row r="93594" hidden="1"/>
    <row r="93595" hidden="1"/>
    <row r="93596" hidden="1"/>
    <row r="93597" hidden="1"/>
    <row r="93598" hidden="1"/>
    <row r="93599" hidden="1"/>
    <row r="93600" hidden="1"/>
    <row r="93601" hidden="1"/>
    <row r="93602" hidden="1"/>
    <row r="93603" hidden="1"/>
    <row r="93604" hidden="1"/>
    <row r="93605" hidden="1"/>
    <row r="93606" hidden="1"/>
    <row r="93607" hidden="1"/>
    <row r="93608" hidden="1"/>
    <row r="93609" hidden="1"/>
    <row r="93610" hidden="1"/>
    <row r="93611" hidden="1"/>
    <row r="93612" hidden="1"/>
    <row r="93613" hidden="1"/>
    <row r="93614" hidden="1"/>
    <row r="93615" hidden="1"/>
    <row r="93616" hidden="1"/>
    <row r="93617" hidden="1"/>
    <row r="93618" hidden="1"/>
    <row r="93619" hidden="1"/>
    <row r="93620" hidden="1"/>
    <row r="93621" hidden="1"/>
    <row r="93622" hidden="1"/>
    <row r="93623" hidden="1"/>
    <row r="93624" hidden="1"/>
    <row r="93625" hidden="1"/>
    <row r="93626" hidden="1"/>
    <row r="93627" hidden="1"/>
    <row r="93628" hidden="1"/>
    <row r="93629" hidden="1"/>
    <row r="93630" hidden="1"/>
    <row r="93631" hidden="1"/>
    <row r="93632" hidden="1"/>
    <row r="93633" hidden="1"/>
    <row r="93634" hidden="1"/>
    <row r="93635" hidden="1"/>
    <row r="93636" hidden="1"/>
    <row r="93637" hidden="1"/>
    <row r="93638" hidden="1"/>
    <row r="93639" hidden="1"/>
    <row r="93640" hidden="1"/>
    <row r="93641" hidden="1"/>
    <row r="93642" hidden="1"/>
    <row r="93643" hidden="1"/>
    <row r="93644" hidden="1"/>
    <row r="93645" hidden="1"/>
    <row r="93646" hidden="1"/>
    <row r="93647" hidden="1"/>
    <row r="93648" hidden="1"/>
    <row r="93649" hidden="1"/>
    <row r="93650" hidden="1"/>
    <row r="93651" hidden="1"/>
    <row r="93652" hidden="1"/>
    <row r="93653" hidden="1"/>
    <row r="93654" hidden="1"/>
    <row r="93655" hidden="1"/>
    <row r="93656" hidden="1"/>
    <row r="93657" hidden="1"/>
    <row r="93658" hidden="1"/>
    <row r="93659" hidden="1"/>
    <row r="93660" hidden="1"/>
    <row r="93661" hidden="1"/>
    <row r="93662" hidden="1"/>
    <row r="93663" hidden="1"/>
    <row r="93664" hidden="1"/>
    <row r="93665" hidden="1"/>
    <row r="93666" hidden="1"/>
    <row r="93667" hidden="1"/>
    <row r="93668" hidden="1"/>
    <row r="93669" hidden="1"/>
    <row r="93670" hidden="1"/>
    <row r="93671" hidden="1"/>
    <row r="93672" hidden="1"/>
    <row r="93673" hidden="1"/>
    <row r="93674" hidden="1"/>
    <row r="93675" hidden="1"/>
    <row r="93676" hidden="1"/>
    <row r="93677" hidden="1"/>
    <row r="93678" hidden="1"/>
    <row r="93679" hidden="1"/>
    <row r="93680" hidden="1"/>
    <row r="93681" hidden="1"/>
    <row r="93682" hidden="1"/>
    <row r="93683" hidden="1"/>
    <row r="93684" hidden="1"/>
    <row r="93685" hidden="1"/>
    <row r="93686" hidden="1"/>
    <row r="93687" hidden="1"/>
    <row r="93688" hidden="1"/>
    <row r="93689" hidden="1"/>
    <row r="93690" hidden="1"/>
    <row r="93691" hidden="1"/>
    <row r="93692" hidden="1"/>
    <row r="93693" hidden="1"/>
    <row r="93694" hidden="1"/>
    <row r="93695" hidden="1"/>
    <row r="93696" hidden="1"/>
    <row r="93697" hidden="1"/>
    <row r="93698" hidden="1"/>
    <row r="93699" hidden="1"/>
    <row r="93700" hidden="1"/>
    <row r="93701" hidden="1"/>
    <row r="93702" hidden="1"/>
    <row r="93703" hidden="1"/>
    <row r="93704" hidden="1"/>
    <row r="93705" hidden="1"/>
    <row r="93706" hidden="1"/>
    <row r="93707" hidden="1"/>
    <row r="93708" hidden="1"/>
    <row r="93709" hidden="1"/>
    <row r="93710" hidden="1"/>
    <row r="93711" hidden="1"/>
    <row r="93712" hidden="1"/>
    <row r="93713" hidden="1"/>
    <row r="93714" hidden="1"/>
    <row r="93715" hidden="1"/>
    <row r="93716" hidden="1"/>
    <row r="93717" hidden="1"/>
    <row r="93718" hidden="1"/>
    <row r="93719" hidden="1"/>
    <row r="93720" hidden="1"/>
    <row r="93721" hidden="1"/>
    <row r="93722" hidden="1"/>
    <row r="93723" hidden="1"/>
    <row r="93724" hidden="1"/>
    <row r="93725" hidden="1"/>
    <row r="93726" hidden="1"/>
    <row r="93727" hidden="1"/>
    <row r="93728" hidden="1"/>
    <row r="93729" hidden="1"/>
    <row r="93730" hidden="1"/>
    <row r="93731" hidden="1"/>
    <row r="93732" hidden="1"/>
    <row r="93733" hidden="1"/>
    <row r="93734" hidden="1"/>
    <row r="93735" hidden="1"/>
    <row r="93736" hidden="1"/>
    <row r="93737" hidden="1"/>
    <row r="93738" hidden="1"/>
    <row r="93739" hidden="1"/>
    <row r="93740" hidden="1"/>
    <row r="93741" hidden="1"/>
    <row r="93742" hidden="1"/>
    <row r="93743" hidden="1"/>
    <row r="93744" hidden="1"/>
    <row r="93745" hidden="1"/>
    <row r="93746" hidden="1"/>
    <row r="93747" hidden="1"/>
    <row r="93748" hidden="1"/>
    <row r="93749" hidden="1"/>
    <row r="93750" hidden="1"/>
    <row r="93751" hidden="1"/>
    <row r="93752" hidden="1"/>
    <row r="93753" hidden="1"/>
    <row r="93754" hidden="1"/>
    <row r="93755" hidden="1"/>
    <row r="93756" hidden="1"/>
    <row r="93757" hidden="1"/>
    <row r="93758" hidden="1"/>
    <row r="93759" hidden="1"/>
    <row r="93760" hidden="1"/>
    <row r="93761" hidden="1"/>
    <row r="93762" hidden="1"/>
    <row r="93763" hidden="1"/>
    <row r="93764" hidden="1"/>
    <row r="93765" hidden="1"/>
    <row r="93766" hidden="1"/>
    <row r="93767" hidden="1"/>
    <row r="93768" hidden="1"/>
    <row r="93769" hidden="1"/>
    <row r="93770" hidden="1"/>
    <row r="93771" hidden="1"/>
    <row r="93772" hidden="1"/>
    <row r="93773" hidden="1"/>
    <row r="93774" hidden="1"/>
    <row r="93775" hidden="1"/>
    <row r="93776" hidden="1"/>
    <row r="93777" hidden="1"/>
    <row r="93778" hidden="1"/>
    <row r="93779" hidden="1"/>
    <row r="93780" hidden="1"/>
    <row r="93781" hidden="1"/>
    <row r="93782" hidden="1"/>
    <row r="93783" hidden="1"/>
    <row r="93784" hidden="1"/>
    <row r="93785" hidden="1"/>
    <row r="93786" hidden="1"/>
    <row r="93787" hidden="1"/>
    <row r="93788" hidden="1"/>
    <row r="93789" hidden="1"/>
    <row r="93790" hidden="1"/>
    <row r="93791" hidden="1"/>
    <row r="93792" hidden="1"/>
    <row r="93793" hidden="1"/>
    <row r="93794" hidden="1"/>
    <row r="93795" hidden="1"/>
    <row r="93796" hidden="1"/>
    <row r="93797" hidden="1"/>
    <row r="93798" hidden="1"/>
    <row r="93799" hidden="1"/>
    <row r="93800" hidden="1"/>
    <row r="93801" hidden="1"/>
    <row r="93802" hidden="1"/>
    <row r="93803" hidden="1"/>
    <row r="93804" hidden="1"/>
    <row r="93805" hidden="1"/>
    <row r="93806" hidden="1"/>
    <row r="93807" hidden="1"/>
    <row r="93808" hidden="1"/>
    <row r="93809" hidden="1"/>
    <row r="93810" hidden="1"/>
    <row r="93811" hidden="1"/>
    <row r="93812" hidden="1"/>
    <row r="93813" hidden="1"/>
    <row r="93814" hidden="1"/>
    <row r="93815" hidden="1"/>
    <row r="93816" hidden="1"/>
    <row r="93817" hidden="1"/>
    <row r="93818" hidden="1"/>
    <row r="93819" hidden="1"/>
    <row r="93820" hidden="1"/>
    <row r="93821" hidden="1"/>
    <row r="93822" hidden="1"/>
    <row r="93823" hidden="1"/>
    <row r="93824" hidden="1"/>
    <row r="93825" hidden="1"/>
    <row r="93826" hidden="1"/>
    <row r="93827" hidden="1"/>
    <row r="93828" hidden="1"/>
    <row r="93829" hidden="1"/>
    <row r="93830" hidden="1"/>
    <row r="93831" hidden="1"/>
    <row r="93832" hidden="1"/>
    <row r="93833" hidden="1"/>
    <row r="93834" hidden="1"/>
    <row r="93835" hidden="1"/>
    <row r="93836" hidden="1"/>
    <row r="93837" hidden="1"/>
    <row r="93838" hidden="1"/>
    <row r="93839" hidden="1"/>
    <row r="93840" hidden="1"/>
    <row r="93841" hidden="1"/>
    <row r="93842" hidden="1"/>
    <row r="93843" hidden="1"/>
    <row r="93844" hidden="1"/>
    <row r="93845" hidden="1"/>
    <row r="93846" hidden="1"/>
    <row r="93847" hidden="1"/>
    <row r="93848" hidden="1"/>
    <row r="93849" hidden="1"/>
    <row r="93850" hidden="1"/>
    <row r="93851" hidden="1"/>
    <row r="93852" hidden="1"/>
    <row r="93853" hidden="1"/>
    <row r="93854" hidden="1"/>
    <row r="93855" hidden="1"/>
    <row r="93856" hidden="1"/>
    <row r="93857" hidden="1"/>
    <row r="93858" hidden="1"/>
    <row r="93859" hidden="1"/>
    <row r="93860" hidden="1"/>
    <row r="93861" hidden="1"/>
    <row r="93862" hidden="1"/>
    <row r="93863" hidden="1"/>
    <row r="93864" hidden="1"/>
    <row r="93865" hidden="1"/>
    <row r="93866" hidden="1"/>
    <row r="93867" hidden="1"/>
    <row r="93868" hidden="1"/>
    <row r="93869" hidden="1"/>
    <row r="93870" hidden="1"/>
    <row r="93871" hidden="1"/>
    <row r="93872" hidden="1"/>
    <row r="93873" hidden="1"/>
    <row r="93874" hidden="1"/>
    <row r="93875" hidden="1"/>
    <row r="93876" hidden="1"/>
    <row r="93877" hidden="1"/>
    <row r="93878" hidden="1"/>
    <row r="93879" hidden="1"/>
    <row r="93880" hidden="1"/>
    <row r="93881" hidden="1"/>
    <row r="93882" hidden="1"/>
    <row r="93883" hidden="1"/>
    <row r="93884" hidden="1"/>
    <row r="93885" hidden="1"/>
    <row r="93886" hidden="1"/>
    <row r="93887" hidden="1"/>
    <row r="93888" hidden="1"/>
    <row r="93889" hidden="1"/>
    <row r="93890" hidden="1"/>
    <row r="93891" hidden="1"/>
    <row r="93892" hidden="1"/>
    <row r="93893" hidden="1"/>
    <row r="93894" hidden="1"/>
    <row r="93895" hidden="1"/>
    <row r="93896" hidden="1"/>
    <row r="93897" hidden="1"/>
    <row r="93898" hidden="1"/>
    <row r="93899" hidden="1"/>
    <row r="93900" hidden="1"/>
    <row r="93901" hidden="1"/>
    <row r="93902" hidden="1"/>
    <row r="93903" hidden="1"/>
    <row r="93904" hidden="1"/>
    <row r="93905" hidden="1"/>
    <row r="93906" hidden="1"/>
    <row r="93907" hidden="1"/>
    <row r="93908" hidden="1"/>
    <row r="93909" hidden="1"/>
    <row r="93910" hidden="1"/>
    <row r="93911" hidden="1"/>
    <row r="93912" hidden="1"/>
    <row r="93913" hidden="1"/>
    <row r="93914" hidden="1"/>
    <row r="93915" hidden="1"/>
    <row r="93916" hidden="1"/>
    <row r="93917" hidden="1"/>
    <row r="93918" hidden="1"/>
    <row r="93919" hidden="1"/>
    <row r="93920" hidden="1"/>
    <row r="93921" hidden="1"/>
    <row r="93922" hidden="1"/>
    <row r="93923" hidden="1"/>
    <row r="93924" hidden="1"/>
    <row r="93925" hidden="1"/>
    <row r="93926" hidden="1"/>
    <row r="93927" hidden="1"/>
    <row r="93928" hidden="1"/>
    <row r="93929" hidden="1"/>
    <row r="93930" hidden="1"/>
    <row r="93931" hidden="1"/>
    <row r="93932" hidden="1"/>
    <row r="93933" hidden="1"/>
    <row r="93934" hidden="1"/>
    <row r="93935" hidden="1"/>
    <row r="93936" hidden="1"/>
    <row r="93937" hidden="1"/>
    <row r="93938" hidden="1"/>
    <row r="93939" hidden="1"/>
    <row r="93940" hidden="1"/>
    <row r="93941" hidden="1"/>
    <row r="93942" hidden="1"/>
    <row r="93943" hidden="1"/>
    <row r="93944" hidden="1"/>
    <row r="93945" hidden="1"/>
    <row r="93946" hidden="1"/>
    <row r="93947" hidden="1"/>
    <row r="93948" hidden="1"/>
    <row r="93949" hidden="1"/>
    <row r="93950" hidden="1"/>
    <row r="93951" hidden="1"/>
    <row r="93952" hidden="1"/>
    <row r="93953" hidden="1"/>
    <row r="93954" hidden="1"/>
    <row r="93955" hidden="1"/>
    <row r="93956" hidden="1"/>
    <row r="93957" hidden="1"/>
    <row r="93958" hidden="1"/>
    <row r="93959" hidden="1"/>
    <row r="93960" hidden="1"/>
    <row r="93961" hidden="1"/>
    <row r="93962" hidden="1"/>
    <row r="93963" hidden="1"/>
    <row r="93964" hidden="1"/>
    <row r="93965" hidden="1"/>
    <row r="93966" hidden="1"/>
    <row r="93967" hidden="1"/>
    <row r="93968" hidden="1"/>
    <row r="93969" hidden="1"/>
    <row r="93970" hidden="1"/>
    <row r="93971" hidden="1"/>
    <row r="93972" hidden="1"/>
    <row r="93973" hidden="1"/>
    <row r="93974" hidden="1"/>
    <row r="93975" hidden="1"/>
    <row r="93976" hidden="1"/>
    <row r="93977" hidden="1"/>
    <row r="93978" hidden="1"/>
    <row r="93979" hidden="1"/>
    <row r="93980" hidden="1"/>
    <row r="93981" hidden="1"/>
    <row r="93982" hidden="1"/>
    <row r="93983" hidden="1"/>
    <row r="93984" hidden="1"/>
    <row r="93985" hidden="1"/>
    <row r="93986" hidden="1"/>
    <row r="93987" hidden="1"/>
    <row r="93988" hidden="1"/>
    <row r="93989" hidden="1"/>
    <row r="93990" hidden="1"/>
    <row r="93991" hidden="1"/>
    <row r="93992" hidden="1"/>
    <row r="93993" hidden="1"/>
    <row r="93994" hidden="1"/>
    <row r="93995" hidden="1"/>
    <row r="93996" hidden="1"/>
    <row r="93997" hidden="1"/>
    <row r="93998" hidden="1"/>
    <row r="93999" hidden="1"/>
    <row r="94000" hidden="1"/>
    <row r="94001" hidden="1"/>
    <row r="94002" hidden="1"/>
    <row r="94003" hidden="1"/>
    <row r="94004" hidden="1"/>
    <row r="94005" hidden="1"/>
    <row r="94006" hidden="1"/>
    <row r="94007" hidden="1"/>
    <row r="94008" hidden="1"/>
    <row r="94009" hidden="1"/>
    <row r="94010" hidden="1"/>
    <row r="94011" hidden="1"/>
    <row r="94012" hidden="1"/>
    <row r="94013" hidden="1"/>
    <row r="94014" hidden="1"/>
    <row r="94015" hidden="1"/>
    <row r="94016" hidden="1"/>
    <row r="94017" hidden="1"/>
    <row r="94018" hidden="1"/>
    <row r="94019" hidden="1"/>
    <row r="94020" hidden="1"/>
    <row r="94021" hidden="1"/>
    <row r="94022" hidden="1"/>
    <row r="94023" hidden="1"/>
    <row r="94024" hidden="1"/>
    <row r="94025" hidden="1"/>
    <row r="94026" hidden="1"/>
    <row r="94027" hidden="1"/>
    <row r="94028" hidden="1"/>
    <row r="94029" hidden="1"/>
    <row r="94030" hidden="1"/>
    <row r="94031" hidden="1"/>
    <row r="94032" hidden="1"/>
    <row r="94033" hidden="1"/>
    <row r="94034" hidden="1"/>
    <row r="94035" hidden="1"/>
    <row r="94036" hidden="1"/>
    <row r="94037" hidden="1"/>
    <row r="94038" hidden="1"/>
    <row r="94039" hidden="1"/>
    <row r="94040" hidden="1"/>
    <row r="94041" hidden="1"/>
    <row r="94042" hidden="1"/>
    <row r="94043" hidden="1"/>
    <row r="94044" hidden="1"/>
    <row r="94045" hidden="1"/>
    <row r="94046" hidden="1"/>
    <row r="94047" hidden="1"/>
    <row r="94048" hidden="1"/>
    <row r="94049" hidden="1"/>
    <row r="94050" hidden="1"/>
    <row r="94051" hidden="1"/>
    <row r="94052" hidden="1"/>
    <row r="94053" hidden="1"/>
    <row r="94054" hidden="1"/>
    <row r="94055" hidden="1"/>
    <row r="94056" hidden="1"/>
    <row r="94057" hidden="1"/>
    <row r="94058" hidden="1"/>
    <row r="94059" hidden="1"/>
    <row r="94060" hidden="1"/>
    <row r="94061" hidden="1"/>
    <row r="94062" hidden="1"/>
    <row r="94063" hidden="1"/>
    <row r="94064" hidden="1"/>
    <row r="94065" hidden="1"/>
    <row r="94066" hidden="1"/>
    <row r="94067" hidden="1"/>
    <row r="94068" hidden="1"/>
    <row r="94069" hidden="1"/>
    <row r="94070" hidden="1"/>
    <row r="94071" hidden="1"/>
    <row r="94072" hidden="1"/>
    <row r="94073" hidden="1"/>
    <row r="94074" hidden="1"/>
    <row r="94075" hidden="1"/>
    <row r="94076" hidden="1"/>
    <row r="94077" hidden="1"/>
    <row r="94078" hidden="1"/>
    <row r="94079" hidden="1"/>
    <row r="94080" hidden="1"/>
    <row r="94081" hidden="1"/>
    <row r="94082" hidden="1"/>
    <row r="94083" hidden="1"/>
    <row r="94084" hidden="1"/>
    <row r="94085" hidden="1"/>
    <row r="94086" hidden="1"/>
    <row r="94087" hidden="1"/>
    <row r="94088" hidden="1"/>
    <row r="94089" hidden="1"/>
    <row r="94090" hidden="1"/>
    <row r="94091" hidden="1"/>
    <row r="94092" hidden="1"/>
    <row r="94093" hidden="1"/>
    <row r="94094" hidden="1"/>
    <row r="94095" hidden="1"/>
    <row r="94096" hidden="1"/>
    <row r="94097" hidden="1"/>
    <row r="94098" hidden="1"/>
    <row r="94099" hidden="1"/>
    <row r="94100" hidden="1"/>
    <row r="94101" hidden="1"/>
    <row r="94102" hidden="1"/>
    <row r="94103" hidden="1"/>
    <row r="94104" hidden="1"/>
    <row r="94105" hidden="1"/>
    <row r="94106" hidden="1"/>
    <row r="94107" hidden="1"/>
    <row r="94108" hidden="1"/>
    <row r="94109" hidden="1"/>
    <row r="94110" hidden="1"/>
    <row r="94111" hidden="1"/>
    <row r="94112" hidden="1"/>
    <row r="94113" hidden="1"/>
    <row r="94114" hidden="1"/>
    <row r="94115" hidden="1"/>
    <row r="94116" hidden="1"/>
    <row r="94117" hidden="1"/>
    <row r="94118" hidden="1"/>
    <row r="94119" hidden="1"/>
    <row r="94120" hidden="1"/>
    <row r="94121" hidden="1"/>
    <row r="94122" hidden="1"/>
    <row r="94123" hidden="1"/>
    <row r="94124" hidden="1"/>
    <row r="94125" hidden="1"/>
    <row r="94126" hidden="1"/>
    <row r="94127" hidden="1"/>
    <row r="94128" hidden="1"/>
    <row r="94129" hidden="1"/>
    <row r="94130" hidden="1"/>
    <row r="94131" hidden="1"/>
    <row r="94132" hidden="1"/>
    <row r="94133" hidden="1"/>
    <row r="94134" hidden="1"/>
    <row r="94135" hidden="1"/>
    <row r="94136" hidden="1"/>
    <row r="94137" hidden="1"/>
    <row r="94138" hidden="1"/>
    <row r="94139" hidden="1"/>
    <row r="94140" hidden="1"/>
    <row r="94141" hidden="1"/>
    <row r="94142" hidden="1"/>
    <row r="94143" hidden="1"/>
    <row r="94144" hidden="1"/>
    <row r="94145" hidden="1"/>
    <row r="94146" hidden="1"/>
    <row r="94147" hidden="1"/>
    <row r="94148" hidden="1"/>
    <row r="94149" hidden="1"/>
    <row r="94150" hidden="1"/>
    <row r="94151" hidden="1"/>
    <row r="94152" hidden="1"/>
    <row r="94153" hidden="1"/>
    <row r="94154" hidden="1"/>
    <row r="94155" hidden="1"/>
    <row r="94156" hidden="1"/>
    <row r="94157" hidden="1"/>
    <row r="94158" hidden="1"/>
    <row r="94159" hidden="1"/>
    <row r="94160" hidden="1"/>
    <row r="94161" hidden="1"/>
    <row r="94162" hidden="1"/>
    <row r="94163" hidden="1"/>
    <row r="94164" hidden="1"/>
    <row r="94165" hidden="1"/>
    <row r="94166" hidden="1"/>
    <row r="94167" hidden="1"/>
    <row r="94168" hidden="1"/>
    <row r="94169" hidden="1"/>
    <row r="94170" hidden="1"/>
    <row r="94171" hidden="1"/>
    <row r="94172" hidden="1"/>
    <row r="94173" hidden="1"/>
    <row r="94174" hidden="1"/>
    <row r="94175" hidden="1"/>
    <row r="94176" hidden="1"/>
    <row r="94177" hidden="1"/>
    <row r="94178" hidden="1"/>
    <row r="94179" hidden="1"/>
    <row r="94180" hidden="1"/>
    <row r="94181" hidden="1"/>
    <row r="94182" hidden="1"/>
    <row r="94183" hidden="1"/>
    <row r="94184" hidden="1"/>
    <row r="94185" hidden="1"/>
    <row r="94186" hidden="1"/>
    <row r="94187" hidden="1"/>
    <row r="94188" hidden="1"/>
    <row r="94189" hidden="1"/>
    <row r="94190" hidden="1"/>
    <row r="94191" hidden="1"/>
    <row r="94192" hidden="1"/>
    <row r="94193" hidden="1"/>
    <row r="94194" hidden="1"/>
    <row r="94195" hidden="1"/>
    <row r="94196" hidden="1"/>
    <row r="94197" hidden="1"/>
    <row r="94198" hidden="1"/>
    <row r="94199" hidden="1"/>
    <row r="94200" hidden="1"/>
    <row r="94201" hidden="1"/>
    <row r="94202" hidden="1"/>
    <row r="94203" hidden="1"/>
    <row r="94204" hidden="1"/>
    <row r="94205" hidden="1"/>
    <row r="94206" hidden="1"/>
    <row r="94207" hidden="1"/>
    <row r="94208" hidden="1"/>
    <row r="94209" hidden="1"/>
    <row r="94210" hidden="1"/>
    <row r="94211" hidden="1"/>
    <row r="94212" hidden="1"/>
    <row r="94213" hidden="1"/>
    <row r="94214" hidden="1"/>
    <row r="94215" hidden="1"/>
    <row r="94216" hidden="1"/>
    <row r="94217" hidden="1"/>
    <row r="94218" hidden="1"/>
    <row r="94219" hidden="1"/>
    <row r="94220" hidden="1"/>
    <row r="94221" hidden="1"/>
    <row r="94222" hidden="1"/>
    <row r="94223" hidden="1"/>
    <row r="94224" hidden="1"/>
    <row r="94225" hidden="1"/>
    <row r="94226" hidden="1"/>
    <row r="94227" hidden="1"/>
    <row r="94228" hidden="1"/>
    <row r="94229" hidden="1"/>
    <row r="94230" hidden="1"/>
    <row r="94231" hidden="1"/>
    <row r="94232" hidden="1"/>
    <row r="94233" hidden="1"/>
    <row r="94234" hidden="1"/>
    <row r="94235" hidden="1"/>
    <row r="94236" hidden="1"/>
    <row r="94237" hidden="1"/>
    <row r="94238" hidden="1"/>
    <row r="94239" hidden="1"/>
    <row r="94240" hidden="1"/>
    <row r="94241" hidden="1"/>
    <row r="94242" hidden="1"/>
    <row r="94243" hidden="1"/>
    <row r="94244" hidden="1"/>
    <row r="94245" hidden="1"/>
    <row r="94246" hidden="1"/>
    <row r="94247" hidden="1"/>
    <row r="94248" hidden="1"/>
    <row r="94249" hidden="1"/>
    <row r="94250" hidden="1"/>
    <row r="94251" hidden="1"/>
    <row r="94252" hidden="1"/>
    <row r="94253" hidden="1"/>
    <row r="94254" hidden="1"/>
    <row r="94255" hidden="1"/>
    <row r="94256" hidden="1"/>
    <row r="94257" hidden="1"/>
    <row r="94258" hidden="1"/>
    <row r="94259" hidden="1"/>
    <row r="94260" hidden="1"/>
    <row r="94261" hidden="1"/>
    <row r="94262" hidden="1"/>
    <row r="94263" hidden="1"/>
    <row r="94264" hidden="1"/>
    <row r="94265" hidden="1"/>
    <row r="94266" hidden="1"/>
    <row r="94267" hidden="1"/>
    <row r="94268" hidden="1"/>
    <row r="94269" hidden="1"/>
    <row r="94270" hidden="1"/>
    <row r="94271" hidden="1"/>
    <row r="94272" hidden="1"/>
    <row r="94273" hidden="1"/>
    <row r="94274" hidden="1"/>
    <row r="94275" hidden="1"/>
    <row r="94276" hidden="1"/>
    <row r="94277" hidden="1"/>
    <row r="94278" hidden="1"/>
    <row r="94279" hidden="1"/>
    <row r="94280" hidden="1"/>
    <row r="94281" hidden="1"/>
    <row r="94282" hidden="1"/>
    <row r="94283" hidden="1"/>
    <row r="94284" hidden="1"/>
    <row r="94285" hidden="1"/>
    <row r="94286" hidden="1"/>
    <row r="94287" hidden="1"/>
    <row r="94288" hidden="1"/>
    <row r="94289" hidden="1"/>
    <row r="94290" hidden="1"/>
    <row r="94291" hidden="1"/>
    <row r="94292" hidden="1"/>
    <row r="94293" hidden="1"/>
    <row r="94294" hidden="1"/>
    <row r="94295" hidden="1"/>
    <row r="94296" hidden="1"/>
    <row r="94297" hidden="1"/>
    <row r="94298" hidden="1"/>
    <row r="94299" hidden="1"/>
    <row r="94300" hidden="1"/>
    <row r="94301" hidden="1"/>
    <row r="94302" hidden="1"/>
    <row r="94303" hidden="1"/>
    <row r="94304" hidden="1"/>
    <row r="94305" hidden="1"/>
    <row r="94306" hidden="1"/>
    <row r="94307" hidden="1"/>
    <row r="94308" hidden="1"/>
    <row r="94309" hidden="1"/>
    <row r="94310" hidden="1"/>
    <row r="94311" hidden="1"/>
    <row r="94312" hidden="1"/>
    <row r="94313" hidden="1"/>
    <row r="94314" hidden="1"/>
    <row r="94315" hidden="1"/>
    <row r="94316" hidden="1"/>
    <row r="94317" hidden="1"/>
    <row r="94318" hidden="1"/>
    <row r="94319" hidden="1"/>
    <row r="94320" hidden="1"/>
    <row r="94321" hidden="1"/>
    <row r="94322" hidden="1"/>
    <row r="94323" hidden="1"/>
    <row r="94324" hidden="1"/>
    <row r="94325" hidden="1"/>
    <row r="94326" hidden="1"/>
    <row r="94327" hidden="1"/>
    <row r="94328" hidden="1"/>
    <row r="94329" hidden="1"/>
    <row r="94330" hidden="1"/>
    <row r="94331" hidden="1"/>
    <row r="94332" hidden="1"/>
    <row r="94333" hidden="1"/>
    <row r="94334" hidden="1"/>
    <row r="94335" hidden="1"/>
    <row r="94336" hidden="1"/>
    <row r="94337" hidden="1"/>
    <row r="94338" hidden="1"/>
    <row r="94339" hidden="1"/>
    <row r="94340" hidden="1"/>
    <row r="94341" hidden="1"/>
    <row r="94342" hidden="1"/>
    <row r="94343" hidden="1"/>
    <row r="94344" hidden="1"/>
    <row r="94345" hidden="1"/>
    <row r="94346" hidden="1"/>
    <row r="94347" hidden="1"/>
    <row r="94348" hidden="1"/>
    <row r="94349" hidden="1"/>
    <row r="94350" hidden="1"/>
    <row r="94351" hidden="1"/>
    <row r="94352" hidden="1"/>
    <row r="94353" hidden="1"/>
    <row r="94354" hidden="1"/>
    <row r="94355" hidden="1"/>
    <row r="94356" hidden="1"/>
    <row r="94357" hidden="1"/>
    <row r="94358" hidden="1"/>
    <row r="94359" hidden="1"/>
    <row r="94360" hidden="1"/>
    <row r="94361" hidden="1"/>
    <row r="94362" hidden="1"/>
    <row r="94363" hidden="1"/>
    <row r="94364" hidden="1"/>
    <row r="94365" hidden="1"/>
    <row r="94366" hidden="1"/>
    <row r="94367" hidden="1"/>
    <row r="94368" hidden="1"/>
    <row r="94369" hidden="1"/>
    <row r="94370" hidden="1"/>
    <row r="94371" hidden="1"/>
    <row r="94372" hidden="1"/>
    <row r="94373" hidden="1"/>
    <row r="94374" hidden="1"/>
    <row r="94375" hidden="1"/>
    <row r="94376" hidden="1"/>
    <row r="94377" hidden="1"/>
    <row r="94378" hidden="1"/>
    <row r="94379" hidden="1"/>
    <row r="94380" hidden="1"/>
    <row r="94381" hidden="1"/>
    <row r="94382" hidden="1"/>
    <row r="94383" hidden="1"/>
    <row r="94384" hidden="1"/>
    <row r="94385" hidden="1"/>
    <row r="94386" hidden="1"/>
    <row r="94387" hidden="1"/>
    <row r="94388" hidden="1"/>
    <row r="94389" hidden="1"/>
    <row r="94390" hidden="1"/>
    <row r="94391" hidden="1"/>
    <row r="94392" hidden="1"/>
    <row r="94393" hidden="1"/>
    <row r="94394" hidden="1"/>
    <row r="94395" hidden="1"/>
    <row r="94396" hidden="1"/>
    <row r="94397" hidden="1"/>
    <row r="94398" hidden="1"/>
    <row r="94399" hidden="1"/>
    <row r="94400" hidden="1"/>
    <row r="94401" hidden="1"/>
    <row r="94402" hidden="1"/>
    <row r="94403" hidden="1"/>
    <row r="94404" hidden="1"/>
    <row r="94405" hidden="1"/>
    <row r="94406" hidden="1"/>
    <row r="94407" hidden="1"/>
    <row r="94408" hidden="1"/>
    <row r="94409" hidden="1"/>
    <row r="94410" hidden="1"/>
    <row r="94411" hidden="1"/>
    <row r="94412" hidden="1"/>
    <row r="94413" hidden="1"/>
    <row r="94414" hidden="1"/>
    <row r="94415" hidden="1"/>
    <row r="94416" hidden="1"/>
    <row r="94417" hidden="1"/>
    <row r="94418" hidden="1"/>
    <row r="94419" hidden="1"/>
    <row r="94420" hidden="1"/>
    <row r="94421" hidden="1"/>
    <row r="94422" hidden="1"/>
    <row r="94423" hidden="1"/>
    <row r="94424" hidden="1"/>
    <row r="94425" hidden="1"/>
    <row r="94426" hidden="1"/>
    <row r="94427" hidden="1"/>
    <row r="94428" hidden="1"/>
    <row r="94429" hidden="1"/>
    <row r="94430" hidden="1"/>
    <row r="94431" hidden="1"/>
    <row r="94432" hidden="1"/>
    <row r="94433" hidden="1"/>
    <row r="94434" hidden="1"/>
    <row r="94435" hidden="1"/>
    <row r="94436" hidden="1"/>
    <row r="94437" hidden="1"/>
    <row r="94438" hidden="1"/>
    <row r="94439" hidden="1"/>
    <row r="94440" hidden="1"/>
    <row r="94441" hidden="1"/>
    <row r="94442" hidden="1"/>
    <row r="94443" hidden="1"/>
    <row r="94444" hidden="1"/>
    <row r="94445" hidden="1"/>
    <row r="94446" hidden="1"/>
    <row r="94447" hidden="1"/>
    <row r="94448" hidden="1"/>
    <row r="94449" hidden="1"/>
    <row r="94450" hidden="1"/>
    <row r="94451" hidden="1"/>
    <row r="94452" hidden="1"/>
    <row r="94453" hidden="1"/>
    <row r="94454" hidden="1"/>
    <row r="94455" hidden="1"/>
    <row r="94456" hidden="1"/>
    <row r="94457" hidden="1"/>
    <row r="94458" hidden="1"/>
    <row r="94459" hidden="1"/>
    <row r="94460" hidden="1"/>
    <row r="94461" hidden="1"/>
    <row r="94462" hidden="1"/>
    <row r="94463" hidden="1"/>
    <row r="94464" hidden="1"/>
    <row r="94465" hidden="1"/>
    <row r="94466" hidden="1"/>
    <row r="94467" hidden="1"/>
    <row r="94468" hidden="1"/>
    <row r="94469" hidden="1"/>
    <row r="94470" hidden="1"/>
    <row r="94471" hidden="1"/>
    <row r="94472" hidden="1"/>
    <row r="94473" hidden="1"/>
    <row r="94474" hidden="1"/>
    <row r="94475" hidden="1"/>
    <row r="94476" hidden="1"/>
    <row r="94477" hidden="1"/>
    <row r="94478" hidden="1"/>
    <row r="94479" hidden="1"/>
    <row r="94480" hidden="1"/>
    <row r="94481" hidden="1"/>
    <row r="94482" hidden="1"/>
    <row r="94483" hidden="1"/>
    <row r="94484" hidden="1"/>
    <row r="94485" hidden="1"/>
    <row r="94486" hidden="1"/>
    <row r="94487" hidden="1"/>
    <row r="94488" hidden="1"/>
    <row r="94489" hidden="1"/>
    <row r="94490" hidden="1"/>
    <row r="94491" hidden="1"/>
    <row r="94492" hidden="1"/>
    <row r="94493" hidden="1"/>
    <row r="94494" hidden="1"/>
    <row r="94495" hidden="1"/>
    <row r="94496" hidden="1"/>
    <row r="94497" hidden="1"/>
    <row r="94498" hidden="1"/>
    <row r="94499" hidden="1"/>
    <row r="94500" hidden="1"/>
    <row r="94501" hidden="1"/>
    <row r="94502" hidden="1"/>
    <row r="94503" hidden="1"/>
    <row r="94504" hidden="1"/>
    <row r="94505" hidden="1"/>
    <row r="94506" hidden="1"/>
    <row r="94507" hidden="1"/>
    <row r="94508" hidden="1"/>
    <row r="94509" hidden="1"/>
    <row r="94510" hidden="1"/>
    <row r="94511" hidden="1"/>
    <row r="94512" hidden="1"/>
    <row r="94513" hidden="1"/>
    <row r="94514" hidden="1"/>
    <row r="94515" hidden="1"/>
    <row r="94516" hidden="1"/>
    <row r="94517" hidden="1"/>
    <row r="94518" hidden="1"/>
    <row r="94519" hidden="1"/>
    <row r="94520" hidden="1"/>
    <row r="94521" hidden="1"/>
    <row r="94522" hidden="1"/>
    <row r="94523" hidden="1"/>
    <row r="94524" hidden="1"/>
    <row r="94525" hidden="1"/>
    <row r="94526" hidden="1"/>
    <row r="94527" hidden="1"/>
    <row r="94528" hidden="1"/>
    <row r="94529" hidden="1"/>
    <row r="94530" hidden="1"/>
    <row r="94531" hidden="1"/>
    <row r="94532" hidden="1"/>
    <row r="94533" hidden="1"/>
    <row r="94534" hidden="1"/>
    <row r="94535" hidden="1"/>
    <row r="94536" hidden="1"/>
    <row r="94537" hidden="1"/>
    <row r="94538" hidden="1"/>
    <row r="94539" hidden="1"/>
    <row r="94540" hidden="1"/>
    <row r="94541" hidden="1"/>
    <row r="94542" hidden="1"/>
    <row r="94543" hidden="1"/>
    <row r="94544" hidden="1"/>
    <row r="94545" hidden="1"/>
    <row r="94546" hidden="1"/>
    <row r="94547" hidden="1"/>
    <row r="94548" hidden="1"/>
    <row r="94549" hidden="1"/>
    <row r="94550" hidden="1"/>
    <row r="94551" hidden="1"/>
    <row r="94552" hidden="1"/>
    <row r="94553" hidden="1"/>
    <row r="94554" hidden="1"/>
    <row r="94555" hidden="1"/>
    <row r="94556" hidden="1"/>
    <row r="94557" hidden="1"/>
    <row r="94558" hidden="1"/>
    <row r="94559" hidden="1"/>
    <row r="94560" hidden="1"/>
    <row r="94561" hidden="1"/>
    <row r="94562" hidden="1"/>
    <row r="94563" hidden="1"/>
    <row r="94564" hidden="1"/>
    <row r="94565" hidden="1"/>
    <row r="94566" hidden="1"/>
    <row r="94567" hidden="1"/>
    <row r="94568" hidden="1"/>
    <row r="94569" hidden="1"/>
    <row r="94570" hidden="1"/>
    <row r="94571" hidden="1"/>
    <row r="94572" hidden="1"/>
    <row r="94573" hidden="1"/>
    <row r="94574" hidden="1"/>
    <row r="94575" hidden="1"/>
    <row r="94576" hidden="1"/>
    <row r="94577" hidden="1"/>
    <row r="94578" hidden="1"/>
    <row r="94579" hidden="1"/>
    <row r="94580" hidden="1"/>
    <row r="94581" hidden="1"/>
    <row r="94582" hidden="1"/>
    <row r="94583" hidden="1"/>
    <row r="94584" hidden="1"/>
    <row r="94585" hidden="1"/>
    <row r="94586" hidden="1"/>
    <row r="94587" hidden="1"/>
    <row r="94588" hidden="1"/>
    <row r="94589" hidden="1"/>
    <row r="94590" hidden="1"/>
    <row r="94591" hidden="1"/>
    <row r="94592" hidden="1"/>
    <row r="94593" hidden="1"/>
    <row r="94594" hidden="1"/>
    <row r="94595" hidden="1"/>
    <row r="94596" hidden="1"/>
    <row r="94597" hidden="1"/>
    <row r="94598" hidden="1"/>
    <row r="94599" hidden="1"/>
    <row r="94600" hidden="1"/>
    <row r="94601" hidden="1"/>
    <row r="94602" hidden="1"/>
    <row r="94603" hidden="1"/>
    <row r="94604" hidden="1"/>
    <row r="94605" hidden="1"/>
    <row r="94606" hidden="1"/>
    <row r="94607" hidden="1"/>
    <row r="94608" hidden="1"/>
    <row r="94609" hidden="1"/>
    <row r="94610" hidden="1"/>
    <row r="94611" hidden="1"/>
    <row r="94612" hidden="1"/>
    <row r="94613" hidden="1"/>
    <row r="94614" hidden="1"/>
    <row r="94615" hidden="1"/>
    <row r="94616" hidden="1"/>
    <row r="94617" hidden="1"/>
    <row r="94618" hidden="1"/>
    <row r="94619" hidden="1"/>
    <row r="94620" hidden="1"/>
    <row r="94621" hidden="1"/>
    <row r="94622" hidden="1"/>
    <row r="94623" hidden="1"/>
    <row r="94624" hidden="1"/>
    <row r="94625" hidden="1"/>
    <row r="94626" hidden="1"/>
    <row r="94627" hidden="1"/>
    <row r="94628" hidden="1"/>
    <row r="94629" hidden="1"/>
    <row r="94630" hidden="1"/>
    <row r="94631" hidden="1"/>
    <row r="94632" hidden="1"/>
    <row r="94633" hidden="1"/>
    <row r="94634" hidden="1"/>
    <row r="94635" hidden="1"/>
    <row r="94636" hidden="1"/>
    <row r="94637" hidden="1"/>
    <row r="94638" hidden="1"/>
    <row r="94639" hidden="1"/>
    <row r="94640" hidden="1"/>
    <row r="94641" hidden="1"/>
    <row r="94642" hidden="1"/>
    <row r="94643" hidden="1"/>
    <row r="94644" hidden="1"/>
    <row r="94645" hidden="1"/>
    <row r="94646" hidden="1"/>
    <row r="94647" hidden="1"/>
    <row r="94648" hidden="1"/>
    <row r="94649" hidden="1"/>
    <row r="94650" hidden="1"/>
    <row r="94651" hidden="1"/>
    <row r="94652" hidden="1"/>
    <row r="94653" hidden="1"/>
    <row r="94654" hidden="1"/>
    <row r="94655" hidden="1"/>
    <row r="94656" hidden="1"/>
    <row r="94657" hidden="1"/>
    <row r="94658" hidden="1"/>
    <row r="94659" hidden="1"/>
    <row r="94660" hidden="1"/>
    <row r="94661" hidden="1"/>
    <row r="94662" hidden="1"/>
    <row r="94663" hidden="1"/>
    <row r="94664" hidden="1"/>
    <row r="94665" hidden="1"/>
    <row r="94666" hidden="1"/>
    <row r="94667" hidden="1"/>
    <row r="94668" hidden="1"/>
    <row r="94669" hidden="1"/>
    <row r="94670" hidden="1"/>
    <row r="94671" hidden="1"/>
    <row r="94672" hidden="1"/>
    <row r="94673" hidden="1"/>
    <row r="94674" hidden="1"/>
    <row r="94675" hidden="1"/>
    <row r="94676" hidden="1"/>
    <row r="94677" hidden="1"/>
    <row r="94678" hidden="1"/>
    <row r="94679" hidden="1"/>
    <row r="94680" hidden="1"/>
    <row r="94681" hidden="1"/>
    <row r="94682" hidden="1"/>
    <row r="94683" hidden="1"/>
    <row r="94684" hidden="1"/>
    <row r="94685" hidden="1"/>
    <row r="94686" hidden="1"/>
    <row r="94687" hidden="1"/>
    <row r="94688" hidden="1"/>
    <row r="94689" hidden="1"/>
    <row r="94690" hidden="1"/>
    <row r="94691" hidden="1"/>
    <row r="94692" hidden="1"/>
    <row r="94693" hidden="1"/>
    <row r="94694" hidden="1"/>
    <row r="94695" hidden="1"/>
    <row r="94696" hidden="1"/>
    <row r="94697" hidden="1"/>
    <row r="94698" hidden="1"/>
    <row r="94699" hidden="1"/>
    <row r="94700" hidden="1"/>
    <row r="94701" hidden="1"/>
    <row r="94702" hidden="1"/>
    <row r="94703" hidden="1"/>
    <row r="94704" hidden="1"/>
    <row r="94705" hidden="1"/>
    <row r="94706" hidden="1"/>
    <row r="94707" hidden="1"/>
    <row r="94708" hidden="1"/>
    <row r="94709" hidden="1"/>
    <row r="94710" hidden="1"/>
    <row r="94711" hidden="1"/>
    <row r="94712" hidden="1"/>
    <row r="94713" hidden="1"/>
    <row r="94714" hidden="1"/>
    <row r="94715" hidden="1"/>
    <row r="94716" hidden="1"/>
    <row r="94717" hidden="1"/>
    <row r="94718" hidden="1"/>
    <row r="94719" hidden="1"/>
    <row r="94720" hidden="1"/>
    <row r="94721" hidden="1"/>
    <row r="94722" hidden="1"/>
    <row r="94723" hidden="1"/>
    <row r="94724" hidden="1"/>
    <row r="94725" hidden="1"/>
    <row r="94726" hidden="1"/>
    <row r="94727" hidden="1"/>
    <row r="94728" hidden="1"/>
    <row r="94729" hidden="1"/>
    <row r="94730" hidden="1"/>
    <row r="94731" hidden="1"/>
    <row r="94732" hidden="1"/>
    <row r="94733" hidden="1"/>
    <row r="94734" hidden="1"/>
    <row r="94735" hidden="1"/>
    <row r="94736" hidden="1"/>
    <row r="94737" hidden="1"/>
    <row r="94738" hidden="1"/>
    <row r="94739" hidden="1"/>
    <row r="94740" hidden="1"/>
    <row r="94741" hidden="1"/>
    <row r="94742" hidden="1"/>
    <row r="94743" hidden="1"/>
    <row r="94744" hidden="1"/>
    <row r="94745" hidden="1"/>
    <row r="94746" hidden="1"/>
    <row r="94747" hidden="1"/>
    <row r="94748" hidden="1"/>
    <row r="94749" hidden="1"/>
    <row r="94750" hidden="1"/>
    <row r="94751" hidden="1"/>
    <row r="94752" hidden="1"/>
    <row r="94753" hidden="1"/>
    <row r="94754" hidden="1"/>
    <row r="94755" hidden="1"/>
    <row r="94756" hidden="1"/>
    <row r="94757" hidden="1"/>
    <row r="94758" hidden="1"/>
    <row r="94759" hidden="1"/>
    <row r="94760" hidden="1"/>
    <row r="94761" hidden="1"/>
    <row r="94762" hidden="1"/>
    <row r="94763" hidden="1"/>
    <row r="94764" hidden="1"/>
    <row r="94765" hidden="1"/>
    <row r="94766" hidden="1"/>
    <row r="94767" hidden="1"/>
    <row r="94768" hidden="1"/>
    <row r="94769" hidden="1"/>
    <row r="94770" hidden="1"/>
    <row r="94771" hidden="1"/>
    <row r="94772" hidden="1"/>
    <row r="94773" hidden="1"/>
    <row r="94774" hidden="1"/>
    <row r="94775" hidden="1"/>
    <row r="94776" hidden="1"/>
    <row r="94777" hidden="1"/>
    <row r="94778" hidden="1"/>
    <row r="94779" hidden="1"/>
    <row r="94780" hidden="1"/>
    <row r="94781" hidden="1"/>
    <row r="94782" hidden="1"/>
    <row r="94783" hidden="1"/>
    <row r="94784" hidden="1"/>
    <row r="94785" hidden="1"/>
    <row r="94786" hidden="1"/>
    <row r="94787" hidden="1"/>
    <row r="94788" hidden="1"/>
    <row r="94789" hidden="1"/>
    <row r="94790" hidden="1"/>
    <row r="94791" hidden="1"/>
    <row r="94792" hidden="1"/>
    <row r="94793" hidden="1"/>
    <row r="94794" hidden="1"/>
    <row r="94795" hidden="1"/>
    <row r="94796" hidden="1"/>
    <row r="94797" hidden="1"/>
    <row r="94798" hidden="1"/>
    <row r="94799" hidden="1"/>
    <row r="94800" hidden="1"/>
    <row r="94801" hidden="1"/>
    <row r="94802" hidden="1"/>
    <row r="94803" hidden="1"/>
    <row r="94804" hidden="1"/>
    <row r="94805" hidden="1"/>
    <row r="94806" hidden="1"/>
    <row r="94807" hidden="1"/>
    <row r="94808" hidden="1"/>
    <row r="94809" hidden="1"/>
    <row r="94810" hidden="1"/>
    <row r="94811" hidden="1"/>
    <row r="94812" hidden="1"/>
    <row r="94813" hidden="1"/>
    <row r="94814" hidden="1"/>
    <row r="94815" hidden="1"/>
    <row r="94816" hidden="1"/>
    <row r="94817" hidden="1"/>
    <row r="94818" hidden="1"/>
    <row r="94819" hidden="1"/>
    <row r="94820" hidden="1"/>
    <row r="94821" hidden="1"/>
    <row r="94822" hidden="1"/>
    <row r="94823" hidden="1"/>
    <row r="94824" hidden="1"/>
    <row r="94825" hidden="1"/>
    <row r="94826" hidden="1"/>
    <row r="94827" hidden="1"/>
    <row r="94828" hidden="1"/>
    <row r="94829" hidden="1"/>
    <row r="94830" hidden="1"/>
    <row r="94831" hidden="1"/>
    <row r="94832" hidden="1"/>
    <row r="94833" hidden="1"/>
    <row r="94834" hidden="1"/>
    <row r="94835" hidden="1"/>
    <row r="94836" hidden="1"/>
    <row r="94837" hidden="1"/>
    <row r="94838" hidden="1"/>
    <row r="94839" hidden="1"/>
    <row r="94840" hidden="1"/>
    <row r="94841" hidden="1"/>
    <row r="94842" hidden="1"/>
    <row r="94843" hidden="1"/>
    <row r="94844" hidden="1"/>
    <row r="94845" hidden="1"/>
    <row r="94846" hidden="1"/>
    <row r="94847" hidden="1"/>
    <row r="94848" hidden="1"/>
    <row r="94849" hidden="1"/>
    <row r="94850" hidden="1"/>
    <row r="94851" hidden="1"/>
    <row r="94852" hidden="1"/>
    <row r="94853" hidden="1"/>
    <row r="94854" hidden="1"/>
    <row r="94855" hidden="1"/>
    <row r="94856" hidden="1"/>
    <row r="94857" hidden="1"/>
    <row r="94858" hidden="1"/>
    <row r="94859" hidden="1"/>
    <row r="94860" hidden="1"/>
    <row r="94861" hidden="1"/>
    <row r="94862" hidden="1"/>
    <row r="94863" hidden="1"/>
    <row r="94864" hidden="1"/>
    <row r="94865" hidden="1"/>
    <row r="94866" hidden="1"/>
    <row r="94867" hidden="1"/>
    <row r="94868" hidden="1"/>
    <row r="94869" hidden="1"/>
    <row r="94870" hidden="1"/>
    <row r="94871" hidden="1"/>
    <row r="94872" hidden="1"/>
    <row r="94873" hidden="1"/>
    <row r="94874" hidden="1"/>
    <row r="94875" hidden="1"/>
    <row r="94876" hidden="1"/>
    <row r="94877" hidden="1"/>
    <row r="94878" hidden="1"/>
    <row r="94879" hidden="1"/>
    <row r="94880" hidden="1"/>
    <row r="94881" hidden="1"/>
    <row r="94882" hidden="1"/>
    <row r="94883" hidden="1"/>
    <row r="94884" hidden="1"/>
    <row r="94885" hidden="1"/>
    <row r="94886" hidden="1"/>
    <row r="94887" hidden="1"/>
    <row r="94888" hidden="1"/>
    <row r="94889" hidden="1"/>
    <row r="94890" hidden="1"/>
    <row r="94891" hidden="1"/>
    <row r="94892" hidden="1"/>
    <row r="94893" hidden="1"/>
    <row r="94894" hidden="1"/>
    <row r="94895" hidden="1"/>
    <row r="94896" hidden="1"/>
    <row r="94897" hidden="1"/>
    <row r="94898" hidden="1"/>
    <row r="94899" hidden="1"/>
    <row r="94900" hidden="1"/>
    <row r="94901" hidden="1"/>
    <row r="94902" hidden="1"/>
    <row r="94903" hidden="1"/>
    <row r="94904" hidden="1"/>
    <row r="94905" hidden="1"/>
    <row r="94906" hidden="1"/>
    <row r="94907" hidden="1"/>
    <row r="94908" hidden="1"/>
    <row r="94909" hidden="1"/>
    <row r="94910" hidden="1"/>
    <row r="94911" hidden="1"/>
    <row r="94912" hidden="1"/>
    <row r="94913" hidden="1"/>
    <row r="94914" hidden="1"/>
    <row r="94915" hidden="1"/>
    <row r="94916" hidden="1"/>
    <row r="94917" hidden="1"/>
    <row r="94918" hidden="1"/>
    <row r="94919" hidden="1"/>
    <row r="94920" hidden="1"/>
    <row r="94921" hidden="1"/>
    <row r="94922" hidden="1"/>
    <row r="94923" hidden="1"/>
    <row r="94924" hidden="1"/>
    <row r="94925" hidden="1"/>
    <row r="94926" hidden="1"/>
    <row r="94927" hidden="1"/>
    <row r="94928" hidden="1"/>
    <row r="94929" hidden="1"/>
    <row r="94930" hidden="1"/>
    <row r="94931" hidden="1"/>
    <row r="94932" hidden="1"/>
    <row r="94933" hidden="1"/>
    <row r="94934" hidden="1"/>
    <row r="94935" hidden="1"/>
    <row r="94936" hidden="1"/>
    <row r="94937" hidden="1"/>
    <row r="94938" hidden="1"/>
    <row r="94939" hidden="1"/>
    <row r="94940" hidden="1"/>
    <row r="94941" hidden="1"/>
    <row r="94942" hidden="1"/>
    <row r="94943" hidden="1"/>
    <row r="94944" hidden="1"/>
    <row r="94945" hidden="1"/>
    <row r="94946" hidden="1"/>
    <row r="94947" hidden="1"/>
    <row r="94948" hidden="1"/>
    <row r="94949" hidden="1"/>
    <row r="94950" hidden="1"/>
    <row r="94951" hidden="1"/>
    <row r="94952" hidden="1"/>
    <row r="94953" hidden="1"/>
    <row r="94954" hidden="1"/>
    <row r="94955" hidden="1"/>
    <row r="94956" hidden="1"/>
    <row r="94957" hidden="1"/>
    <row r="94958" hidden="1"/>
    <row r="94959" hidden="1"/>
    <row r="94960" hidden="1"/>
    <row r="94961" hidden="1"/>
    <row r="94962" hidden="1"/>
    <row r="94963" hidden="1"/>
    <row r="94964" hidden="1"/>
    <row r="94965" hidden="1"/>
    <row r="94966" hidden="1"/>
    <row r="94967" hidden="1"/>
    <row r="94968" hidden="1"/>
    <row r="94969" hidden="1"/>
    <row r="94970" hidden="1"/>
    <row r="94971" hidden="1"/>
    <row r="94972" hidden="1"/>
    <row r="94973" hidden="1"/>
    <row r="94974" hidden="1"/>
    <row r="94975" hidden="1"/>
    <row r="94976" hidden="1"/>
    <row r="94977" hidden="1"/>
    <row r="94978" hidden="1"/>
    <row r="94979" hidden="1"/>
    <row r="94980" hidden="1"/>
    <row r="94981" hidden="1"/>
    <row r="94982" hidden="1"/>
    <row r="94983" hidden="1"/>
    <row r="94984" hidden="1"/>
    <row r="94985" hidden="1"/>
    <row r="94986" hidden="1"/>
    <row r="94987" hidden="1"/>
    <row r="94988" hidden="1"/>
    <row r="94989" hidden="1"/>
    <row r="94990" hidden="1"/>
    <row r="94991" hidden="1"/>
    <row r="94992" hidden="1"/>
    <row r="94993" hidden="1"/>
    <row r="94994" hidden="1"/>
    <row r="94995" hidden="1"/>
    <row r="94996" hidden="1"/>
    <row r="94997" hidden="1"/>
    <row r="94998" hidden="1"/>
    <row r="94999" hidden="1"/>
    <row r="95000" hidden="1"/>
    <row r="95001" hidden="1"/>
    <row r="95002" hidden="1"/>
    <row r="95003" hidden="1"/>
    <row r="95004" hidden="1"/>
    <row r="95005" hidden="1"/>
    <row r="95006" hidden="1"/>
    <row r="95007" hidden="1"/>
    <row r="95008" hidden="1"/>
    <row r="95009" hidden="1"/>
    <row r="95010" hidden="1"/>
    <row r="95011" hidden="1"/>
    <row r="95012" hidden="1"/>
    <row r="95013" hidden="1"/>
    <row r="95014" hidden="1"/>
    <row r="95015" hidden="1"/>
    <row r="95016" hidden="1"/>
    <row r="95017" hidden="1"/>
    <row r="95018" hidden="1"/>
    <row r="95019" hidden="1"/>
    <row r="95020" hidden="1"/>
    <row r="95021" hidden="1"/>
    <row r="95022" hidden="1"/>
    <row r="95023" hidden="1"/>
    <row r="95024" hidden="1"/>
    <row r="95025" hidden="1"/>
    <row r="95026" hidden="1"/>
    <row r="95027" hidden="1"/>
    <row r="95028" hidden="1"/>
    <row r="95029" hidden="1"/>
    <row r="95030" hidden="1"/>
    <row r="95031" hidden="1"/>
    <row r="95032" hidden="1"/>
    <row r="95033" hidden="1"/>
    <row r="95034" hidden="1"/>
    <row r="95035" hidden="1"/>
    <row r="95036" hidden="1"/>
    <row r="95037" hidden="1"/>
    <row r="95038" hidden="1"/>
    <row r="95039" hidden="1"/>
    <row r="95040" hidden="1"/>
    <row r="95041" hidden="1"/>
    <row r="95042" hidden="1"/>
    <row r="95043" hidden="1"/>
    <row r="95044" hidden="1"/>
    <row r="95045" hidden="1"/>
    <row r="95046" hidden="1"/>
    <row r="95047" hidden="1"/>
    <row r="95048" hidden="1"/>
    <row r="95049" hidden="1"/>
    <row r="95050" hidden="1"/>
    <row r="95051" hidden="1"/>
    <row r="95052" hidden="1"/>
    <row r="95053" hidden="1"/>
    <row r="95054" hidden="1"/>
    <row r="95055" hidden="1"/>
    <row r="95056" hidden="1"/>
    <row r="95057" hidden="1"/>
    <row r="95058" hidden="1"/>
    <row r="95059" hidden="1"/>
    <row r="95060" hidden="1"/>
    <row r="95061" hidden="1"/>
    <row r="95062" hidden="1"/>
    <row r="95063" hidden="1"/>
    <row r="95064" hidden="1"/>
    <row r="95065" hidden="1"/>
    <row r="95066" hidden="1"/>
    <row r="95067" hidden="1"/>
    <row r="95068" hidden="1"/>
    <row r="95069" hidden="1"/>
    <row r="95070" hidden="1"/>
    <row r="95071" hidden="1"/>
    <row r="95072" hidden="1"/>
    <row r="95073" hidden="1"/>
    <row r="95074" hidden="1"/>
    <row r="95075" hidden="1"/>
    <row r="95076" hidden="1"/>
    <row r="95077" hidden="1"/>
    <row r="95078" hidden="1"/>
    <row r="95079" hidden="1"/>
    <row r="95080" hidden="1"/>
    <row r="95081" hidden="1"/>
    <row r="95082" hidden="1"/>
    <row r="95083" hidden="1"/>
    <row r="95084" hidden="1"/>
    <row r="95085" hidden="1"/>
    <row r="95086" hidden="1"/>
    <row r="95087" hidden="1"/>
    <row r="95088" hidden="1"/>
    <row r="95089" hidden="1"/>
    <row r="95090" hidden="1"/>
    <row r="95091" hidden="1"/>
    <row r="95092" hidden="1"/>
    <row r="95093" hidden="1"/>
    <row r="95094" hidden="1"/>
    <row r="95095" hidden="1"/>
    <row r="95096" hidden="1"/>
    <row r="95097" hidden="1"/>
    <row r="95098" hidden="1"/>
    <row r="95099" hidden="1"/>
    <row r="95100" hidden="1"/>
    <row r="95101" hidden="1"/>
    <row r="95102" hidden="1"/>
    <row r="95103" hidden="1"/>
    <row r="95104" hidden="1"/>
    <row r="95105" hidden="1"/>
    <row r="95106" hidden="1"/>
    <row r="95107" hidden="1"/>
    <row r="95108" hidden="1"/>
    <row r="95109" hidden="1"/>
    <row r="95110" hidden="1"/>
    <row r="95111" hidden="1"/>
    <row r="95112" hidden="1"/>
    <row r="95113" hidden="1"/>
    <row r="95114" hidden="1"/>
    <row r="95115" hidden="1"/>
    <row r="95116" hidden="1"/>
    <row r="95117" hidden="1"/>
    <row r="95118" hidden="1"/>
    <row r="95119" hidden="1"/>
    <row r="95120" hidden="1"/>
    <row r="95121" hidden="1"/>
    <row r="95122" hidden="1"/>
    <row r="95123" hidden="1"/>
    <row r="95124" hidden="1"/>
    <row r="95125" hidden="1"/>
    <row r="95126" hidden="1"/>
    <row r="95127" hidden="1"/>
    <row r="95128" hidden="1"/>
    <row r="95129" hidden="1"/>
    <row r="95130" hidden="1"/>
    <row r="95131" hidden="1"/>
    <row r="95132" hidden="1"/>
    <row r="95133" hidden="1"/>
    <row r="95134" hidden="1"/>
    <row r="95135" hidden="1"/>
    <row r="95136" hidden="1"/>
    <row r="95137" hidden="1"/>
    <row r="95138" hidden="1"/>
    <row r="95139" hidden="1"/>
    <row r="95140" hidden="1"/>
    <row r="95141" hidden="1"/>
    <row r="95142" hidden="1"/>
    <row r="95143" hidden="1"/>
    <row r="95144" hidden="1"/>
    <row r="95145" hidden="1"/>
    <row r="95146" hidden="1"/>
    <row r="95147" hidden="1"/>
    <row r="95148" hidden="1"/>
    <row r="95149" hidden="1"/>
    <row r="95150" hidden="1"/>
    <row r="95151" hidden="1"/>
    <row r="95152" hidden="1"/>
    <row r="95153" hidden="1"/>
    <row r="95154" hidden="1"/>
    <row r="95155" hidden="1"/>
    <row r="95156" hidden="1"/>
    <row r="95157" hidden="1"/>
    <row r="95158" hidden="1"/>
    <row r="95159" hidden="1"/>
    <row r="95160" hidden="1"/>
    <row r="95161" hidden="1"/>
    <row r="95162" hidden="1"/>
    <row r="95163" hidden="1"/>
    <row r="95164" hidden="1"/>
    <row r="95165" hidden="1"/>
    <row r="95166" hidden="1"/>
    <row r="95167" hidden="1"/>
    <row r="95168" hidden="1"/>
    <row r="95169" hidden="1"/>
    <row r="95170" hidden="1"/>
    <row r="95171" hidden="1"/>
    <row r="95172" hidden="1"/>
    <row r="95173" hidden="1"/>
    <row r="95174" hidden="1"/>
    <row r="95175" hidden="1"/>
    <row r="95176" hidden="1"/>
    <row r="95177" hidden="1"/>
    <row r="95178" hidden="1"/>
    <row r="95179" hidden="1"/>
    <row r="95180" hidden="1"/>
    <row r="95181" hidden="1"/>
    <row r="95182" hidden="1"/>
    <row r="95183" hidden="1"/>
    <row r="95184" hidden="1"/>
    <row r="95185" hidden="1"/>
    <row r="95186" hidden="1"/>
    <row r="95187" hidden="1"/>
    <row r="95188" hidden="1"/>
    <row r="95189" hidden="1"/>
    <row r="95190" hidden="1"/>
    <row r="95191" hidden="1"/>
    <row r="95192" hidden="1"/>
    <row r="95193" hidden="1"/>
    <row r="95194" hidden="1"/>
    <row r="95195" hidden="1"/>
    <row r="95196" hidden="1"/>
    <row r="95197" hidden="1"/>
    <row r="95198" hidden="1"/>
    <row r="95199" hidden="1"/>
    <row r="95200" hidden="1"/>
    <row r="95201" hidden="1"/>
    <row r="95202" hidden="1"/>
    <row r="95203" hidden="1"/>
    <row r="95204" hidden="1"/>
    <row r="95205" hidden="1"/>
    <row r="95206" hidden="1"/>
    <row r="95207" hidden="1"/>
    <row r="95208" hidden="1"/>
    <row r="95209" hidden="1"/>
    <row r="95210" hidden="1"/>
    <row r="95211" hidden="1"/>
    <row r="95212" hidden="1"/>
    <row r="95213" hidden="1"/>
    <row r="95214" hidden="1"/>
    <row r="95215" hidden="1"/>
    <row r="95216" hidden="1"/>
    <row r="95217" hidden="1"/>
    <row r="95218" hidden="1"/>
    <row r="95219" hidden="1"/>
    <row r="95220" hidden="1"/>
    <row r="95221" hidden="1"/>
    <row r="95222" hidden="1"/>
    <row r="95223" hidden="1"/>
    <row r="95224" hidden="1"/>
    <row r="95225" hidden="1"/>
    <row r="95226" hidden="1"/>
    <row r="95227" hidden="1"/>
    <row r="95228" hidden="1"/>
    <row r="95229" hidden="1"/>
    <row r="95230" hidden="1"/>
    <row r="95231" hidden="1"/>
    <row r="95232" hidden="1"/>
    <row r="95233" hidden="1"/>
    <row r="95234" hidden="1"/>
    <row r="95235" hidden="1"/>
    <row r="95236" hidden="1"/>
    <row r="95237" hidden="1"/>
    <row r="95238" hidden="1"/>
    <row r="95239" hidden="1"/>
    <row r="95240" hidden="1"/>
    <row r="95241" hidden="1"/>
    <row r="95242" hidden="1"/>
    <row r="95243" hidden="1"/>
    <row r="95244" hidden="1"/>
    <row r="95245" hidden="1"/>
    <row r="95246" hidden="1"/>
    <row r="95247" hidden="1"/>
    <row r="95248" hidden="1"/>
    <row r="95249" hidden="1"/>
    <row r="95250" hidden="1"/>
    <row r="95251" hidden="1"/>
    <row r="95252" hidden="1"/>
    <row r="95253" hidden="1"/>
    <row r="95254" hidden="1"/>
    <row r="95255" hidden="1"/>
    <row r="95256" hidden="1"/>
    <row r="95257" hidden="1"/>
    <row r="95258" hidden="1"/>
    <row r="95259" hidden="1"/>
    <row r="95260" hidden="1"/>
    <row r="95261" hidden="1"/>
    <row r="95262" hidden="1"/>
    <row r="95263" hidden="1"/>
    <row r="95264" hidden="1"/>
    <row r="95265" hidden="1"/>
    <row r="95266" hidden="1"/>
    <row r="95267" hidden="1"/>
    <row r="95268" hidden="1"/>
    <row r="95269" hidden="1"/>
    <row r="95270" hidden="1"/>
    <row r="95271" hidden="1"/>
    <row r="95272" hidden="1"/>
    <row r="95273" hidden="1"/>
    <row r="95274" hidden="1"/>
    <row r="95275" hidden="1"/>
    <row r="95276" hidden="1"/>
    <row r="95277" hidden="1"/>
    <row r="95278" hidden="1"/>
    <row r="95279" hidden="1"/>
    <row r="95280" hidden="1"/>
    <row r="95281" hidden="1"/>
    <row r="95282" hidden="1"/>
    <row r="95283" hidden="1"/>
    <row r="95284" hidden="1"/>
    <row r="95285" hidden="1"/>
    <row r="95286" hidden="1"/>
    <row r="95287" hidden="1"/>
    <row r="95288" hidden="1"/>
    <row r="95289" hidden="1"/>
    <row r="95290" hidden="1"/>
    <row r="95291" hidden="1"/>
    <row r="95292" hidden="1"/>
    <row r="95293" hidden="1"/>
    <row r="95294" hidden="1"/>
    <row r="95295" hidden="1"/>
    <row r="95296" hidden="1"/>
    <row r="95297" hidden="1"/>
    <row r="95298" hidden="1"/>
    <row r="95299" hidden="1"/>
    <row r="95300" hidden="1"/>
    <row r="95301" hidden="1"/>
    <row r="95302" hidden="1"/>
    <row r="95303" hidden="1"/>
    <row r="95304" hidden="1"/>
    <row r="95305" hidden="1"/>
    <row r="95306" hidden="1"/>
    <row r="95307" hidden="1"/>
    <row r="95308" hidden="1"/>
    <row r="95309" hidden="1"/>
    <row r="95310" hidden="1"/>
    <row r="95311" hidden="1"/>
    <row r="95312" hidden="1"/>
    <row r="95313" hidden="1"/>
    <row r="95314" hidden="1"/>
    <row r="95315" hidden="1"/>
    <row r="95316" hidden="1"/>
    <row r="95317" hidden="1"/>
    <row r="95318" hidden="1"/>
    <row r="95319" hidden="1"/>
    <row r="95320" hidden="1"/>
    <row r="95321" hidden="1"/>
    <row r="95322" hidden="1"/>
    <row r="95323" hidden="1"/>
    <row r="95324" hidden="1"/>
    <row r="95325" hidden="1"/>
    <row r="95326" hidden="1"/>
    <row r="95327" hidden="1"/>
    <row r="95328" hidden="1"/>
    <row r="95329" hidden="1"/>
    <row r="95330" hidden="1"/>
    <row r="95331" hidden="1"/>
    <row r="95332" hidden="1"/>
    <row r="95333" hidden="1"/>
    <row r="95334" hidden="1"/>
    <row r="95335" hidden="1"/>
    <row r="95336" hidden="1"/>
    <row r="95337" hidden="1"/>
    <row r="95338" hidden="1"/>
    <row r="95339" hidden="1"/>
    <row r="95340" hidden="1"/>
    <row r="95341" hidden="1"/>
    <row r="95342" hidden="1"/>
    <row r="95343" hidden="1"/>
    <row r="95344" hidden="1"/>
    <row r="95345" hidden="1"/>
    <row r="95346" hidden="1"/>
    <row r="95347" hidden="1"/>
    <row r="95348" hidden="1"/>
    <row r="95349" hidden="1"/>
    <row r="95350" hidden="1"/>
    <row r="95351" hidden="1"/>
    <row r="95352" hidden="1"/>
    <row r="95353" hidden="1"/>
    <row r="95354" hidden="1"/>
    <row r="95355" hidden="1"/>
    <row r="95356" hidden="1"/>
    <row r="95357" hidden="1"/>
    <row r="95358" hidden="1"/>
    <row r="95359" hidden="1"/>
    <row r="95360" hidden="1"/>
    <row r="95361" hidden="1"/>
    <row r="95362" hidden="1"/>
    <row r="95363" hidden="1"/>
    <row r="95364" hidden="1"/>
    <row r="95365" hidden="1"/>
    <row r="95366" hidden="1"/>
    <row r="95367" hidden="1"/>
    <row r="95368" hidden="1"/>
    <row r="95369" hidden="1"/>
    <row r="95370" hidden="1"/>
    <row r="95371" hidden="1"/>
    <row r="95372" hidden="1"/>
    <row r="95373" hidden="1"/>
    <row r="95374" hidden="1"/>
    <row r="95375" hidden="1"/>
    <row r="95376" hidden="1"/>
    <row r="95377" hidden="1"/>
    <row r="95378" hidden="1"/>
    <row r="95379" hidden="1"/>
    <row r="95380" hidden="1"/>
    <row r="95381" hidden="1"/>
    <row r="95382" hidden="1"/>
    <row r="95383" hidden="1"/>
    <row r="95384" hidden="1"/>
    <row r="95385" hidden="1"/>
    <row r="95386" hidden="1"/>
    <row r="95387" hidden="1"/>
    <row r="95388" hidden="1"/>
    <row r="95389" hidden="1"/>
    <row r="95390" hidden="1"/>
    <row r="95391" hidden="1"/>
    <row r="95392" hidden="1"/>
    <row r="95393" hidden="1"/>
    <row r="95394" hidden="1"/>
    <row r="95395" hidden="1"/>
    <row r="95396" hidden="1"/>
    <row r="95397" hidden="1"/>
    <row r="95398" hidden="1"/>
    <row r="95399" hidden="1"/>
    <row r="95400" hidden="1"/>
    <row r="95401" hidden="1"/>
    <row r="95402" hidden="1"/>
    <row r="95403" hidden="1"/>
    <row r="95404" hidden="1"/>
    <row r="95405" hidden="1"/>
    <row r="95406" hidden="1"/>
    <row r="95407" hidden="1"/>
    <row r="95408" hidden="1"/>
    <row r="95409" hidden="1"/>
    <row r="95410" hidden="1"/>
    <row r="95411" hidden="1"/>
    <row r="95412" hidden="1"/>
    <row r="95413" hidden="1"/>
    <row r="95414" hidden="1"/>
    <row r="95415" hidden="1"/>
    <row r="95416" hidden="1"/>
    <row r="95417" hidden="1"/>
    <row r="95418" hidden="1"/>
    <row r="95419" hidden="1"/>
    <row r="95420" hidden="1"/>
    <row r="95421" hidden="1"/>
    <row r="95422" hidden="1"/>
    <row r="95423" hidden="1"/>
    <row r="95424" hidden="1"/>
    <row r="95425" hidden="1"/>
    <row r="95426" hidden="1"/>
    <row r="95427" hidden="1"/>
    <row r="95428" hidden="1"/>
    <row r="95429" hidden="1"/>
    <row r="95430" hidden="1"/>
    <row r="95431" hidden="1"/>
    <row r="95432" hidden="1"/>
    <row r="95433" hidden="1"/>
    <row r="95434" hidden="1"/>
    <row r="95435" hidden="1"/>
    <row r="95436" hidden="1"/>
    <row r="95437" hidden="1"/>
    <row r="95438" hidden="1"/>
    <row r="95439" hidden="1"/>
    <row r="95440" hidden="1"/>
    <row r="95441" hidden="1"/>
    <row r="95442" hidden="1"/>
    <row r="95443" hidden="1"/>
    <row r="95444" hidden="1"/>
    <row r="95445" hidden="1"/>
    <row r="95446" hidden="1"/>
    <row r="95447" hidden="1"/>
    <row r="95448" hidden="1"/>
    <row r="95449" hidden="1"/>
    <row r="95450" hidden="1"/>
    <row r="95451" hidden="1"/>
    <row r="95452" hidden="1"/>
    <row r="95453" hidden="1"/>
    <row r="95454" hidden="1"/>
    <row r="95455" hidden="1"/>
    <row r="95456" hidden="1"/>
    <row r="95457" hidden="1"/>
    <row r="95458" hidden="1"/>
    <row r="95459" hidden="1"/>
    <row r="95460" hidden="1"/>
    <row r="95461" hidden="1"/>
    <row r="95462" hidden="1"/>
    <row r="95463" hidden="1"/>
    <row r="95464" hidden="1"/>
    <row r="95465" hidden="1"/>
    <row r="95466" hidden="1"/>
    <row r="95467" hidden="1"/>
    <row r="95468" hidden="1"/>
    <row r="95469" hidden="1"/>
    <row r="95470" hidden="1"/>
    <row r="95471" hidden="1"/>
    <row r="95472" hidden="1"/>
    <row r="95473" hidden="1"/>
    <row r="95474" hidden="1"/>
    <row r="95475" hidden="1"/>
    <row r="95476" hidden="1"/>
    <row r="95477" hidden="1"/>
    <row r="95478" hidden="1"/>
    <row r="95479" hidden="1"/>
    <row r="95480" hidden="1"/>
    <row r="95481" hidden="1"/>
    <row r="95482" hidden="1"/>
    <row r="95483" hidden="1"/>
    <row r="95484" hidden="1"/>
    <row r="95485" hidden="1"/>
    <row r="95486" hidden="1"/>
    <row r="95487" hidden="1"/>
    <row r="95488" hidden="1"/>
    <row r="95489" hidden="1"/>
    <row r="95490" hidden="1"/>
    <row r="95491" hidden="1"/>
    <row r="95492" hidden="1"/>
    <row r="95493" hidden="1"/>
    <row r="95494" hidden="1"/>
    <row r="95495" hidden="1"/>
    <row r="95496" hidden="1"/>
    <row r="95497" hidden="1"/>
    <row r="95498" hidden="1"/>
    <row r="95499" hidden="1"/>
    <row r="95500" hidden="1"/>
    <row r="95501" hidden="1"/>
    <row r="95502" hidden="1"/>
    <row r="95503" hidden="1"/>
    <row r="95504" hidden="1"/>
    <row r="95505" hidden="1"/>
    <row r="95506" hidden="1"/>
    <row r="95507" hidden="1"/>
    <row r="95508" hidden="1"/>
    <row r="95509" hidden="1"/>
    <row r="95510" hidden="1"/>
    <row r="95511" hidden="1"/>
    <row r="95512" hidden="1"/>
    <row r="95513" hidden="1"/>
    <row r="95514" hidden="1"/>
    <row r="95515" hidden="1"/>
    <row r="95516" hidden="1"/>
    <row r="95517" hidden="1"/>
    <row r="95518" hidden="1"/>
    <row r="95519" hidden="1"/>
    <row r="95520" hidden="1"/>
    <row r="95521" hidden="1"/>
    <row r="95522" hidden="1"/>
    <row r="95523" hidden="1"/>
    <row r="95524" hidden="1"/>
    <row r="95525" hidden="1"/>
    <row r="95526" hidden="1"/>
    <row r="95527" hidden="1"/>
    <row r="95528" hidden="1"/>
    <row r="95529" hidden="1"/>
    <row r="95530" hidden="1"/>
    <row r="95531" hidden="1"/>
    <row r="95532" hidden="1"/>
    <row r="95533" hidden="1"/>
    <row r="95534" hidden="1"/>
    <row r="95535" hidden="1"/>
    <row r="95536" hidden="1"/>
    <row r="95537" hidden="1"/>
    <row r="95538" hidden="1"/>
    <row r="95539" hidden="1"/>
    <row r="95540" hidden="1"/>
    <row r="95541" hidden="1"/>
    <row r="95542" hidden="1"/>
    <row r="95543" hidden="1"/>
    <row r="95544" hidden="1"/>
    <row r="95545" hidden="1"/>
    <row r="95546" hidden="1"/>
    <row r="95547" hidden="1"/>
    <row r="95548" hidden="1"/>
    <row r="95549" hidden="1"/>
    <row r="95550" hidden="1"/>
    <row r="95551" hidden="1"/>
    <row r="95552" hidden="1"/>
    <row r="95553" hidden="1"/>
    <row r="95554" hidden="1"/>
    <row r="95555" hidden="1"/>
    <row r="95556" hidden="1"/>
    <row r="95557" hidden="1"/>
    <row r="95558" hidden="1"/>
    <row r="95559" hidden="1"/>
    <row r="95560" hidden="1"/>
    <row r="95561" hidden="1"/>
    <row r="95562" hidden="1"/>
    <row r="95563" hidden="1"/>
    <row r="95564" hidden="1"/>
    <row r="95565" hidden="1"/>
    <row r="95566" hidden="1"/>
    <row r="95567" hidden="1"/>
    <row r="95568" hidden="1"/>
    <row r="95569" hidden="1"/>
    <row r="95570" hidden="1"/>
    <row r="95571" hidden="1"/>
    <row r="95572" hidden="1"/>
    <row r="95573" hidden="1"/>
    <row r="95574" hidden="1"/>
    <row r="95575" hidden="1"/>
    <row r="95576" hidden="1"/>
    <row r="95577" hidden="1"/>
    <row r="95578" hidden="1"/>
    <row r="95579" hidden="1"/>
    <row r="95580" hidden="1"/>
    <row r="95581" hidden="1"/>
    <row r="95582" hidden="1"/>
    <row r="95583" hidden="1"/>
    <row r="95584" hidden="1"/>
    <row r="95585" hidden="1"/>
    <row r="95586" hidden="1"/>
    <row r="95587" hidden="1"/>
    <row r="95588" hidden="1"/>
    <row r="95589" hidden="1"/>
    <row r="95590" hidden="1"/>
    <row r="95591" hidden="1"/>
    <row r="95592" hidden="1"/>
    <row r="95593" hidden="1"/>
    <row r="95594" hidden="1"/>
    <row r="95595" hidden="1"/>
    <row r="95596" hidden="1"/>
    <row r="95597" hidden="1"/>
    <row r="95598" hidden="1"/>
    <row r="95599" hidden="1"/>
    <row r="95600" hidden="1"/>
    <row r="95601" hidden="1"/>
    <row r="95602" hidden="1"/>
    <row r="95603" hidden="1"/>
    <row r="95604" hidden="1"/>
    <row r="95605" hidden="1"/>
    <row r="95606" hidden="1"/>
    <row r="95607" hidden="1"/>
    <row r="95608" hidden="1"/>
    <row r="95609" hidden="1"/>
    <row r="95610" hidden="1"/>
    <row r="95611" hidden="1"/>
    <row r="95612" hidden="1"/>
    <row r="95613" hidden="1"/>
    <row r="95614" hidden="1"/>
    <row r="95615" hidden="1"/>
    <row r="95616" hidden="1"/>
    <row r="95617" hidden="1"/>
    <row r="95618" hidden="1"/>
    <row r="95619" hidden="1"/>
    <row r="95620" hidden="1"/>
    <row r="95621" hidden="1"/>
    <row r="95622" hidden="1"/>
    <row r="95623" hidden="1"/>
    <row r="95624" hidden="1"/>
    <row r="95625" hidden="1"/>
    <row r="95626" hidden="1"/>
    <row r="95627" hidden="1"/>
    <row r="95628" hidden="1"/>
    <row r="95629" hidden="1"/>
    <row r="95630" hidden="1"/>
    <row r="95631" hidden="1"/>
    <row r="95632" hidden="1"/>
    <row r="95633" hidden="1"/>
    <row r="95634" hidden="1"/>
    <row r="95635" hidden="1"/>
    <row r="95636" hidden="1"/>
    <row r="95637" hidden="1"/>
    <row r="95638" hidden="1"/>
    <row r="95639" hidden="1"/>
    <row r="95640" hidden="1"/>
    <row r="95641" hidden="1"/>
    <row r="95642" hidden="1"/>
    <row r="95643" hidden="1"/>
    <row r="95644" hidden="1"/>
    <row r="95645" hidden="1"/>
    <row r="95646" hidden="1"/>
    <row r="95647" hidden="1"/>
    <row r="95648" hidden="1"/>
    <row r="95649" hidden="1"/>
    <row r="95650" hidden="1"/>
    <row r="95651" hidden="1"/>
    <row r="95652" hidden="1"/>
    <row r="95653" hidden="1"/>
    <row r="95654" hidden="1"/>
    <row r="95655" hidden="1"/>
    <row r="95656" hidden="1"/>
    <row r="95657" hidden="1"/>
    <row r="95658" hidden="1"/>
    <row r="95659" hidden="1"/>
    <row r="95660" hidden="1"/>
    <row r="95661" hidden="1"/>
    <row r="95662" hidden="1"/>
    <row r="95663" hidden="1"/>
    <row r="95664" hidden="1"/>
    <row r="95665" hidden="1"/>
    <row r="95666" hidden="1"/>
    <row r="95667" hidden="1"/>
    <row r="95668" hidden="1"/>
    <row r="95669" hidden="1"/>
    <row r="95670" hidden="1"/>
    <row r="95671" hidden="1"/>
    <row r="95672" hidden="1"/>
    <row r="95673" hidden="1"/>
    <row r="95674" hidden="1"/>
    <row r="95675" hidden="1"/>
    <row r="95676" hidden="1"/>
    <row r="95677" hidden="1"/>
    <row r="95678" hidden="1"/>
    <row r="95679" hidden="1"/>
    <row r="95680" hidden="1"/>
    <row r="95681" hidden="1"/>
    <row r="95682" hidden="1"/>
    <row r="95683" hidden="1"/>
    <row r="95684" hidden="1"/>
    <row r="95685" hidden="1"/>
    <row r="95686" hidden="1"/>
    <row r="95687" hidden="1"/>
    <row r="95688" hidden="1"/>
    <row r="95689" hidden="1"/>
    <row r="95690" hidden="1"/>
    <row r="95691" hidden="1"/>
    <row r="95692" hidden="1"/>
    <row r="95693" hidden="1"/>
    <row r="95694" hidden="1"/>
    <row r="95695" hidden="1"/>
    <row r="95696" hidden="1"/>
    <row r="95697" hidden="1"/>
    <row r="95698" hidden="1"/>
    <row r="95699" hidden="1"/>
    <row r="95700" hidden="1"/>
    <row r="95701" hidden="1"/>
    <row r="95702" hidden="1"/>
    <row r="95703" hidden="1"/>
    <row r="95704" hidden="1"/>
    <row r="95705" hidden="1"/>
    <row r="95706" hidden="1"/>
    <row r="95707" hidden="1"/>
    <row r="95708" hidden="1"/>
    <row r="95709" hidden="1"/>
    <row r="95710" hidden="1"/>
    <row r="95711" hidden="1"/>
    <row r="95712" hidden="1"/>
    <row r="95713" hidden="1"/>
    <row r="95714" hidden="1"/>
    <row r="95715" hidden="1"/>
    <row r="95716" hidden="1"/>
    <row r="95717" hidden="1"/>
    <row r="95718" hidden="1"/>
    <row r="95719" hidden="1"/>
    <row r="95720" hidden="1"/>
    <row r="95721" hidden="1"/>
    <row r="95722" hidden="1"/>
    <row r="95723" hidden="1"/>
    <row r="95724" hidden="1"/>
    <row r="95725" hidden="1"/>
    <row r="95726" hidden="1"/>
    <row r="95727" hidden="1"/>
    <row r="95728" hidden="1"/>
    <row r="95729" hidden="1"/>
    <row r="95730" hidden="1"/>
    <row r="95731" hidden="1"/>
    <row r="95732" hidden="1"/>
    <row r="95733" hidden="1"/>
    <row r="95734" hidden="1"/>
    <row r="95735" hidden="1"/>
    <row r="95736" hidden="1"/>
    <row r="95737" hidden="1"/>
    <row r="95738" hidden="1"/>
    <row r="95739" hidden="1"/>
    <row r="95740" hidden="1"/>
    <row r="95741" hidden="1"/>
    <row r="95742" hidden="1"/>
    <row r="95743" hidden="1"/>
    <row r="95744" hidden="1"/>
    <row r="95745" hidden="1"/>
    <row r="95746" hidden="1"/>
    <row r="95747" hidden="1"/>
    <row r="95748" hidden="1"/>
    <row r="95749" hidden="1"/>
    <row r="95750" hidden="1"/>
    <row r="95751" hidden="1"/>
    <row r="95752" hidden="1"/>
    <row r="95753" hidden="1"/>
    <row r="95754" hidden="1"/>
    <row r="95755" hidden="1"/>
    <row r="95756" hidden="1"/>
    <row r="95757" hidden="1"/>
    <row r="95758" hidden="1"/>
    <row r="95759" hidden="1"/>
    <row r="95760" hidden="1"/>
    <row r="95761" hidden="1"/>
    <row r="95762" hidden="1"/>
    <row r="95763" hidden="1"/>
    <row r="95764" hidden="1"/>
    <row r="95765" hidden="1"/>
    <row r="95766" hidden="1"/>
    <row r="95767" hidden="1"/>
    <row r="95768" hidden="1"/>
    <row r="95769" hidden="1"/>
    <row r="95770" hidden="1"/>
    <row r="95771" hidden="1"/>
    <row r="95772" hidden="1"/>
    <row r="95773" hidden="1"/>
    <row r="95774" hidden="1"/>
    <row r="95775" hidden="1"/>
    <row r="95776" hidden="1"/>
    <row r="95777" hidden="1"/>
    <row r="95778" hidden="1"/>
    <row r="95779" hidden="1"/>
    <row r="95780" hidden="1"/>
    <row r="95781" hidden="1"/>
    <row r="95782" hidden="1"/>
    <row r="95783" hidden="1"/>
    <row r="95784" hidden="1"/>
    <row r="95785" hidden="1"/>
    <row r="95786" hidden="1"/>
    <row r="95787" hidden="1"/>
    <row r="95788" hidden="1"/>
    <row r="95789" hidden="1"/>
    <row r="95790" hidden="1"/>
    <row r="95791" hidden="1"/>
    <row r="95792" hidden="1"/>
    <row r="95793" hidden="1"/>
    <row r="95794" hidden="1"/>
    <row r="95795" hidden="1"/>
    <row r="95796" hidden="1"/>
    <row r="95797" hidden="1"/>
    <row r="95798" hidden="1"/>
    <row r="95799" hidden="1"/>
    <row r="95800" hidden="1"/>
    <row r="95801" hidden="1"/>
    <row r="95802" hidden="1"/>
    <row r="95803" hidden="1"/>
    <row r="95804" hidden="1"/>
    <row r="95805" hidden="1"/>
    <row r="95806" hidden="1"/>
    <row r="95807" hidden="1"/>
    <row r="95808" hidden="1"/>
    <row r="95809" hidden="1"/>
    <row r="95810" hidden="1"/>
    <row r="95811" hidden="1"/>
    <row r="95812" hidden="1"/>
    <row r="95813" hidden="1"/>
    <row r="95814" hidden="1"/>
    <row r="95815" hidden="1"/>
    <row r="95816" hidden="1"/>
    <row r="95817" hidden="1"/>
    <row r="95818" hidden="1"/>
    <row r="95819" hidden="1"/>
    <row r="95820" hidden="1"/>
    <row r="95821" hidden="1"/>
    <row r="95822" hidden="1"/>
    <row r="95823" hidden="1"/>
    <row r="95824" hidden="1"/>
    <row r="95825" hidden="1"/>
    <row r="95826" hidden="1"/>
    <row r="95827" hidden="1"/>
    <row r="95828" hidden="1"/>
    <row r="95829" hidden="1"/>
    <row r="95830" hidden="1"/>
    <row r="95831" hidden="1"/>
    <row r="95832" hidden="1"/>
    <row r="95833" hidden="1"/>
    <row r="95834" hidden="1"/>
    <row r="95835" hidden="1"/>
    <row r="95836" hidden="1"/>
    <row r="95837" hidden="1"/>
    <row r="95838" hidden="1"/>
    <row r="95839" hidden="1"/>
    <row r="95840" hidden="1"/>
    <row r="95841" hidden="1"/>
    <row r="95842" hidden="1"/>
    <row r="95843" hidden="1"/>
    <row r="95844" hidden="1"/>
    <row r="95845" hidden="1"/>
    <row r="95846" hidden="1"/>
    <row r="95847" hidden="1"/>
    <row r="95848" hidden="1"/>
    <row r="95849" hidden="1"/>
    <row r="95850" hidden="1"/>
    <row r="95851" hidden="1"/>
    <row r="95852" hidden="1"/>
    <row r="95853" hidden="1"/>
    <row r="95854" hidden="1"/>
    <row r="95855" hidden="1"/>
    <row r="95856" hidden="1"/>
    <row r="95857" hidden="1"/>
    <row r="95858" hidden="1"/>
    <row r="95859" hidden="1"/>
    <row r="95860" hidden="1"/>
    <row r="95861" hidden="1"/>
    <row r="95862" hidden="1"/>
    <row r="95863" hidden="1"/>
    <row r="95864" hidden="1"/>
    <row r="95865" hidden="1"/>
    <row r="95866" hidden="1"/>
    <row r="95867" hidden="1"/>
    <row r="95868" hidden="1"/>
    <row r="95869" hidden="1"/>
    <row r="95870" hidden="1"/>
    <row r="95871" hidden="1"/>
    <row r="95872" hidden="1"/>
    <row r="95873" hidden="1"/>
    <row r="95874" hidden="1"/>
    <row r="95875" hidden="1"/>
    <row r="95876" hidden="1"/>
    <row r="95877" hidden="1"/>
    <row r="95878" hidden="1"/>
    <row r="95879" hidden="1"/>
    <row r="95880" hidden="1"/>
    <row r="95881" hidden="1"/>
    <row r="95882" hidden="1"/>
    <row r="95883" hidden="1"/>
    <row r="95884" hidden="1"/>
    <row r="95885" hidden="1"/>
    <row r="95886" hidden="1"/>
    <row r="95887" hidden="1"/>
    <row r="95888" hidden="1"/>
    <row r="95889" hidden="1"/>
    <row r="95890" hidden="1"/>
    <row r="95891" hidden="1"/>
    <row r="95892" hidden="1"/>
    <row r="95893" hidden="1"/>
    <row r="95894" hidden="1"/>
    <row r="95895" hidden="1"/>
    <row r="95896" hidden="1"/>
    <row r="95897" hidden="1"/>
    <row r="95898" hidden="1"/>
    <row r="95899" hidden="1"/>
    <row r="95900" hidden="1"/>
    <row r="95901" hidden="1"/>
    <row r="95902" hidden="1"/>
    <row r="95903" hidden="1"/>
    <row r="95904" hidden="1"/>
    <row r="95905" hidden="1"/>
    <row r="95906" hidden="1"/>
    <row r="95907" hidden="1"/>
    <row r="95908" hidden="1"/>
    <row r="95909" hidden="1"/>
    <row r="95910" hidden="1"/>
    <row r="95911" hidden="1"/>
    <row r="95912" hidden="1"/>
    <row r="95913" hidden="1"/>
    <row r="95914" hidden="1"/>
    <row r="95915" hidden="1"/>
    <row r="95916" hidden="1"/>
    <row r="95917" hidden="1"/>
    <row r="95918" hidden="1"/>
    <row r="95919" hidden="1"/>
    <row r="95920" hidden="1"/>
    <row r="95921" hidden="1"/>
    <row r="95922" hidden="1"/>
    <row r="95923" hidden="1"/>
    <row r="95924" hidden="1"/>
    <row r="95925" hidden="1"/>
    <row r="95926" hidden="1"/>
    <row r="95927" hidden="1"/>
    <row r="95928" hidden="1"/>
    <row r="95929" hidden="1"/>
    <row r="95930" hidden="1"/>
    <row r="95931" hidden="1"/>
    <row r="95932" hidden="1"/>
    <row r="95933" hidden="1"/>
    <row r="95934" hidden="1"/>
    <row r="95935" hidden="1"/>
    <row r="95936" hidden="1"/>
    <row r="95937" hidden="1"/>
    <row r="95938" hidden="1"/>
    <row r="95939" hidden="1"/>
    <row r="95940" hidden="1"/>
    <row r="95941" hidden="1"/>
    <row r="95942" hidden="1"/>
    <row r="95943" hidden="1"/>
    <row r="95944" hidden="1"/>
    <row r="95945" hidden="1"/>
    <row r="95946" hidden="1"/>
    <row r="95947" hidden="1"/>
    <row r="95948" hidden="1"/>
    <row r="95949" hidden="1"/>
    <row r="95950" hidden="1"/>
    <row r="95951" hidden="1"/>
    <row r="95952" hidden="1"/>
    <row r="95953" hidden="1"/>
    <row r="95954" hidden="1"/>
    <row r="95955" hidden="1"/>
    <row r="95956" hidden="1"/>
    <row r="95957" hidden="1"/>
    <row r="95958" hidden="1"/>
    <row r="95959" hidden="1"/>
    <row r="95960" hidden="1"/>
    <row r="95961" hidden="1"/>
    <row r="95962" hidden="1"/>
    <row r="95963" hidden="1"/>
    <row r="95964" hidden="1"/>
    <row r="95965" hidden="1"/>
    <row r="95966" hidden="1"/>
    <row r="95967" hidden="1"/>
    <row r="95968" hidden="1"/>
    <row r="95969" hidden="1"/>
    <row r="95970" hidden="1"/>
    <row r="95971" hidden="1"/>
    <row r="95972" hidden="1"/>
    <row r="95973" hidden="1"/>
    <row r="95974" hidden="1"/>
    <row r="95975" hidden="1"/>
    <row r="95976" hidden="1"/>
    <row r="95977" hidden="1"/>
    <row r="95978" hidden="1"/>
    <row r="95979" hidden="1"/>
    <row r="95980" hidden="1"/>
    <row r="95981" hidden="1"/>
    <row r="95982" hidden="1"/>
    <row r="95983" hidden="1"/>
    <row r="95984" hidden="1"/>
    <row r="95985" hidden="1"/>
    <row r="95986" hidden="1"/>
    <row r="95987" hidden="1"/>
    <row r="95988" hidden="1"/>
    <row r="95989" hidden="1"/>
    <row r="95990" hidden="1"/>
    <row r="95991" hidden="1"/>
    <row r="95992" hidden="1"/>
    <row r="95993" hidden="1"/>
    <row r="95994" hidden="1"/>
    <row r="95995" hidden="1"/>
    <row r="95996" hidden="1"/>
    <row r="95997" hidden="1"/>
    <row r="95998" hidden="1"/>
    <row r="95999" hidden="1"/>
    <row r="96000" hidden="1"/>
    <row r="96001" hidden="1"/>
    <row r="96002" hidden="1"/>
    <row r="96003" hidden="1"/>
    <row r="96004" hidden="1"/>
    <row r="96005" hidden="1"/>
    <row r="96006" hidden="1"/>
    <row r="96007" hidden="1"/>
    <row r="96008" hidden="1"/>
    <row r="96009" hidden="1"/>
    <row r="96010" hidden="1"/>
    <row r="96011" hidden="1"/>
    <row r="96012" hidden="1"/>
    <row r="96013" hidden="1"/>
    <row r="96014" hidden="1"/>
    <row r="96015" hidden="1"/>
    <row r="96016" hidden="1"/>
    <row r="96017" hidden="1"/>
    <row r="96018" hidden="1"/>
    <row r="96019" hidden="1"/>
    <row r="96020" hidden="1"/>
    <row r="96021" hidden="1"/>
    <row r="96022" hidden="1"/>
    <row r="96023" hidden="1"/>
    <row r="96024" hidden="1"/>
    <row r="96025" hidden="1"/>
    <row r="96026" hidden="1"/>
    <row r="96027" hidden="1"/>
    <row r="96028" hidden="1"/>
    <row r="96029" hidden="1"/>
    <row r="96030" hidden="1"/>
    <row r="96031" hidden="1"/>
    <row r="96032" hidden="1"/>
    <row r="96033" hidden="1"/>
    <row r="96034" hidden="1"/>
    <row r="96035" hidden="1"/>
    <row r="96036" hidden="1"/>
    <row r="96037" hidden="1"/>
    <row r="96038" hidden="1"/>
    <row r="96039" hidden="1"/>
    <row r="96040" hidden="1"/>
    <row r="96041" hidden="1"/>
    <row r="96042" hidden="1"/>
    <row r="96043" hidden="1"/>
    <row r="96044" hidden="1"/>
    <row r="96045" hidden="1"/>
    <row r="96046" hidden="1"/>
    <row r="96047" hidden="1"/>
    <row r="96048" hidden="1"/>
    <row r="96049" hidden="1"/>
    <row r="96050" hidden="1"/>
    <row r="96051" hidden="1"/>
    <row r="96052" hidden="1"/>
    <row r="96053" hidden="1"/>
    <row r="96054" hidden="1"/>
    <row r="96055" hidden="1"/>
    <row r="96056" hidden="1"/>
    <row r="96057" hidden="1"/>
    <row r="96058" hidden="1"/>
    <row r="96059" hidden="1"/>
    <row r="96060" hidden="1"/>
    <row r="96061" hidden="1"/>
    <row r="96062" hidden="1"/>
    <row r="96063" hidden="1"/>
    <row r="96064" hidden="1"/>
    <row r="96065" hidden="1"/>
    <row r="96066" hidden="1"/>
    <row r="96067" hidden="1"/>
    <row r="96068" hidden="1"/>
    <row r="96069" hidden="1"/>
    <row r="96070" hidden="1"/>
    <row r="96071" hidden="1"/>
    <row r="96072" hidden="1"/>
    <row r="96073" hidden="1"/>
    <row r="96074" hidden="1"/>
    <row r="96075" hidden="1"/>
    <row r="96076" hidden="1"/>
    <row r="96077" hidden="1"/>
    <row r="96078" hidden="1"/>
    <row r="96079" hidden="1"/>
    <row r="96080" hidden="1"/>
    <row r="96081" hidden="1"/>
    <row r="96082" hidden="1"/>
    <row r="96083" hidden="1"/>
    <row r="96084" hidden="1"/>
    <row r="96085" hidden="1"/>
    <row r="96086" hidden="1"/>
    <row r="96087" hidden="1"/>
    <row r="96088" hidden="1"/>
    <row r="96089" hidden="1"/>
    <row r="96090" hidden="1"/>
    <row r="96091" hidden="1"/>
    <row r="96092" hidden="1"/>
    <row r="96093" hidden="1"/>
    <row r="96094" hidden="1"/>
    <row r="96095" hidden="1"/>
    <row r="96096" hidden="1"/>
    <row r="96097" hidden="1"/>
    <row r="96098" hidden="1"/>
    <row r="96099" hidden="1"/>
    <row r="96100" hidden="1"/>
    <row r="96101" hidden="1"/>
    <row r="96102" hidden="1"/>
    <row r="96103" hidden="1"/>
    <row r="96104" hidden="1"/>
    <row r="96105" hidden="1"/>
    <row r="96106" hidden="1"/>
    <row r="96107" hidden="1"/>
    <row r="96108" hidden="1"/>
    <row r="96109" hidden="1"/>
    <row r="96110" hidden="1"/>
    <row r="96111" hidden="1"/>
    <row r="96112" hidden="1"/>
    <row r="96113" hidden="1"/>
    <row r="96114" hidden="1"/>
    <row r="96115" hidden="1"/>
    <row r="96116" hidden="1"/>
    <row r="96117" hidden="1"/>
    <row r="96118" hidden="1"/>
    <row r="96119" hidden="1"/>
    <row r="96120" hidden="1"/>
    <row r="96121" hidden="1"/>
    <row r="96122" hidden="1"/>
    <row r="96123" hidden="1"/>
    <row r="96124" hidden="1"/>
    <row r="96125" hidden="1"/>
    <row r="96126" hidden="1"/>
    <row r="96127" hidden="1"/>
    <row r="96128" hidden="1"/>
    <row r="96129" hidden="1"/>
    <row r="96130" hidden="1"/>
    <row r="96131" hidden="1"/>
    <row r="96132" hidden="1"/>
    <row r="96133" hidden="1"/>
    <row r="96134" hidden="1"/>
    <row r="96135" hidden="1"/>
    <row r="96136" hidden="1"/>
    <row r="96137" hidden="1"/>
    <row r="96138" hidden="1"/>
    <row r="96139" hidden="1"/>
    <row r="96140" hidden="1"/>
    <row r="96141" hidden="1"/>
    <row r="96142" hidden="1"/>
    <row r="96143" hidden="1"/>
    <row r="96144" hidden="1"/>
    <row r="96145" hidden="1"/>
    <row r="96146" hidden="1"/>
    <row r="96147" hidden="1"/>
    <row r="96148" hidden="1"/>
    <row r="96149" hidden="1"/>
    <row r="96150" hidden="1"/>
    <row r="96151" hidden="1"/>
    <row r="96152" hidden="1"/>
    <row r="96153" hidden="1"/>
    <row r="96154" hidden="1"/>
    <row r="96155" hidden="1"/>
    <row r="96156" hidden="1"/>
    <row r="96157" hidden="1"/>
    <row r="96158" hidden="1"/>
    <row r="96159" hidden="1"/>
    <row r="96160" hidden="1"/>
    <row r="96161" hidden="1"/>
    <row r="96162" hidden="1"/>
    <row r="96163" hidden="1"/>
    <row r="96164" hidden="1"/>
    <row r="96165" hidden="1"/>
    <row r="96166" hidden="1"/>
    <row r="96167" hidden="1"/>
    <row r="96168" hidden="1"/>
    <row r="96169" hidden="1"/>
    <row r="96170" hidden="1"/>
    <row r="96171" hidden="1"/>
    <row r="96172" hidden="1"/>
    <row r="96173" hidden="1"/>
    <row r="96174" hidden="1"/>
    <row r="96175" hidden="1"/>
    <row r="96176" hidden="1"/>
    <row r="96177" hidden="1"/>
    <row r="96178" hidden="1"/>
    <row r="96179" hidden="1"/>
    <row r="96180" hidden="1"/>
    <row r="96181" hidden="1"/>
    <row r="96182" hidden="1"/>
    <row r="96183" hidden="1"/>
    <row r="96184" hidden="1"/>
    <row r="96185" hidden="1"/>
    <row r="96186" hidden="1"/>
    <row r="96187" hidden="1"/>
    <row r="96188" hidden="1"/>
    <row r="96189" hidden="1"/>
    <row r="96190" hidden="1"/>
    <row r="96191" hidden="1"/>
    <row r="96192" hidden="1"/>
    <row r="96193" hidden="1"/>
    <row r="96194" hidden="1"/>
    <row r="96195" hidden="1"/>
    <row r="96196" hidden="1"/>
    <row r="96197" hidden="1"/>
    <row r="96198" hidden="1"/>
    <row r="96199" hidden="1"/>
    <row r="96200" hidden="1"/>
    <row r="96201" hidden="1"/>
    <row r="96202" hidden="1"/>
    <row r="96203" hidden="1"/>
    <row r="96204" hidden="1"/>
    <row r="96205" hidden="1"/>
    <row r="96206" hidden="1"/>
    <row r="96207" hidden="1"/>
    <row r="96208" hidden="1"/>
    <row r="96209" hidden="1"/>
    <row r="96210" hidden="1"/>
    <row r="96211" hidden="1"/>
    <row r="96212" hidden="1"/>
    <row r="96213" hidden="1"/>
    <row r="96214" hidden="1"/>
    <row r="96215" hidden="1"/>
    <row r="96216" hidden="1"/>
    <row r="96217" hidden="1"/>
    <row r="96218" hidden="1"/>
    <row r="96219" hidden="1"/>
    <row r="96220" hidden="1"/>
    <row r="96221" hidden="1"/>
    <row r="96222" hidden="1"/>
    <row r="96223" hidden="1"/>
    <row r="96224" hidden="1"/>
    <row r="96225" hidden="1"/>
    <row r="96226" hidden="1"/>
    <row r="96227" hidden="1"/>
    <row r="96228" hidden="1"/>
    <row r="96229" hidden="1"/>
    <row r="96230" hidden="1"/>
    <row r="96231" hidden="1"/>
    <row r="96232" hidden="1"/>
    <row r="96233" hidden="1"/>
    <row r="96234" hidden="1"/>
    <row r="96235" hidden="1"/>
    <row r="96236" hidden="1"/>
    <row r="96237" hidden="1"/>
    <row r="96238" hidden="1"/>
    <row r="96239" hidden="1"/>
    <row r="96240" hidden="1"/>
    <row r="96241" hidden="1"/>
    <row r="96242" hidden="1"/>
    <row r="96243" hidden="1"/>
    <row r="96244" hidden="1"/>
    <row r="96245" hidden="1"/>
    <row r="96246" hidden="1"/>
    <row r="96247" hidden="1"/>
    <row r="96248" hidden="1"/>
    <row r="96249" hidden="1"/>
    <row r="96250" hidden="1"/>
    <row r="96251" hidden="1"/>
    <row r="96252" hidden="1"/>
    <row r="96253" hidden="1"/>
    <row r="96254" hidden="1"/>
    <row r="96255" hidden="1"/>
    <row r="96256" hidden="1"/>
    <row r="96257" hidden="1"/>
    <row r="96258" hidden="1"/>
    <row r="96259" hidden="1"/>
    <row r="96260" hidden="1"/>
    <row r="96261" hidden="1"/>
    <row r="96262" hidden="1"/>
    <row r="96263" hidden="1"/>
    <row r="96264" hidden="1"/>
    <row r="96265" hidden="1"/>
    <row r="96266" hidden="1"/>
    <row r="96267" hidden="1"/>
    <row r="96268" hidden="1"/>
    <row r="96269" hidden="1"/>
    <row r="96270" hidden="1"/>
    <row r="96271" hidden="1"/>
    <row r="96272" hidden="1"/>
    <row r="96273" hidden="1"/>
    <row r="96274" hidden="1"/>
    <row r="96275" hidden="1"/>
    <row r="96276" hidden="1"/>
    <row r="96277" hidden="1"/>
    <row r="96278" hidden="1"/>
    <row r="96279" hidden="1"/>
    <row r="96280" hidden="1"/>
    <row r="96281" hidden="1"/>
    <row r="96282" hidden="1"/>
    <row r="96283" hidden="1"/>
    <row r="96284" hidden="1"/>
    <row r="96285" hidden="1"/>
    <row r="96286" hidden="1"/>
    <row r="96287" hidden="1"/>
    <row r="96288" hidden="1"/>
    <row r="96289" hidden="1"/>
    <row r="96290" hidden="1"/>
    <row r="96291" hidden="1"/>
    <row r="96292" hidden="1"/>
    <row r="96293" hidden="1"/>
    <row r="96294" hidden="1"/>
    <row r="96295" hidden="1"/>
    <row r="96296" hidden="1"/>
    <row r="96297" hidden="1"/>
    <row r="96298" hidden="1"/>
    <row r="96299" hidden="1"/>
    <row r="96300" hidden="1"/>
    <row r="96301" hidden="1"/>
    <row r="96302" hidden="1"/>
    <row r="96303" hidden="1"/>
    <row r="96304" hidden="1"/>
    <row r="96305" hidden="1"/>
    <row r="96306" hidden="1"/>
    <row r="96307" hidden="1"/>
    <row r="96308" hidden="1"/>
    <row r="96309" hidden="1"/>
    <row r="96310" hidden="1"/>
    <row r="96311" hidden="1"/>
    <row r="96312" hidden="1"/>
    <row r="96313" hidden="1"/>
    <row r="96314" hidden="1"/>
    <row r="96315" hidden="1"/>
    <row r="96316" hidden="1"/>
    <row r="96317" hidden="1"/>
    <row r="96318" hidden="1"/>
    <row r="96319" hidden="1"/>
    <row r="96320" hidden="1"/>
    <row r="96321" hidden="1"/>
    <row r="96322" hidden="1"/>
    <row r="96323" hidden="1"/>
    <row r="96324" hidden="1"/>
    <row r="96325" hidden="1"/>
    <row r="96326" hidden="1"/>
    <row r="96327" hidden="1"/>
    <row r="96328" hidden="1"/>
    <row r="96329" hidden="1"/>
    <row r="96330" hidden="1"/>
    <row r="96331" hidden="1"/>
    <row r="96332" hidden="1"/>
    <row r="96333" hidden="1"/>
    <row r="96334" hidden="1"/>
    <row r="96335" hidden="1"/>
    <row r="96336" hidden="1"/>
    <row r="96337" hidden="1"/>
    <row r="96338" hidden="1"/>
    <row r="96339" hidden="1"/>
    <row r="96340" hidden="1"/>
    <row r="96341" hidden="1"/>
    <row r="96342" hidden="1"/>
    <row r="96343" hidden="1"/>
    <row r="96344" hidden="1"/>
    <row r="96345" hidden="1"/>
    <row r="96346" hidden="1"/>
    <row r="96347" hidden="1"/>
    <row r="96348" hidden="1"/>
    <row r="96349" hidden="1"/>
    <row r="96350" hidden="1"/>
    <row r="96351" hidden="1"/>
    <row r="96352" hidden="1"/>
    <row r="96353" hidden="1"/>
    <row r="96354" hidden="1"/>
    <row r="96355" hidden="1"/>
    <row r="96356" hidden="1"/>
    <row r="96357" hidden="1"/>
    <row r="96358" hidden="1"/>
    <row r="96359" hidden="1"/>
    <row r="96360" hidden="1"/>
    <row r="96361" hidden="1"/>
    <row r="96362" hidden="1"/>
    <row r="96363" hidden="1"/>
    <row r="96364" hidden="1"/>
    <row r="96365" hidden="1"/>
    <row r="96366" hidden="1"/>
    <row r="96367" hidden="1"/>
    <row r="96368" hidden="1"/>
    <row r="96369" hidden="1"/>
    <row r="96370" hidden="1"/>
    <row r="96371" hidden="1"/>
    <row r="96372" hidden="1"/>
    <row r="96373" hidden="1"/>
    <row r="96374" hidden="1"/>
    <row r="96375" hidden="1"/>
    <row r="96376" hidden="1"/>
    <row r="96377" hidden="1"/>
    <row r="96378" hidden="1"/>
    <row r="96379" hidden="1"/>
    <row r="96380" hidden="1"/>
    <row r="96381" hidden="1"/>
    <row r="96382" hidden="1"/>
    <row r="96383" hidden="1"/>
    <row r="96384" hidden="1"/>
    <row r="96385" hidden="1"/>
    <row r="96386" hidden="1"/>
    <row r="96387" hidden="1"/>
    <row r="96388" hidden="1"/>
    <row r="96389" hidden="1"/>
    <row r="96390" hidden="1"/>
    <row r="96391" hidden="1"/>
    <row r="96392" hidden="1"/>
    <row r="96393" hidden="1"/>
    <row r="96394" hidden="1"/>
    <row r="96395" hidden="1"/>
    <row r="96396" hidden="1"/>
    <row r="96397" hidden="1"/>
    <row r="96398" hidden="1"/>
    <row r="96399" hidden="1"/>
    <row r="96400" hidden="1"/>
    <row r="96401" hidden="1"/>
    <row r="96402" hidden="1"/>
    <row r="96403" hidden="1"/>
    <row r="96404" hidden="1"/>
    <row r="96405" hidden="1"/>
    <row r="96406" hidden="1"/>
    <row r="96407" hidden="1"/>
    <row r="96408" hidden="1"/>
    <row r="96409" hidden="1"/>
    <row r="96410" hidden="1"/>
    <row r="96411" hidden="1"/>
    <row r="96412" hidden="1"/>
    <row r="96413" hidden="1"/>
    <row r="96414" hidden="1"/>
    <row r="96415" hidden="1"/>
    <row r="96416" hidden="1"/>
    <row r="96417" hidden="1"/>
    <row r="96418" hidden="1"/>
    <row r="96419" hidden="1"/>
    <row r="96420" hidden="1"/>
    <row r="96421" hidden="1"/>
    <row r="96422" hidden="1"/>
    <row r="96423" hidden="1"/>
    <row r="96424" hidden="1"/>
    <row r="96425" hidden="1"/>
    <row r="96426" hidden="1"/>
    <row r="96427" hidden="1"/>
    <row r="96428" hidden="1"/>
    <row r="96429" hidden="1"/>
    <row r="96430" hidden="1"/>
    <row r="96431" hidden="1"/>
    <row r="96432" hidden="1"/>
    <row r="96433" hidden="1"/>
    <row r="96434" hidden="1"/>
    <row r="96435" hidden="1"/>
    <row r="96436" hidden="1"/>
    <row r="96437" hidden="1"/>
    <row r="96438" hidden="1"/>
    <row r="96439" hidden="1"/>
    <row r="96440" hidden="1"/>
    <row r="96441" hidden="1"/>
    <row r="96442" hidden="1"/>
    <row r="96443" hidden="1"/>
    <row r="96444" hidden="1"/>
    <row r="96445" hidden="1"/>
    <row r="96446" hidden="1"/>
    <row r="96447" hidden="1"/>
    <row r="96448" hidden="1"/>
    <row r="96449" hidden="1"/>
    <row r="96450" hidden="1"/>
    <row r="96451" hidden="1"/>
    <row r="96452" hidden="1"/>
    <row r="96453" hidden="1"/>
    <row r="96454" hidden="1"/>
    <row r="96455" hidden="1"/>
    <row r="96456" hidden="1"/>
    <row r="96457" hidden="1"/>
    <row r="96458" hidden="1"/>
    <row r="96459" hidden="1"/>
    <row r="96460" hidden="1"/>
    <row r="96461" hidden="1"/>
    <row r="96462" hidden="1"/>
    <row r="96463" hidden="1"/>
    <row r="96464" hidden="1"/>
    <row r="96465" hidden="1"/>
    <row r="96466" hidden="1"/>
    <row r="96467" hidden="1"/>
    <row r="96468" hidden="1"/>
    <row r="96469" hidden="1"/>
    <row r="96470" hidden="1"/>
    <row r="96471" hidden="1"/>
    <row r="96472" hidden="1"/>
    <row r="96473" hidden="1"/>
    <row r="96474" hidden="1"/>
    <row r="96475" hidden="1"/>
    <row r="96476" hidden="1"/>
    <row r="96477" hidden="1"/>
    <row r="96478" hidden="1"/>
    <row r="96479" hidden="1"/>
    <row r="96480" hidden="1"/>
    <row r="96481" hidden="1"/>
    <row r="96482" hidden="1"/>
    <row r="96483" hidden="1"/>
    <row r="96484" hidden="1"/>
    <row r="96485" hidden="1"/>
    <row r="96486" hidden="1"/>
    <row r="96487" hidden="1"/>
    <row r="96488" hidden="1"/>
    <row r="96489" hidden="1"/>
    <row r="96490" hidden="1"/>
    <row r="96491" hidden="1"/>
    <row r="96492" hidden="1"/>
    <row r="96493" hidden="1"/>
    <row r="96494" hidden="1"/>
    <row r="96495" hidden="1"/>
    <row r="96496" hidden="1"/>
    <row r="96497" hidden="1"/>
    <row r="96498" hidden="1"/>
    <row r="96499" hidden="1"/>
    <row r="96500" hidden="1"/>
    <row r="96501" hidden="1"/>
    <row r="96502" hidden="1"/>
    <row r="96503" hidden="1"/>
    <row r="96504" hidden="1"/>
    <row r="96505" hidden="1"/>
    <row r="96506" hidden="1"/>
    <row r="96507" hidden="1"/>
    <row r="96508" hidden="1"/>
    <row r="96509" hidden="1"/>
    <row r="96510" hidden="1"/>
    <row r="96511" hidden="1"/>
    <row r="96512" hidden="1"/>
    <row r="96513" hidden="1"/>
    <row r="96514" hidden="1"/>
    <row r="96515" hidden="1"/>
    <row r="96516" hidden="1"/>
    <row r="96517" hidden="1"/>
    <row r="96518" hidden="1"/>
    <row r="96519" hidden="1"/>
    <row r="96520" hidden="1"/>
    <row r="96521" hidden="1"/>
    <row r="96522" hidden="1"/>
    <row r="96523" hidden="1"/>
    <row r="96524" hidden="1"/>
    <row r="96525" hidden="1"/>
    <row r="96526" hidden="1"/>
    <row r="96527" hidden="1"/>
    <row r="96528" hidden="1"/>
    <row r="96529" hidden="1"/>
    <row r="96530" hidden="1"/>
    <row r="96531" hidden="1"/>
    <row r="96532" hidden="1"/>
    <row r="96533" hidden="1"/>
    <row r="96534" hidden="1"/>
    <row r="96535" hidden="1"/>
    <row r="96536" hidden="1"/>
    <row r="96537" hidden="1"/>
    <row r="96538" hidden="1"/>
    <row r="96539" hidden="1"/>
    <row r="96540" hidden="1"/>
    <row r="96541" hidden="1"/>
    <row r="96542" hidden="1"/>
    <row r="96543" hidden="1"/>
    <row r="96544" hidden="1"/>
    <row r="96545" hidden="1"/>
    <row r="96546" hidden="1"/>
    <row r="96547" hidden="1"/>
    <row r="96548" hidden="1"/>
    <row r="96549" hidden="1"/>
    <row r="96550" hidden="1"/>
    <row r="96551" hidden="1"/>
    <row r="96552" hidden="1"/>
    <row r="96553" hidden="1"/>
    <row r="96554" hidden="1"/>
    <row r="96555" hidden="1"/>
    <row r="96556" hidden="1"/>
    <row r="96557" hidden="1"/>
    <row r="96558" hidden="1"/>
    <row r="96559" hidden="1"/>
    <row r="96560" hidden="1"/>
    <row r="96561" hidden="1"/>
    <row r="96562" hidden="1"/>
    <row r="96563" hidden="1"/>
    <row r="96564" hidden="1"/>
    <row r="96565" hidden="1"/>
    <row r="96566" hidden="1"/>
    <row r="96567" hidden="1"/>
    <row r="96568" hidden="1"/>
    <row r="96569" hidden="1"/>
    <row r="96570" hidden="1"/>
    <row r="96571" hidden="1"/>
    <row r="96572" hidden="1"/>
    <row r="96573" hidden="1"/>
    <row r="96574" hidden="1"/>
    <row r="96575" hidden="1"/>
    <row r="96576" hidden="1"/>
    <row r="96577" hidden="1"/>
    <row r="96578" hidden="1"/>
    <row r="96579" hidden="1"/>
    <row r="96580" hidden="1"/>
    <row r="96581" hidden="1"/>
    <row r="96582" hidden="1"/>
    <row r="96583" hidden="1"/>
    <row r="96584" hidden="1"/>
    <row r="96585" hidden="1"/>
    <row r="96586" hidden="1"/>
    <row r="96587" hidden="1"/>
    <row r="96588" hidden="1"/>
    <row r="96589" hidden="1"/>
    <row r="96590" hidden="1"/>
    <row r="96591" hidden="1"/>
    <row r="96592" hidden="1"/>
    <row r="96593" hidden="1"/>
    <row r="96594" hidden="1"/>
    <row r="96595" hidden="1"/>
    <row r="96596" hidden="1"/>
    <row r="96597" hidden="1"/>
    <row r="96598" hidden="1"/>
    <row r="96599" hidden="1"/>
    <row r="96600" hidden="1"/>
    <row r="96601" hidden="1"/>
    <row r="96602" hidden="1"/>
    <row r="96603" hidden="1"/>
    <row r="96604" hidden="1"/>
    <row r="96605" hidden="1"/>
    <row r="96606" hidden="1"/>
    <row r="96607" hidden="1"/>
    <row r="96608" hidden="1"/>
    <row r="96609" hidden="1"/>
    <row r="96610" hidden="1"/>
    <row r="96611" hidden="1"/>
    <row r="96612" hidden="1"/>
    <row r="96613" hidden="1"/>
    <row r="96614" hidden="1"/>
    <row r="96615" hidden="1"/>
    <row r="96616" hidden="1"/>
    <row r="96617" hidden="1"/>
    <row r="96618" hidden="1"/>
    <row r="96619" hidden="1"/>
    <row r="96620" hidden="1"/>
    <row r="96621" hidden="1"/>
    <row r="96622" hidden="1"/>
    <row r="96623" hidden="1"/>
    <row r="96624" hidden="1"/>
    <row r="96625" hidden="1"/>
    <row r="96626" hidden="1"/>
    <row r="96627" hidden="1"/>
    <row r="96628" hidden="1"/>
    <row r="96629" hidden="1"/>
    <row r="96630" hidden="1"/>
    <row r="96631" hidden="1"/>
    <row r="96632" hidden="1"/>
    <row r="96633" hidden="1"/>
    <row r="96634" hidden="1"/>
    <row r="96635" hidden="1"/>
    <row r="96636" hidden="1"/>
    <row r="96637" hidden="1"/>
    <row r="96638" hidden="1"/>
    <row r="96639" hidden="1"/>
    <row r="96640" hidden="1"/>
    <row r="96641" hidden="1"/>
    <row r="96642" hidden="1"/>
    <row r="96643" hidden="1"/>
    <row r="96644" hidden="1"/>
    <row r="96645" hidden="1"/>
    <row r="96646" hidden="1"/>
    <row r="96647" hidden="1"/>
    <row r="96648" hidden="1"/>
    <row r="96649" hidden="1"/>
    <row r="96650" hidden="1"/>
    <row r="96651" hidden="1"/>
    <row r="96652" hidden="1"/>
    <row r="96653" hidden="1"/>
    <row r="96654" hidden="1"/>
    <row r="96655" hidden="1"/>
    <row r="96656" hidden="1"/>
    <row r="96657" hidden="1"/>
    <row r="96658" hidden="1"/>
    <row r="96659" hidden="1"/>
    <row r="96660" hidden="1"/>
    <row r="96661" hidden="1"/>
    <row r="96662" hidden="1"/>
    <row r="96663" hidden="1"/>
    <row r="96664" hidden="1"/>
    <row r="96665" hidden="1"/>
    <row r="96666" hidden="1"/>
    <row r="96667" hidden="1"/>
    <row r="96668" hidden="1"/>
    <row r="96669" hidden="1"/>
    <row r="96670" hidden="1"/>
    <row r="96671" hidden="1"/>
    <row r="96672" hidden="1"/>
    <row r="96673" hidden="1"/>
    <row r="96674" hidden="1"/>
    <row r="96675" hidden="1"/>
    <row r="96676" hidden="1"/>
    <row r="96677" hidden="1"/>
    <row r="96678" hidden="1"/>
    <row r="96679" hidden="1"/>
    <row r="96680" hidden="1"/>
    <row r="96681" hidden="1"/>
    <row r="96682" hidden="1"/>
    <row r="96683" hidden="1"/>
    <row r="96684" hidden="1"/>
    <row r="96685" hidden="1"/>
    <row r="96686" hidden="1"/>
    <row r="96687" hidden="1"/>
    <row r="96688" hidden="1"/>
    <row r="96689" hidden="1"/>
    <row r="96690" hidden="1"/>
    <row r="96691" hidden="1"/>
    <row r="96692" hidden="1"/>
    <row r="96693" hidden="1"/>
    <row r="96694" hidden="1"/>
    <row r="96695" hidden="1"/>
    <row r="96696" hidden="1"/>
    <row r="96697" hidden="1"/>
    <row r="96698" hidden="1"/>
    <row r="96699" hidden="1"/>
    <row r="96700" hidden="1"/>
    <row r="96701" hidden="1"/>
    <row r="96702" hidden="1"/>
    <row r="96703" hidden="1"/>
    <row r="96704" hidden="1"/>
    <row r="96705" hidden="1"/>
    <row r="96706" hidden="1"/>
    <row r="96707" hidden="1"/>
    <row r="96708" hidden="1"/>
    <row r="96709" hidden="1"/>
    <row r="96710" hidden="1"/>
    <row r="96711" hidden="1"/>
    <row r="96712" hidden="1"/>
    <row r="96713" hidden="1"/>
    <row r="96714" hidden="1"/>
    <row r="96715" hidden="1"/>
    <row r="96716" hidden="1"/>
    <row r="96717" hidden="1"/>
    <row r="96718" hidden="1"/>
    <row r="96719" hidden="1"/>
    <row r="96720" hidden="1"/>
    <row r="96721" hidden="1"/>
    <row r="96722" hidden="1"/>
    <row r="96723" hidden="1"/>
    <row r="96724" hidden="1"/>
    <row r="96725" hidden="1"/>
    <row r="96726" hidden="1"/>
    <row r="96727" hidden="1"/>
    <row r="96728" hidden="1"/>
    <row r="96729" hidden="1"/>
    <row r="96730" hidden="1"/>
    <row r="96731" hidden="1"/>
    <row r="96732" hidden="1"/>
    <row r="96733" hidden="1"/>
    <row r="96734" hidden="1"/>
    <row r="96735" hidden="1"/>
    <row r="96736" hidden="1"/>
    <row r="96737" hidden="1"/>
    <row r="96738" hidden="1"/>
    <row r="96739" hidden="1"/>
    <row r="96740" hidden="1"/>
    <row r="96741" hidden="1"/>
    <row r="96742" hidden="1"/>
    <row r="96743" hidden="1"/>
    <row r="96744" hidden="1"/>
    <row r="96745" hidden="1"/>
    <row r="96746" hidden="1"/>
    <row r="96747" hidden="1"/>
    <row r="96748" hidden="1"/>
    <row r="96749" hidden="1"/>
    <row r="96750" hidden="1"/>
    <row r="96751" hidden="1"/>
    <row r="96752" hidden="1"/>
    <row r="96753" hidden="1"/>
    <row r="96754" hidden="1"/>
    <row r="96755" hidden="1"/>
    <row r="96756" hidden="1"/>
    <row r="96757" hidden="1"/>
    <row r="96758" hidden="1"/>
    <row r="96759" hidden="1"/>
    <row r="96760" hidden="1"/>
    <row r="96761" hidden="1"/>
    <row r="96762" hidden="1"/>
    <row r="96763" hidden="1"/>
    <row r="96764" hidden="1"/>
    <row r="96765" hidden="1"/>
    <row r="96766" hidden="1"/>
    <row r="96767" hidden="1"/>
    <row r="96768" hidden="1"/>
    <row r="96769" hidden="1"/>
    <row r="96770" hidden="1"/>
    <row r="96771" hidden="1"/>
    <row r="96772" hidden="1"/>
    <row r="96773" hidden="1"/>
    <row r="96774" hidden="1"/>
    <row r="96775" hidden="1"/>
    <row r="96776" hidden="1"/>
    <row r="96777" hidden="1"/>
    <row r="96778" hidden="1"/>
    <row r="96779" hidden="1"/>
    <row r="96780" hidden="1"/>
    <row r="96781" hidden="1"/>
    <row r="96782" hidden="1"/>
    <row r="96783" hidden="1"/>
    <row r="96784" hidden="1"/>
    <row r="96785" hidden="1"/>
    <row r="96786" hidden="1"/>
    <row r="96787" hidden="1"/>
    <row r="96788" hidden="1"/>
    <row r="96789" hidden="1"/>
    <row r="96790" hidden="1"/>
    <row r="96791" hidden="1"/>
    <row r="96792" hidden="1"/>
    <row r="96793" hidden="1"/>
    <row r="96794" hidden="1"/>
    <row r="96795" hidden="1"/>
    <row r="96796" hidden="1"/>
    <row r="96797" hidden="1"/>
    <row r="96798" hidden="1"/>
    <row r="96799" hidden="1"/>
    <row r="96800" hidden="1"/>
    <row r="96801" hidden="1"/>
    <row r="96802" hidden="1"/>
    <row r="96803" hidden="1"/>
    <row r="96804" hidden="1"/>
    <row r="96805" hidden="1"/>
    <row r="96806" hidden="1"/>
    <row r="96807" hidden="1"/>
    <row r="96808" hidden="1"/>
    <row r="96809" hidden="1"/>
    <row r="96810" hidden="1"/>
    <row r="96811" hidden="1"/>
    <row r="96812" hidden="1"/>
    <row r="96813" hidden="1"/>
    <row r="96814" hidden="1"/>
    <row r="96815" hidden="1"/>
    <row r="96816" hidden="1"/>
    <row r="96817" hidden="1"/>
    <row r="96818" hidden="1"/>
    <row r="96819" hidden="1"/>
    <row r="96820" hidden="1"/>
    <row r="96821" hidden="1"/>
    <row r="96822" hidden="1"/>
    <row r="96823" hidden="1"/>
    <row r="96824" hidden="1"/>
    <row r="96825" hidden="1"/>
    <row r="96826" hidden="1"/>
    <row r="96827" hidden="1"/>
    <row r="96828" hidden="1"/>
    <row r="96829" hidden="1"/>
    <row r="96830" hidden="1"/>
    <row r="96831" hidden="1"/>
    <row r="96832" hidden="1"/>
    <row r="96833" hidden="1"/>
    <row r="96834" hidden="1"/>
    <row r="96835" hidden="1"/>
    <row r="96836" hidden="1"/>
    <row r="96837" hidden="1"/>
    <row r="96838" hidden="1"/>
    <row r="96839" hidden="1"/>
    <row r="96840" hidden="1"/>
    <row r="96841" hidden="1"/>
    <row r="96842" hidden="1"/>
    <row r="96843" hidden="1"/>
    <row r="96844" hidden="1"/>
    <row r="96845" hidden="1"/>
    <row r="96846" hidden="1"/>
    <row r="96847" hidden="1"/>
    <row r="96848" hidden="1"/>
    <row r="96849" hidden="1"/>
    <row r="96850" hidden="1"/>
    <row r="96851" hidden="1"/>
    <row r="96852" hidden="1"/>
    <row r="96853" hidden="1"/>
    <row r="96854" hidden="1"/>
    <row r="96855" hidden="1"/>
    <row r="96856" hidden="1"/>
    <row r="96857" hidden="1"/>
    <row r="96858" hidden="1"/>
    <row r="96859" hidden="1"/>
    <row r="96860" hidden="1"/>
    <row r="96861" hidden="1"/>
    <row r="96862" hidden="1"/>
    <row r="96863" hidden="1"/>
    <row r="96864" hidden="1"/>
    <row r="96865" hidden="1"/>
    <row r="96866" hidden="1"/>
    <row r="96867" hidden="1"/>
    <row r="96868" hidden="1"/>
    <row r="96869" hidden="1"/>
    <row r="96870" hidden="1"/>
    <row r="96871" hidden="1"/>
    <row r="96872" hidden="1"/>
    <row r="96873" hidden="1"/>
    <row r="96874" hidden="1"/>
    <row r="96875" hidden="1"/>
    <row r="96876" hidden="1"/>
    <row r="96877" hidden="1"/>
    <row r="96878" hidden="1"/>
    <row r="96879" hidden="1"/>
    <row r="96880" hidden="1"/>
    <row r="96881" hidden="1"/>
    <row r="96882" hidden="1"/>
    <row r="96883" hidden="1"/>
    <row r="96884" hidden="1"/>
    <row r="96885" hidden="1"/>
    <row r="96886" hidden="1"/>
    <row r="96887" hidden="1"/>
    <row r="96888" hidden="1"/>
    <row r="96889" hidden="1"/>
    <row r="96890" hidden="1"/>
    <row r="96891" hidden="1"/>
    <row r="96892" hidden="1"/>
    <row r="96893" hidden="1"/>
    <row r="96894" hidden="1"/>
    <row r="96895" hidden="1"/>
    <row r="96896" hidden="1"/>
    <row r="96897" hidden="1"/>
    <row r="96898" hidden="1"/>
    <row r="96899" hidden="1"/>
    <row r="96900" hidden="1"/>
    <row r="96901" hidden="1"/>
    <row r="96902" hidden="1"/>
    <row r="96903" hidden="1"/>
    <row r="96904" hidden="1"/>
    <row r="96905" hidden="1"/>
    <row r="96906" hidden="1"/>
    <row r="96907" hidden="1"/>
    <row r="96908" hidden="1"/>
    <row r="96909" hidden="1"/>
    <row r="96910" hidden="1"/>
    <row r="96911" hidden="1"/>
    <row r="96912" hidden="1"/>
    <row r="96913" hidden="1"/>
    <row r="96914" hidden="1"/>
    <row r="96915" hidden="1"/>
    <row r="96916" hidden="1"/>
    <row r="96917" hidden="1"/>
    <row r="96918" hidden="1"/>
    <row r="96919" hidden="1"/>
    <row r="96920" hidden="1"/>
    <row r="96921" hidden="1"/>
    <row r="96922" hidden="1"/>
    <row r="96923" hidden="1"/>
    <row r="96924" hidden="1"/>
    <row r="96925" hidden="1"/>
    <row r="96926" hidden="1"/>
    <row r="96927" hidden="1"/>
    <row r="96928" hidden="1"/>
    <row r="96929" hidden="1"/>
    <row r="96930" hidden="1"/>
    <row r="96931" hidden="1"/>
    <row r="96932" hidden="1"/>
    <row r="96933" hidden="1"/>
    <row r="96934" hidden="1"/>
    <row r="96935" hidden="1"/>
    <row r="96936" hidden="1"/>
    <row r="96937" hidden="1"/>
    <row r="96938" hidden="1"/>
    <row r="96939" hidden="1"/>
    <row r="96940" hidden="1"/>
    <row r="96941" hidden="1"/>
    <row r="96942" hidden="1"/>
    <row r="96943" hidden="1"/>
    <row r="96944" hidden="1"/>
    <row r="96945" hidden="1"/>
    <row r="96946" hidden="1"/>
    <row r="96947" hidden="1"/>
    <row r="96948" hidden="1"/>
    <row r="96949" hidden="1"/>
    <row r="96950" hidden="1"/>
    <row r="96951" hidden="1"/>
    <row r="96952" hidden="1"/>
    <row r="96953" hidden="1"/>
    <row r="96954" hidden="1"/>
    <row r="96955" hidden="1"/>
    <row r="96956" hidden="1"/>
    <row r="96957" hidden="1"/>
    <row r="96958" hidden="1"/>
    <row r="96959" hidden="1"/>
    <row r="96960" hidden="1"/>
    <row r="96961" hidden="1"/>
    <row r="96962" hidden="1"/>
    <row r="96963" hidden="1"/>
    <row r="96964" hidden="1"/>
    <row r="96965" hidden="1"/>
    <row r="96966" hidden="1"/>
    <row r="96967" hidden="1"/>
    <row r="96968" hidden="1"/>
    <row r="96969" hidden="1"/>
    <row r="96970" hidden="1"/>
    <row r="96971" hidden="1"/>
    <row r="96972" hidden="1"/>
    <row r="96973" hidden="1"/>
    <row r="96974" hidden="1"/>
    <row r="96975" hidden="1"/>
    <row r="96976" hidden="1"/>
    <row r="96977" hidden="1"/>
    <row r="96978" hidden="1"/>
    <row r="96979" hidden="1"/>
    <row r="96980" hidden="1"/>
    <row r="96981" hidden="1"/>
    <row r="96982" hidden="1"/>
    <row r="96983" hidden="1"/>
    <row r="96984" hidden="1"/>
    <row r="96985" hidden="1"/>
    <row r="96986" hidden="1"/>
    <row r="96987" hidden="1"/>
    <row r="96988" hidden="1"/>
    <row r="96989" hidden="1"/>
    <row r="96990" hidden="1"/>
    <row r="96991" hidden="1"/>
    <row r="96992" hidden="1"/>
    <row r="96993" hidden="1"/>
    <row r="96994" hidden="1"/>
    <row r="96995" hidden="1"/>
    <row r="96996" hidden="1"/>
    <row r="96997" hidden="1"/>
    <row r="96998" hidden="1"/>
    <row r="96999" hidden="1"/>
    <row r="97000" hidden="1"/>
    <row r="97001" hidden="1"/>
    <row r="97002" hidden="1"/>
    <row r="97003" hidden="1"/>
    <row r="97004" hidden="1"/>
    <row r="97005" hidden="1"/>
    <row r="97006" hidden="1"/>
    <row r="97007" hidden="1"/>
    <row r="97008" hidden="1"/>
    <row r="97009" hidden="1"/>
    <row r="97010" hidden="1"/>
    <row r="97011" hidden="1"/>
    <row r="97012" hidden="1"/>
    <row r="97013" hidden="1"/>
    <row r="97014" hidden="1"/>
    <row r="97015" hidden="1"/>
    <row r="97016" hidden="1"/>
    <row r="97017" hidden="1"/>
    <row r="97018" hidden="1"/>
    <row r="97019" hidden="1"/>
    <row r="97020" hidden="1"/>
    <row r="97021" hidden="1"/>
    <row r="97022" hidden="1"/>
    <row r="97023" hidden="1"/>
    <row r="97024" hidden="1"/>
    <row r="97025" hidden="1"/>
    <row r="97026" hidden="1"/>
    <row r="97027" hidden="1"/>
    <row r="97028" hidden="1"/>
    <row r="97029" hidden="1"/>
    <row r="97030" hidden="1"/>
    <row r="97031" hidden="1"/>
    <row r="97032" hidden="1"/>
    <row r="97033" hidden="1"/>
    <row r="97034" hidden="1"/>
    <row r="97035" hidden="1"/>
    <row r="97036" hidden="1"/>
    <row r="97037" hidden="1"/>
    <row r="97038" hidden="1"/>
    <row r="97039" hidden="1"/>
    <row r="97040" hidden="1"/>
    <row r="97041" hidden="1"/>
    <row r="97042" hidden="1"/>
    <row r="97043" hidden="1"/>
    <row r="97044" hidden="1"/>
    <row r="97045" hidden="1"/>
    <row r="97046" hidden="1"/>
    <row r="97047" hidden="1"/>
    <row r="97048" hidden="1"/>
    <row r="97049" hidden="1"/>
    <row r="97050" hidden="1"/>
    <row r="97051" hidden="1"/>
    <row r="97052" hidden="1"/>
    <row r="97053" hidden="1"/>
    <row r="97054" hidden="1"/>
    <row r="97055" hidden="1"/>
    <row r="97056" hidden="1"/>
    <row r="97057" hidden="1"/>
    <row r="97058" hidden="1"/>
    <row r="97059" hidden="1"/>
    <row r="97060" hidden="1"/>
    <row r="97061" hidden="1"/>
    <row r="97062" hidden="1"/>
    <row r="97063" hidden="1"/>
    <row r="97064" hidden="1"/>
    <row r="97065" hidden="1"/>
    <row r="97066" hidden="1"/>
    <row r="97067" hidden="1"/>
    <row r="97068" hidden="1"/>
    <row r="97069" hidden="1"/>
    <row r="97070" hidden="1"/>
    <row r="97071" hidden="1"/>
    <row r="97072" hidden="1"/>
    <row r="97073" hidden="1"/>
    <row r="97074" hidden="1"/>
    <row r="97075" hidden="1"/>
    <row r="97076" hidden="1"/>
    <row r="97077" hidden="1"/>
    <row r="97078" hidden="1"/>
    <row r="97079" hidden="1"/>
    <row r="97080" hidden="1"/>
    <row r="97081" hidden="1"/>
    <row r="97082" hidden="1"/>
    <row r="97083" hidden="1"/>
    <row r="97084" hidden="1"/>
    <row r="97085" hidden="1"/>
    <row r="97086" hidden="1"/>
    <row r="97087" hidden="1"/>
    <row r="97088" hidden="1"/>
    <row r="97089" hidden="1"/>
    <row r="97090" hidden="1"/>
    <row r="97091" hidden="1"/>
    <row r="97092" hidden="1"/>
    <row r="97093" hidden="1"/>
    <row r="97094" hidden="1"/>
    <row r="97095" hidden="1"/>
    <row r="97096" hidden="1"/>
    <row r="97097" hidden="1"/>
    <row r="97098" hidden="1"/>
    <row r="97099" hidden="1"/>
    <row r="97100" hidden="1"/>
    <row r="97101" hidden="1"/>
    <row r="97102" hidden="1"/>
    <row r="97103" hidden="1"/>
    <row r="97104" hidden="1"/>
    <row r="97105" hidden="1"/>
    <row r="97106" hidden="1"/>
    <row r="97107" hidden="1"/>
    <row r="97108" hidden="1"/>
    <row r="97109" hidden="1"/>
    <row r="97110" hidden="1"/>
    <row r="97111" hidden="1"/>
    <row r="97112" hidden="1"/>
    <row r="97113" hidden="1"/>
    <row r="97114" hidden="1"/>
    <row r="97115" hidden="1"/>
    <row r="97116" hidden="1"/>
    <row r="97117" hidden="1"/>
    <row r="97118" hidden="1"/>
    <row r="97119" hidden="1"/>
    <row r="97120" hidden="1"/>
    <row r="97121" hidden="1"/>
    <row r="97122" hidden="1"/>
    <row r="97123" hidden="1"/>
    <row r="97124" hidden="1"/>
    <row r="97125" hidden="1"/>
    <row r="97126" hidden="1"/>
    <row r="97127" hidden="1"/>
    <row r="97128" hidden="1"/>
    <row r="97129" hidden="1"/>
    <row r="97130" hidden="1"/>
    <row r="97131" hidden="1"/>
    <row r="97132" hidden="1"/>
    <row r="97133" hidden="1"/>
    <row r="97134" hidden="1"/>
    <row r="97135" hidden="1"/>
    <row r="97136" hidden="1"/>
    <row r="97137" hidden="1"/>
    <row r="97138" hidden="1"/>
    <row r="97139" hidden="1"/>
    <row r="97140" hidden="1"/>
    <row r="97141" hidden="1"/>
    <row r="97142" hidden="1"/>
    <row r="97143" hidden="1"/>
    <row r="97144" hidden="1"/>
    <row r="97145" hidden="1"/>
    <row r="97146" hidden="1"/>
    <row r="97147" hidden="1"/>
    <row r="97148" hidden="1"/>
    <row r="97149" hidden="1"/>
    <row r="97150" hidden="1"/>
    <row r="97151" hidden="1"/>
    <row r="97152" hidden="1"/>
    <row r="97153" hidden="1"/>
    <row r="97154" hidden="1"/>
    <row r="97155" hidden="1"/>
    <row r="97156" hidden="1"/>
    <row r="97157" hidden="1"/>
    <row r="97158" hidden="1"/>
    <row r="97159" hidden="1"/>
    <row r="97160" hidden="1"/>
    <row r="97161" hidden="1"/>
    <row r="97162" hidden="1"/>
    <row r="97163" hidden="1"/>
    <row r="97164" hidden="1"/>
    <row r="97165" hidden="1"/>
    <row r="97166" hidden="1"/>
    <row r="97167" hidden="1"/>
    <row r="97168" hidden="1"/>
    <row r="97169" hidden="1"/>
    <row r="97170" hidden="1"/>
    <row r="97171" hidden="1"/>
    <row r="97172" hidden="1"/>
    <row r="97173" hidden="1"/>
    <row r="97174" hidden="1"/>
    <row r="97175" hidden="1"/>
    <row r="97176" hidden="1"/>
    <row r="97177" hidden="1"/>
    <row r="97178" hidden="1"/>
    <row r="97179" hidden="1"/>
    <row r="97180" hidden="1"/>
    <row r="97181" hidden="1"/>
    <row r="97182" hidden="1"/>
    <row r="97183" hidden="1"/>
    <row r="97184" hidden="1"/>
    <row r="97185" hidden="1"/>
    <row r="97186" hidden="1"/>
    <row r="97187" hidden="1"/>
    <row r="97188" hidden="1"/>
    <row r="97189" hidden="1"/>
    <row r="97190" hidden="1"/>
    <row r="97191" hidden="1"/>
    <row r="97192" hidden="1"/>
    <row r="97193" hidden="1"/>
    <row r="97194" hidden="1"/>
    <row r="97195" hidden="1"/>
    <row r="97196" hidden="1"/>
    <row r="97197" hidden="1"/>
    <row r="97198" hidden="1"/>
    <row r="97199" hidden="1"/>
    <row r="97200" hidden="1"/>
    <row r="97201" hidden="1"/>
    <row r="97202" hidden="1"/>
    <row r="97203" hidden="1"/>
    <row r="97204" hidden="1"/>
    <row r="97205" hidden="1"/>
    <row r="97206" hidden="1"/>
    <row r="97207" hidden="1"/>
    <row r="97208" hidden="1"/>
    <row r="97209" hidden="1"/>
    <row r="97210" hidden="1"/>
    <row r="97211" hidden="1"/>
    <row r="97212" hidden="1"/>
    <row r="97213" hidden="1"/>
    <row r="97214" hidden="1"/>
    <row r="97215" hidden="1"/>
    <row r="97216" hidden="1"/>
    <row r="97217" hidden="1"/>
    <row r="97218" hidden="1"/>
    <row r="97219" hidden="1"/>
    <row r="97220" hidden="1"/>
    <row r="97221" hidden="1"/>
    <row r="97222" hidden="1"/>
    <row r="97223" hidden="1"/>
    <row r="97224" hidden="1"/>
    <row r="97225" hidden="1"/>
    <row r="97226" hidden="1"/>
    <row r="97227" hidden="1"/>
    <row r="97228" hidden="1"/>
    <row r="97229" hidden="1"/>
    <row r="97230" hidden="1"/>
    <row r="97231" hidden="1"/>
    <row r="97232" hidden="1"/>
    <row r="97233" hidden="1"/>
    <row r="97234" hidden="1"/>
    <row r="97235" hidden="1"/>
    <row r="97236" hidden="1"/>
    <row r="97237" hidden="1"/>
    <row r="97238" hidden="1"/>
    <row r="97239" hidden="1"/>
    <row r="97240" hidden="1"/>
    <row r="97241" hidden="1"/>
    <row r="97242" hidden="1"/>
    <row r="97243" hidden="1"/>
    <row r="97244" hidden="1"/>
    <row r="97245" hidden="1"/>
    <row r="97246" hidden="1"/>
    <row r="97247" hidden="1"/>
    <row r="97248" hidden="1"/>
    <row r="97249" hidden="1"/>
    <row r="97250" hidden="1"/>
    <row r="97251" hidden="1"/>
    <row r="97252" hidden="1"/>
    <row r="97253" hidden="1"/>
    <row r="97254" hidden="1"/>
    <row r="97255" hidden="1"/>
    <row r="97256" hidden="1"/>
    <row r="97257" hidden="1"/>
    <row r="97258" hidden="1"/>
    <row r="97259" hidden="1"/>
    <row r="97260" hidden="1"/>
    <row r="97261" hidden="1"/>
    <row r="97262" hidden="1"/>
    <row r="97263" hidden="1"/>
    <row r="97264" hidden="1"/>
    <row r="97265" hidden="1"/>
    <row r="97266" hidden="1"/>
    <row r="97267" hidden="1"/>
    <row r="97268" hidden="1"/>
    <row r="97269" hidden="1"/>
    <row r="97270" hidden="1"/>
    <row r="97271" hidden="1"/>
    <row r="97272" hidden="1"/>
    <row r="97273" hidden="1"/>
    <row r="97274" hidden="1"/>
    <row r="97275" hidden="1"/>
    <row r="97276" hidden="1"/>
    <row r="97277" hidden="1"/>
    <row r="97278" hidden="1"/>
    <row r="97279" hidden="1"/>
    <row r="97280" hidden="1"/>
    <row r="97281" hidden="1"/>
    <row r="97282" hidden="1"/>
    <row r="97283" hidden="1"/>
    <row r="97284" hidden="1"/>
    <row r="97285" hidden="1"/>
    <row r="97286" hidden="1"/>
    <row r="97287" hidden="1"/>
    <row r="97288" hidden="1"/>
    <row r="97289" hidden="1"/>
    <row r="97290" hidden="1"/>
    <row r="97291" hidden="1"/>
    <row r="97292" hidden="1"/>
    <row r="97293" hidden="1"/>
    <row r="97294" hidden="1"/>
    <row r="97295" hidden="1"/>
    <row r="97296" hidden="1"/>
    <row r="97297" hidden="1"/>
    <row r="97298" hidden="1"/>
    <row r="97299" hidden="1"/>
    <row r="97300" hidden="1"/>
    <row r="97301" hidden="1"/>
    <row r="97302" hidden="1"/>
    <row r="97303" hidden="1"/>
    <row r="97304" hidden="1"/>
    <row r="97305" hidden="1"/>
    <row r="97306" hidden="1"/>
    <row r="97307" hidden="1"/>
    <row r="97308" hidden="1"/>
    <row r="97309" hidden="1"/>
    <row r="97310" hidden="1"/>
    <row r="97311" hidden="1"/>
    <row r="97312" hidden="1"/>
    <row r="97313" hidden="1"/>
    <row r="97314" hidden="1"/>
    <row r="97315" hidden="1"/>
    <row r="97316" hidden="1"/>
    <row r="97317" hidden="1"/>
    <row r="97318" hidden="1"/>
    <row r="97319" hidden="1"/>
    <row r="97320" hidden="1"/>
    <row r="97321" hidden="1"/>
    <row r="97322" hidden="1"/>
    <row r="97323" hidden="1"/>
    <row r="97324" hidden="1"/>
    <row r="97325" hidden="1"/>
    <row r="97326" hidden="1"/>
    <row r="97327" hidden="1"/>
    <row r="97328" hidden="1"/>
    <row r="97329" hidden="1"/>
    <row r="97330" hidden="1"/>
    <row r="97331" hidden="1"/>
    <row r="97332" hidden="1"/>
    <row r="97333" hidden="1"/>
    <row r="97334" hidden="1"/>
    <row r="97335" hidden="1"/>
    <row r="97336" hidden="1"/>
    <row r="97337" hidden="1"/>
    <row r="97338" hidden="1"/>
    <row r="97339" hidden="1"/>
    <row r="97340" hidden="1"/>
    <row r="97341" hidden="1"/>
    <row r="97342" hidden="1"/>
    <row r="97343" hidden="1"/>
    <row r="97344" hidden="1"/>
    <row r="97345" hidden="1"/>
    <row r="97346" hidden="1"/>
    <row r="97347" hidden="1"/>
    <row r="97348" hidden="1"/>
    <row r="97349" hidden="1"/>
    <row r="97350" hidden="1"/>
    <row r="97351" hidden="1"/>
    <row r="97352" hidden="1"/>
    <row r="97353" hidden="1"/>
    <row r="97354" hidden="1"/>
    <row r="97355" hidden="1"/>
    <row r="97356" hidden="1"/>
    <row r="97357" hidden="1"/>
    <row r="97358" hidden="1"/>
    <row r="97359" hidden="1"/>
    <row r="97360" hidden="1"/>
    <row r="97361" hidden="1"/>
    <row r="97362" hidden="1"/>
    <row r="97363" hidden="1"/>
    <row r="97364" hidden="1"/>
    <row r="97365" hidden="1"/>
    <row r="97366" hidden="1"/>
    <row r="97367" hidden="1"/>
    <row r="97368" hidden="1"/>
    <row r="97369" hidden="1"/>
    <row r="97370" hidden="1"/>
    <row r="97371" hidden="1"/>
    <row r="97372" hidden="1"/>
    <row r="97373" hidden="1"/>
    <row r="97374" hidden="1"/>
    <row r="97375" hidden="1"/>
    <row r="97376" hidden="1"/>
    <row r="97377" hidden="1"/>
    <row r="97378" hidden="1"/>
    <row r="97379" hidden="1"/>
    <row r="97380" hidden="1"/>
    <row r="97381" hidden="1"/>
    <row r="97382" hidden="1"/>
    <row r="97383" hidden="1"/>
    <row r="97384" hidden="1"/>
    <row r="97385" hidden="1"/>
    <row r="97386" hidden="1"/>
    <row r="97387" hidden="1"/>
    <row r="97388" hidden="1"/>
    <row r="97389" hidden="1"/>
    <row r="97390" hidden="1"/>
    <row r="97391" hidden="1"/>
    <row r="97392" hidden="1"/>
    <row r="97393" hidden="1"/>
    <row r="97394" hidden="1"/>
    <row r="97395" hidden="1"/>
    <row r="97396" hidden="1"/>
    <row r="97397" hidden="1"/>
    <row r="97398" hidden="1"/>
    <row r="97399" hidden="1"/>
    <row r="97400" hidden="1"/>
    <row r="97401" hidden="1"/>
    <row r="97402" hidden="1"/>
    <row r="97403" hidden="1"/>
    <row r="97404" hidden="1"/>
    <row r="97405" hidden="1"/>
    <row r="97406" hidden="1"/>
    <row r="97407" hidden="1"/>
    <row r="97408" hidden="1"/>
    <row r="97409" hidden="1"/>
    <row r="97410" hidden="1"/>
    <row r="97411" hidden="1"/>
    <row r="97412" hidden="1"/>
    <row r="97413" hidden="1"/>
    <row r="97414" hidden="1"/>
    <row r="97415" hidden="1"/>
    <row r="97416" hidden="1"/>
    <row r="97417" hidden="1"/>
    <row r="97418" hidden="1"/>
    <row r="97419" hidden="1"/>
    <row r="97420" hidden="1"/>
    <row r="97421" hidden="1"/>
    <row r="97422" hidden="1"/>
    <row r="97423" hidden="1"/>
    <row r="97424" hidden="1"/>
    <row r="97425" hidden="1"/>
    <row r="97426" hidden="1"/>
    <row r="97427" hidden="1"/>
    <row r="97428" hidden="1"/>
    <row r="97429" hidden="1"/>
    <row r="97430" hidden="1"/>
    <row r="97431" hidden="1"/>
    <row r="97432" hidden="1"/>
    <row r="97433" hidden="1"/>
    <row r="97434" hidden="1"/>
    <row r="97435" hidden="1"/>
    <row r="97436" hidden="1"/>
    <row r="97437" hidden="1"/>
    <row r="97438" hidden="1"/>
    <row r="97439" hidden="1"/>
    <row r="97440" hidden="1"/>
    <row r="97441" hidden="1"/>
    <row r="97442" hidden="1"/>
    <row r="97443" hidden="1"/>
    <row r="97444" hidden="1"/>
    <row r="97445" hidden="1"/>
    <row r="97446" hidden="1"/>
    <row r="97447" hidden="1"/>
    <row r="97448" hidden="1"/>
    <row r="97449" hidden="1"/>
    <row r="97450" hidden="1"/>
    <row r="97451" hidden="1"/>
    <row r="97452" hidden="1"/>
    <row r="97453" hidden="1"/>
    <row r="97454" hidden="1"/>
    <row r="97455" hidden="1"/>
    <row r="97456" hidden="1"/>
    <row r="97457" hidden="1"/>
    <row r="97458" hidden="1"/>
    <row r="97459" hidden="1"/>
    <row r="97460" hidden="1"/>
    <row r="97461" hidden="1"/>
    <row r="97462" hidden="1"/>
    <row r="97463" hidden="1"/>
    <row r="97464" hidden="1"/>
    <row r="97465" hidden="1"/>
    <row r="97466" hidden="1"/>
    <row r="97467" hidden="1"/>
    <row r="97468" hidden="1"/>
    <row r="97469" hidden="1"/>
    <row r="97470" hidden="1"/>
    <row r="97471" hidden="1"/>
    <row r="97472" hidden="1"/>
    <row r="97473" hidden="1"/>
    <row r="97474" hidden="1"/>
    <row r="97475" hidden="1"/>
    <row r="97476" hidden="1"/>
    <row r="97477" hidden="1"/>
    <row r="97478" hidden="1"/>
    <row r="97479" hidden="1"/>
    <row r="97480" hidden="1"/>
    <row r="97481" hidden="1"/>
    <row r="97482" hidden="1"/>
    <row r="97483" hidden="1"/>
    <row r="97484" hidden="1"/>
    <row r="97485" hidden="1"/>
    <row r="97486" hidden="1"/>
    <row r="97487" hidden="1"/>
    <row r="97488" hidden="1"/>
    <row r="97489" hidden="1"/>
    <row r="97490" hidden="1"/>
    <row r="97491" hidden="1"/>
    <row r="97492" hidden="1"/>
    <row r="97493" hidden="1"/>
    <row r="97494" hidden="1"/>
    <row r="97495" hidden="1"/>
    <row r="97496" hidden="1"/>
    <row r="97497" hidden="1"/>
    <row r="97498" hidden="1"/>
    <row r="97499" hidden="1"/>
    <row r="97500" hidden="1"/>
    <row r="97501" hidden="1"/>
    <row r="97502" hidden="1"/>
    <row r="97503" hidden="1"/>
    <row r="97504" hidden="1"/>
    <row r="97505" hidden="1"/>
    <row r="97506" hidden="1"/>
    <row r="97507" hidden="1"/>
    <row r="97508" hidden="1"/>
    <row r="97509" hidden="1"/>
    <row r="97510" hidden="1"/>
    <row r="97511" hidden="1"/>
    <row r="97512" hidden="1"/>
    <row r="97513" hidden="1"/>
    <row r="97514" hidden="1"/>
    <row r="97515" hidden="1"/>
    <row r="97516" hidden="1"/>
    <row r="97517" hidden="1"/>
    <row r="97518" hidden="1"/>
    <row r="97519" hidden="1"/>
    <row r="97520" hidden="1"/>
    <row r="97521" hidden="1"/>
    <row r="97522" hidden="1"/>
    <row r="97523" hidden="1"/>
    <row r="97524" hidden="1"/>
    <row r="97525" hidden="1"/>
    <row r="97526" hidden="1"/>
    <row r="97527" hidden="1"/>
    <row r="97528" hidden="1"/>
    <row r="97529" hidden="1"/>
    <row r="97530" hidden="1"/>
    <row r="97531" hidden="1"/>
    <row r="97532" hidden="1"/>
    <row r="97533" hidden="1"/>
    <row r="97534" hidden="1"/>
    <row r="97535" hidden="1"/>
    <row r="97536" hidden="1"/>
    <row r="97537" hidden="1"/>
    <row r="97538" hidden="1"/>
    <row r="97539" hidden="1"/>
    <row r="97540" hidden="1"/>
    <row r="97541" hidden="1"/>
    <row r="97542" hidden="1"/>
    <row r="97543" hidden="1"/>
    <row r="97544" hidden="1"/>
    <row r="97545" hidden="1"/>
    <row r="97546" hidden="1"/>
    <row r="97547" hidden="1"/>
    <row r="97548" hidden="1"/>
    <row r="97549" hidden="1"/>
    <row r="97550" hidden="1"/>
    <row r="97551" hidden="1"/>
    <row r="97552" hidden="1"/>
    <row r="97553" hidden="1"/>
    <row r="97554" hidden="1"/>
    <row r="97555" hidden="1"/>
    <row r="97556" hidden="1"/>
    <row r="97557" hidden="1"/>
    <row r="97558" hidden="1"/>
    <row r="97559" hidden="1"/>
    <row r="97560" hidden="1"/>
    <row r="97561" hidden="1"/>
    <row r="97562" hidden="1"/>
    <row r="97563" hidden="1"/>
    <row r="97564" hidden="1"/>
    <row r="97565" hidden="1"/>
    <row r="97566" hidden="1"/>
    <row r="97567" hidden="1"/>
    <row r="97568" hidden="1"/>
    <row r="97569" hidden="1"/>
    <row r="97570" hidden="1"/>
    <row r="97571" hidden="1"/>
    <row r="97572" hidden="1"/>
    <row r="97573" hidden="1"/>
    <row r="97574" hidden="1"/>
    <row r="97575" hidden="1"/>
    <row r="97576" hidden="1"/>
    <row r="97577" hidden="1"/>
    <row r="97578" hidden="1"/>
    <row r="97579" hidden="1"/>
    <row r="97580" hidden="1"/>
    <row r="97581" hidden="1"/>
    <row r="97582" hidden="1"/>
    <row r="97583" hidden="1"/>
    <row r="97584" hidden="1"/>
    <row r="97585" hidden="1"/>
    <row r="97586" hidden="1"/>
    <row r="97587" hidden="1"/>
    <row r="97588" hidden="1"/>
    <row r="97589" hidden="1"/>
    <row r="97590" hidden="1"/>
    <row r="97591" hidden="1"/>
    <row r="97592" hidden="1"/>
    <row r="97593" hidden="1"/>
    <row r="97594" hidden="1"/>
    <row r="97595" hidden="1"/>
    <row r="97596" hidden="1"/>
    <row r="97597" hidden="1"/>
    <row r="97598" hidden="1"/>
    <row r="97599" hidden="1"/>
    <row r="97600" hidden="1"/>
    <row r="97601" hidden="1"/>
    <row r="97602" hidden="1"/>
    <row r="97603" hidden="1"/>
    <row r="97604" hidden="1"/>
    <row r="97605" hidden="1"/>
    <row r="97606" hidden="1"/>
    <row r="97607" hidden="1"/>
    <row r="97608" hidden="1"/>
    <row r="97609" hidden="1"/>
    <row r="97610" hidden="1"/>
    <row r="97611" hidden="1"/>
    <row r="97612" hidden="1"/>
    <row r="97613" hidden="1"/>
    <row r="97614" hidden="1"/>
    <row r="97615" hidden="1"/>
    <row r="97616" hidden="1"/>
    <row r="97617" hidden="1"/>
    <row r="97618" hidden="1"/>
    <row r="97619" hidden="1"/>
    <row r="97620" hidden="1"/>
    <row r="97621" hidden="1"/>
    <row r="97622" hidden="1"/>
    <row r="97623" hidden="1"/>
    <row r="97624" hidden="1"/>
    <row r="97625" hidden="1"/>
    <row r="97626" hidden="1"/>
    <row r="97627" hidden="1"/>
    <row r="97628" hidden="1"/>
    <row r="97629" hidden="1"/>
    <row r="97630" hidden="1"/>
    <row r="97631" hidden="1"/>
    <row r="97632" hidden="1"/>
    <row r="97633" hidden="1"/>
    <row r="97634" hidden="1"/>
    <row r="97635" hidden="1"/>
    <row r="97636" hidden="1"/>
    <row r="97637" hidden="1"/>
    <row r="97638" hidden="1"/>
    <row r="97639" hidden="1"/>
    <row r="97640" hidden="1"/>
    <row r="97641" hidden="1"/>
    <row r="97642" hidden="1"/>
    <row r="97643" hidden="1"/>
    <row r="97644" hidden="1"/>
    <row r="97645" hidden="1"/>
    <row r="97646" hidden="1"/>
    <row r="97647" hidden="1"/>
    <row r="97648" hidden="1"/>
    <row r="97649" hidden="1"/>
    <row r="97650" hidden="1"/>
    <row r="97651" hidden="1"/>
    <row r="97652" hidden="1"/>
    <row r="97653" hidden="1"/>
    <row r="97654" hidden="1"/>
    <row r="97655" hidden="1"/>
    <row r="97656" hidden="1"/>
    <row r="97657" hidden="1"/>
    <row r="97658" hidden="1"/>
    <row r="97659" hidden="1"/>
    <row r="97660" hidden="1"/>
    <row r="97661" hidden="1"/>
    <row r="97662" hidden="1"/>
    <row r="97663" hidden="1"/>
    <row r="97664" hidden="1"/>
    <row r="97665" hidden="1"/>
    <row r="97666" hidden="1"/>
    <row r="97667" hidden="1"/>
    <row r="97668" hidden="1"/>
    <row r="97669" hidden="1"/>
    <row r="97670" hidden="1"/>
    <row r="97671" hidden="1"/>
    <row r="97672" hidden="1"/>
    <row r="97673" hidden="1"/>
    <row r="97674" hidden="1"/>
    <row r="97675" hidden="1"/>
    <row r="97676" hidden="1"/>
    <row r="97677" hidden="1"/>
    <row r="97678" hidden="1"/>
    <row r="97679" hidden="1"/>
    <row r="97680" hidden="1"/>
    <row r="97681" hidden="1"/>
    <row r="97682" hidden="1"/>
    <row r="97683" hidden="1"/>
    <row r="97684" hidden="1"/>
    <row r="97685" hidden="1"/>
    <row r="97686" hidden="1"/>
    <row r="97687" hidden="1"/>
    <row r="97688" hidden="1"/>
    <row r="97689" hidden="1"/>
    <row r="97690" hidden="1"/>
    <row r="97691" hidden="1"/>
    <row r="97692" hidden="1"/>
    <row r="97693" hidden="1"/>
    <row r="97694" hidden="1"/>
    <row r="97695" hidden="1"/>
    <row r="97696" hidden="1"/>
    <row r="97697" hidden="1"/>
    <row r="97698" hidden="1"/>
    <row r="97699" hidden="1"/>
    <row r="97700" hidden="1"/>
    <row r="97701" hidden="1"/>
    <row r="97702" hidden="1"/>
    <row r="97703" hidden="1"/>
    <row r="97704" hidden="1"/>
    <row r="97705" hidden="1"/>
    <row r="97706" hidden="1"/>
    <row r="97707" hidden="1"/>
    <row r="97708" hidden="1"/>
    <row r="97709" hidden="1"/>
    <row r="97710" hidden="1"/>
    <row r="97711" hidden="1"/>
    <row r="97712" hidden="1"/>
    <row r="97713" hidden="1"/>
    <row r="97714" hidden="1"/>
    <row r="97715" hidden="1"/>
    <row r="97716" hidden="1"/>
    <row r="97717" hidden="1"/>
    <row r="97718" hidden="1"/>
    <row r="97719" hidden="1"/>
    <row r="97720" hidden="1"/>
    <row r="97721" hidden="1"/>
    <row r="97722" hidden="1"/>
    <row r="97723" hidden="1"/>
    <row r="97724" hidden="1"/>
    <row r="97725" hidden="1"/>
    <row r="97726" hidden="1"/>
    <row r="97727" hidden="1"/>
    <row r="97728" hidden="1"/>
    <row r="97729" hidden="1"/>
    <row r="97730" hidden="1"/>
    <row r="97731" hidden="1"/>
    <row r="97732" hidden="1"/>
    <row r="97733" hidden="1"/>
    <row r="97734" hidden="1"/>
    <row r="97735" hidden="1"/>
    <row r="97736" hidden="1"/>
    <row r="97737" hidden="1"/>
    <row r="97738" hidden="1"/>
    <row r="97739" hidden="1"/>
    <row r="97740" hidden="1"/>
    <row r="97741" hidden="1"/>
    <row r="97742" hidden="1"/>
    <row r="97743" hidden="1"/>
    <row r="97744" hidden="1"/>
    <row r="97745" hidden="1"/>
    <row r="97746" hidden="1"/>
    <row r="97747" hidden="1"/>
    <row r="97748" hidden="1"/>
    <row r="97749" hidden="1"/>
    <row r="97750" hidden="1"/>
    <row r="97751" hidden="1"/>
    <row r="97752" hidden="1"/>
    <row r="97753" hidden="1"/>
    <row r="97754" hidden="1"/>
    <row r="97755" hidden="1"/>
    <row r="97756" hidden="1"/>
    <row r="97757" hidden="1"/>
    <row r="97758" hidden="1"/>
    <row r="97759" hidden="1"/>
    <row r="97760" hidden="1"/>
    <row r="97761" hidden="1"/>
    <row r="97762" hidden="1"/>
    <row r="97763" hidden="1"/>
    <row r="97764" hidden="1"/>
    <row r="97765" hidden="1"/>
    <row r="97766" hidden="1"/>
    <row r="97767" hidden="1"/>
    <row r="97768" hidden="1"/>
    <row r="97769" hidden="1"/>
    <row r="97770" hidden="1"/>
    <row r="97771" hidden="1"/>
    <row r="97772" hidden="1"/>
    <row r="97773" hidden="1"/>
    <row r="97774" hidden="1"/>
    <row r="97775" hidden="1"/>
    <row r="97776" hidden="1"/>
    <row r="97777" hidden="1"/>
    <row r="97778" hidden="1"/>
    <row r="97779" hidden="1"/>
    <row r="97780" hidden="1"/>
    <row r="97781" hidden="1"/>
    <row r="97782" hidden="1"/>
    <row r="97783" hidden="1"/>
    <row r="97784" hidden="1"/>
    <row r="97785" hidden="1"/>
    <row r="97786" hidden="1"/>
    <row r="97787" hidden="1"/>
    <row r="97788" hidden="1"/>
    <row r="97789" hidden="1"/>
    <row r="97790" hidden="1"/>
    <row r="97791" hidden="1"/>
    <row r="97792" hidden="1"/>
    <row r="97793" hidden="1"/>
    <row r="97794" hidden="1"/>
    <row r="97795" hidden="1"/>
    <row r="97796" hidden="1"/>
    <row r="97797" hidden="1"/>
    <row r="97798" hidden="1"/>
    <row r="97799" hidden="1"/>
    <row r="97800" hidden="1"/>
    <row r="97801" hidden="1"/>
    <row r="97802" hidden="1"/>
    <row r="97803" hidden="1"/>
    <row r="97804" hidden="1"/>
    <row r="97805" hidden="1"/>
    <row r="97806" hidden="1"/>
    <row r="97807" hidden="1"/>
    <row r="97808" hidden="1"/>
    <row r="97809" hidden="1"/>
    <row r="97810" hidden="1"/>
    <row r="97811" hidden="1"/>
    <row r="97812" hidden="1"/>
    <row r="97813" hidden="1"/>
    <row r="97814" hidden="1"/>
    <row r="97815" hidden="1"/>
    <row r="97816" hidden="1"/>
    <row r="97817" hidden="1"/>
    <row r="97818" hidden="1"/>
    <row r="97819" hidden="1"/>
    <row r="97820" hidden="1"/>
    <row r="97821" hidden="1"/>
    <row r="97822" hidden="1"/>
    <row r="97823" hidden="1"/>
    <row r="97824" hidden="1"/>
    <row r="97825" hidden="1"/>
    <row r="97826" hidden="1"/>
    <row r="97827" hidden="1"/>
    <row r="97828" hidden="1"/>
    <row r="97829" hidden="1"/>
    <row r="97830" hidden="1"/>
    <row r="97831" hidden="1"/>
    <row r="97832" hidden="1"/>
    <row r="97833" hidden="1"/>
    <row r="97834" hidden="1"/>
    <row r="97835" hidden="1"/>
    <row r="97836" hidden="1"/>
    <row r="97837" hidden="1"/>
    <row r="97838" hidden="1"/>
    <row r="97839" hidden="1"/>
    <row r="97840" hidden="1"/>
    <row r="97841" hidden="1"/>
    <row r="97842" hidden="1"/>
    <row r="97843" hidden="1"/>
    <row r="97844" hidden="1"/>
    <row r="97845" hidden="1"/>
    <row r="97846" hidden="1"/>
    <row r="97847" hidden="1"/>
    <row r="97848" hidden="1"/>
    <row r="97849" hidden="1"/>
    <row r="97850" hidden="1"/>
    <row r="97851" hidden="1"/>
    <row r="97852" hidden="1"/>
    <row r="97853" hidden="1"/>
    <row r="97854" hidden="1"/>
    <row r="97855" hidden="1"/>
    <row r="97856" hidden="1"/>
    <row r="97857" hidden="1"/>
    <row r="97858" hidden="1"/>
    <row r="97859" hidden="1"/>
    <row r="97860" hidden="1"/>
    <row r="97861" hidden="1"/>
    <row r="97862" hidden="1"/>
    <row r="97863" hidden="1"/>
    <row r="97864" hidden="1"/>
    <row r="97865" hidden="1"/>
    <row r="97866" hidden="1"/>
    <row r="97867" hidden="1"/>
    <row r="97868" hidden="1"/>
    <row r="97869" hidden="1"/>
    <row r="97870" hidden="1"/>
    <row r="97871" hidden="1"/>
    <row r="97872" hidden="1"/>
    <row r="97873" hidden="1"/>
    <row r="97874" hidden="1"/>
    <row r="97875" hidden="1"/>
    <row r="97876" hidden="1"/>
    <row r="97877" hidden="1"/>
    <row r="97878" hidden="1"/>
    <row r="97879" hidden="1"/>
    <row r="97880" hidden="1"/>
    <row r="97881" hidden="1"/>
    <row r="97882" hidden="1"/>
    <row r="97883" hidden="1"/>
    <row r="97884" hidden="1"/>
    <row r="97885" hidden="1"/>
    <row r="97886" hidden="1"/>
    <row r="97887" hidden="1"/>
    <row r="97888" hidden="1"/>
    <row r="97889" hidden="1"/>
    <row r="97890" hidden="1"/>
    <row r="97891" hidden="1"/>
    <row r="97892" hidden="1"/>
    <row r="97893" hidden="1"/>
    <row r="97894" hidden="1"/>
    <row r="97895" hidden="1"/>
    <row r="97896" hidden="1"/>
    <row r="97897" hidden="1"/>
    <row r="97898" hidden="1"/>
    <row r="97899" hidden="1"/>
    <row r="97900" hidden="1"/>
    <row r="97901" hidden="1"/>
    <row r="97902" hidden="1"/>
    <row r="97903" hidden="1"/>
    <row r="97904" hidden="1"/>
    <row r="97905" hidden="1"/>
    <row r="97906" hidden="1"/>
    <row r="97907" hidden="1"/>
    <row r="97908" hidden="1"/>
    <row r="97909" hidden="1"/>
    <row r="97910" hidden="1"/>
    <row r="97911" hidden="1"/>
    <row r="97912" hidden="1"/>
    <row r="97913" hidden="1"/>
    <row r="97914" hidden="1"/>
    <row r="97915" hidden="1"/>
    <row r="97916" hidden="1"/>
    <row r="97917" hidden="1"/>
    <row r="97918" hidden="1"/>
    <row r="97919" hidden="1"/>
    <row r="97920" hidden="1"/>
    <row r="97921" hidden="1"/>
    <row r="97922" hidden="1"/>
    <row r="97923" hidden="1"/>
    <row r="97924" hidden="1"/>
    <row r="97925" hidden="1"/>
    <row r="97926" hidden="1"/>
    <row r="97927" hidden="1"/>
    <row r="97928" hidden="1"/>
    <row r="97929" hidden="1"/>
    <row r="97930" hidden="1"/>
    <row r="97931" hidden="1"/>
    <row r="97932" hidden="1"/>
    <row r="97933" hidden="1"/>
    <row r="97934" hidden="1"/>
    <row r="97935" hidden="1"/>
    <row r="97936" hidden="1"/>
    <row r="97937" hidden="1"/>
    <row r="97938" hidden="1"/>
    <row r="97939" hidden="1"/>
    <row r="97940" hidden="1"/>
    <row r="97941" hidden="1"/>
    <row r="97942" hidden="1"/>
    <row r="97943" hidden="1"/>
    <row r="97944" hidden="1"/>
    <row r="97945" hidden="1"/>
    <row r="97946" hidden="1"/>
    <row r="97947" hidden="1"/>
    <row r="97948" hidden="1"/>
    <row r="97949" hidden="1"/>
    <row r="97950" hidden="1"/>
    <row r="97951" hidden="1"/>
    <row r="97952" hidden="1"/>
    <row r="97953" hidden="1"/>
    <row r="97954" hidden="1"/>
    <row r="97955" hidden="1"/>
    <row r="97956" hidden="1"/>
    <row r="97957" hidden="1"/>
    <row r="97958" hidden="1"/>
    <row r="97959" hidden="1"/>
    <row r="97960" hidden="1"/>
    <row r="97961" hidden="1"/>
    <row r="97962" hidden="1"/>
    <row r="97963" hidden="1"/>
    <row r="97964" hidden="1"/>
    <row r="97965" hidden="1"/>
    <row r="97966" hidden="1"/>
    <row r="97967" hidden="1"/>
    <row r="97968" hidden="1"/>
    <row r="97969" hidden="1"/>
    <row r="97970" hidden="1"/>
    <row r="97971" hidden="1"/>
    <row r="97972" hidden="1"/>
    <row r="97973" hidden="1"/>
    <row r="97974" hidden="1"/>
    <row r="97975" hidden="1"/>
    <row r="97976" hidden="1"/>
    <row r="97977" hidden="1"/>
    <row r="97978" hidden="1"/>
    <row r="97979" hidden="1"/>
    <row r="97980" hidden="1"/>
    <row r="97981" hidden="1"/>
    <row r="97982" hidden="1"/>
    <row r="97983" hidden="1"/>
    <row r="97984" hidden="1"/>
    <row r="97985" hidden="1"/>
    <row r="97986" hidden="1"/>
    <row r="97987" hidden="1"/>
    <row r="97988" hidden="1"/>
    <row r="97989" hidden="1"/>
    <row r="97990" hidden="1"/>
    <row r="97991" hidden="1"/>
    <row r="97992" hidden="1"/>
    <row r="97993" hidden="1"/>
    <row r="97994" hidden="1"/>
    <row r="97995" hidden="1"/>
    <row r="97996" hidden="1"/>
    <row r="97997" hidden="1"/>
    <row r="97998" hidden="1"/>
    <row r="97999" hidden="1"/>
    <row r="98000" hidden="1"/>
    <row r="98001" hidden="1"/>
    <row r="98002" hidden="1"/>
    <row r="98003" hidden="1"/>
    <row r="98004" hidden="1"/>
    <row r="98005" hidden="1"/>
    <row r="98006" hidden="1"/>
    <row r="98007" hidden="1"/>
    <row r="98008" hidden="1"/>
    <row r="98009" hidden="1"/>
    <row r="98010" hidden="1"/>
    <row r="98011" hidden="1"/>
    <row r="98012" hidden="1"/>
    <row r="98013" hidden="1"/>
    <row r="98014" hidden="1"/>
    <row r="98015" hidden="1"/>
    <row r="98016" hidden="1"/>
    <row r="98017" hidden="1"/>
    <row r="98018" hidden="1"/>
    <row r="98019" hidden="1"/>
    <row r="98020" hidden="1"/>
    <row r="98021" hidden="1"/>
    <row r="98022" hidden="1"/>
    <row r="98023" hidden="1"/>
    <row r="98024" hidden="1"/>
    <row r="98025" hidden="1"/>
    <row r="98026" hidden="1"/>
    <row r="98027" hidden="1"/>
    <row r="98028" hidden="1"/>
    <row r="98029" hidden="1"/>
    <row r="98030" hidden="1"/>
    <row r="98031" hidden="1"/>
    <row r="98032" hidden="1"/>
    <row r="98033" hidden="1"/>
    <row r="98034" hidden="1"/>
    <row r="98035" hidden="1"/>
    <row r="98036" hidden="1"/>
    <row r="98037" hidden="1"/>
    <row r="98038" hidden="1"/>
    <row r="98039" hidden="1"/>
    <row r="98040" hidden="1"/>
    <row r="98041" hidden="1"/>
    <row r="98042" hidden="1"/>
    <row r="98043" hidden="1"/>
    <row r="98044" hidden="1"/>
    <row r="98045" hidden="1"/>
    <row r="98046" hidden="1"/>
    <row r="98047" hidden="1"/>
    <row r="98048" hidden="1"/>
    <row r="98049" hidden="1"/>
    <row r="98050" hidden="1"/>
    <row r="98051" hidden="1"/>
    <row r="98052" hidden="1"/>
    <row r="98053" hidden="1"/>
    <row r="98054" hidden="1"/>
    <row r="98055" hidden="1"/>
    <row r="98056" hidden="1"/>
    <row r="98057" hidden="1"/>
    <row r="98058" hidden="1"/>
    <row r="98059" hidden="1"/>
    <row r="98060" hidden="1"/>
    <row r="98061" hidden="1"/>
    <row r="98062" hidden="1"/>
    <row r="98063" hidden="1"/>
    <row r="98064" hidden="1"/>
    <row r="98065" hidden="1"/>
    <row r="98066" hidden="1"/>
    <row r="98067" hidden="1"/>
    <row r="98068" hidden="1"/>
    <row r="98069" hidden="1"/>
    <row r="98070" hidden="1"/>
    <row r="98071" hidden="1"/>
    <row r="98072" hidden="1"/>
    <row r="98073" hidden="1"/>
    <row r="98074" hidden="1"/>
    <row r="98075" hidden="1"/>
    <row r="98076" hidden="1"/>
    <row r="98077" hidden="1"/>
    <row r="98078" hidden="1"/>
    <row r="98079" hidden="1"/>
    <row r="98080" hidden="1"/>
    <row r="98081" hidden="1"/>
    <row r="98082" hidden="1"/>
    <row r="98083" hidden="1"/>
    <row r="98084" hidden="1"/>
    <row r="98085" hidden="1"/>
    <row r="98086" hidden="1"/>
    <row r="98087" hidden="1"/>
    <row r="98088" hidden="1"/>
    <row r="98089" hidden="1"/>
    <row r="98090" hidden="1"/>
    <row r="98091" hidden="1"/>
    <row r="98092" hidden="1"/>
    <row r="98093" hidden="1"/>
    <row r="98094" hidden="1"/>
    <row r="98095" hidden="1"/>
    <row r="98096" hidden="1"/>
    <row r="98097" hidden="1"/>
    <row r="98098" hidden="1"/>
    <row r="98099" hidden="1"/>
    <row r="98100" hidden="1"/>
    <row r="98101" hidden="1"/>
    <row r="98102" hidden="1"/>
    <row r="98103" hidden="1"/>
    <row r="98104" hidden="1"/>
    <row r="98105" hidden="1"/>
    <row r="98106" hidden="1"/>
    <row r="98107" hidden="1"/>
    <row r="98108" hidden="1"/>
    <row r="98109" hidden="1"/>
    <row r="98110" hidden="1"/>
    <row r="98111" hidden="1"/>
    <row r="98112" hidden="1"/>
    <row r="98113" hidden="1"/>
    <row r="98114" hidden="1"/>
    <row r="98115" hidden="1"/>
    <row r="98116" hidden="1"/>
    <row r="98117" hidden="1"/>
    <row r="98118" hidden="1"/>
    <row r="98119" hidden="1"/>
    <row r="98120" hidden="1"/>
    <row r="98121" hidden="1"/>
    <row r="98122" hidden="1"/>
    <row r="98123" hidden="1"/>
    <row r="98124" hidden="1"/>
    <row r="98125" hidden="1"/>
    <row r="98126" hidden="1"/>
    <row r="98127" hidden="1"/>
    <row r="98128" hidden="1"/>
    <row r="98129" hidden="1"/>
    <row r="98130" hidden="1"/>
    <row r="98131" hidden="1"/>
    <row r="98132" hidden="1"/>
    <row r="98133" hidden="1"/>
    <row r="98134" hidden="1"/>
    <row r="98135" hidden="1"/>
    <row r="98136" hidden="1"/>
    <row r="98137" hidden="1"/>
    <row r="98138" hidden="1"/>
    <row r="98139" hidden="1"/>
    <row r="98140" hidden="1"/>
    <row r="98141" hidden="1"/>
    <row r="98142" hidden="1"/>
    <row r="98143" hidden="1"/>
    <row r="98144" hidden="1"/>
    <row r="98145" hidden="1"/>
    <row r="98146" hidden="1"/>
    <row r="98147" hidden="1"/>
    <row r="98148" hidden="1"/>
    <row r="98149" hidden="1"/>
    <row r="98150" hidden="1"/>
    <row r="98151" hidden="1"/>
    <row r="98152" hidden="1"/>
    <row r="98153" hidden="1"/>
    <row r="98154" hidden="1"/>
    <row r="98155" hidden="1"/>
    <row r="98156" hidden="1"/>
    <row r="98157" hidden="1"/>
    <row r="98158" hidden="1"/>
    <row r="98159" hidden="1"/>
    <row r="98160" hidden="1"/>
    <row r="98161" hidden="1"/>
    <row r="98162" hidden="1"/>
    <row r="98163" hidden="1"/>
    <row r="98164" hidden="1"/>
    <row r="98165" hidden="1"/>
    <row r="98166" hidden="1"/>
    <row r="98167" hidden="1"/>
    <row r="98168" hidden="1"/>
    <row r="98169" hidden="1"/>
    <row r="98170" hidden="1"/>
    <row r="98171" hidden="1"/>
    <row r="98172" hidden="1"/>
    <row r="98173" hidden="1"/>
    <row r="98174" hidden="1"/>
    <row r="98175" hidden="1"/>
    <row r="98176" hidden="1"/>
    <row r="98177" hidden="1"/>
    <row r="98178" hidden="1"/>
    <row r="98179" hidden="1"/>
    <row r="98180" hidden="1"/>
    <row r="98181" hidden="1"/>
    <row r="98182" hidden="1"/>
    <row r="98183" hidden="1"/>
    <row r="98184" hidden="1"/>
    <row r="98185" hidden="1"/>
    <row r="98186" hidden="1"/>
    <row r="98187" hidden="1"/>
    <row r="98188" hidden="1"/>
    <row r="98189" hidden="1"/>
    <row r="98190" hidden="1"/>
    <row r="98191" hidden="1"/>
    <row r="98192" hidden="1"/>
    <row r="98193" hidden="1"/>
    <row r="98194" hidden="1"/>
    <row r="98195" hidden="1"/>
    <row r="98196" hidden="1"/>
    <row r="98197" hidden="1"/>
    <row r="98198" hidden="1"/>
    <row r="98199" hidden="1"/>
    <row r="98200" hidden="1"/>
    <row r="98201" hidden="1"/>
    <row r="98202" hidden="1"/>
    <row r="98203" hidden="1"/>
    <row r="98204" hidden="1"/>
    <row r="98205" hidden="1"/>
    <row r="98206" hidden="1"/>
    <row r="98207" hidden="1"/>
    <row r="98208" hidden="1"/>
    <row r="98209" hidden="1"/>
    <row r="98210" hidden="1"/>
    <row r="98211" hidden="1"/>
    <row r="98212" hidden="1"/>
    <row r="98213" hidden="1"/>
    <row r="98214" hidden="1"/>
    <row r="98215" hidden="1"/>
    <row r="98216" hidden="1"/>
    <row r="98217" hidden="1"/>
    <row r="98218" hidden="1"/>
    <row r="98219" hidden="1"/>
    <row r="98220" hidden="1"/>
    <row r="98221" hidden="1"/>
    <row r="98222" hidden="1"/>
    <row r="98223" hidden="1"/>
    <row r="98224" hidden="1"/>
    <row r="98225" hidden="1"/>
    <row r="98226" hidden="1"/>
    <row r="98227" hidden="1"/>
    <row r="98228" hidden="1"/>
    <row r="98229" hidden="1"/>
    <row r="98230" hidden="1"/>
    <row r="98231" hidden="1"/>
    <row r="98232" hidden="1"/>
    <row r="98233" hidden="1"/>
    <row r="98234" hidden="1"/>
    <row r="98235" hidden="1"/>
    <row r="98236" hidden="1"/>
    <row r="98237" hidden="1"/>
    <row r="98238" hidden="1"/>
    <row r="98239" hidden="1"/>
    <row r="98240" hidden="1"/>
    <row r="98241" hidden="1"/>
    <row r="98242" hidden="1"/>
    <row r="98243" hidden="1"/>
    <row r="98244" hidden="1"/>
    <row r="98245" hidden="1"/>
    <row r="98246" hidden="1"/>
    <row r="98247" hidden="1"/>
    <row r="98248" hidden="1"/>
    <row r="98249" hidden="1"/>
    <row r="98250" hidden="1"/>
    <row r="98251" hidden="1"/>
    <row r="98252" hidden="1"/>
    <row r="98253" hidden="1"/>
    <row r="98254" hidden="1"/>
    <row r="98255" hidden="1"/>
    <row r="98256" hidden="1"/>
    <row r="98257" hidden="1"/>
    <row r="98258" hidden="1"/>
    <row r="98259" hidden="1"/>
    <row r="98260" hidden="1"/>
    <row r="98261" hidden="1"/>
    <row r="98262" hidden="1"/>
    <row r="98263" hidden="1"/>
    <row r="98264" hidden="1"/>
    <row r="98265" hidden="1"/>
    <row r="98266" hidden="1"/>
    <row r="98267" hidden="1"/>
    <row r="98268" hidden="1"/>
    <row r="98269" hidden="1"/>
    <row r="98270" hidden="1"/>
    <row r="98271" hidden="1"/>
    <row r="98272" hidden="1"/>
    <row r="98273" hidden="1"/>
    <row r="98274" hidden="1"/>
    <row r="98275" hidden="1"/>
    <row r="98276" hidden="1"/>
    <row r="98277" hidden="1"/>
    <row r="98278" hidden="1"/>
    <row r="98279" hidden="1"/>
    <row r="98280" hidden="1"/>
    <row r="98281" hidden="1"/>
    <row r="98282" hidden="1"/>
    <row r="98283" hidden="1"/>
    <row r="98284" hidden="1"/>
    <row r="98285" hidden="1"/>
    <row r="98286" hidden="1"/>
    <row r="98287" hidden="1"/>
    <row r="98288" hidden="1"/>
    <row r="98289" hidden="1"/>
    <row r="98290" hidden="1"/>
    <row r="98291" hidden="1"/>
    <row r="98292" hidden="1"/>
    <row r="98293" hidden="1"/>
    <row r="98294" hidden="1"/>
    <row r="98295" hidden="1"/>
    <row r="98296" hidden="1"/>
    <row r="98297" hidden="1"/>
    <row r="98298" hidden="1"/>
    <row r="98299" hidden="1"/>
    <row r="98300" hidden="1"/>
    <row r="98301" hidden="1"/>
    <row r="98302" hidden="1"/>
    <row r="98303" hidden="1"/>
    <row r="98304" hidden="1"/>
    <row r="98305" hidden="1"/>
    <row r="98306" hidden="1"/>
    <row r="98307" hidden="1"/>
    <row r="98308" hidden="1"/>
    <row r="98309" hidden="1"/>
    <row r="98310" hidden="1"/>
    <row r="98311" hidden="1"/>
    <row r="98312" hidden="1"/>
    <row r="98313" hidden="1"/>
    <row r="98314" hidden="1"/>
    <row r="98315" hidden="1"/>
    <row r="98316" hidden="1"/>
    <row r="98317" hidden="1"/>
    <row r="98318" hidden="1"/>
    <row r="98319" hidden="1"/>
    <row r="98320" hidden="1"/>
    <row r="98321" hidden="1"/>
    <row r="98322" hidden="1"/>
    <row r="98323" hidden="1"/>
    <row r="98324" hidden="1"/>
    <row r="98325" hidden="1"/>
    <row r="98326" hidden="1"/>
    <row r="98327" hidden="1"/>
    <row r="98328" hidden="1"/>
    <row r="98329" hidden="1"/>
    <row r="98330" hidden="1"/>
    <row r="98331" hidden="1"/>
    <row r="98332" hidden="1"/>
    <row r="98333" hidden="1"/>
    <row r="98334" hidden="1"/>
    <row r="98335" hidden="1"/>
    <row r="98336" hidden="1"/>
    <row r="98337" hidden="1"/>
    <row r="98338" hidden="1"/>
    <row r="98339" hidden="1"/>
    <row r="98340" hidden="1"/>
    <row r="98341" hidden="1"/>
    <row r="98342" hidden="1"/>
    <row r="98343" hidden="1"/>
    <row r="98344" hidden="1"/>
    <row r="98345" hidden="1"/>
    <row r="98346" hidden="1"/>
    <row r="98347" hidden="1"/>
    <row r="98348" hidden="1"/>
    <row r="98349" hidden="1"/>
    <row r="98350" hidden="1"/>
    <row r="98351" hidden="1"/>
    <row r="98352" hidden="1"/>
    <row r="98353" hidden="1"/>
    <row r="98354" hidden="1"/>
    <row r="98355" hidden="1"/>
    <row r="98356" hidden="1"/>
    <row r="98357" hidden="1"/>
    <row r="98358" hidden="1"/>
    <row r="98359" hidden="1"/>
    <row r="98360" hidden="1"/>
    <row r="98361" hidden="1"/>
    <row r="98362" hidden="1"/>
    <row r="98363" hidden="1"/>
    <row r="98364" hidden="1"/>
    <row r="98365" hidden="1"/>
    <row r="98366" hidden="1"/>
    <row r="98367" hidden="1"/>
    <row r="98368" hidden="1"/>
    <row r="98369" hidden="1"/>
    <row r="98370" hidden="1"/>
    <row r="98371" hidden="1"/>
    <row r="98372" hidden="1"/>
    <row r="98373" hidden="1"/>
    <row r="98374" hidden="1"/>
    <row r="98375" hidden="1"/>
    <row r="98376" hidden="1"/>
    <row r="98377" hidden="1"/>
    <row r="98378" hidden="1"/>
    <row r="98379" hidden="1"/>
    <row r="98380" hidden="1"/>
    <row r="98381" hidden="1"/>
    <row r="98382" hidden="1"/>
    <row r="98383" hidden="1"/>
    <row r="98384" hidden="1"/>
    <row r="98385" hidden="1"/>
    <row r="98386" hidden="1"/>
    <row r="98387" hidden="1"/>
    <row r="98388" hidden="1"/>
    <row r="98389" hidden="1"/>
    <row r="98390" hidden="1"/>
    <row r="98391" hidden="1"/>
    <row r="98392" hidden="1"/>
    <row r="98393" hidden="1"/>
    <row r="98394" hidden="1"/>
    <row r="98395" hidden="1"/>
    <row r="98396" hidden="1"/>
    <row r="98397" hidden="1"/>
    <row r="98398" hidden="1"/>
    <row r="98399" hidden="1"/>
    <row r="98400" hidden="1"/>
    <row r="98401" hidden="1"/>
    <row r="98402" hidden="1"/>
    <row r="98403" hidden="1"/>
    <row r="98404" hidden="1"/>
    <row r="98405" hidden="1"/>
    <row r="98406" hidden="1"/>
    <row r="98407" hidden="1"/>
    <row r="98408" hidden="1"/>
    <row r="98409" hidden="1"/>
    <row r="98410" hidden="1"/>
    <row r="98411" hidden="1"/>
    <row r="98412" hidden="1"/>
    <row r="98413" hidden="1"/>
    <row r="98414" hidden="1"/>
    <row r="98415" hidden="1"/>
    <row r="98416" hidden="1"/>
    <row r="98417" hidden="1"/>
    <row r="98418" hidden="1"/>
    <row r="98419" hidden="1"/>
    <row r="98420" hidden="1"/>
    <row r="98421" hidden="1"/>
    <row r="98422" hidden="1"/>
    <row r="98423" hidden="1"/>
    <row r="98424" hidden="1"/>
    <row r="98425" hidden="1"/>
    <row r="98426" hidden="1"/>
    <row r="98427" hidden="1"/>
    <row r="98428" hidden="1"/>
    <row r="98429" hidden="1"/>
    <row r="98430" hidden="1"/>
    <row r="98431" hidden="1"/>
    <row r="98432" hidden="1"/>
    <row r="98433" hidden="1"/>
    <row r="98434" hidden="1"/>
    <row r="98435" hidden="1"/>
    <row r="98436" hidden="1"/>
    <row r="98437" hidden="1"/>
    <row r="98438" hidden="1"/>
    <row r="98439" hidden="1"/>
    <row r="98440" hidden="1"/>
    <row r="98441" hidden="1"/>
    <row r="98442" hidden="1"/>
    <row r="98443" hidden="1"/>
    <row r="98444" hidden="1"/>
    <row r="98445" hidden="1"/>
    <row r="98446" hidden="1"/>
    <row r="98447" hidden="1"/>
    <row r="98448" hidden="1"/>
    <row r="98449" hidden="1"/>
    <row r="98450" hidden="1"/>
    <row r="98451" hidden="1"/>
    <row r="98452" hidden="1"/>
    <row r="98453" hidden="1"/>
    <row r="98454" hidden="1"/>
    <row r="98455" hidden="1"/>
    <row r="98456" hidden="1"/>
    <row r="98457" hidden="1"/>
    <row r="98458" hidden="1"/>
    <row r="98459" hidden="1"/>
    <row r="98460" hidden="1"/>
    <row r="98461" hidden="1"/>
    <row r="98462" hidden="1"/>
    <row r="98463" hidden="1"/>
    <row r="98464" hidden="1"/>
    <row r="98465" hidden="1"/>
    <row r="98466" hidden="1"/>
    <row r="98467" hidden="1"/>
    <row r="98468" hidden="1"/>
    <row r="98469" hidden="1"/>
    <row r="98470" hidden="1"/>
    <row r="98471" hidden="1"/>
    <row r="98472" hidden="1"/>
    <row r="98473" hidden="1"/>
    <row r="98474" hidden="1"/>
    <row r="98475" hidden="1"/>
    <row r="98476" hidden="1"/>
    <row r="98477" hidden="1"/>
    <row r="98478" hidden="1"/>
    <row r="98479" hidden="1"/>
    <row r="98480" hidden="1"/>
    <row r="98481" hidden="1"/>
    <row r="98482" hidden="1"/>
    <row r="98483" hidden="1"/>
    <row r="98484" hidden="1"/>
    <row r="98485" hidden="1"/>
    <row r="98486" hidden="1"/>
    <row r="98487" hidden="1"/>
    <row r="98488" hidden="1"/>
    <row r="98489" hidden="1"/>
    <row r="98490" hidden="1"/>
    <row r="98491" hidden="1"/>
    <row r="98492" hidden="1"/>
    <row r="98493" hidden="1"/>
    <row r="98494" hidden="1"/>
    <row r="98495" hidden="1"/>
    <row r="98496" hidden="1"/>
    <row r="98497" hidden="1"/>
    <row r="98498" hidden="1"/>
    <row r="98499" hidden="1"/>
    <row r="98500" hidden="1"/>
    <row r="98501" hidden="1"/>
    <row r="98502" hidden="1"/>
    <row r="98503" hidden="1"/>
    <row r="98504" hidden="1"/>
    <row r="98505" hidden="1"/>
    <row r="98506" hidden="1"/>
    <row r="98507" hidden="1"/>
    <row r="98508" hidden="1"/>
    <row r="98509" hidden="1"/>
    <row r="98510" hidden="1"/>
    <row r="98511" hidden="1"/>
    <row r="98512" hidden="1"/>
    <row r="98513" hidden="1"/>
    <row r="98514" hidden="1"/>
    <row r="98515" hidden="1"/>
    <row r="98516" hidden="1"/>
    <row r="98517" hidden="1"/>
    <row r="98518" hidden="1"/>
    <row r="98519" hidden="1"/>
    <row r="98520" hidden="1"/>
    <row r="98521" hidden="1"/>
    <row r="98522" hidden="1"/>
    <row r="98523" hidden="1"/>
    <row r="98524" hidden="1"/>
    <row r="98525" hidden="1"/>
    <row r="98526" hidden="1"/>
    <row r="98527" hidden="1"/>
    <row r="98528" hidden="1"/>
    <row r="98529" hidden="1"/>
    <row r="98530" hidden="1"/>
    <row r="98531" hidden="1"/>
    <row r="98532" hidden="1"/>
    <row r="98533" hidden="1"/>
    <row r="98534" hidden="1"/>
    <row r="98535" hidden="1"/>
    <row r="98536" hidden="1"/>
    <row r="98537" hidden="1"/>
    <row r="98538" hidden="1"/>
    <row r="98539" hidden="1"/>
    <row r="98540" hidden="1"/>
    <row r="98541" hidden="1"/>
    <row r="98542" hidden="1"/>
    <row r="98543" hidden="1"/>
    <row r="98544" hidden="1"/>
    <row r="98545" hidden="1"/>
    <row r="98546" hidden="1"/>
    <row r="98547" hidden="1"/>
    <row r="98548" hidden="1"/>
    <row r="98549" hidden="1"/>
    <row r="98550" hidden="1"/>
    <row r="98551" hidden="1"/>
    <row r="98552" hidden="1"/>
    <row r="98553" hidden="1"/>
    <row r="98554" hidden="1"/>
    <row r="98555" hidden="1"/>
    <row r="98556" hidden="1"/>
    <row r="98557" hidden="1"/>
    <row r="98558" hidden="1"/>
    <row r="98559" hidden="1"/>
    <row r="98560" hidden="1"/>
    <row r="98561" hidden="1"/>
    <row r="98562" hidden="1"/>
    <row r="98563" hidden="1"/>
    <row r="98564" hidden="1"/>
    <row r="98565" hidden="1"/>
    <row r="98566" hidden="1"/>
    <row r="98567" hidden="1"/>
    <row r="98568" hidden="1"/>
    <row r="98569" hidden="1"/>
    <row r="98570" hidden="1"/>
    <row r="98571" hidden="1"/>
    <row r="98572" hidden="1"/>
    <row r="98573" hidden="1"/>
    <row r="98574" hidden="1"/>
    <row r="98575" hidden="1"/>
    <row r="98576" hidden="1"/>
    <row r="98577" hidden="1"/>
    <row r="98578" hidden="1"/>
    <row r="98579" hidden="1"/>
    <row r="98580" hidden="1"/>
    <row r="98581" hidden="1"/>
    <row r="98582" hidden="1"/>
    <row r="98583" hidden="1"/>
    <row r="98584" hidden="1"/>
    <row r="98585" hidden="1"/>
    <row r="98586" hidden="1"/>
    <row r="98587" hidden="1"/>
    <row r="98588" hidden="1"/>
    <row r="98589" hidden="1"/>
    <row r="98590" hidden="1"/>
    <row r="98591" hidden="1"/>
    <row r="98592" hidden="1"/>
    <row r="98593" hidden="1"/>
    <row r="98594" hidden="1"/>
    <row r="98595" hidden="1"/>
    <row r="98596" hidden="1"/>
    <row r="98597" hidden="1"/>
    <row r="98598" hidden="1"/>
    <row r="98599" hidden="1"/>
    <row r="98600" hidden="1"/>
    <row r="98601" hidden="1"/>
    <row r="98602" hidden="1"/>
    <row r="98603" hidden="1"/>
    <row r="98604" hidden="1"/>
    <row r="98605" hidden="1"/>
    <row r="98606" hidden="1"/>
    <row r="98607" hidden="1"/>
    <row r="98608" hidden="1"/>
    <row r="98609" hidden="1"/>
    <row r="98610" hidden="1"/>
    <row r="98611" hidden="1"/>
    <row r="98612" hidden="1"/>
    <row r="98613" hidden="1"/>
    <row r="98614" hidden="1"/>
    <row r="98615" hidden="1"/>
    <row r="98616" hidden="1"/>
    <row r="98617" hidden="1"/>
    <row r="98618" hidden="1"/>
    <row r="98619" hidden="1"/>
    <row r="98620" hidden="1"/>
    <row r="98621" hidden="1"/>
    <row r="98622" hidden="1"/>
    <row r="98623" hidden="1"/>
    <row r="98624" hidden="1"/>
    <row r="98625" hidden="1"/>
    <row r="98626" hidden="1"/>
    <row r="98627" hidden="1"/>
    <row r="98628" hidden="1"/>
    <row r="98629" hidden="1"/>
    <row r="98630" hidden="1"/>
    <row r="98631" hidden="1"/>
    <row r="98632" hidden="1"/>
    <row r="98633" hidden="1"/>
    <row r="98634" hidden="1"/>
    <row r="98635" hidden="1"/>
    <row r="98636" hidden="1"/>
    <row r="98637" hidden="1"/>
    <row r="98638" hidden="1"/>
    <row r="98639" hidden="1"/>
    <row r="98640" hidden="1"/>
    <row r="98641" hidden="1"/>
    <row r="98642" hidden="1"/>
    <row r="98643" hidden="1"/>
    <row r="98644" hidden="1"/>
    <row r="98645" hidden="1"/>
    <row r="98646" hidden="1"/>
    <row r="98647" hidden="1"/>
    <row r="98648" hidden="1"/>
    <row r="98649" hidden="1"/>
    <row r="98650" hidden="1"/>
    <row r="98651" hidden="1"/>
    <row r="98652" hidden="1"/>
    <row r="98653" hidden="1"/>
    <row r="98654" hidden="1"/>
    <row r="98655" hidden="1"/>
    <row r="98656" hidden="1"/>
    <row r="98657" hidden="1"/>
    <row r="98658" hidden="1"/>
    <row r="98659" hidden="1"/>
    <row r="98660" hidden="1"/>
    <row r="98661" hidden="1"/>
    <row r="98662" hidden="1"/>
    <row r="98663" hidden="1"/>
    <row r="98664" hidden="1"/>
    <row r="98665" hidden="1"/>
    <row r="98666" hidden="1"/>
    <row r="98667" hidden="1"/>
    <row r="98668" hidden="1"/>
    <row r="98669" hidden="1"/>
    <row r="98670" hidden="1"/>
    <row r="98671" hidden="1"/>
    <row r="98672" hidden="1"/>
    <row r="98673" hidden="1"/>
    <row r="98674" hidden="1"/>
    <row r="98675" hidden="1"/>
    <row r="98676" hidden="1"/>
    <row r="98677" hidden="1"/>
    <row r="98678" hidden="1"/>
    <row r="98679" hidden="1"/>
    <row r="98680" hidden="1"/>
    <row r="98681" hidden="1"/>
    <row r="98682" hidden="1"/>
    <row r="98683" hidden="1"/>
    <row r="98684" hidden="1"/>
    <row r="98685" hidden="1"/>
    <row r="98686" hidden="1"/>
    <row r="98687" hidden="1"/>
    <row r="98688" hidden="1"/>
    <row r="98689" hidden="1"/>
    <row r="98690" hidden="1"/>
    <row r="98691" hidden="1"/>
    <row r="98692" hidden="1"/>
    <row r="98693" hidden="1"/>
    <row r="98694" hidden="1"/>
    <row r="98695" hidden="1"/>
    <row r="98696" hidden="1"/>
    <row r="98697" hidden="1"/>
    <row r="98698" hidden="1"/>
    <row r="98699" hidden="1"/>
    <row r="98700" hidden="1"/>
    <row r="98701" hidden="1"/>
    <row r="98702" hidden="1"/>
    <row r="98703" hidden="1"/>
    <row r="98704" hidden="1"/>
    <row r="98705" hidden="1"/>
    <row r="98706" hidden="1"/>
    <row r="98707" hidden="1"/>
    <row r="98708" hidden="1"/>
    <row r="98709" hidden="1"/>
    <row r="98710" hidden="1"/>
    <row r="98711" hidden="1"/>
    <row r="98712" hidden="1"/>
    <row r="98713" hidden="1"/>
    <row r="98714" hidden="1"/>
    <row r="98715" hidden="1"/>
    <row r="98716" hidden="1"/>
    <row r="98717" hidden="1"/>
    <row r="98718" hidden="1"/>
    <row r="98719" hidden="1"/>
    <row r="98720" hidden="1"/>
    <row r="98721" hidden="1"/>
    <row r="98722" hidden="1"/>
    <row r="98723" hidden="1"/>
    <row r="98724" hidden="1"/>
    <row r="98725" hidden="1"/>
    <row r="98726" hidden="1"/>
    <row r="98727" hidden="1"/>
    <row r="98728" hidden="1"/>
    <row r="98729" hidden="1"/>
    <row r="98730" hidden="1"/>
    <row r="98731" hidden="1"/>
    <row r="98732" hidden="1"/>
    <row r="98733" hidden="1"/>
    <row r="98734" hidden="1"/>
    <row r="98735" hidden="1"/>
    <row r="98736" hidden="1"/>
    <row r="98737" hidden="1"/>
    <row r="98738" hidden="1"/>
    <row r="98739" hidden="1"/>
    <row r="98740" hidden="1"/>
    <row r="98741" hidden="1"/>
    <row r="98742" hidden="1"/>
    <row r="98743" hidden="1"/>
    <row r="98744" hidden="1"/>
    <row r="98745" hidden="1"/>
    <row r="98746" hidden="1"/>
    <row r="98747" hidden="1"/>
    <row r="98748" hidden="1"/>
    <row r="98749" hidden="1"/>
    <row r="98750" hidden="1"/>
    <row r="98751" hidden="1"/>
    <row r="98752" hidden="1"/>
    <row r="98753" hidden="1"/>
    <row r="98754" hidden="1"/>
    <row r="98755" hidden="1"/>
    <row r="98756" hidden="1"/>
    <row r="98757" hidden="1"/>
    <row r="98758" hidden="1"/>
    <row r="98759" hidden="1"/>
    <row r="98760" hidden="1"/>
    <row r="98761" hidden="1"/>
    <row r="98762" hidden="1"/>
    <row r="98763" hidden="1"/>
    <row r="98764" hidden="1"/>
    <row r="98765" hidden="1"/>
    <row r="98766" hidden="1"/>
    <row r="98767" hidden="1"/>
    <row r="98768" hidden="1"/>
    <row r="98769" hidden="1"/>
    <row r="98770" hidden="1"/>
    <row r="98771" hidden="1"/>
    <row r="98772" hidden="1"/>
    <row r="98773" hidden="1"/>
    <row r="98774" hidden="1"/>
    <row r="98775" hidden="1"/>
    <row r="98776" hidden="1"/>
    <row r="98777" hidden="1"/>
    <row r="98778" hidden="1"/>
    <row r="98779" hidden="1"/>
    <row r="98780" hidden="1"/>
    <row r="98781" hidden="1"/>
    <row r="98782" hidden="1"/>
    <row r="98783" hidden="1"/>
    <row r="98784" hidden="1"/>
    <row r="98785" hidden="1"/>
    <row r="98786" hidden="1"/>
    <row r="98787" hidden="1"/>
    <row r="98788" hidden="1"/>
    <row r="98789" hidden="1"/>
    <row r="98790" hidden="1"/>
    <row r="98791" hidden="1"/>
    <row r="98792" hidden="1"/>
    <row r="98793" hidden="1"/>
    <row r="98794" hidden="1"/>
    <row r="98795" hidden="1"/>
    <row r="98796" hidden="1"/>
    <row r="98797" hidden="1"/>
    <row r="98798" hidden="1"/>
    <row r="98799" hidden="1"/>
    <row r="98800" hidden="1"/>
    <row r="98801" hidden="1"/>
    <row r="98802" hidden="1"/>
    <row r="98803" hidden="1"/>
    <row r="98804" hidden="1"/>
    <row r="98805" hidden="1"/>
    <row r="98806" hidden="1"/>
    <row r="98807" hidden="1"/>
    <row r="98808" hidden="1"/>
    <row r="98809" hidden="1"/>
    <row r="98810" hidden="1"/>
    <row r="98811" hidden="1"/>
    <row r="98812" hidden="1"/>
    <row r="98813" hidden="1"/>
    <row r="98814" hidden="1"/>
    <row r="98815" hidden="1"/>
    <row r="98816" hidden="1"/>
    <row r="98817" hidden="1"/>
    <row r="98818" hidden="1"/>
    <row r="98819" hidden="1"/>
    <row r="98820" hidden="1"/>
    <row r="98821" hidden="1"/>
    <row r="98822" hidden="1"/>
    <row r="98823" hidden="1"/>
    <row r="98824" hidden="1"/>
    <row r="98825" hidden="1"/>
    <row r="98826" hidden="1"/>
    <row r="98827" hidden="1"/>
    <row r="98828" hidden="1"/>
    <row r="98829" hidden="1"/>
    <row r="98830" hidden="1"/>
    <row r="98831" hidden="1"/>
    <row r="98832" hidden="1"/>
    <row r="98833" hidden="1"/>
    <row r="98834" hidden="1"/>
    <row r="98835" hidden="1"/>
    <row r="98836" hidden="1"/>
    <row r="98837" hidden="1"/>
    <row r="98838" hidden="1"/>
    <row r="98839" hidden="1"/>
    <row r="98840" hidden="1"/>
    <row r="98841" hidden="1"/>
    <row r="98842" hidden="1"/>
    <row r="98843" hidden="1"/>
    <row r="98844" hidden="1"/>
    <row r="98845" hidden="1"/>
    <row r="98846" hidden="1"/>
    <row r="98847" hidden="1"/>
    <row r="98848" hidden="1"/>
    <row r="98849" hidden="1"/>
    <row r="98850" hidden="1"/>
    <row r="98851" hidden="1"/>
    <row r="98852" hidden="1"/>
    <row r="98853" hidden="1"/>
    <row r="98854" hidden="1"/>
    <row r="98855" hidden="1"/>
    <row r="98856" hidden="1"/>
    <row r="98857" hidden="1"/>
    <row r="98858" hidden="1"/>
    <row r="98859" hidden="1"/>
    <row r="98860" hidden="1"/>
    <row r="98861" hidden="1"/>
    <row r="98862" hidden="1"/>
    <row r="98863" hidden="1"/>
    <row r="98864" hidden="1"/>
    <row r="98865" hidden="1"/>
    <row r="98866" hidden="1"/>
    <row r="98867" hidden="1"/>
    <row r="98868" hidden="1"/>
    <row r="98869" hidden="1"/>
    <row r="98870" hidden="1"/>
    <row r="98871" hidden="1"/>
    <row r="98872" hidden="1"/>
    <row r="98873" hidden="1"/>
    <row r="98874" hidden="1"/>
    <row r="98875" hidden="1"/>
    <row r="98876" hidden="1"/>
    <row r="98877" hidden="1"/>
    <row r="98878" hidden="1"/>
    <row r="98879" hidden="1"/>
    <row r="98880" hidden="1"/>
    <row r="98881" hidden="1"/>
    <row r="98882" hidden="1"/>
    <row r="98883" hidden="1"/>
    <row r="98884" hidden="1"/>
    <row r="98885" hidden="1"/>
    <row r="98886" hidden="1"/>
    <row r="98887" hidden="1"/>
    <row r="98888" hidden="1"/>
    <row r="98889" hidden="1"/>
    <row r="98890" hidden="1"/>
    <row r="98891" hidden="1"/>
    <row r="98892" hidden="1"/>
    <row r="98893" hidden="1"/>
    <row r="98894" hidden="1"/>
    <row r="98895" hidden="1"/>
    <row r="98896" hidden="1"/>
    <row r="98897" hidden="1"/>
    <row r="98898" hidden="1"/>
    <row r="98899" hidden="1"/>
    <row r="98900" hidden="1"/>
    <row r="98901" hidden="1"/>
    <row r="98902" hidden="1"/>
    <row r="98903" hidden="1"/>
    <row r="98904" hidden="1"/>
    <row r="98905" hidden="1"/>
    <row r="98906" hidden="1"/>
    <row r="98907" hidden="1"/>
    <row r="98908" hidden="1"/>
    <row r="98909" hidden="1"/>
    <row r="98910" hidden="1"/>
    <row r="98911" hidden="1"/>
    <row r="98912" hidden="1"/>
    <row r="98913" hidden="1"/>
    <row r="98914" hidden="1"/>
    <row r="98915" hidden="1"/>
    <row r="98916" hidden="1"/>
    <row r="98917" hidden="1"/>
    <row r="98918" hidden="1"/>
    <row r="98919" hidden="1"/>
    <row r="98920" hidden="1"/>
    <row r="98921" hidden="1"/>
    <row r="98922" hidden="1"/>
    <row r="98923" hidden="1"/>
    <row r="98924" hidden="1"/>
    <row r="98925" hidden="1"/>
    <row r="98926" hidden="1"/>
    <row r="98927" hidden="1"/>
    <row r="98928" hidden="1"/>
    <row r="98929" hidden="1"/>
    <row r="98930" hidden="1"/>
    <row r="98931" hidden="1"/>
    <row r="98932" hidden="1"/>
    <row r="98933" hidden="1"/>
    <row r="98934" hidden="1"/>
    <row r="98935" hidden="1"/>
    <row r="98936" hidden="1"/>
    <row r="98937" hidden="1"/>
    <row r="98938" hidden="1"/>
    <row r="98939" hidden="1"/>
    <row r="98940" hidden="1"/>
    <row r="98941" hidden="1"/>
    <row r="98942" hidden="1"/>
    <row r="98943" hidden="1"/>
    <row r="98944" hidden="1"/>
    <row r="98945" hidden="1"/>
    <row r="98946" hidden="1"/>
    <row r="98947" hidden="1"/>
    <row r="98948" hidden="1"/>
    <row r="98949" hidden="1"/>
    <row r="98950" hidden="1"/>
    <row r="98951" hidden="1"/>
    <row r="98952" hidden="1"/>
    <row r="98953" hidden="1"/>
    <row r="98954" hidden="1"/>
    <row r="98955" hidden="1"/>
    <row r="98956" hidden="1"/>
    <row r="98957" hidden="1"/>
    <row r="98958" hidden="1"/>
    <row r="98959" hidden="1"/>
    <row r="98960" hidden="1"/>
    <row r="98961" hidden="1"/>
    <row r="98962" hidden="1"/>
    <row r="98963" hidden="1"/>
    <row r="98964" hidden="1"/>
    <row r="98965" hidden="1"/>
    <row r="98966" hidden="1"/>
    <row r="98967" hidden="1"/>
    <row r="98968" hidden="1"/>
    <row r="98969" hidden="1"/>
    <row r="98970" hidden="1"/>
    <row r="98971" hidden="1"/>
    <row r="98972" hidden="1"/>
    <row r="98973" hidden="1"/>
    <row r="98974" hidden="1"/>
    <row r="98975" hidden="1"/>
    <row r="98976" hidden="1"/>
    <row r="98977" hidden="1"/>
    <row r="98978" hidden="1"/>
    <row r="98979" hidden="1"/>
    <row r="98980" hidden="1"/>
    <row r="98981" hidden="1"/>
    <row r="98982" hidden="1"/>
    <row r="98983" hidden="1"/>
    <row r="98984" hidden="1"/>
    <row r="98985" hidden="1"/>
    <row r="98986" hidden="1"/>
    <row r="98987" hidden="1"/>
    <row r="98988" hidden="1"/>
    <row r="98989" hidden="1"/>
    <row r="98990" hidden="1"/>
    <row r="98991" hidden="1"/>
    <row r="98992" hidden="1"/>
    <row r="98993" hidden="1"/>
    <row r="98994" hidden="1"/>
    <row r="98995" hidden="1"/>
    <row r="98996" hidden="1"/>
    <row r="98997" hidden="1"/>
    <row r="98998" hidden="1"/>
    <row r="98999" hidden="1"/>
    <row r="99000" hidden="1"/>
    <row r="99001" hidden="1"/>
    <row r="99002" hidden="1"/>
    <row r="99003" hidden="1"/>
    <row r="99004" hidden="1"/>
    <row r="99005" hidden="1"/>
    <row r="99006" hidden="1"/>
    <row r="99007" hidden="1"/>
    <row r="99008" hidden="1"/>
    <row r="99009" hidden="1"/>
    <row r="99010" hidden="1"/>
    <row r="99011" hidden="1"/>
    <row r="99012" hidden="1"/>
    <row r="99013" hidden="1"/>
    <row r="99014" hidden="1"/>
    <row r="99015" hidden="1"/>
    <row r="99016" hidden="1"/>
    <row r="99017" hidden="1"/>
    <row r="99018" hidden="1"/>
    <row r="99019" hidden="1"/>
    <row r="99020" hidden="1"/>
    <row r="99021" hidden="1"/>
    <row r="99022" hidden="1"/>
    <row r="99023" hidden="1"/>
    <row r="99024" hidden="1"/>
    <row r="99025" hidden="1"/>
    <row r="99026" hidden="1"/>
    <row r="99027" hidden="1"/>
    <row r="99028" hidden="1"/>
    <row r="99029" hidden="1"/>
    <row r="99030" hidden="1"/>
    <row r="99031" hidden="1"/>
    <row r="99032" hidden="1"/>
    <row r="99033" hidden="1"/>
    <row r="99034" hidden="1"/>
    <row r="99035" hidden="1"/>
    <row r="99036" hidden="1"/>
    <row r="99037" hidden="1"/>
    <row r="99038" hidden="1"/>
    <row r="99039" hidden="1"/>
    <row r="99040" hidden="1"/>
    <row r="99041" hidden="1"/>
    <row r="99042" hidden="1"/>
    <row r="99043" hidden="1"/>
    <row r="99044" hidden="1"/>
    <row r="99045" hidden="1"/>
    <row r="99046" hidden="1"/>
    <row r="99047" hidden="1"/>
    <row r="99048" hidden="1"/>
    <row r="99049" hidden="1"/>
    <row r="99050" hidden="1"/>
    <row r="99051" hidden="1"/>
    <row r="99052" hidden="1"/>
    <row r="99053" hidden="1"/>
    <row r="99054" hidden="1"/>
    <row r="99055" hidden="1"/>
    <row r="99056" hidden="1"/>
    <row r="99057" hidden="1"/>
    <row r="99058" hidden="1"/>
    <row r="99059" hidden="1"/>
    <row r="99060" hidden="1"/>
    <row r="99061" hidden="1"/>
    <row r="99062" hidden="1"/>
    <row r="99063" hidden="1"/>
    <row r="99064" hidden="1"/>
    <row r="99065" hidden="1"/>
    <row r="99066" hidden="1"/>
    <row r="99067" hidden="1"/>
    <row r="99068" hidden="1"/>
    <row r="99069" hidden="1"/>
    <row r="99070" hidden="1"/>
    <row r="99071" hidden="1"/>
    <row r="99072" hidden="1"/>
    <row r="99073" hidden="1"/>
    <row r="99074" hidden="1"/>
    <row r="99075" hidden="1"/>
    <row r="99076" hidden="1"/>
    <row r="99077" hidden="1"/>
    <row r="99078" hidden="1"/>
    <row r="99079" hidden="1"/>
    <row r="99080" hidden="1"/>
    <row r="99081" hidden="1"/>
    <row r="99082" hidden="1"/>
    <row r="99083" hidden="1"/>
    <row r="99084" hidden="1"/>
    <row r="99085" hidden="1"/>
    <row r="99086" hidden="1"/>
    <row r="99087" hidden="1"/>
    <row r="99088" hidden="1"/>
    <row r="99089" hidden="1"/>
    <row r="99090" hidden="1"/>
    <row r="99091" hidden="1"/>
    <row r="99092" hidden="1"/>
    <row r="99093" hidden="1"/>
    <row r="99094" hidden="1"/>
    <row r="99095" hidden="1"/>
    <row r="99096" hidden="1"/>
    <row r="99097" hidden="1"/>
    <row r="99098" hidden="1"/>
    <row r="99099" hidden="1"/>
    <row r="99100" hidden="1"/>
    <row r="99101" hidden="1"/>
    <row r="99102" hidden="1"/>
    <row r="99103" hidden="1"/>
    <row r="99104" hidden="1"/>
    <row r="99105" hidden="1"/>
    <row r="99106" hidden="1"/>
    <row r="99107" hidden="1"/>
    <row r="99108" hidden="1"/>
    <row r="99109" hidden="1"/>
    <row r="99110" hidden="1"/>
    <row r="99111" hidden="1"/>
    <row r="99112" hidden="1"/>
    <row r="99113" hidden="1"/>
    <row r="99114" hidden="1"/>
    <row r="99115" hidden="1"/>
    <row r="99116" hidden="1"/>
    <row r="99117" hidden="1"/>
    <row r="99118" hidden="1"/>
    <row r="99119" hidden="1"/>
    <row r="99120" hidden="1"/>
    <row r="99121" hidden="1"/>
    <row r="99122" hidden="1"/>
    <row r="99123" hidden="1"/>
    <row r="99124" hidden="1"/>
    <row r="99125" hidden="1"/>
    <row r="99126" hidden="1"/>
    <row r="99127" hidden="1"/>
    <row r="99128" hidden="1"/>
    <row r="99129" hidden="1"/>
    <row r="99130" hidden="1"/>
    <row r="99131" hidden="1"/>
    <row r="99132" hidden="1"/>
    <row r="99133" hidden="1"/>
    <row r="99134" hidden="1"/>
    <row r="99135" hidden="1"/>
    <row r="99136" hidden="1"/>
    <row r="99137" hidden="1"/>
    <row r="99138" hidden="1"/>
    <row r="99139" hidden="1"/>
    <row r="99140" hidden="1"/>
    <row r="99141" hidden="1"/>
    <row r="99142" hidden="1"/>
    <row r="99143" hidden="1"/>
    <row r="99144" hidden="1"/>
    <row r="99145" hidden="1"/>
    <row r="99146" hidden="1"/>
    <row r="99147" hidden="1"/>
    <row r="99148" hidden="1"/>
    <row r="99149" hidden="1"/>
    <row r="99150" hidden="1"/>
    <row r="99151" hidden="1"/>
    <row r="99152" hidden="1"/>
    <row r="99153" hidden="1"/>
    <row r="99154" hidden="1"/>
    <row r="99155" hidden="1"/>
    <row r="99156" hidden="1"/>
    <row r="99157" hidden="1"/>
    <row r="99158" hidden="1"/>
    <row r="99159" hidden="1"/>
    <row r="99160" hidden="1"/>
    <row r="99161" hidden="1"/>
    <row r="99162" hidden="1"/>
    <row r="99163" hidden="1"/>
    <row r="99164" hidden="1"/>
    <row r="99165" hidden="1"/>
    <row r="99166" hidden="1"/>
    <row r="99167" hidden="1"/>
    <row r="99168" hidden="1"/>
    <row r="99169" hidden="1"/>
    <row r="99170" hidden="1"/>
    <row r="99171" hidden="1"/>
    <row r="99172" hidden="1"/>
    <row r="99173" hidden="1"/>
    <row r="99174" hidden="1"/>
    <row r="99175" hidden="1"/>
    <row r="99176" hidden="1"/>
    <row r="99177" hidden="1"/>
    <row r="99178" hidden="1"/>
    <row r="99179" hidden="1"/>
    <row r="99180" hidden="1"/>
    <row r="99181" hidden="1"/>
    <row r="99182" hidden="1"/>
    <row r="99183" hidden="1"/>
    <row r="99184" hidden="1"/>
    <row r="99185" hidden="1"/>
    <row r="99186" hidden="1"/>
    <row r="99187" hidden="1"/>
    <row r="99188" hidden="1"/>
    <row r="99189" hidden="1"/>
    <row r="99190" hidden="1"/>
    <row r="99191" hidden="1"/>
    <row r="99192" hidden="1"/>
    <row r="99193" hidden="1"/>
    <row r="99194" hidden="1"/>
    <row r="99195" hidden="1"/>
    <row r="99196" hidden="1"/>
    <row r="99197" hidden="1"/>
    <row r="99198" hidden="1"/>
    <row r="99199" hidden="1"/>
    <row r="99200" hidden="1"/>
    <row r="99201" hidden="1"/>
    <row r="99202" hidden="1"/>
    <row r="99203" hidden="1"/>
    <row r="99204" hidden="1"/>
    <row r="99205" hidden="1"/>
    <row r="99206" hidden="1"/>
    <row r="99207" hidden="1"/>
    <row r="99208" hidden="1"/>
    <row r="99209" hidden="1"/>
    <row r="99210" hidden="1"/>
    <row r="99211" hidden="1"/>
    <row r="99212" hidden="1"/>
    <row r="99213" hidden="1"/>
    <row r="99214" hidden="1"/>
    <row r="99215" hidden="1"/>
    <row r="99216" hidden="1"/>
    <row r="99217" hidden="1"/>
    <row r="99218" hidden="1"/>
    <row r="99219" hidden="1"/>
    <row r="99220" hidden="1"/>
    <row r="99221" hidden="1"/>
    <row r="99222" hidden="1"/>
    <row r="99223" hidden="1"/>
    <row r="99224" hidden="1"/>
    <row r="99225" hidden="1"/>
    <row r="99226" hidden="1"/>
    <row r="99227" hidden="1"/>
    <row r="99228" hidden="1"/>
    <row r="99229" hidden="1"/>
    <row r="99230" hidden="1"/>
    <row r="99231" hidden="1"/>
    <row r="99232" hidden="1"/>
    <row r="99233" hidden="1"/>
    <row r="99234" hidden="1"/>
    <row r="99235" hidden="1"/>
    <row r="99236" hidden="1"/>
    <row r="99237" hidden="1"/>
    <row r="99238" hidden="1"/>
    <row r="99239" hidden="1"/>
    <row r="99240" hidden="1"/>
    <row r="99241" hidden="1"/>
    <row r="99242" hidden="1"/>
    <row r="99243" hidden="1"/>
    <row r="99244" hidden="1"/>
    <row r="99245" hidden="1"/>
    <row r="99246" hidden="1"/>
    <row r="99247" hidden="1"/>
    <row r="99248" hidden="1"/>
    <row r="99249" hidden="1"/>
    <row r="99250" hidden="1"/>
    <row r="99251" hidden="1"/>
    <row r="99252" hidden="1"/>
    <row r="99253" hidden="1"/>
    <row r="99254" hidden="1"/>
    <row r="99255" hidden="1"/>
    <row r="99256" hidden="1"/>
    <row r="99257" hidden="1"/>
    <row r="99258" hidden="1"/>
    <row r="99259" hidden="1"/>
    <row r="99260" hidden="1"/>
    <row r="99261" hidden="1"/>
    <row r="99262" hidden="1"/>
    <row r="99263" hidden="1"/>
    <row r="99264" hidden="1"/>
    <row r="99265" hidden="1"/>
    <row r="99266" hidden="1"/>
    <row r="99267" hidden="1"/>
    <row r="99268" hidden="1"/>
    <row r="99269" hidden="1"/>
    <row r="99270" hidden="1"/>
    <row r="99271" hidden="1"/>
    <row r="99272" hidden="1"/>
    <row r="99273" hidden="1"/>
    <row r="99274" hidden="1"/>
    <row r="99275" hidden="1"/>
    <row r="99276" hidden="1"/>
    <row r="99277" hidden="1"/>
    <row r="99278" hidden="1"/>
    <row r="99279" hidden="1"/>
    <row r="99280" hidden="1"/>
    <row r="99281" hidden="1"/>
    <row r="99282" hidden="1"/>
    <row r="99283" hidden="1"/>
    <row r="99284" hidden="1"/>
    <row r="99285" hidden="1"/>
    <row r="99286" hidden="1"/>
    <row r="99287" hidden="1"/>
    <row r="99288" hidden="1"/>
    <row r="99289" hidden="1"/>
    <row r="99290" hidden="1"/>
    <row r="99291" hidden="1"/>
    <row r="99292" hidden="1"/>
    <row r="99293" hidden="1"/>
    <row r="99294" hidden="1"/>
    <row r="99295" hidden="1"/>
    <row r="99296" hidden="1"/>
    <row r="99297" hidden="1"/>
    <row r="99298" hidden="1"/>
    <row r="99299" hidden="1"/>
    <row r="99300" hidden="1"/>
    <row r="99301" hidden="1"/>
    <row r="99302" hidden="1"/>
    <row r="99303" hidden="1"/>
    <row r="99304" hidden="1"/>
    <row r="99305" hidden="1"/>
    <row r="99306" hidden="1"/>
    <row r="99307" hidden="1"/>
    <row r="99308" hidden="1"/>
    <row r="99309" hidden="1"/>
    <row r="99310" hidden="1"/>
    <row r="99311" hidden="1"/>
    <row r="99312" hidden="1"/>
    <row r="99313" hidden="1"/>
    <row r="99314" hidden="1"/>
    <row r="99315" hidden="1"/>
    <row r="99316" hidden="1"/>
    <row r="99317" hidden="1"/>
    <row r="99318" hidden="1"/>
    <row r="99319" hidden="1"/>
    <row r="99320" hidden="1"/>
    <row r="99321" hidden="1"/>
    <row r="99322" hidden="1"/>
    <row r="99323" hidden="1"/>
    <row r="99324" hidden="1"/>
    <row r="99325" hidden="1"/>
    <row r="99326" hidden="1"/>
    <row r="99327" hidden="1"/>
    <row r="99328" hidden="1"/>
    <row r="99329" hidden="1"/>
    <row r="99330" hidden="1"/>
    <row r="99331" hidden="1"/>
    <row r="99332" hidden="1"/>
    <row r="99333" hidden="1"/>
    <row r="99334" hidden="1"/>
    <row r="99335" hidden="1"/>
    <row r="99336" hidden="1"/>
    <row r="99337" hidden="1"/>
    <row r="99338" hidden="1"/>
    <row r="99339" hidden="1"/>
    <row r="99340" hidden="1"/>
    <row r="99341" hidden="1"/>
    <row r="99342" hidden="1"/>
    <row r="99343" hidden="1"/>
    <row r="99344" hidden="1"/>
    <row r="99345" hidden="1"/>
    <row r="99346" hidden="1"/>
    <row r="99347" hidden="1"/>
    <row r="99348" hidden="1"/>
    <row r="99349" hidden="1"/>
    <row r="99350" hidden="1"/>
    <row r="99351" hidden="1"/>
    <row r="99352" hidden="1"/>
    <row r="99353" hidden="1"/>
    <row r="99354" hidden="1"/>
    <row r="99355" hidden="1"/>
    <row r="99356" hidden="1"/>
    <row r="99357" hidden="1"/>
    <row r="99358" hidden="1"/>
    <row r="99359" hidden="1"/>
    <row r="99360" hidden="1"/>
    <row r="99361" hidden="1"/>
    <row r="99362" hidden="1"/>
    <row r="99363" hidden="1"/>
    <row r="99364" hidden="1"/>
    <row r="99365" hidden="1"/>
    <row r="99366" hidden="1"/>
    <row r="99367" hidden="1"/>
    <row r="99368" hidden="1"/>
    <row r="99369" hidden="1"/>
    <row r="99370" hidden="1"/>
    <row r="99371" hidden="1"/>
    <row r="99372" hidden="1"/>
    <row r="99373" hidden="1"/>
    <row r="99374" hidden="1"/>
    <row r="99375" hidden="1"/>
    <row r="99376" hidden="1"/>
    <row r="99377" hidden="1"/>
    <row r="99378" hidden="1"/>
    <row r="99379" hidden="1"/>
    <row r="99380" hidden="1"/>
    <row r="99381" hidden="1"/>
    <row r="99382" hidden="1"/>
    <row r="99383" hidden="1"/>
    <row r="99384" hidden="1"/>
    <row r="99385" hidden="1"/>
    <row r="99386" hidden="1"/>
    <row r="99387" hidden="1"/>
    <row r="99388" hidden="1"/>
    <row r="99389" hidden="1"/>
    <row r="99390" hidden="1"/>
    <row r="99391" hidden="1"/>
    <row r="99392" hidden="1"/>
    <row r="99393" hidden="1"/>
    <row r="99394" hidden="1"/>
    <row r="99395" hidden="1"/>
    <row r="99396" hidden="1"/>
    <row r="99397" hidden="1"/>
    <row r="99398" hidden="1"/>
    <row r="99399" hidden="1"/>
    <row r="99400" hidden="1"/>
    <row r="99401" hidden="1"/>
    <row r="99402" hidden="1"/>
    <row r="99403" hidden="1"/>
    <row r="99404" hidden="1"/>
    <row r="99405" hidden="1"/>
    <row r="99406" hidden="1"/>
    <row r="99407" hidden="1"/>
    <row r="99408" hidden="1"/>
    <row r="99409" hidden="1"/>
    <row r="99410" hidden="1"/>
    <row r="99411" hidden="1"/>
    <row r="99412" hidden="1"/>
    <row r="99413" hidden="1"/>
    <row r="99414" hidden="1"/>
    <row r="99415" hidden="1"/>
    <row r="99416" hidden="1"/>
    <row r="99417" hidden="1"/>
    <row r="99418" hidden="1"/>
    <row r="99419" hidden="1"/>
    <row r="99420" hidden="1"/>
    <row r="99421" hidden="1"/>
    <row r="99422" hidden="1"/>
    <row r="99423" hidden="1"/>
    <row r="99424" hidden="1"/>
    <row r="99425" hidden="1"/>
    <row r="99426" hidden="1"/>
    <row r="99427" hidden="1"/>
    <row r="99428" hidden="1"/>
    <row r="99429" hidden="1"/>
    <row r="99430" hidden="1"/>
    <row r="99431" hidden="1"/>
    <row r="99432" hidden="1"/>
    <row r="99433" hidden="1"/>
    <row r="99434" hidden="1"/>
    <row r="99435" hidden="1"/>
    <row r="99436" hidden="1"/>
    <row r="99437" hidden="1"/>
    <row r="99438" hidden="1"/>
    <row r="99439" hidden="1"/>
    <row r="99440" hidden="1"/>
    <row r="99441" hidden="1"/>
    <row r="99442" hidden="1"/>
    <row r="99443" hidden="1"/>
    <row r="99444" hidden="1"/>
    <row r="99445" hidden="1"/>
    <row r="99446" hidden="1"/>
    <row r="99447" hidden="1"/>
    <row r="99448" hidden="1"/>
    <row r="99449" hidden="1"/>
    <row r="99450" hidden="1"/>
    <row r="99451" hidden="1"/>
    <row r="99452" hidden="1"/>
    <row r="99453" hidden="1"/>
    <row r="99454" hidden="1"/>
    <row r="99455" hidden="1"/>
    <row r="99456" hidden="1"/>
    <row r="99457" hidden="1"/>
    <row r="99458" hidden="1"/>
    <row r="99459" hidden="1"/>
    <row r="99460" hidden="1"/>
    <row r="99461" hidden="1"/>
    <row r="99462" hidden="1"/>
    <row r="99463" hidden="1"/>
    <row r="99464" hidden="1"/>
    <row r="99465" hidden="1"/>
    <row r="99466" hidden="1"/>
    <row r="99467" hidden="1"/>
    <row r="99468" hidden="1"/>
    <row r="99469" hidden="1"/>
    <row r="99470" hidden="1"/>
    <row r="99471" hidden="1"/>
    <row r="99472" hidden="1"/>
    <row r="99473" hidden="1"/>
    <row r="99474" hidden="1"/>
    <row r="99475" hidden="1"/>
    <row r="99476" hidden="1"/>
    <row r="99477" hidden="1"/>
    <row r="99478" hidden="1"/>
    <row r="99479" hidden="1"/>
    <row r="99480" hidden="1"/>
    <row r="99481" hidden="1"/>
    <row r="99482" hidden="1"/>
    <row r="99483" hidden="1"/>
    <row r="99484" hidden="1"/>
    <row r="99485" hidden="1"/>
    <row r="99486" hidden="1"/>
    <row r="99487" hidden="1"/>
    <row r="99488" hidden="1"/>
    <row r="99489" hidden="1"/>
    <row r="99490" hidden="1"/>
    <row r="99491" hidden="1"/>
    <row r="99492" hidden="1"/>
    <row r="99493" hidden="1"/>
    <row r="99494" hidden="1"/>
    <row r="99495" hidden="1"/>
    <row r="99496" hidden="1"/>
    <row r="99497" hidden="1"/>
    <row r="99498" hidden="1"/>
    <row r="99499" hidden="1"/>
    <row r="99500" hidden="1"/>
    <row r="99501" hidden="1"/>
    <row r="99502" hidden="1"/>
    <row r="99503" hidden="1"/>
    <row r="99504" hidden="1"/>
    <row r="99505" hidden="1"/>
    <row r="99506" hidden="1"/>
    <row r="99507" hidden="1"/>
    <row r="99508" hidden="1"/>
    <row r="99509" hidden="1"/>
    <row r="99510" hidden="1"/>
    <row r="99511" hidden="1"/>
    <row r="99512" hidden="1"/>
    <row r="99513" hidden="1"/>
    <row r="99514" hidden="1"/>
    <row r="99515" hidden="1"/>
    <row r="99516" hidden="1"/>
    <row r="99517" hidden="1"/>
    <row r="99518" hidden="1"/>
    <row r="99519" hidden="1"/>
    <row r="99520" hidden="1"/>
    <row r="99521" hidden="1"/>
    <row r="99522" hidden="1"/>
    <row r="99523" hidden="1"/>
    <row r="99524" hidden="1"/>
    <row r="99525" hidden="1"/>
    <row r="99526" hidden="1"/>
    <row r="99527" hidden="1"/>
    <row r="99528" hidden="1"/>
    <row r="99529" hidden="1"/>
    <row r="99530" hidden="1"/>
    <row r="99531" hidden="1"/>
    <row r="99532" hidden="1"/>
    <row r="99533" hidden="1"/>
    <row r="99534" hidden="1"/>
    <row r="99535" hidden="1"/>
    <row r="99536" hidden="1"/>
    <row r="99537" hidden="1"/>
    <row r="99538" hidden="1"/>
    <row r="99539" hidden="1"/>
    <row r="99540" hidden="1"/>
    <row r="99541" hidden="1"/>
    <row r="99542" hidden="1"/>
    <row r="99543" hidden="1"/>
    <row r="99544" hidden="1"/>
    <row r="99545" hidden="1"/>
    <row r="99546" hidden="1"/>
    <row r="99547" hidden="1"/>
    <row r="99548" hidden="1"/>
    <row r="99549" hidden="1"/>
    <row r="99550" hidden="1"/>
    <row r="99551" hidden="1"/>
    <row r="99552" hidden="1"/>
    <row r="99553" hidden="1"/>
    <row r="99554" hidden="1"/>
    <row r="99555" hidden="1"/>
    <row r="99556" hidden="1"/>
    <row r="99557" hidden="1"/>
    <row r="99558" hidden="1"/>
    <row r="99559" hidden="1"/>
    <row r="99560" hidden="1"/>
    <row r="99561" hidden="1"/>
    <row r="99562" hidden="1"/>
    <row r="99563" hidden="1"/>
    <row r="99564" hidden="1"/>
    <row r="99565" hidden="1"/>
    <row r="99566" hidden="1"/>
    <row r="99567" hidden="1"/>
    <row r="99568" hidden="1"/>
    <row r="99569" hidden="1"/>
    <row r="99570" hidden="1"/>
    <row r="99571" hidden="1"/>
    <row r="99572" hidden="1"/>
    <row r="99573" hidden="1"/>
    <row r="99574" hidden="1"/>
    <row r="99575" hidden="1"/>
    <row r="99576" hidden="1"/>
    <row r="99577" hidden="1"/>
    <row r="99578" hidden="1"/>
    <row r="99579" hidden="1"/>
    <row r="99580" hidden="1"/>
    <row r="99581" hidden="1"/>
    <row r="99582" hidden="1"/>
    <row r="99583" hidden="1"/>
    <row r="99584" hidden="1"/>
    <row r="99585" hidden="1"/>
    <row r="99586" hidden="1"/>
    <row r="99587" hidden="1"/>
    <row r="99588" hidden="1"/>
    <row r="99589" hidden="1"/>
    <row r="99590" hidden="1"/>
    <row r="99591" hidden="1"/>
    <row r="99592" hidden="1"/>
    <row r="99593" hidden="1"/>
    <row r="99594" hidden="1"/>
    <row r="99595" hidden="1"/>
    <row r="99596" hidden="1"/>
    <row r="99597" hidden="1"/>
    <row r="99598" hidden="1"/>
    <row r="99599" hidden="1"/>
    <row r="99600" hidden="1"/>
    <row r="99601" hidden="1"/>
    <row r="99602" hidden="1"/>
    <row r="99603" hidden="1"/>
    <row r="99604" hidden="1"/>
    <row r="99605" hidden="1"/>
    <row r="99606" hidden="1"/>
    <row r="99607" hidden="1"/>
    <row r="99608" hidden="1"/>
    <row r="99609" hidden="1"/>
    <row r="99610" hidden="1"/>
    <row r="99611" hidden="1"/>
    <row r="99612" hidden="1"/>
    <row r="99613" hidden="1"/>
    <row r="99614" hidden="1"/>
    <row r="99615" hidden="1"/>
    <row r="99616" hidden="1"/>
    <row r="99617" hidden="1"/>
    <row r="99618" hidden="1"/>
    <row r="99619" hidden="1"/>
    <row r="99620" hidden="1"/>
    <row r="99621" hidden="1"/>
    <row r="99622" hidden="1"/>
    <row r="99623" hidden="1"/>
    <row r="99624" hidden="1"/>
    <row r="99625" hidden="1"/>
    <row r="99626" hidden="1"/>
    <row r="99627" hidden="1"/>
    <row r="99628" hidden="1"/>
    <row r="99629" hidden="1"/>
    <row r="99630" hidden="1"/>
    <row r="99631" hidden="1"/>
    <row r="99632" hidden="1"/>
    <row r="99633" hidden="1"/>
    <row r="99634" hidden="1"/>
    <row r="99635" hidden="1"/>
    <row r="99636" hidden="1"/>
    <row r="99637" hidden="1"/>
    <row r="99638" hidden="1"/>
    <row r="99639" hidden="1"/>
    <row r="99640" hidden="1"/>
    <row r="99641" hidden="1"/>
    <row r="99642" hidden="1"/>
    <row r="99643" hidden="1"/>
    <row r="99644" hidden="1"/>
    <row r="99645" hidden="1"/>
    <row r="99646" hidden="1"/>
    <row r="99647" hidden="1"/>
    <row r="99648" hidden="1"/>
    <row r="99649" hidden="1"/>
    <row r="99650" hidden="1"/>
    <row r="99651" hidden="1"/>
    <row r="99652" hidden="1"/>
    <row r="99653" hidden="1"/>
    <row r="99654" hidden="1"/>
    <row r="99655" hidden="1"/>
    <row r="99656" hidden="1"/>
    <row r="99657" hidden="1"/>
    <row r="99658" hidden="1"/>
    <row r="99659" hidden="1"/>
    <row r="99660" hidden="1"/>
    <row r="99661" hidden="1"/>
    <row r="99662" hidden="1"/>
    <row r="99663" hidden="1"/>
    <row r="99664" hidden="1"/>
    <row r="99665" hidden="1"/>
    <row r="99666" hidden="1"/>
    <row r="99667" hidden="1"/>
    <row r="99668" hidden="1"/>
    <row r="99669" hidden="1"/>
    <row r="99670" hidden="1"/>
    <row r="99671" hidden="1"/>
    <row r="99672" hidden="1"/>
    <row r="99673" hidden="1"/>
    <row r="99674" hidden="1"/>
    <row r="99675" hidden="1"/>
    <row r="99676" hidden="1"/>
    <row r="99677" hidden="1"/>
    <row r="99678" hidden="1"/>
    <row r="99679" hidden="1"/>
    <row r="99680" hidden="1"/>
    <row r="99681" hidden="1"/>
    <row r="99682" hidden="1"/>
    <row r="99683" hidden="1"/>
    <row r="99684" hidden="1"/>
    <row r="99685" hidden="1"/>
    <row r="99686" hidden="1"/>
    <row r="99687" hidden="1"/>
    <row r="99688" hidden="1"/>
    <row r="99689" hidden="1"/>
    <row r="99690" hidden="1"/>
    <row r="99691" hidden="1"/>
    <row r="99692" hidden="1"/>
    <row r="99693" hidden="1"/>
    <row r="99694" hidden="1"/>
    <row r="99695" hidden="1"/>
    <row r="99696" hidden="1"/>
    <row r="99697" hidden="1"/>
    <row r="99698" hidden="1"/>
    <row r="99699" hidden="1"/>
    <row r="99700" hidden="1"/>
    <row r="99701" hidden="1"/>
    <row r="99702" hidden="1"/>
    <row r="99703" hidden="1"/>
    <row r="99704" hidden="1"/>
    <row r="99705" hidden="1"/>
    <row r="99706" hidden="1"/>
    <row r="99707" hidden="1"/>
    <row r="99708" hidden="1"/>
    <row r="99709" hidden="1"/>
    <row r="99710" hidden="1"/>
    <row r="99711" hidden="1"/>
    <row r="99712" hidden="1"/>
    <row r="99713" hidden="1"/>
    <row r="99714" hidden="1"/>
    <row r="99715" hidden="1"/>
    <row r="99716" hidden="1"/>
    <row r="99717" hidden="1"/>
    <row r="99718" hidden="1"/>
    <row r="99719" hidden="1"/>
    <row r="99720" hidden="1"/>
    <row r="99721" hidden="1"/>
    <row r="99722" hidden="1"/>
    <row r="99723" hidden="1"/>
    <row r="99724" hidden="1"/>
    <row r="99725" hidden="1"/>
    <row r="99726" hidden="1"/>
    <row r="99727" hidden="1"/>
    <row r="99728" hidden="1"/>
    <row r="99729" hidden="1"/>
    <row r="99730" hidden="1"/>
    <row r="99731" hidden="1"/>
    <row r="99732" hidden="1"/>
    <row r="99733" hidden="1"/>
    <row r="99734" hidden="1"/>
    <row r="99735" hidden="1"/>
    <row r="99736" hidden="1"/>
    <row r="99737" hidden="1"/>
    <row r="99738" hidden="1"/>
    <row r="99739" hidden="1"/>
    <row r="99740" hidden="1"/>
    <row r="99741" hidden="1"/>
    <row r="99742" hidden="1"/>
    <row r="99743" hidden="1"/>
    <row r="99744" hidden="1"/>
    <row r="99745" hidden="1"/>
    <row r="99746" hidden="1"/>
    <row r="99747" hidden="1"/>
    <row r="99748" hidden="1"/>
    <row r="99749" hidden="1"/>
    <row r="99750" hidden="1"/>
    <row r="99751" hidden="1"/>
    <row r="99752" hidden="1"/>
    <row r="99753" hidden="1"/>
    <row r="99754" hidden="1"/>
    <row r="99755" hidden="1"/>
    <row r="99756" hidden="1"/>
    <row r="99757" hidden="1"/>
    <row r="99758" hidden="1"/>
    <row r="99759" hidden="1"/>
    <row r="99760" hidden="1"/>
    <row r="99761" hidden="1"/>
    <row r="99762" hidden="1"/>
    <row r="99763" hidden="1"/>
    <row r="99764" hidden="1"/>
    <row r="99765" hidden="1"/>
    <row r="99766" hidden="1"/>
    <row r="99767" hidden="1"/>
    <row r="99768" hidden="1"/>
    <row r="99769" hidden="1"/>
    <row r="99770" hidden="1"/>
    <row r="99771" hidden="1"/>
    <row r="99772" hidden="1"/>
    <row r="99773" hidden="1"/>
    <row r="99774" hidden="1"/>
    <row r="99775" hidden="1"/>
    <row r="99776" hidden="1"/>
    <row r="99777" hidden="1"/>
    <row r="99778" hidden="1"/>
    <row r="99779" hidden="1"/>
    <row r="99780" hidden="1"/>
    <row r="99781" hidden="1"/>
    <row r="99782" hidden="1"/>
    <row r="99783" hidden="1"/>
    <row r="99784" hidden="1"/>
    <row r="99785" hidden="1"/>
    <row r="99786" hidden="1"/>
    <row r="99787" hidden="1"/>
    <row r="99788" hidden="1"/>
    <row r="99789" hidden="1"/>
    <row r="99790" hidden="1"/>
    <row r="99791" hidden="1"/>
    <row r="99792" hidden="1"/>
    <row r="99793" hidden="1"/>
    <row r="99794" hidden="1"/>
    <row r="99795" hidden="1"/>
    <row r="99796" hidden="1"/>
    <row r="99797" hidden="1"/>
    <row r="99798" hidden="1"/>
    <row r="99799" hidden="1"/>
    <row r="99800" hidden="1"/>
    <row r="99801" hidden="1"/>
    <row r="99802" hidden="1"/>
    <row r="99803" hidden="1"/>
    <row r="99804" hidden="1"/>
    <row r="99805" hidden="1"/>
    <row r="99806" hidden="1"/>
    <row r="99807" hidden="1"/>
    <row r="99808" hidden="1"/>
    <row r="99809" hidden="1"/>
    <row r="99810" hidden="1"/>
    <row r="99811" hidden="1"/>
    <row r="99812" hidden="1"/>
    <row r="99813" hidden="1"/>
    <row r="99814" hidden="1"/>
    <row r="99815" hidden="1"/>
    <row r="99816" hidden="1"/>
    <row r="99817" hidden="1"/>
    <row r="99818" hidden="1"/>
    <row r="99819" hidden="1"/>
    <row r="99820" hidden="1"/>
    <row r="99821" hidden="1"/>
    <row r="99822" hidden="1"/>
    <row r="99823" hidden="1"/>
    <row r="99824" hidden="1"/>
    <row r="99825" hidden="1"/>
    <row r="99826" hidden="1"/>
    <row r="99827" hidden="1"/>
    <row r="99828" hidden="1"/>
    <row r="99829" hidden="1"/>
    <row r="99830" hidden="1"/>
    <row r="99831" hidden="1"/>
    <row r="99832" hidden="1"/>
    <row r="99833" hidden="1"/>
    <row r="99834" hidden="1"/>
    <row r="99835" hidden="1"/>
    <row r="99836" hidden="1"/>
    <row r="99837" hidden="1"/>
    <row r="99838" hidden="1"/>
    <row r="99839" hidden="1"/>
    <row r="99840" hidden="1"/>
    <row r="99841" hidden="1"/>
    <row r="99842" hidden="1"/>
    <row r="99843" hidden="1"/>
    <row r="99844" hidden="1"/>
    <row r="99845" hidden="1"/>
    <row r="99846" hidden="1"/>
    <row r="99847" hidden="1"/>
    <row r="99848" hidden="1"/>
    <row r="99849" hidden="1"/>
    <row r="99850" hidden="1"/>
    <row r="99851" hidden="1"/>
    <row r="99852" hidden="1"/>
    <row r="99853" hidden="1"/>
    <row r="99854" hidden="1"/>
    <row r="99855" hidden="1"/>
    <row r="99856" hidden="1"/>
    <row r="99857" hidden="1"/>
    <row r="99858" hidden="1"/>
    <row r="99859" hidden="1"/>
    <row r="99860" hidden="1"/>
    <row r="99861" hidden="1"/>
    <row r="99862" hidden="1"/>
    <row r="99863" hidden="1"/>
    <row r="99864" hidden="1"/>
    <row r="99865" hidden="1"/>
    <row r="99866" hidden="1"/>
    <row r="99867" hidden="1"/>
    <row r="99868" hidden="1"/>
    <row r="99869" hidden="1"/>
    <row r="99870" hidden="1"/>
    <row r="99871" hidden="1"/>
    <row r="99872" hidden="1"/>
    <row r="99873" hidden="1"/>
    <row r="99874" hidden="1"/>
    <row r="99875" hidden="1"/>
    <row r="99876" hidden="1"/>
    <row r="99877" hidden="1"/>
    <row r="99878" hidden="1"/>
    <row r="99879" hidden="1"/>
    <row r="99880" hidden="1"/>
    <row r="99881" hidden="1"/>
    <row r="99882" hidden="1"/>
    <row r="99883" hidden="1"/>
    <row r="99884" hidden="1"/>
    <row r="99885" hidden="1"/>
    <row r="99886" hidden="1"/>
    <row r="99887" hidden="1"/>
    <row r="99888" hidden="1"/>
    <row r="99889" hidden="1"/>
    <row r="99890" hidden="1"/>
    <row r="99891" hidden="1"/>
    <row r="99892" hidden="1"/>
    <row r="99893" hidden="1"/>
    <row r="99894" hidden="1"/>
    <row r="99895" hidden="1"/>
    <row r="99896" hidden="1"/>
    <row r="99897" hidden="1"/>
    <row r="99898" hidden="1"/>
    <row r="99899" hidden="1"/>
    <row r="99900" hidden="1"/>
    <row r="99901" hidden="1"/>
    <row r="99902" hidden="1"/>
    <row r="99903" hidden="1"/>
    <row r="99904" hidden="1"/>
    <row r="99905" hidden="1"/>
    <row r="99906" hidden="1"/>
    <row r="99907" hidden="1"/>
    <row r="99908" hidden="1"/>
    <row r="99909" hidden="1"/>
    <row r="99910" hidden="1"/>
    <row r="99911" hidden="1"/>
    <row r="99912" hidden="1"/>
    <row r="99913" hidden="1"/>
    <row r="99914" hidden="1"/>
    <row r="99915" hidden="1"/>
    <row r="99916" hidden="1"/>
    <row r="99917" hidden="1"/>
    <row r="99918" hidden="1"/>
    <row r="99919" hidden="1"/>
    <row r="99920" hidden="1"/>
    <row r="99921" hidden="1"/>
    <row r="99922" hidden="1"/>
    <row r="99923" hidden="1"/>
    <row r="99924" hidden="1"/>
    <row r="99925" hidden="1"/>
    <row r="99926" hidden="1"/>
    <row r="99927" hidden="1"/>
    <row r="99928" hidden="1"/>
    <row r="99929" hidden="1"/>
    <row r="99930" hidden="1"/>
    <row r="99931" hidden="1"/>
    <row r="99932" hidden="1"/>
    <row r="99933" hidden="1"/>
    <row r="99934" hidden="1"/>
    <row r="99935" hidden="1"/>
    <row r="99936" hidden="1"/>
    <row r="99937" hidden="1"/>
    <row r="99938" hidden="1"/>
    <row r="99939" hidden="1"/>
    <row r="99940" hidden="1"/>
    <row r="99941" hidden="1"/>
    <row r="99942" hidden="1"/>
    <row r="99943" hidden="1"/>
    <row r="99944" hidden="1"/>
    <row r="99945" hidden="1"/>
    <row r="99946" hidden="1"/>
    <row r="99947" hidden="1"/>
    <row r="99948" hidden="1"/>
    <row r="99949" hidden="1"/>
    <row r="99950" hidden="1"/>
    <row r="99951" hidden="1"/>
    <row r="99952" hidden="1"/>
    <row r="99953" hidden="1"/>
    <row r="99954" hidden="1"/>
    <row r="99955" hidden="1"/>
    <row r="99956" hidden="1"/>
    <row r="99957" hidden="1"/>
    <row r="99958" hidden="1"/>
    <row r="99959" hidden="1"/>
    <row r="99960" hidden="1"/>
    <row r="99961" hidden="1"/>
    <row r="99962" hidden="1"/>
    <row r="99963" hidden="1"/>
    <row r="99964" hidden="1"/>
    <row r="99965" hidden="1"/>
    <row r="99966" hidden="1"/>
    <row r="99967" hidden="1"/>
    <row r="99968" hidden="1"/>
    <row r="99969" hidden="1"/>
    <row r="99970" hidden="1"/>
    <row r="99971" hidden="1"/>
    <row r="99972" hidden="1"/>
    <row r="99973" hidden="1"/>
    <row r="99974" hidden="1"/>
    <row r="99975" hidden="1"/>
    <row r="99976" hidden="1"/>
    <row r="99977" hidden="1"/>
    <row r="99978" hidden="1"/>
    <row r="99979" hidden="1"/>
    <row r="99980" hidden="1"/>
    <row r="99981" hidden="1"/>
    <row r="99982" hidden="1"/>
    <row r="99983" hidden="1"/>
    <row r="99984" hidden="1"/>
    <row r="99985" hidden="1"/>
    <row r="99986" hidden="1"/>
    <row r="99987" hidden="1"/>
    <row r="99988" hidden="1"/>
    <row r="99989" hidden="1"/>
    <row r="99990" hidden="1"/>
    <row r="99991" hidden="1"/>
    <row r="99992" hidden="1"/>
    <row r="99993" hidden="1"/>
    <row r="99994" hidden="1"/>
    <row r="99995" hidden="1"/>
    <row r="99996" hidden="1"/>
    <row r="99997" hidden="1"/>
    <row r="99998" hidden="1"/>
    <row r="99999" hidden="1"/>
    <row r="100000" hidden="1"/>
    <row r="100001" hidden="1"/>
    <row r="100002" hidden="1"/>
    <row r="100003" hidden="1"/>
    <row r="100004" hidden="1"/>
    <row r="100005" hidden="1"/>
    <row r="100006" hidden="1"/>
    <row r="100007" hidden="1"/>
    <row r="100008" hidden="1"/>
    <row r="100009" hidden="1"/>
    <row r="100010" hidden="1"/>
    <row r="100011" hidden="1"/>
    <row r="100012" hidden="1"/>
    <row r="100013" hidden="1"/>
    <row r="100014" hidden="1"/>
    <row r="100015" hidden="1"/>
    <row r="100016" hidden="1"/>
    <row r="100017" hidden="1"/>
    <row r="100018" hidden="1"/>
    <row r="100019" hidden="1"/>
    <row r="100020" hidden="1"/>
    <row r="100021" hidden="1"/>
    <row r="100022" hidden="1"/>
    <row r="100023" hidden="1"/>
    <row r="100024" hidden="1"/>
    <row r="100025" hidden="1"/>
    <row r="100026" hidden="1"/>
    <row r="100027" hidden="1"/>
    <row r="100028" hidden="1"/>
    <row r="100029" hidden="1"/>
    <row r="100030" hidden="1"/>
    <row r="100031" hidden="1"/>
    <row r="100032" hidden="1"/>
    <row r="100033" hidden="1"/>
    <row r="100034" hidden="1"/>
    <row r="100035" hidden="1"/>
    <row r="100036" hidden="1"/>
    <row r="100037" hidden="1"/>
    <row r="100038" hidden="1"/>
    <row r="100039" hidden="1"/>
    <row r="100040" hidden="1"/>
    <row r="100041" hidden="1"/>
    <row r="100042" hidden="1"/>
    <row r="100043" hidden="1"/>
    <row r="100044" hidden="1"/>
    <row r="100045" hidden="1"/>
    <row r="100046" hidden="1"/>
    <row r="100047" hidden="1"/>
    <row r="100048" hidden="1"/>
    <row r="100049" hidden="1"/>
    <row r="100050" hidden="1"/>
    <row r="100051" hidden="1"/>
    <row r="100052" hidden="1"/>
    <row r="100053" hidden="1"/>
    <row r="100054" hidden="1"/>
    <row r="100055" hidden="1"/>
    <row r="100056" hidden="1"/>
    <row r="100057" hidden="1"/>
    <row r="100058" hidden="1"/>
    <row r="100059" hidden="1"/>
    <row r="100060" hidden="1"/>
    <row r="100061" hidden="1"/>
    <row r="100062" hidden="1"/>
    <row r="100063" hidden="1"/>
    <row r="100064" hidden="1"/>
    <row r="100065" hidden="1"/>
    <row r="100066" hidden="1"/>
    <row r="100067" hidden="1"/>
    <row r="100068" hidden="1"/>
    <row r="100069" hidden="1"/>
    <row r="100070" hidden="1"/>
    <row r="100071" hidden="1"/>
    <row r="100072" hidden="1"/>
    <row r="100073" hidden="1"/>
    <row r="100074" hidden="1"/>
    <row r="100075" hidden="1"/>
    <row r="100076" hidden="1"/>
    <row r="100077" hidden="1"/>
    <row r="100078" hidden="1"/>
    <row r="100079" hidden="1"/>
    <row r="100080" hidden="1"/>
    <row r="100081" hidden="1"/>
    <row r="100082" hidden="1"/>
    <row r="100083" hidden="1"/>
    <row r="100084" hidden="1"/>
    <row r="100085" hidden="1"/>
    <row r="100086" hidden="1"/>
    <row r="100087" hidden="1"/>
    <row r="100088" hidden="1"/>
    <row r="100089" hidden="1"/>
    <row r="100090" hidden="1"/>
    <row r="100091" hidden="1"/>
    <row r="100092" hidden="1"/>
    <row r="100093" hidden="1"/>
    <row r="100094" hidden="1"/>
    <row r="100095" hidden="1"/>
    <row r="100096" hidden="1"/>
    <row r="100097" hidden="1"/>
    <row r="100098" hidden="1"/>
    <row r="100099" hidden="1"/>
    <row r="100100" hidden="1"/>
    <row r="100101" hidden="1"/>
    <row r="100102" hidden="1"/>
    <row r="100103" hidden="1"/>
    <row r="100104" hidden="1"/>
    <row r="100105" hidden="1"/>
    <row r="100106" hidden="1"/>
    <row r="100107" hidden="1"/>
    <row r="100108" hidden="1"/>
    <row r="100109" hidden="1"/>
    <row r="100110" hidden="1"/>
    <row r="100111" hidden="1"/>
    <row r="100112" hidden="1"/>
    <row r="100113" hidden="1"/>
    <row r="100114" hidden="1"/>
    <row r="100115" hidden="1"/>
    <row r="100116" hidden="1"/>
    <row r="100117" hidden="1"/>
    <row r="100118" hidden="1"/>
    <row r="100119" hidden="1"/>
    <row r="100120" hidden="1"/>
    <row r="100121" hidden="1"/>
    <row r="100122" hidden="1"/>
    <row r="100123" hidden="1"/>
    <row r="100124" hidden="1"/>
    <row r="100125" hidden="1"/>
    <row r="100126" hidden="1"/>
    <row r="100127" hidden="1"/>
    <row r="100128" hidden="1"/>
    <row r="100129" hidden="1"/>
    <row r="100130" hidden="1"/>
    <row r="100131" hidden="1"/>
    <row r="100132" hidden="1"/>
    <row r="100133" hidden="1"/>
    <row r="100134" hidden="1"/>
    <row r="100135" hidden="1"/>
    <row r="100136" hidden="1"/>
    <row r="100137" hidden="1"/>
    <row r="100138" hidden="1"/>
    <row r="100139" hidden="1"/>
    <row r="100140" hidden="1"/>
    <row r="100141" hidden="1"/>
    <row r="100142" hidden="1"/>
    <row r="100143" hidden="1"/>
    <row r="100144" hidden="1"/>
    <row r="100145" hidden="1"/>
    <row r="100146" hidden="1"/>
    <row r="100147" hidden="1"/>
    <row r="100148" hidden="1"/>
    <row r="100149" hidden="1"/>
    <row r="100150" hidden="1"/>
    <row r="100151" hidden="1"/>
    <row r="100152" hidden="1"/>
    <row r="100153" hidden="1"/>
    <row r="100154" hidden="1"/>
    <row r="100155" hidden="1"/>
    <row r="100156" hidden="1"/>
    <row r="100157" hidden="1"/>
    <row r="100158" hidden="1"/>
    <row r="100159" hidden="1"/>
    <row r="100160" hidden="1"/>
    <row r="100161" hidden="1"/>
    <row r="100162" hidden="1"/>
    <row r="100163" hidden="1"/>
    <row r="100164" hidden="1"/>
    <row r="100165" hidden="1"/>
    <row r="100166" hidden="1"/>
    <row r="100167" hidden="1"/>
    <row r="100168" hidden="1"/>
    <row r="100169" hidden="1"/>
    <row r="100170" hidden="1"/>
    <row r="100171" hidden="1"/>
    <row r="100172" hidden="1"/>
    <row r="100173" hidden="1"/>
    <row r="100174" hidden="1"/>
    <row r="100175" hidden="1"/>
    <row r="100176" hidden="1"/>
    <row r="100177" hidden="1"/>
    <row r="100178" hidden="1"/>
    <row r="100179" hidden="1"/>
    <row r="100180" hidden="1"/>
    <row r="100181" hidden="1"/>
    <row r="100182" hidden="1"/>
    <row r="100183" hidden="1"/>
    <row r="100184" hidden="1"/>
    <row r="100185" hidden="1"/>
    <row r="100186" hidden="1"/>
    <row r="100187" hidden="1"/>
    <row r="100188" hidden="1"/>
    <row r="100189" hidden="1"/>
    <row r="100190" hidden="1"/>
    <row r="100191" hidden="1"/>
    <row r="100192" hidden="1"/>
    <row r="100193" hidden="1"/>
    <row r="100194" hidden="1"/>
    <row r="100195" hidden="1"/>
    <row r="100196" hidden="1"/>
    <row r="100197" hidden="1"/>
    <row r="100198" hidden="1"/>
    <row r="100199" hidden="1"/>
    <row r="100200" hidden="1"/>
    <row r="100201" hidden="1"/>
    <row r="100202" hidden="1"/>
    <row r="100203" hidden="1"/>
    <row r="100204" hidden="1"/>
    <row r="100205" hidden="1"/>
    <row r="100206" hidden="1"/>
    <row r="100207" hidden="1"/>
    <row r="100208" hidden="1"/>
    <row r="100209" hidden="1"/>
    <row r="100210" hidden="1"/>
    <row r="100211" hidden="1"/>
    <row r="100212" hidden="1"/>
    <row r="100213" hidden="1"/>
    <row r="100214" hidden="1"/>
    <row r="100215" hidden="1"/>
    <row r="100216" hidden="1"/>
    <row r="100217" hidden="1"/>
    <row r="100218" hidden="1"/>
    <row r="100219" hidden="1"/>
    <row r="100220" hidden="1"/>
    <row r="100221" hidden="1"/>
    <row r="100222" hidden="1"/>
    <row r="100223" hidden="1"/>
    <row r="100224" hidden="1"/>
    <row r="100225" hidden="1"/>
    <row r="100226" hidden="1"/>
    <row r="100227" hidden="1"/>
    <row r="100228" hidden="1"/>
    <row r="100229" hidden="1"/>
    <row r="100230" hidden="1"/>
    <row r="100231" hidden="1"/>
    <row r="100232" hidden="1"/>
    <row r="100233" hidden="1"/>
    <row r="100234" hidden="1"/>
    <row r="100235" hidden="1"/>
    <row r="100236" hidden="1"/>
    <row r="100237" hidden="1"/>
    <row r="100238" hidden="1"/>
    <row r="100239" hidden="1"/>
    <row r="100240" hidden="1"/>
    <row r="100241" hidden="1"/>
    <row r="100242" hidden="1"/>
    <row r="100243" hidden="1"/>
    <row r="100244" hidden="1"/>
    <row r="100245" hidden="1"/>
    <row r="100246" hidden="1"/>
    <row r="100247" hidden="1"/>
    <row r="100248" hidden="1"/>
    <row r="100249" hidden="1"/>
    <row r="100250" hidden="1"/>
    <row r="100251" hidden="1"/>
    <row r="100252" hidden="1"/>
    <row r="100253" hidden="1"/>
    <row r="100254" hidden="1"/>
    <row r="100255" hidden="1"/>
    <row r="100256" hidden="1"/>
    <row r="100257" hidden="1"/>
    <row r="100258" hidden="1"/>
    <row r="100259" hidden="1"/>
    <row r="100260" hidden="1"/>
    <row r="100261" hidden="1"/>
    <row r="100262" hidden="1"/>
    <row r="100263" hidden="1"/>
    <row r="100264" hidden="1"/>
    <row r="100265" hidden="1"/>
    <row r="100266" hidden="1"/>
    <row r="100267" hidden="1"/>
    <row r="100268" hidden="1"/>
    <row r="100269" hidden="1"/>
    <row r="100270" hidden="1"/>
    <row r="100271" hidden="1"/>
    <row r="100272" hidden="1"/>
    <row r="100273" hidden="1"/>
    <row r="100274" hidden="1"/>
    <row r="100275" hidden="1"/>
    <row r="100276" hidden="1"/>
    <row r="100277" hidden="1"/>
    <row r="100278" hidden="1"/>
    <row r="100279" hidden="1"/>
    <row r="100280" hidden="1"/>
    <row r="100281" hidden="1"/>
    <row r="100282" hidden="1"/>
    <row r="100283" hidden="1"/>
    <row r="100284" hidden="1"/>
    <row r="100285" hidden="1"/>
    <row r="100286" hidden="1"/>
    <row r="100287" hidden="1"/>
    <row r="100288" hidden="1"/>
    <row r="100289" hidden="1"/>
    <row r="100290" hidden="1"/>
    <row r="100291" hidden="1"/>
    <row r="100292" hidden="1"/>
    <row r="100293" hidden="1"/>
    <row r="100294" hidden="1"/>
    <row r="100295" hidden="1"/>
    <row r="100296" hidden="1"/>
    <row r="100297" hidden="1"/>
    <row r="100298" hidden="1"/>
    <row r="100299" hidden="1"/>
    <row r="100300" hidden="1"/>
    <row r="100301" hidden="1"/>
    <row r="100302" hidden="1"/>
    <row r="100303" hidden="1"/>
    <row r="100304" hidden="1"/>
    <row r="100305" hidden="1"/>
    <row r="100306" hidden="1"/>
    <row r="100307" hidden="1"/>
    <row r="100308" hidden="1"/>
    <row r="100309" hidden="1"/>
    <row r="100310" hidden="1"/>
    <row r="100311" hidden="1"/>
    <row r="100312" hidden="1"/>
    <row r="100313" hidden="1"/>
    <row r="100314" hidden="1"/>
    <row r="100315" hidden="1"/>
    <row r="100316" hidden="1"/>
    <row r="100317" hidden="1"/>
    <row r="100318" hidden="1"/>
    <row r="100319" hidden="1"/>
    <row r="100320" hidden="1"/>
    <row r="100321" hidden="1"/>
    <row r="100322" hidden="1"/>
    <row r="100323" hidden="1"/>
    <row r="100324" hidden="1"/>
    <row r="100325" hidden="1"/>
    <row r="100326" hidden="1"/>
    <row r="100327" hidden="1"/>
    <row r="100328" hidden="1"/>
    <row r="100329" hidden="1"/>
    <row r="100330" hidden="1"/>
    <row r="100331" hidden="1"/>
    <row r="100332" hidden="1"/>
    <row r="100333" hidden="1"/>
    <row r="100334" hidden="1"/>
    <row r="100335" hidden="1"/>
    <row r="100336" hidden="1"/>
    <row r="100337" hidden="1"/>
    <row r="100338" hidden="1"/>
    <row r="100339" hidden="1"/>
    <row r="100340" hidden="1"/>
    <row r="100341" hidden="1"/>
    <row r="100342" hidden="1"/>
    <row r="100343" hidden="1"/>
    <row r="100344" hidden="1"/>
    <row r="100345" hidden="1"/>
    <row r="100346" hidden="1"/>
    <row r="100347" hidden="1"/>
    <row r="100348" hidden="1"/>
    <row r="100349" hidden="1"/>
    <row r="100350" hidden="1"/>
    <row r="100351" hidden="1"/>
    <row r="100352" hidden="1"/>
    <row r="100353" hidden="1"/>
    <row r="100354" hidden="1"/>
    <row r="100355" hidden="1"/>
    <row r="100356" hidden="1"/>
    <row r="100357" hidden="1"/>
    <row r="100358" hidden="1"/>
    <row r="100359" hidden="1"/>
    <row r="100360" hidden="1"/>
    <row r="100361" hidden="1"/>
    <row r="100362" hidden="1"/>
    <row r="100363" hidden="1"/>
    <row r="100364" hidden="1"/>
    <row r="100365" hidden="1"/>
    <row r="100366" hidden="1"/>
    <row r="100367" hidden="1"/>
    <row r="100368" hidden="1"/>
    <row r="100369" hidden="1"/>
    <row r="100370" hidden="1"/>
    <row r="100371" hidden="1"/>
    <row r="100372" hidden="1"/>
    <row r="100373" hidden="1"/>
    <row r="100374" hidden="1"/>
    <row r="100375" hidden="1"/>
    <row r="100376" hidden="1"/>
    <row r="100377" hidden="1"/>
    <row r="100378" hidden="1"/>
    <row r="100379" hidden="1"/>
    <row r="100380" hidden="1"/>
    <row r="100381" hidden="1"/>
    <row r="100382" hidden="1"/>
    <row r="100383" hidden="1"/>
    <row r="100384" hidden="1"/>
    <row r="100385" hidden="1"/>
    <row r="100386" hidden="1"/>
    <row r="100387" hidden="1"/>
    <row r="100388" hidden="1"/>
    <row r="100389" hidden="1"/>
    <row r="100390" hidden="1"/>
    <row r="100391" hidden="1"/>
    <row r="100392" hidden="1"/>
    <row r="100393" hidden="1"/>
    <row r="100394" hidden="1"/>
    <row r="100395" hidden="1"/>
    <row r="100396" hidden="1"/>
    <row r="100397" hidden="1"/>
    <row r="100398" hidden="1"/>
    <row r="100399" hidden="1"/>
    <row r="100400" hidden="1"/>
    <row r="100401" hidden="1"/>
    <row r="100402" hidden="1"/>
    <row r="100403" hidden="1"/>
    <row r="100404" hidden="1"/>
    <row r="100405" hidden="1"/>
    <row r="100406" hidden="1"/>
    <row r="100407" hidden="1"/>
    <row r="100408" hidden="1"/>
    <row r="100409" hidden="1"/>
    <row r="100410" hidden="1"/>
    <row r="100411" hidden="1"/>
    <row r="100412" hidden="1"/>
    <row r="100413" hidden="1"/>
    <row r="100414" hidden="1"/>
    <row r="100415" hidden="1"/>
    <row r="100416" hidden="1"/>
    <row r="100417" hidden="1"/>
    <row r="100418" hidden="1"/>
    <row r="100419" hidden="1"/>
    <row r="100420" hidden="1"/>
    <row r="100421" hidden="1"/>
    <row r="100422" hidden="1"/>
    <row r="100423" hidden="1"/>
    <row r="100424" hidden="1"/>
    <row r="100425" hidden="1"/>
    <row r="100426" hidden="1"/>
    <row r="100427" hidden="1"/>
    <row r="100428" hidden="1"/>
    <row r="100429" hidden="1"/>
    <row r="100430" hidden="1"/>
    <row r="100431" hidden="1"/>
    <row r="100432" hidden="1"/>
    <row r="100433" hidden="1"/>
    <row r="100434" hidden="1"/>
    <row r="100435" hidden="1"/>
    <row r="100436" hidden="1"/>
    <row r="100437" hidden="1"/>
    <row r="100438" hidden="1"/>
    <row r="100439" hidden="1"/>
    <row r="100440" hidden="1"/>
    <row r="100441" hidden="1"/>
    <row r="100442" hidden="1"/>
    <row r="100443" hidden="1"/>
    <row r="100444" hidden="1"/>
    <row r="100445" hidden="1"/>
    <row r="100446" hidden="1"/>
    <row r="100447" hidden="1"/>
    <row r="100448" hidden="1"/>
    <row r="100449" hidden="1"/>
    <row r="100450" hidden="1"/>
    <row r="100451" hidden="1"/>
    <row r="100452" hidden="1"/>
    <row r="100453" hidden="1"/>
    <row r="100454" hidden="1"/>
    <row r="100455" hidden="1"/>
    <row r="100456" hidden="1"/>
    <row r="100457" hidden="1"/>
    <row r="100458" hidden="1"/>
    <row r="100459" hidden="1"/>
    <row r="100460" hidden="1"/>
    <row r="100461" hidden="1"/>
    <row r="100462" hidden="1"/>
    <row r="100463" hidden="1"/>
    <row r="100464" hidden="1"/>
    <row r="100465" hidden="1"/>
    <row r="100466" hidden="1"/>
    <row r="100467" hidden="1"/>
    <row r="100468" hidden="1"/>
    <row r="100469" hidden="1"/>
    <row r="100470" hidden="1"/>
    <row r="100471" hidden="1"/>
    <row r="100472" hidden="1"/>
    <row r="100473" hidden="1"/>
    <row r="100474" hidden="1"/>
    <row r="100475" hidden="1"/>
    <row r="100476" hidden="1"/>
    <row r="100477" hidden="1"/>
    <row r="100478" hidden="1"/>
    <row r="100479" hidden="1"/>
    <row r="100480" hidden="1"/>
    <row r="100481" hidden="1"/>
    <row r="100482" hidden="1"/>
    <row r="100483" hidden="1"/>
    <row r="100484" hidden="1"/>
    <row r="100485" hidden="1"/>
    <row r="100486" hidden="1"/>
    <row r="100487" hidden="1"/>
    <row r="100488" hidden="1"/>
    <row r="100489" hidden="1"/>
    <row r="100490" hidden="1"/>
    <row r="100491" hidden="1"/>
    <row r="100492" hidden="1"/>
    <row r="100493" hidden="1"/>
    <row r="100494" hidden="1"/>
    <row r="100495" hidden="1"/>
    <row r="100496" hidden="1"/>
    <row r="100497" hidden="1"/>
    <row r="100498" hidden="1"/>
    <row r="100499" hidden="1"/>
    <row r="100500" hidden="1"/>
    <row r="100501" hidden="1"/>
    <row r="100502" hidden="1"/>
    <row r="100503" hidden="1"/>
    <row r="100504" hidden="1"/>
    <row r="100505" hidden="1"/>
    <row r="100506" hidden="1"/>
    <row r="100507" hidden="1"/>
    <row r="100508" hidden="1"/>
    <row r="100509" hidden="1"/>
    <row r="100510" hidden="1"/>
    <row r="100511" hidden="1"/>
    <row r="100512" hidden="1"/>
    <row r="100513" hidden="1"/>
    <row r="100514" hidden="1"/>
    <row r="100515" hidden="1"/>
    <row r="100516" hidden="1"/>
    <row r="100517" hidden="1"/>
    <row r="100518" hidden="1"/>
    <row r="100519" hidden="1"/>
    <row r="100520" hidden="1"/>
    <row r="100521" hidden="1"/>
    <row r="100522" hidden="1"/>
    <row r="100523" hidden="1"/>
    <row r="100524" hidden="1"/>
    <row r="100525" hidden="1"/>
    <row r="100526" hidden="1"/>
    <row r="100527" hidden="1"/>
    <row r="100528" hidden="1"/>
    <row r="100529" hidden="1"/>
    <row r="100530" hidden="1"/>
    <row r="100531" hidden="1"/>
    <row r="100532" hidden="1"/>
    <row r="100533" hidden="1"/>
    <row r="100534" hidden="1"/>
    <row r="100535" hidden="1"/>
    <row r="100536" hidden="1"/>
    <row r="100537" hidden="1"/>
    <row r="100538" hidden="1"/>
    <row r="100539" hidden="1"/>
    <row r="100540" hidden="1"/>
    <row r="100541" hidden="1"/>
    <row r="100542" hidden="1"/>
    <row r="100543" hidden="1"/>
    <row r="100544" hidden="1"/>
    <row r="100545" hidden="1"/>
    <row r="100546" hidden="1"/>
    <row r="100547" hidden="1"/>
    <row r="100548" hidden="1"/>
    <row r="100549" hidden="1"/>
    <row r="100550" hidden="1"/>
    <row r="100551" hidden="1"/>
    <row r="100552" hidden="1"/>
    <row r="100553" hidden="1"/>
    <row r="100554" hidden="1"/>
    <row r="100555" hidden="1"/>
    <row r="100556" hidden="1"/>
    <row r="100557" hidden="1"/>
    <row r="100558" hidden="1"/>
    <row r="100559" hidden="1"/>
    <row r="100560" hidden="1"/>
    <row r="100561" hidden="1"/>
    <row r="100562" hidden="1"/>
    <row r="100563" hidden="1"/>
    <row r="100564" hidden="1"/>
    <row r="100565" hidden="1"/>
    <row r="100566" hidden="1"/>
    <row r="100567" hidden="1"/>
    <row r="100568" hidden="1"/>
    <row r="100569" hidden="1"/>
    <row r="100570" hidden="1"/>
    <row r="100571" hidden="1"/>
    <row r="100572" hidden="1"/>
    <row r="100573" hidden="1"/>
    <row r="100574" hidden="1"/>
    <row r="100575" hidden="1"/>
    <row r="100576" hidden="1"/>
    <row r="100577" hidden="1"/>
    <row r="100578" hidden="1"/>
    <row r="100579" hidden="1"/>
    <row r="100580" hidden="1"/>
    <row r="100581" hidden="1"/>
    <row r="100582" hidden="1"/>
    <row r="100583" hidden="1"/>
    <row r="100584" hidden="1"/>
    <row r="100585" hidden="1"/>
    <row r="100586" hidden="1"/>
    <row r="100587" hidden="1"/>
    <row r="100588" hidden="1"/>
    <row r="100589" hidden="1"/>
    <row r="100590" hidden="1"/>
    <row r="100591" hidden="1"/>
    <row r="100592" hidden="1"/>
    <row r="100593" hidden="1"/>
    <row r="100594" hidden="1"/>
    <row r="100595" hidden="1"/>
    <row r="100596" hidden="1"/>
    <row r="100597" hidden="1"/>
    <row r="100598" hidden="1"/>
    <row r="100599" hidden="1"/>
    <row r="100600" hidden="1"/>
    <row r="100601" hidden="1"/>
    <row r="100602" hidden="1"/>
    <row r="100603" hidden="1"/>
    <row r="100604" hidden="1"/>
    <row r="100605" hidden="1"/>
    <row r="100606" hidden="1"/>
    <row r="100607" hidden="1"/>
    <row r="100608" hidden="1"/>
    <row r="100609" hidden="1"/>
    <row r="100610" hidden="1"/>
    <row r="100611" hidden="1"/>
    <row r="100612" hidden="1"/>
    <row r="100613" hidden="1"/>
    <row r="100614" hidden="1"/>
    <row r="100615" hidden="1"/>
    <row r="100616" hidden="1"/>
    <row r="100617" hidden="1"/>
    <row r="100618" hidden="1"/>
    <row r="100619" hidden="1"/>
    <row r="100620" hidden="1"/>
    <row r="100621" hidden="1"/>
    <row r="100622" hidden="1"/>
    <row r="100623" hidden="1"/>
    <row r="100624" hidden="1"/>
    <row r="100625" hidden="1"/>
    <row r="100626" hidden="1"/>
    <row r="100627" hidden="1"/>
    <row r="100628" hidden="1"/>
    <row r="100629" hidden="1"/>
    <row r="100630" hidden="1"/>
    <row r="100631" hidden="1"/>
    <row r="100632" hidden="1"/>
    <row r="100633" hidden="1"/>
    <row r="100634" hidden="1"/>
    <row r="100635" hidden="1"/>
    <row r="100636" hidden="1"/>
    <row r="100637" hidden="1"/>
    <row r="100638" hidden="1"/>
    <row r="100639" hidden="1"/>
    <row r="100640" hidden="1"/>
    <row r="100641" hidden="1"/>
    <row r="100642" hidden="1"/>
    <row r="100643" hidden="1"/>
    <row r="100644" hidden="1"/>
    <row r="100645" hidden="1"/>
    <row r="100646" hidden="1"/>
    <row r="100647" hidden="1"/>
    <row r="100648" hidden="1"/>
    <row r="100649" hidden="1"/>
    <row r="100650" hidden="1"/>
    <row r="100651" hidden="1"/>
    <row r="100652" hidden="1"/>
    <row r="100653" hidden="1"/>
    <row r="100654" hidden="1"/>
    <row r="100655" hidden="1"/>
    <row r="100656" hidden="1"/>
    <row r="100657" hidden="1"/>
    <row r="100658" hidden="1"/>
    <row r="100659" hidden="1"/>
    <row r="100660" hidden="1"/>
    <row r="100661" hidden="1"/>
    <row r="100662" hidden="1"/>
    <row r="100663" hidden="1"/>
    <row r="100664" hidden="1"/>
    <row r="100665" hidden="1"/>
    <row r="100666" hidden="1"/>
    <row r="100667" hidden="1"/>
    <row r="100668" hidden="1"/>
    <row r="100669" hidden="1"/>
    <row r="100670" hidden="1"/>
    <row r="100671" hidden="1"/>
    <row r="100672" hidden="1"/>
    <row r="100673" hidden="1"/>
    <row r="100674" hidden="1"/>
    <row r="100675" hidden="1"/>
    <row r="100676" hidden="1"/>
    <row r="100677" hidden="1"/>
    <row r="100678" hidden="1"/>
    <row r="100679" hidden="1"/>
    <row r="100680" hidden="1"/>
    <row r="100681" hidden="1"/>
    <row r="100682" hidden="1"/>
    <row r="100683" hidden="1"/>
    <row r="100684" hidden="1"/>
    <row r="100685" hidden="1"/>
    <row r="100686" hidden="1"/>
    <row r="100687" hidden="1"/>
    <row r="100688" hidden="1"/>
    <row r="100689" hidden="1"/>
    <row r="100690" hidden="1"/>
    <row r="100691" hidden="1"/>
    <row r="100692" hidden="1"/>
    <row r="100693" hidden="1"/>
    <row r="100694" hidden="1"/>
    <row r="100695" hidden="1"/>
    <row r="100696" hidden="1"/>
    <row r="100697" hidden="1"/>
    <row r="100698" hidden="1"/>
    <row r="100699" hidden="1"/>
    <row r="100700" hidden="1"/>
    <row r="100701" hidden="1"/>
    <row r="100702" hidden="1"/>
    <row r="100703" hidden="1"/>
    <row r="100704" hidden="1"/>
    <row r="100705" hidden="1"/>
    <row r="100706" hidden="1"/>
    <row r="100707" hidden="1"/>
    <row r="100708" hidden="1"/>
    <row r="100709" hidden="1"/>
    <row r="100710" hidden="1"/>
    <row r="100711" hidden="1"/>
    <row r="100712" hidden="1"/>
    <row r="100713" hidden="1"/>
    <row r="100714" hidden="1"/>
    <row r="100715" hidden="1"/>
    <row r="100716" hidden="1"/>
    <row r="100717" hidden="1"/>
    <row r="100718" hidden="1"/>
    <row r="100719" hidden="1"/>
    <row r="100720" hidden="1"/>
    <row r="100721" hidden="1"/>
    <row r="100722" hidden="1"/>
    <row r="100723" hidden="1"/>
    <row r="100724" hidden="1"/>
    <row r="100725" hidden="1"/>
    <row r="100726" hidden="1"/>
    <row r="100727" hidden="1"/>
    <row r="100728" hidden="1"/>
    <row r="100729" hidden="1"/>
    <row r="100730" hidden="1"/>
    <row r="100731" hidden="1"/>
    <row r="100732" hidden="1"/>
    <row r="100733" hidden="1"/>
    <row r="100734" hidden="1"/>
    <row r="100735" hidden="1"/>
    <row r="100736" hidden="1"/>
    <row r="100737" hidden="1"/>
    <row r="100738" hidden="1"/>
    <row r="100739" hidden="1"/>
    <row r="100740" hidden="1"/>
    <row r="100741" hidden="1"/>
    <row r="100742" hidden="1"/>
    <row r="100743" hidden="1"/>
    <row r="100744" hidden="1"/>
    <row r="100745" hidden="1"/>
    <row r="100746" hidden="1"/>
    <row r="100747" hidden="1"/>
    <row r="100748" hidden="1"/>
    <row r="100749" hidden="1"/>
    <row r="100750" hidden="1"/>
    <row r="100751" hidden="1"/>
    <row r="100752" hidden="1"/>
    <row r="100753" hidden="1"/>
    <row r="100754" hidden="1"/>
    <row r="100755" hidden="1"/>
    <row r="100756" hidden="1"/>
    <row r="100757" hidden="1"/>
    <row r="100758" hidden="1"/>
    <row r="100759" hidden="1"/>
    <row r="100760" hidden="1"/>
    <row r="100761" hidden="1"/>
    <row r="100762" hidden="1"/>
    <row r="100763" hidden="1"/>
    <row r="100764" hidden="1"/>
    <row r="100765" hidden="1"/>
    <row r="100766" hidden="1"/>
    <row r="100767" hidden="1"/>
    <row r="100768" hidden="1"/>
    <row r="100769" hidden="1"/>
    <row r="100770" hidden="1"/>
    <row r="100771" hidden="1"/>
    <row r="100772" hidden="1"/>
    <row r="100773" hidden="1"/>
    <row r="100774" hidden="1"/>
    <row r="100775" hidden="1"/>
    <row r="100776" hidden="1"/>
    <row r="100777" hidden="1"/>
    <row r="100778" hidden="1"/>
    <row r="100779" hidden="1"/>
    <row r="100780" hidden="1"/>
    <row r="100781" hidden="1"/>
    <row r="100782" hidden="1"/>
    <row r="100783" hidden="1"/>
    <row r="100784" hidden="1"/>
    <row r="100785" hidden="1"/>
    <row r="100786" hidden="1"/>
    <row r="100787" hidden="1"/>
    <row r="100788" hidden="1"/>
    <row r="100789" hidden="1"/>
    <row r="100790" hidden="1"/>
    <row r="100791" hidden="1"/>
    <row r="100792" hidden="1"/>
    <row r="100793" hidden="1"/>
    <row r="100794" hidden="1"/>
    <row r="100795" hidden="1"/>
    <row r="100796" hidden="1"/>
    <row r="100797" hidden="1"/>
    <row r="100798" hidden="1"/>
    <row r="100799" hidden="1"/>
    <row r="100800" hidden="1"/>
    <row r="100801" hidden="1"/>
    <row r="100802" hidden="1"/>
    <row r="100803" hidden="1"/>
    <row r="100804" hidden="1"/>
    <row r="100805" hidden="1"/>
    <row r="100806" hidden="1"/>
    <row r="100807" hidden="1"/>
    <row r="100808" hidden="1"/>
    <row r="100809" hidden="1"/>
    <row r="100810" hidden="1"/>
    <row r="100811" hidden="1"/>
    <row r="100812" hidden="1"/>
    <row r="100813" hidden="1"/>
    <row r="100814" hidden="1"/>
    <row r="100815" hidden="1"/>
    <row r="100816" hidden="1"/>
    <row r="100817" hidden="1"/>
    <row r="100818" hidden="1"/>
    <row r="100819" hidden="1"/>
    <row r="100820" hidden="1"/>
    <row r="100821" hidden="1"/>
    <row r="100822" hidden="1"/>
    <row r="100823" hidden="1"/>
    <row r="100824" hidden="1"/>
    <row r="100825" hidden="1"/>
    <row r="100826" hidden="1"/>
    <row r="100827" hidden="1"/>
    <row r="100828" hidden="1"/>
    <row r="100829" hidden="1"/>
    <row r="100830" hidden="1"/>
    <row r="100831" hidden="1"/>
    <row r="100832" hidden="1"/>
    <row r="100833" hidden="1"/>
    <row r="100834" hidden="1"/>
    <row r="100835" hidden="1"/>
    <row r="100836" hidden="1"/>
    <row r="100837" hidden="1"/>
    <row r="100838" hidden="1"/>
    <row r="100839" hidden="1"/>
    <row r="100840" hidden="1"/>
    <row r="100841" hidden="1"/>
    <row r="100842" hidden="1"/>
    <row r="100843" hidden="1"/>
    <row r="100844" hidden="1"/>
    <row r="100845" hidden="1"/>
    <row r="100846" hidden="1"/>
    <row r="100847" hidden="1"/>
    <row r="100848" hidden="1"/>
    <row r="100849" hidden="1"/>
    <row r="100850" hidden="1"/>
    <row r="100851" hidden="1"/>
    <row r="100852" hidden="1"/>
    <row r="100853" hidden="1"/>
    <row r="100854" hidden="1"/>
    <row r="100855" hidden="1"/>
    <row r="100856" hidden="1"/>
    <row r="100857" hidden="1"/>
    <row r="100858" hidden="1"/>
    <row r="100859" hidden="1"/>
    <row r="100860" hidden="1"/>
    <row r="100861" hidden="1"/>
    <row r="100862" hidden="1"/>
    <row r="100863" hidden="1"/>
    <row r="100864" hidden="1"/>
    <row r="100865" hidden="1"/>
    <row r="100866" hidden="1"/>
    <row r="100867" hidden="1"/>
    <row r="100868" hidden="1"/>
    <row r="100869" hidden="1"/>
    <row r="100870" hidden="1"/>
    <row r="100871" hidden="1"/>
    <row r="100872" hidden="1"/>
    <row r="100873" hidden="1"/>
    <row r="100874" hidden="1"/>
    <row r="100875" hidden="1"/>
    <row r="100876" hidden="1"/>
    <row r="100877" hidden="1"/>
    <row r="100878" hidden="1"/>
    <row r="100879" hidden="1"/>
    <row r="100880" hidden="1"/>
    <row r="100881" hidden="1"/>
    <row r="100882" hidden="1"/>
    <row r="100883" hidden="1"/>
    <row r="100884" hidden="1"/>
    <row r="100885" hidden="1"/>
    <row r="100886" hidden="1"/>
    <row r="100887" hidden="1"/>
    <row r="100888" hidden="1"/>
    <row r="100889" hidden="1"/>
    <row r="100890" hidden="1"/>
    <row r="100891" hidden="1"/>
    <row r="100892" hidden="1"/>
    <row r="100893" hidden="1"/>
    <row r="100894" hidden="1"/>
    <row r="100895" hidden="1"/>
    <row r="100896" hidden="1"/>
    <row r="100897" hidden="1"/>
    <row r="100898" hidden="1"/>
    <row r="100899" hidden="1"/>
    <row r="100900" hidden="1"/>
    <row r="100901" hidden="1"/>
    <row r="100902" hidden="1"/>
    <row r="100903" hidden="1"/>
    <row r="100904" hidden="1"/>
    <row r="100905" hidden="1"/>
    <row r="100906" hidden="1"/>
    <row r="100907" hidden="1"/>
    <row r="100908" hidden="1"/>
    <row r="100909" hidden="1"/>
    <row r="100910" hidden="1"/>
    <row r="100911" hidden="1"/>
    <row r="100912" hidden="1"/>
    <row r="100913" hidden="1"/>
    <row r="100914" hidden="1"/>
    <row r="100915" hidden="1"/>
    <row r="100916" hidden="1"/>
    <row r="100917" hidden="1"/>
    <row r="100918" hidden="1"/>
    <row r="100919" hidden="1"/>
    <row r="100920" hidden="1"/>
    <row r="100921" hidden="1"/>
    <row r="100922" hidden="1"/>
    <row r="100923" hidden="1"/>
    <row r="100924" hidden="1"/>
    <row r="100925" hidden="1"/>
    <row r="100926" hidden="1"/>
    <row r="100927" hidden="1"/>
    <row r="100928" hidden="1"/>
    <row r="100929" hidden="1"/>
    <row r="100930" hidden="1"/>
    <row r="100931" hidden="1"/>
    <row r="100932" hidden="1"/>
    <row r="100933" hidden="1"/>
    <row r="100934" hidden="1"/>
    <row r="100935" hidden="1"/>
    <row r="100936" hidden="1"/>
    <row r="100937" hidden="1"/>
    <row r="100938" hidden="1"/>
    <row r="100939" hidden="1"/>
    <row r="100940" hidden="1"/>
    <row r="100941" hidden="1"/>
    <row r="100942" hidden="1"/>
    <row r="100943" hidden="1"/>
    <row r="100944" hidden="1"/>
    <row r="100945" hidden="1"/>
    <row r="100946" hidden="1"/>
    <row r="100947" hidden="1"/>
    <row r="100948" hidden="1"/>
    <row r="100949" hidden="1"/>
    <row r="100950" hidden="1"/>
    <row r="100951" hidden="1"/>
    <row r="100952" hidden="1"/>
    <row r="100953" hidden="1"/>
    <row r="100954" hidden="1"/>
    <row r="100955" hidden="1"/>
    <row r="100956" hidden="1"/>
    <row r="100957" hidden="1"/>
    <row r="100958" hidden="1"/>
    <row r="100959" hidden="1"/>
    <row r="100960" hidden="1"/>
    <row r="100961" hidden="1"/>
    <row r="100962" hidden="1"/>
    <row r="100963" hidden="1"/>
    <row r="100964" hidden="1"/>
    <row r="100965" hidden="1"/>
    <row r="100966" hidden="1"/>
    <row r="100967" hidden="1"/>
    <row r="100968" hidden="1"/>
    <row r="100969" hidden="1"/>
    <row r="100970" hidden="1"/>
    <row r="100971" hidden="1"/>
    <row r="100972" hidden="1"/>
    <row r="100973" hidden="1"/>
    <row r="100974" hidden="1"/>
    <row r="100975" hidden="1"/>
    <row r="100976" hidden="1"/>
    <row r="100977" hidden="1"/>
    <row r="100978" hidden="1"/>
    <row r="100979" hidden="1"/>
    <row r="100980" hidden="1"/>
    <row r="100981" hidden="1"/>
    <row r="100982" hidden="1"/>
    <row r="100983" hidden="1"/>
    <row r="100984" hidden="1"/>
    <row r="100985" hidden="1"/>
    <row r="100986" hidden="1"/>
    <row r="100987" hidden="1"/>
    <row r="100988" hidden="1"/>
    <row r="100989" hidden="1"/>
    <row r="100990" hidden="1"/>
    <row r="100991" hidden="1"/>
    <row r="100992" hidden="1"/>
    <row r="100993" hidden="1"/>
    <row r="100994" hidden="1"/>
    <row r="100995" hidden="1"/>
    <row r="100996" hidden="1"/>
    <row r="100997" hidden="1"/>
    <row r="100998" hidden="1"/>
    <row r="100999" hidden="1"/>
    <row r="101000" hidden="1"/>
    <row r="101001" hidden="1"/>
    <row r="101002" hidden="1"/>
    <row r="101003" hidden="1"/>
    <row r="101004" hidden="1"/>
    <row r="101005" hidden="1"/>
    <row r="101006" hidden="1"/>
    <row r="101007" hidden="1"/>
    <row r="101008" hidden="1"/>
    <row r="101009" hidden="1"/>
    <row r="101010" hidden="1"/>
    <row r="101011" hidden="1"/>
    <row r="101012" hidden="1"/>
    <row r="101013" hidden="1"/>
    <row r="101014" hidden="1"/>
    <row r="101015" hidden="1"/>
    <row r="101016" hidden="1"/>
    <row r="101017" hidden="1"/>
    <row r="101018" hidden="1"/>
    <row r="101019" hidden="1"/>
    <row r="101020" hidden="1"/>
    <row r="101021" hidden="1"/>
    <row r="101022" hidden="1"/>
    <row r="101023" hidden="1"/>
    <row r="101024" hidden="1"/>
    <row r="101025" hidden="1"/>
    <row r="101026" hidden="1"/>
    <row r="101027" hidden="1"/>
    <row r="101028" hidden="1"/>
    <row r="101029" hidden="1"/>
    <row r="101030" hidden="1"/>
    <row r="101031" hidden="1"/>
    <row r="101032" hidden="1"/>
    <row r="101033" hidden="1"/>
    <row r="101034" hidden="1"/>
    <row r="101035" hidden="1"/>
    <row r="101036" hidden="1"/>
    <row r="101037" hidden="1"/>
    <row r="101038" hidden="1"/>
    <row r="101039" hidden="1"/>
    <row r="101040" hidden="1"/>
    <row r="101041" hidden="1"/>
    <row r="101042" hidden="1"/>
    <row r="101043" hidden="1"/>
    <row r="101044" hidden="1"/>
    <row r="101045" hidden="1"/>
    <row r="101046" hidden="1"/>
    <row r="101047" hidden="1"/>
    <row r="101048" hidden="1"/>
    <row r="101049" hidden="1"/>
    <row r="101050" hidden="1"/>
    <row r="101051" hidden="1"/>
    <row r="101052" hidden="1"/>
    <row r="101053" hidden="1"/>
    <row r="101054" hidden="1"/>
    <row r="101055" hidden="1"/>
    <row r="101056" hidden="1"/>
    <row r="101057" hidden="1"/>
    <row r="101058" hidden="1"/>
    <row r="101059" hidden="1"/>
    <row r="101060" hidden="1"/>
    <row r="101061" hidden="1"/>
    <row r="101062" hidden="1"/>
    <row r="101063" hidden="1"/>
    <row r="101064" hidden="1"/>
    <row r="101065" hidden="1"/>
    <row r="101066" hidden="1"/>
    <row r="101067" hidden="1"/>
    <row r="101068" hidden="1"/>
    <row r="101069" hidden="1"/>
    <row r="101070" hidden="1"/>
    <row r="101071" hidden="1"/>
    <row r="101072" hidden="1"/>
    <row r="101073" hidden="1"/>
    <row r="101074" hidden="1"/>
    <row r="101075" hidden="1"/>
    <row r="101076" hidden="1"/>
    <row r="101077" hidden="1"/>
    <row r="101078" hidden="1"/>
    <row r="101079" hidden="1"/>
    <row r="101080" hidden="1"/>
    <row r="101081" hidden="1"/>
    <row r="101082" hidden="1"/>
    <row r="101083" hidden="1"/>
    <row r="101084" hidden="1"/>
    <row r="101085" hidden="1"/>
    <row r="101086" hidden="1"/>
    <row r="101087" hidden="1"/>
    <row r="101088" hidden="1"/>
    <row r="101089" hidden="1"/>
    <row r="101090" hidden="1"/>
    <row r="101091" hidden="1"/>
    <row r="101092" hidden="1"/>
    <row r="101093" hidden="1"/>
    <row r="101094" hidden="1"/>
    <row r="101095" hidden="1"/>
    <row r="101096" hidden="1"/>
    <row r="101097" hidden="1"/>
    <row r="101098" hidden="1"/>
    <row r="101099" hidden="1"/>
    <row r="101100" hidden="1"/>
    <row r="101101" hidden="1"/>
    <row r="101102" hidden="1"/>
    <row r="101103" hidden="1"/>
    <row r="101104" hidden="1"/>
    <row r="101105" hidden="1"/>
    <row r="101106" hidden="1"/>
    <row r="101107" hidden="1"/>
    <row r="101108" hidden="1"/>
    <row r="101109" hidden="1"/>
    <row r="101110" hidden="1"/>
    <row r="101111" hidden="1"/>
    <row r="101112" hidden="1"/>
    <row r="101113" hidden="1"/>
    <row r="101114" hidden="1"/>
    <row r="101115" hidden="1"/>
    <row r="101116" hidden="1"/>
    <row r="101117" hidden="1"/>
    <row r="101118" hidden="1"/>
    <row r="101119" hidden="1"/>
    <row r="101120" hidden="1"/>
    <row r="101121" hidden="1"/>
    <row r="101122" hidden="1"/>
    <row r="101123" hidden="1"/>
    <row r="101124" hidden="1"/>
    <row r="101125" hidden="1"/>
    <row r="101126" hidden="1"/>
    <row r="101127" hidden="1"/>
    <row r="101128" hidden="1"/>
    <row r="101129" hidden="1"/>
    <row r="101130" hidden="1"/>
    <row r="101131" hidden="1"/>
    <row r="101132" hidden="1"/>
    <row r="101133" hidden="1"/>
    <row r="101134" hidden="1"/>
    <row r="101135" hidden="1"/>
    <row r="101136" hidden="1"/>
    <row r="101137" hidden="1"/>
    <row r="101138" hidden="1"/>
    <row r="101139" hidden="1"/>
    <row r="101140" hidden="1"/>
    <row r="101141" hidden="1"/>
    <row r="101142" hidden="1"/>
    <row r="101143" hidden="1"/>
    <row r="101144" hidden="1"/>
    <row r="101145" hidden="1"/>
    <row r="101146" hidden="1"/>
    <row r="101147" hidden="1"/>
    <row r="101148" hidden="1"/>
    <row r="101149" hidden="1"/>
    <row r="101150" hidden="1"/>
    <row r="101151" hidden="1"/>
    <row r="101152" hidden="1"/>
    <row r="101153" hidden="1"/>
    <row r="101154" hidden="1"/>
    <row r="101155" hidden="1"/>
    <row r="101156" hidden="1"/>
    <row r="101157" hidden="1"/>
    <row r="101158" hidden="1"/>
    <row r="101159" hidden="1"/>
    <row r="101160" hidden="1"/>
    <row r="101161" hidden="1"/>
    <row r="101162" hidden="1"/>
    <row r="101163" hidden="1"/>
    <row r="101164" hidden="1"/>
    <row r="101165" hidden="1"/>
    <row r="101166" hidden="1"/>
    <row r="101167" hidden="1"/>
    <row r="101168" hidden="1"/>
    <row r="101169" hidden="1"/>
    <row r="101170" hidden="1"/>
    <row r="101171" hidden="1"/>
    <row r="101172" hidden="1"/>
    <row r="101173" hidden="1"/>
    <row r="101174" hidden="1"/>
    <row r="101175" hidden="1"/>
    <row r="101176" hidden="1"/>
    <row r="101177" hidden="1"/>
    <row r="101178" hidden="1"/>
    <row r="101179" hidden="1"/>
    <row r="101180" hidden="1"/>
    <row r="101181" hidden="1"/>
    <row r="101182" hidden="1"/>
    <row r="101183" hidden="1"/>
    <row r="101184" hidden="1"/>
    <row r="101185" hidden="1"/>
    <row r="101186" hidden="1"/>
    <row r="101187" hidden="1"/>
    <row r="101188" hidden="1"/>
    <row r="101189" hidden="1"/>
    <row r="101190" hidden="1"/>
    <row r="101191" hidden="1"/>
    <row r="101192" hidden="1"/>
    <row r="101193" hidden="1"/>
    <row r="101194" hidden="1"/>
    <row r="101195" hidden="1"/>
    <row r="101196" hidden="1"/>
    <row r="101197" hidden="1"/>
    <row r="101198" hidden="1"/>
    <row r="101199" hidden="1"/>
    <row r="101200" hidden="1"/>
    <row r="101201" hidden="1"/>
    <row r="101202" hidden="1"/>
    <row r="101203" hidden="1"/>
    <row r="101204" hidden="1"/>
    <row r="101205" hidden="1"/>
    <row r="101206" hidden="1"/>
    <row r="101207" hidden="1"/>
    <row r="101208" hidden="1"/>
    <row r="101209" hidden="1"/>
    <row r="101210" hidden="1"/>
    <row r="101211" hidden="1"/>
    <row r="101212" hidden="1"/>
    <row r="101213" hidden="1"/>
    <row r="101214" hidden="1"/>
    <row r="101215" hidden="1"/>
    <row r="101216" hidden="1"/>
    <row r="101217" hidden="1"/>
    <row r="101218" hidden="1"/>
    <row r="101219" hidden="1"/>
    <row r="101220" hidden="1"/>
    <row r="101221" hidden="1"/>
    <row r="101222" hidden="1"/>
    <row r="101223" hidden="1"/>
    <row r="101224" hidden="1"/>
    <row r="101225" hidden="1"/>
    <row r="101226" hidden="1"/>
    <row r="101227" hidden="1"/>
    <row r="101228" hidden="1"/>
    <row r="101229" hidden="1"/>
    <row r="101230" hidden="1"/>
    <row r="101231" hidden="1"/>
    <row r="101232" hidden="1"/>
    <row r="101233" hidden="1"/>
    <row r="101234" hidden="1"/>
    <row r="101235" hidden="1"/>
    <row r="101236" hidden="1"/>
    <row r="101237" hidden="1"/>
    <row r="101238" hidden="1"/>
    <row r="101239" hidden="1"/>
    <row r="101240" hidden="1"/>
    <row r="101241" hidden="1"/>
    <row r="101242" hidden="1"/>
    <row r="101243" hidden="1"/>
    <row r="101244" hidden="1"/>
    <row r="101245" hidden="1"/>
    <row r="101246" hidden="1"/>
    <row r="101247" hidden="1"/>
    <row r="101248" hidden="1"/>
    <row r="101249" hidden="1"/>
    <row r="101250" hidden="1"/>
    <row r="101251" hidden="1"/>
    <row r="101252" hidden="1"/>
    <row r="101253" hidden="1"/>
    <row r="101254" hidden="1"/>
    <row r="101255" hidden="1"/>
    <row r="101256" hidden="1"/>
    <row r="101257" hidden="1"/>
    <row r="101258" hidden="1"/>
    <row r="101259" hidden="1"/>
    <row r="101260" hidden="1"/>
    <row r="101261" hidden="1"/>
    <row r="101262" hidden="1"/>
    <row r="101263" hidden="1"/>
    <row r="101264" hidden="1"/>
    <row r="101265" hidden="1"/>
    <row r="101266" hidden="1"/>
    <row r="101267" hidden="1"/>
    <row r="101268" hidden="1"/>
    <row r="101269" hidden="1"/>
    <row r="101270" hidden="1"/>
    <row r="101271" hidden="1"/>
    <row r="101272" hidden="1"/>
    <row r="101273" hidden="1"/>
    <row r="101274" hidden="1"/>
    <row r="101275" hidden="1"/>
    <row r="101276" hidden="1"/>
    <row r="101277" hidden="1"/>
    <row r="101278" hidden="1"/>
    <row r="101279" hidden="1"/>
    <row r="101280" hidden="1"/>
    <row r="101281" hidden="1"/>
    <row r="101282" hidden="1"/>
    <row r="101283" hidden="1"/>
    <row r="101284" hidden="1"/>
    <row r="101285" hidden="1"/>
    <row r="101286" hidden="1"/>
    <row r="101287" hidden="1"/>
    <row r="101288" hidden="1"/>
    <row r="101289" hidden="1"/>
    <row r="101290" hidden="1"/>
    <row r="101291" hidden="1"/>
    <row r="101292" hidden="1"/>
    <row r="101293" hidden="1"/>
    <row r="101294" hidden="1"/>
    <row r="101295" hidden="1"/>
    <row r="101296" hidden="1"/>
    <row r="101297" hidden="1"/>
    <row r="101298" hidden="1"/>
    <row r="101299" hidden="1"/>
    <row r="101300" hidden="1"/>
    <row r="101301" hidden="1"/>
    <row r="101302" hidden="1"/>
    <row r="101303" hidden="1"/>
    <row r="101304" hidden="1"/>
    <row r="101305" hidden="1"/>
    <row r="101306" hidden="1"/>
    <row r="101307" hidden="1"/>
    <row r="101308" hidden="1"/>
    <row r="101309" hidden="1"/>
    <row r="101310" hidden="1"/>
    <row r="101311" hidden="1"/>
    <row r="101312" hidden="1"/>
    <row r="101313" hidden="1"/>
    <row r="101314" hidden="1"/>
    <row r="101315" hidden="1"/>
    <row r="101316" hidden="1"/>
    <row r="101317" hidden="1"/>
    <row r="101318" hidden="1"/>
    <row r="101319" hidden="1"/>
    <row r="101320" hidden="1"/>
    <row r="101321" hidden="1"/>
    <row r="101322" hidden="1"/>
    <row r="101323" hidden="1"/>
    <row r="101324" hidden="1"/>
    <row r="101325" hidden="1"/>
    <row r="101326" hidden="1"/>
    <row r="101327" hidden="1"/>
    <row r="101328" hidden="1"/>
    <row r="101329" hidden="1"/>
    <row r="101330" hidden="1"/>
    <row r="101331" hidden="1"/>
    <row r="101332" hidden="1"/>
    <row r="101333" hidden="1"/>
    <row r="101334" hidden="1"/>
    <row r="101335" hidden="1"/>
    <row r="101336" hidden="1"/>
    <row r="101337" hidden="1"/>
    <row r="101338" hidden="1"/>
    <row r="101339" hidden="1"/>
    <row r="101340" hidden="1"/>
    <row r="101341" hidden="1"/>
    <row r="101342" hidden="1"/>
    <row r="101343" hidden="1"/>
    <row r="101344" hidden="1"/>
    <row r="101345" hidden="1"/>
    <row r="101346" hidden="1"/>
    <row r="101347" hidden="1"/>
    <row r="101348" hidden="1"/>
    <row r="101349" hidden="1"/>
    <row r="101350" hidden="1"/>
    <row r="101351" hidden="1"/>
    <row r="101352" hidden="1"/>
    <row r="101353" hidden="1"/>
    <row r="101354" hidden="1"/>
    <row r="101355" hidden="1"/>
    <row r="101356" hidden="1"/>
    <row r="101357" hidden="1"/>
    <row r="101358" hidden="1"/>
    <row r="101359" hidden="1"/>
    <row r="101360" hidden="1"/>
    <row r="101361" hidden="1"/>
    <row r="101362" hidden="1"/>
    <row r="101363" hidden="1"/>
    <row r="101364" hidden="1"/>
    <row r="101365" hidden="1"/>
    <row r="101366" hidden="1"/>
    <row r="101367" hidden="1"/>
    <row r="101368" hidden="1"/>
    <row r="101369" hidden="1"/>
    <row r="101370" hidden="1"/>
    <row r="101371" hidden="1"/>
    <row r="101372" hidden="1"/>
    <row r="101373" hidden="1"/>
    <row r="101374" hidden="1"/>
    <row r="101375" hidden="1"/>
    <row r="101376" hidden="1"/>
    <row r="101377" hidden="1"/>
    <row r="101378" hidden="1"/>
    <row r="101379" hidden="1"/>
    <row r="101380" hidden="1"/>
    <row r="101381" hidden="1"/>
    <row r="101382" hidden="1"/>
    <row r="101383" hidden="1"/>
    <row r="101384" hidden="1"/>
    <row r="101385" hidden="1"/>
    <row r="101386" hidden="1"/>
    <row r="101387" hidden="1"/>
    <row r="101388" hidden="1"/>
    <row r="101389" hidden="1"/>
    <row r="101390" hidden="1"/>
    <row r="101391" hidden="1"/>
    <row r="101392" hidden="1"/>
    <row r="101393" hidden="1"/>
    <row r="101394" hidden="1"/>
    <row r="101395" hidden="1"/>
    <row r="101396" hidden="1"/>
    <row r="101397" hidden="1"/>
    <row r="101398" hidden="1"/>
    <row r="101399" hidden="1"/>
    <row r="101400" hidden="1"/>
    <row r="101401" hidden="1"/>
    <row r="101402" hidden="1"/>
    <row r="101403" hidden="1"/>
    <row r="101404" hidden="1"/>
    <row r="101405" hidden="1"/>
    <row r="101406" hidden="1"/>
    <row r="101407" hidden="1"/>
    <row r="101408" hidden="1"/>
    <row r="101409" hidden="1"/>
    <row r="101410" hidden="1"/>
    <row r="101411" hidden="1"/>
    <row r="101412" hidden="1"/>
    <row r="101413" hidden="1"/>
    <row r="101414" hidden="1"/>
    <row r="101415" hidden="1"/>
    <row r="101416" hidden="1"/>
    <row r="101417" hidden="1"/>
    <row r="101418" hidden="1"/>
    <row r="101419" hidden="1"/>
    <row r="101420" hidden="1"/>
    <row r="101421" hidden="1"/>
    <row r="101422" hidden="1"/>
    <row r="101423" hidden="1"/>
    <row r="101424" hidden="1"/>
    <row r="101425" hidden="1"/>
    <row r="101426" hidden="1"/>
    <row r="101427" hidden="1"/>
    <row r="101428" hidden="1"/>
    <row r="101429" hidden="1"/>
    <row r="101430" hidden="1"/>
    <row r="101431" hidden="1"/>
    <row r="101432" hidden="1"/>
    <row r="101433" hidden="1"/>
    <row r="101434" hidden="1"/>
    <row r="101435" hidden="1"/>
    <row r="101436" hidden="1"/>
    <row r="101437" hidden="1"/>
    <row r="101438" hidden="1"/>
    <row r="101439" hidden="1"/>
    <row r="101440" hidden="1"/>
    <row r="101441" hidden="1"/>
    <row r="101442" hidden="1"/>
    <row r="101443" hidden="1"/>
    <row r="101444" hidden="1"/>
    <row r="101445" hidden="1"/>
    <row r="101446" hidden="1"/>
    <row r="101447" hidden="1"/>
    <row r="101448" hidden="1"/>
    <row r="101449" hidden="1"/>
    <row r="101450" hidden="1"/>
    <row r="101451" hidden="1"/>
    <row r="101452" hidden="1"/>
    <row r="101453" hidden="1"/>
    <row r="101454" hidden="1"/>
    <row r="101455" hidden="1"/>
    <row r="101456" hidden="1"/>
    <row r="101457" hidden="1"/>
    <row r="101458" hidden="1"/>
    <row r="101459" hidden="1"/>
    <row r="101460" hidden="1"/>
    <row r="101461" hidden="1"/>
    <row r="101462" hidden="1"/>
    <row r="101463" hidden="1"/>
    <row r="101464" hidden="1"/>
    <row r="101465" hidden="1"/>
    <row r="101466" hidden="1"/>
    <row r="101467" hidden="1"/>
    <row r="101468" hidden="1"/>
    <row r="101469" hidden="1"/>
    <row r="101470" hidden="1"/>
    <row r="101471" hidden="1"/>
    <row r="101472" hidden="1"/>
    <row r="101473" hidden="1"/>
    <row r="101474" hidden="1"/>
    <row r="101475" hidden="1"/>
    <row r="101476" hidden="1"/>
    <row r="101477" hidden="1"/>
    <row r="101478" hidden="1"/>
    <row r="101479" hidden="1"/>
    <row r="101480" hidden="1"/>
    <row r="101481" hidden="1"/>
    <row r="101482" hidden="1"/>
    <row r="101483" hidden="1"/>
    <row r="101484" hidden="1"/>
    <row r="101485" hidden="1"/>
    <row r="101486" hidden="1"/>
    <row r="101487" hidden="1"/>
    <row r="101488" hidden="1"/>
    <row r="101489" hidden="1"/>
    <row r="101490" hidden="1"/>
    <row r="101491" hidden="1"/>
    <row r="101492" hidden="1"/>
    <row r="101493" hidden="1"/>
    <row r="101494" hidden="1"/>
    <row r="101495" hidden="1"/>
    <row r="101496" hidden="1"/>
    <row r="101497" hidden="1"/>
    <row r="101498" hidden="1"/>
    <row r="101499" hidden="1"/>
    <row r="101500" hidden="1"/>
    <row r="101501" hidden="1"/>
    <row r="101502" hidden="1"/>
    <row r="101503" hidden="1"/>
    <row r="101504" hidden="1"/>
    <row r="101505" hidden="1"/>
    <row r="101506" hidden="1"/>
    <row r="101507" hidden="1"/>
    <row r="101508" hidden="1"/>
    <row r="101509" hidden="1"/>
    <row r="101510" hidden="1"/>
    <row r="101511" hidden="1"/>
    <row r="101512" hidden="1"/>
    <row r="101513" hidden="1"/>
    <row r="101514" hidden="1"/>
    <row r="101515" hidden="1"/>
    <row r="101516" hidden="1"/>
    <row r="101517" hidden="1"/>
    <row r="101518" hidden="1"/>
    <row r="101519" hidden="1"/>
    <row r="101520" hidden="1"/>
    <row r="101521" hidden="1"/>
    <row r="101522" hidden="1"/>
    <row r="101523" hidden="1"/>
    <row r="101524" hidden="1"/>
    <row r="101525" hidden="1"/>
    <row r="101526" hidden="1"/>
    <row r="101527" hidden="1"/>
    <row r="101528" hidden="1"/>
    <row r="101529" hidden="1"/>
    <row r="101530" hidden="1"/>
    <row r="101531" hidden="1"/>
    <row r="101532" hidden="1"/>
    <row r="101533" hidden="1"/>
    <row r="101534" hidden="1"/>
    <row r="101535" hidden="1"/>
    <row r="101536" hidden="1"/>
    <row r="101537" hidden="1"/>
    <row r="101538" hidden="1"/>
    <row r="101539" hidden="1"/>
    <row r="101540" hidden="1"/>
    <row r="101541" hidden="1"/>
    <row r="101542" hidden="1"/>
    <row r="101543" hidden="1"/>
    <row r="101544" hidden="1"/>
    <row r="101545" hidden="1"/>
    <row r="101546" hidden="1"/>
    <row r="101547" hidden="1"/>
    <row r="101548" hidden="1"/>
    <row r="101549" hidden="1"/>
    <row r="101550" hidden="1"/>
    <row r="101551" hidden="1"/>
    <row r="101552" hidden="1"/>
    <row r="101553" hidden="1"/>
    <row r="101554" hidden="1"/>
    <row r="101555" hidden="1"/>
    <row r="101556" hidden="1"/>
    <row r="101557" hidden="1"/>
    <row r="101558" hidden="1"/>
    <row r="101559" hidden="1"/>
    <row r="101560" hidden="1"/>
    <row r="101561" hidden="1"/>
    <row r="101562" hidden="1"/>
    <row r="101563" hidden="1"/>
    <row r="101564" hidden="1"/>
    <row r="101565" hidden="1"/>
    <row r="101566" hidden="1"/>
    <row r="101567" hidden="1"/>
    <row r="101568" hidden="1"/>
    <row r="101569" hidden="1"/>
    <row r="101570" hidden="1"/>
    <row r="101571" hidden="1"/>
    <row r="101572" hidden="1"/>
    <row r="101573" hidden="1"/>
    <row r="101574" hidden="1"/>
    <row r="101575" hidden="1"/>
    <row r="101576" hidden="1"/>
    <row r="101577" hidden="1"/>
    <row r="101578" hidden="1"/>
    <row r="101579" hidden="1"/>
    <row r="101580" hidden="1"/>
    <row r="101581" hidden="1"/>
    <row r="101582" hidden="1"/>
    <row r="101583" hidden="1"/>
    <row r="101584" hidden="1"/>
    <row r="101585" hidden="1"/>
    <row r="101586" hidden="1"/>
    <row r="101587" hidden="1"/>
    <row r="101588" hidden="1"/>
    <row r="101589" hidden="1"/>
    <row r="101590" hidden="1"/>
    <row r="101591" hidden="1"/>
    <row r="101592" hidden="1"/>
    <row r="101593" hidden="1"/>
    <row r="101594" hidden="1"/>
    <row r="101595" hidden="1"/>
    <row r="101596" hidden="1"/>
    <row r="101597" hidden="1"/>
    <row r="101598" hidden="1"/>
    <row r="101599" hidden="1"/>
    <row r="101600" hidden="1"/>
    <row r="101601" hidden="1"/>
    <row r="101602" hidden="1"/>
    <row r="101603" hidden="1"/>
    <row r="101604" hidden="1"/>
    <row r="101605" hidden="1"/>
    <row r="101606" hidden="1"/>
    <row r="101607" hidden="1"/>
    <row r="101608" hidden="1"/>
    <row r="101609" hidden="1"/>
    <row r="101610" hidden="1"/>
    <row r="101611" hidden="1"/>
    <row r="101612" hidden="1"/>
    <row r="101613" hidden="1"/>
    <row r="101614" hidden="1"/>
    <row r="101615" hidden="1"/>
    <row r="101616" hidden="1"/>
    <row r="101617" hidden="1"/>
    <row r="101618" hidden="1"/>
    <row r="101619" hidden="1"/>
    <row r="101620" hidden="1"/>
    <row r="101621" hidden="1"/>
    <row r="101622" hidden="1"/>
    <row r="101623" hidden="1"/>
    <row r="101624" hidden="1"/>
    <row r="101625" hidden="1"/>
    <row r="101626" hidden="1"/>
    <row r="101627" hidden="1"/>
    <row r="101628" hidden="1"/>
    <row r="101629" hidden="1"/>
    <row r="101630" hidden="1"/>
    <row r="101631" hidden="1"/>
    <row r="101632" hidden="1"/>
    <row r="101633" hidden="1"/>
    <row r="101634" hidden="1"/>
    <row r="101635" hidden="1"/>
    <row r="101636" hidden="1"/>
    <row r="101637" hidden="1"/>
    <row r="101638" hidden="1"/>
    <row r="101639" hidden="1"/>
    <row r="101640" hidden="1"/>
    <row r="101641" hidden="1"/>
    <row r="101642" hidden="1"/>
    <row r="101643" hidden="1"/>
    <row r="101644" hidden="1"/>
    <row r="101645" hidden="1"/>
    <row r="101646" hidden="1"/>
    <row r="101647" hidden="1"/>
    <row r="101648" hidden="1"/>
    <row r="101649" hidden="1"/>
    <row r="101650" hidden="1"/>
    <row r="101651" hidden="1"/>
    <row r="101652" hidden="1"/>
    <row r="101653" hidden="1"/>
    <row r="101654" hidden="1"/>
    <row r="101655" hidden="1"/>
    <row r="101656" hidden="1"/>
    <row r="101657" hidden="1"/>
    <row r="101658" hidden="1"/>
    <row r="101659" hidden="1"/>
    <row r="101660" hidden="1"/>
    <row r="101661" hidden="1"/>
    <row r="101662" hidden="1"/>
    <row r="101663" hidden="1"/>
    <row r="101664" hidden="1"/>
    <row r="101665" hidden="1"/>
    <row r="101666" hidden="1"/>
    <row r="101667" hidden="1"/>
    <row r="101668" hidden="1"/>
    <row r="101669" hidden="1"/>
    <row r="101670" hidden="1"/>
    <row r="101671" hidden="1"/>
    <row r="101672" hidden="1"/>
    <row r="101673" hidden="1"/>
    <row r="101674" hidden="1"/>
    <row r="101675" hidden="1"/>
    <row r="101676" hidden="1"/>
    <row r="101677" hidden="1"/>
    <row r="101678" hidden="1"/>
    <row r="101679" hidden="1"/>
    <row r="101680" hidden="1"/>
    <row r="101681" hidden="1"/>
    <row r="101682" hidden="1"/>
    <row r="101683" hidden="1"/>
    <row r="101684" hidden="1"/>
    <row r="101685" hidden="1"/>
    <row r="101686" hidden="1"/>
    <row r="101687" hidden="1"/>
    <row r="101688" hidden="1"/>
    <row r="101689" hidden="1"/>
    <row r="101690" hidden="1"/>
    <row r="101691" hidden="1"/>
    <row r="101692" hidden="1"/>
    <row r="101693" hidden="1"/>
    <row r="101694" hidden="1"/>
    <row r="101695" hidden="1"/>
    <row r="101696" hidden="1"/>
    <row r="101697" hidden="1"/>
    <row r="101698" hidden="1"/>
    <row r="101699" hidden="1"/>
    <row r="101700" hidden="1"/>
    <row r="101701" hidden="1"/>
    <row r="101702" hidden="1"/>
    <row r="101703" hidden="1"/>
    <row r="101704" hidden="1"/>
    <row r="101705" hidden="1"/>
    <row r="101706" hidden="1"/>
    <row r="101707" hidden="1"/>
    <row r="101708" hidden="1"/>
    <row r="101709" hidden="1"/>
    <row r="101710" hidden="1"/>
    <row r="101711" hidden="1"/>
    <row r="101712" hidden="1"/>
    <row r="101713" hidden="1"/>
    <row r="101714" hidden="1"/>
    <row r="101715" hidden="1"/>
    <row r="101716" hidden="1"/>
    <row r="101717" hidden="1"/>
    <row r="101718" hidden="1"/>
    <row r="101719" hidden="1"/>
    <row r="101720" hidden="1"/>
    <row r="101721" hidden="1"/>
    <row r="101722" hidden="1"/>
    <row r="101723" hidden="1"/>
    <row r="101724" hidden="1"/>
    <row r="101725" hidden="1"/>
    <row r="101726" hidden="1"/>
    <row r="101727" hidden="1"/>
    <row r="101728" hidden="1"/>
    <row r="101729" hidden="1"/>
    <row r="101730" hidden="1"/>
    <row r="101731" hidden="1"/>
    <row r="101732" hidden="1"/>
    <row r="101733" hidden="1"/>
    <row r="101734" hidden="1"/>
    <row r="101735" hidden="1"/>
    <row r="101736" hidden="1"/>
    <row r="101737" hidden="1"/>
    <row r="101738" hidden="1"/>
    <row r="101739" hidden="1"/>
    <row r="101740" hidden="1"/>
    <row r="101741" hidden="1"/>
    <row r="101742" hidden="1"/>
    <row r="101743" hidden="1"/>
    <row r="101744" hidden="1"/>
    <row r="101745" hidden="1"/>
    <row r="101746" hidden="1"/>
    <row r="101747" hidden="1"/>
    <row r="101748" hidden="1"/>
    <row r="101749" hidden="1"/>
    <row r="101750" hidden="1"/>
    <row r="101751" hidden="1"/>
    <row r="101752" hidden="1"/>
    <row r="101753" hidden="1"/>
    <row r="101754" hidden="1"/>
    <row r="101755" hidden="1"/>
    <row r="101756" hidden="1"/>
    <row r="101757" hidden="1"/>
    <row r="101758" hidden="1"/>
    <row r="101759" hidden="1"/>
    <row r="101760" hidden="1"/>
    <row r="101761" hidden="1"/>
    <row r="101762" hidden="1"/>
    <row r="101763" hidden="1"/>
    <row r="101764" hidden="1"/>
    <row r="101765" hidden="1"/>
    <row r="101766" hidden="1"/>
    <row r="101767" hidden="1"/>
    <row r="101768" hidden="1"/>
    <row r="101769" hidden="1"/>
    <row r="101770" hidden="1"/>
    <row r="101771" hidden="1"/>
    <row r="101772" hidden="1"/>
    <row r="101773" hidden="1"/>
    <row r="101774" hidden="1"/>
    <row r="101775" hidden="1"/>
    <row r="101776" hidden="1"/>
    <row r="101777" hidden="1"/>
    <row r="101778" hidden="1"/>
    <row r="101779" hidden="1"/>
    <row r="101780" hidden="1"/>
    <row r="101781" hidden="1"/>
    <row r="101782" hidden="1"/>
    <row r="101783" hidden="1"/>
    <row r="101784" hidden="1"/>
    <row r="101785" hidden="1"/>
    <row r="101786" hidden="1"/>
    <row r="101787" hidden="1"/>
    <row r="101788" hidden="1"/>
    <row r="101789" hidden="1"/>
    <row r="101790" hidden="1"/>
    <row r="101791" hidden="1"/>
    <row r="101792" hidden="1"/>
    <row r="101793" hidden="1"/>
    <row r="101794" hidden="1"/>
    <row r="101795" hidden="1"/>
    <row r="101796" hidden="1"/>
    <row r="101797" hidden="1"/>
    <row r="101798" hidden="1"/>
    <row r="101799" hidden="1"/>
    <row r="101800" hidden="1"/>
    <row r="101801" hidden="1"/>
    <row r="101802" hidden="1"/>
    <row r="101803" hidden="1"/>
    <row r="101804" hidden="1"/>
    <row r="101805" hidden="1"/>
    <row r="101806" hidden="1"/>
    <row r="101807" hidden="1"/>
    <row r="101808" hidden="1"/>
    <row r="101809" hidden="1"/>
    <row r="101810" hidden="1"/>
    <row r="101811" hidden="1"/>
    <row r="101812" hidden="1"/>
    <row r="101813" hidden="1"/>
    <row r="101814" hidden="1"/>
    <row r="101815" hidden="1"/>
    <row r="101816" hidden="1"/>
    <row r="101817" hidden="1"/>
    <row r="101818" hidden="1"/>
    <row r="101819" hidden="1"/>
    <row r="101820" hidden="1"/>
    <row r="101821" hidden="1"/>
    <row r="101822" hidden="1"/>
    <row r="101823" hidden="1"/>
    <row r="101824" hidden="1"/>
    <row r="101825" hidden="1"/>
    <row r="101826" hidden="1"/>
    <row r="101827" hidden="1"/>
    <row r="101828" hidden="1"/>
    <row r="101829" hidden="1"/>
    <row r="101830" hidden="1"/>
    <row r="101831" hidden="1"/>
    <row r="101832" hidden="1"/>
    <row r="101833" hidden="1"/>
    <row r="101834" hidden="1"/>
    <row r="101835" hidden="1"/>
    <row r="101836" hidden="1"/>
    <row r="101837" hidden="1"/>
    <row r="101838" hidden="1"/>
    <row r="101839" hidden="1"/>
    <row r="101840" hidden="1"/>
    <row r="101841" hidden="1"/>
    <row r="101842" hidden="1"/>
    <row r="101843" hidden="1"/>
    <row r="101844" hidden="1"/>
    <row r="101845" hidden="1"/>
    <row r="101846" hidden="1"/>
    <row r="101847" hidden="1"/>
    <row r="101848" hidden="1"/>
    <row r="101849" hidden="1"/>
    <row r="101850" hidden="1"/>
    <row r="101851" hidden="1"/>
    <row r="101852" hidden="1"/>
    <row r="101853" hidden="1"/>
    <row r="101854" hidden="1"/>
    <row r="101855" hidden="1"/>
    <row r="101856" hidden="1"/>
    <row r="101857" hidden="1"/>
    <row r="101858" hidden="1"/>
    <row r="101859" hidden="1"/>
    <row r="101860" hidden="1"/>
    <row r="101861" hidden="1"/>
    <row r="101862" hidden="1"/>
    <row r="101863" hidden="1"/>
    <row r="101864" hidden="1"/>
    <row r="101865" hidden="1"/>
    <row r="101866" hidden="1"/>
    <row r="101867" hidden="1"/>
    <row r="101868" hidden="1"/>
    <row r="101869" hidden="1"/>
    <row r="101870" hidden="1"/>
    <row r="101871" hidden="1"/>
    <row r="101872" hidden="1"/>
    <row r="101873" hidden="1"/>
    <row r="101874" hidden="1"/>
    <row r="101875" hidden="1"/>
    <row r="101876" hidden="1"/>
    <row r="101877" hidden="1"/>
    <row r="101878" hidden="1"/>
    <row r="101879" hidden="1"/>
    <row r="101880" hidden="1"/>
    <row r="101881" hidden="1"/>
    <row r="101882" hidden="1"/>
    <row r="101883" hidden="1"/>
    <row r="101884" hidden="1"/>
    <row r="101885" hidden="1"/>
    <row r="101886" hidden="1"/>
    <row r="101887" hidden="1"/>
    <row r="101888" hidden="1"/>
    <row r="101889" hidden="1"/>
    <row r="101890" hidden="1"/>
    <row r="101891" hidden="1"/>
    <row r="101892" hidden="1"/>
    <row r="101893" hidden="1"/>
    <row r="101894" hidden="1"/>
    <row r="101895" hidden="1"/>
    <row r="101896" hidden="1"/>
    <row r="101897" hidden="1"/>
    <row r="101898" hidden="1"/>
    <row r="101899" hidden="1"/>
    <row r="101900" hidden="1"/>
    <row r="101901" hidden="1"/>
    <row r="101902" hidden="1"/>
    <row r="101903" hidden="1"/>
    <row r="101904" hidden="1"/>
    <row r="101905" hidden="1"/>
    <row r="101906" hidden="1"/>
    <row r="101907" hidden="1"/>
    <row r="101908" hidden="1"/>
    <row r="101909" hidden="1"/>
    <row r="101910" hidden="1"/>
    <row r="101911" hidden="1"/>
    <row r="101912" hidden="1"/>
    <row r="101913" hidden="1"/>
    <row r="101914" hidden="1"/>
    <row r="101915" hidden="1"/>
    <row r="101916" hidden="1"/>
    <row r="101917" hidden="1"/>
    <row r="101918" hidden="1"/>
    <row r="101919" hidden="1"/>
    <row r="101920" hidden="1"/>
    <row r="101921" hidden="1"/>
    <row r="101922" hidden="1"/>
    <row r="101923" hidden="1"/>
    <row r="101924" hidden="1"/>
    <row r="101925" hidden="1"/>
    <row r="101926" hidden="1"/>
    <row r="101927" hidden="1"/>
    <row r="101928" hidden="1"/>
    <row r="101929" hidden="1"/>
    <row r="101930" hidden="1"/>
    <row r="101931" hidden="1"/>
    <row r="101932" hidden="1"/>
    <row r="101933" hidden="1"/>
    <row r="101934" hidden="1"/>
    <row r="101935" hidden="1"/>
    <row r="101936" hidden="1"/>
    <row r="101937" hidden="1"/>
    <row r="101938" hidden="1"/>
    <row r="101939" hidden="1"/>
    <row r="101940" hidden="1"/>
    <row r="101941" hidden="1"/>
    <row r="101942" hidden="1"/>
    <row r="101943" hidden="1"/>
    <row r="101944" hidden="1"/>
    <row r="101945" hidden="1"/>
    <row r="101946" hidden="1"/>
    <row r="101947" hidden="1"/>
    <row r="101948" hidden="1"/>
    <row r="101949" hidden="1"/>
    <row r="101950" hidden="1"/>
    <row r="101951" hidden="1"/>
    <row r="101952" hidden="1"/>
    <row r="101953" hidden="1"/>
    <row r="101954" hidden="1"/>
    <row r="101955" hidden="1"/>
    <row r="101956" hidden="1"/>
    <row r="101957" hidden="1"/>
    <row r="101958" hidden="1"/>
    <row r="101959" hidden="1"/>
    <row r="101960" hidden="1"/>
    <row r="101961" hidden="1"/>
    <row r="101962" hidden="1"/>
    <row r="101963" hidden="1"/>
    <row r="101964" hidden="1"/>
    <row r="101965" hidden="1"/>
    <row r="101966" hidden="1"/>
    <row r="101967" hidden="1"/>
    <row r="101968" hidden="1"/>
    <row r="101969" hidden="1"/>
    <row r="101970" hidden="1"/>
    <row r="101971" hidden="1"/>
    <row r="101972" hidden="1"/>
    <row r="101973" hidden="1"/>
    <row r="101974" hidden="1"/>
    <row r="101975" hidden="1"/>
    <row r="101976" hidden="1"/>
    <row r="101977" hidden="1"/>
    <row r="101978" hidden="1"/>
    <row r="101979" hidden="1"/>
    <row r="101980" hidden="1"/>
    <row r="101981" hidden="1"/>
    <row r="101982" hidden="1"/>
    <row r="101983" hidden="1"/>
    <row r="101984" hidden="1"/>
    <row r="101985" hidden="1"/>
    <row r="101986" hidden="1"/>
    <row r="101987" hidden="1"/>
    <row r="101988" hidden="1"/>
    <row r="101989" hidden="1"/>
    <row r="101990" hidden="1"/>
    <row r="101991" hidden="1"/>
    <row r="101992" hidden="1"/>
    <row r="101993" hidden="1"/>
    <row r="101994" hidden="1"/>
    <row r="101995" hidden="1"/>
    <row r="101996" hidden="1"/>
    <row r="101997" hidden="1"/>
    <row r="101998" hidden="1"/>
    <row r="101999" hidden="1"/>
    <row r="102000" hidden="1"/>
    <row r="102001" hidden="1"/>
    <row r="102002" hidden="1"/>
    <row r="102003" hidden="1"/>
    <row r="102004" hidden="1"/>
    <row r="102005" hidden="1"/>
    <row r="102006" hidden="1"/>
    <row r="102007" hidden="1"/>
    <row r="102008" hidden="1"/>
    <row r="102009" hidden="1"/>
    <row r="102010" hidden="1"/>
    <row r="102011" hidden="1"/>
    <row r="102012" hidden="1"/>
    <row r="102013" hidden="1"/>
    <row r="102014" hidden="1"/>
    <row r="102015" hidden="1"/>
    <row r="102016" hidden="1"/>
    <row r="102017" hidden="1"/>
    <row r="102018" hidden="1"/>
    <row r="102019" hidden="1"/>
    <row r="102020" hidden="1"/>
    <row r="102021" hidden="1"/>
    <row r="102022" hidden="1"/>
    <row r="102023" hidden="1"/>
    <row r="102024" hidden="1"/>
    <row r="102025" hidden="1"/>
    <row r="102026" hidden="1"/>
    <row r="102027" hidden="1"/>
    <row r="102028" hidden="1"/>
    <row r="102029" hidden="1"/>
    <row r="102030" hidden="1"/>
    <row r="102031" hidden="1"/>
    <row r="102032" hidden="1"/>
    <row r="102033" hidden="1"/>
    <row r="102034" hidden="1"/>
    <row r="102035" hidden="1"/>
    <row r="102036" hidden="1"/>
    <row r="102037" hidden="1"/>
    <row r="102038" hidden="1"/>
    <row r="102039" hidden="1"/>
    <row r="102040" hidden="1"/>
    <row r="102041" hidden="1"/>
    <row r="102042" hidden="1"/>
    <row r="102043" hidden="1"/>
    <row r="102044" hidden="1"/>
    <row r="102045" hidden="1"/>
    <row r="102046" hidden="1"/>
    <row r="102047" hidden="1"/>
    <row r="102048" hidden="1"/>
    <row r="102049" hidden="1"/>
    <row r="102050" hidden="1"/>
    <row r="102051" hidden="1"/>
    <row r="102052" hidden="1"/>
    <row r="102053" hidden="1"/>
    <row r="102054" hidden="1"/>
    <row r="102055" hidden="1"/>
    <row r="102056" hidden="1"/>
    <row r="102057" hidden="1"/>
    <row r="102058" hidden="1"/>
    <row r="102059" hidden="1"/>
    <row r="102060" hidden="1"/>
    <row r="102061" hidden="1"/>
    <row r="102062" hidden="1"/>
    <row r="102063" hidden="1"/>
    <row r="102064" hidden="1"/>
    <row r="102065" hidden="1"/>
    <row r="102066" hidden="1"/>
    <row r="102067" hidden="1"/>
    <row r="102068" hidden="1"/>
    <row r="102069" hidden="1"/>
    <row r="102070" hidden="1"/>
    <row r="102071" hidden="1"/>
    <row r="102072" hidden="1"/>
    <row r="102073" hidden="1"/>
    <row r="102074" hidden="1"/>
    <row r="102075" hidden="1"/>
    <row r="102076" hidden="1"/>
    <row r="102077" hidden="1"/>
    <row r="102078" hidden="1"/>
    <row r="102079" hidden="1"/>
    <row r="102080" hidden="1"/>
    <row r="102081" hidden="1"/>
    <row r="102082" hidden="1"/>
    <row r="102083" hidden="1"/>
    <row r="102084" hidden="1"/>
    <row r="102085" hidden="1"/>
    <row r="102086" hidden="1"/>
    <row r="102087" hidden="1"/>
    <row r="102088" hidden="1"/>
    <row r="102089" hidden="1"/>
    <row r="102090" hidden="1"/>
    <row r="102091" hidden="1"/>
    <row r="102092" hidden="1"/>
    <row r="102093" hidden="1"/>
    <row r="102094" hidden="1"/>
    <row r="102095" hidden="1"/>
    <row r="102096" hidden="1"/>
    <row r="102097" hidden="1"/>
    <row r="102098" hidden="1"/>
    <row r="102099" hidden="1"/>
    <row r="102100" hidden="1"/>
    <row r="102101" hidden="1"/>
    <row r="102102" hidden="1"/>
    <row r="102103" hidden="1"/>
    <row r="102104" hidden="1"/>
    <row r="102105" hidden="1"/>
    <row r="102106" hidden="1"/>
    <row r="102107" hidden="1"/>
    <row r="102108" hidden="1"/>
    <row r="102109" hidden="1"/>
    <row r="102110" hidden="1"/>
    <row r="102111" hidden="1"/>
    <row r="102112" hidden="1"/>
    <row r="102113" hidden="1"/>
    <row r="102114" hidden="1"/>
    <row r="102115" hidden="1"/>
    <row r="102116" hidden="1"/>
    <row r="102117" hidden="1"/>
    <row r="102118" hidden="1"/>
    <row r="102119" hidden="1"/>
    <row r="102120" hidden="1"/>
    <row r="102121" hidden="1"/>
    <row r="102122" hidden="1"/>
    <row r="102123" hidden="1"/>
    <row r="102124" hidden="1"/>
    <row r="102125" hidden="1"/>
    <row r="102126" hidden="1"/>
    <row r="102127" hidden="1"/>
    <row r="102128" hidden="1"/>
    <row r="102129" hidden="1"/>
    <row r="102130" hidden="1"/>
    <row r="102131" hidden="1"/>
    <row r="102132" hidden="1"/>
    <row r="102133" hidden="1"/>
    <row r="102134" hidden="1"/>
    <row r="102135" hidden="1"/>
    <row r="102136" hidden="1"/>
    <row r="102137" hidden="1"/>
    <row r="102138" hidden="1"/>
    <row r="102139" hidden="1"/>
    <row r="102140" hidden="1"/>
    <row r="102141" hidden="1"/>
    <row r="102142" hidden="1"/>
    <row r="102143" hidden="1"/>
    <row r="102144" hidden="1"/>
    <row r="102145" hidden="1"/>
    <row r="102146" hidden="1"/>
    <row r="102147" hidden="1"/>
    <row r="102148" hidden="1"/>
    <row r="102149" hidden="1"/>
    <row r="102150" hidden="1"/>
    <row r="102151" hidden="1"/>
    <row r="102152" hidden="1"/>
    <row r="102153" hidden="1"/>
    <row r="102154" hidden="1"/>
    <row r="102155" hidden="1"/>
    <row r="102156" hidden="1"/>
    <row r="102157" hidden="1"/>
    <row r="102158" hidden="1"/>
    <row r="102159" hidden="1"/>
    <row r="102160" hidden="1"/>
    <row r="102161" hidden="1"/>
    <row r="102162" hidden="1"/>
    <row r="102163" hidden="1"/>
    <row r="102164" hidden="1"/>
    <row r="102165" hidden="1"/>
    <row r="102166" hidden="1"/>
    <row r="102167" hidden="1"/>
    <row r="102168" hidden="1"/>
    <row r="102169" hidden="1"/>
    <row r="102170" hidden="1"/>
    <row r="102171" hidden="1"/>
    <row r="102172" hidden="1"/>
    <row r="102173" hidden="1"/>
    <row r="102174" hidden="1"/>
    <row r="102175" hidden="1"/>
    <row r="102176" hidden="1"/>
    <row r="102177" hidden="1"/>
    <row r="102178" hidden="1"/>
    <row r="102179" hidden="1"/>
    <row r="102180" hidden="1"/>
    <row r="102181" hidden="1"/>
    <row r="102182" hidden="1"/>
    <row r="102183" hidden="1"/>
    <row r="102184" hidden="1"/>
    <row r="102185" hidden="1"/>
    <row r="102186" hidden="1"/>
    <row r="102187" hidden="1"/>
    <row r="102188" hidden="1"/>
    <row r="102189" hidden="1"/>
    <row r="102190" hidden="1"/>
    <row r="102191" hidden="1"/>
    <row r="102192" hidden="1"/>
    <row r="102193" hidden="1"/>
    <row r="102194" hidden="1"/>
    <row r="102195" hidden="1"/>
    <row r="102196" hidden="1"/>
    <row r="102197" hidden="1"/>
    <row r="102198" hidden="1"/>
    <row r="102199" hidden="1"/>
    <row r="102200" hidden="1"/>
    <row r="102201" hidden="1"/>
    <row r="102202" hidden="1"/>
    <row r="102203" hidden="1"/>
    <row r="102204" hidden="1"/>
    <row r="102205" hidden="1"/>
    <row r="102206" hidden="1"/>
    <row r="102207" hidden="1"/>
    <row r="102208" hidden="1"/>
    <row r="102209" hidden="1"/>
    <row r="102210" hidden="1"/>
    <row r="102211" hidden="1"/>
    <row r="102212" hidden="1"/>
    <row r="102213" hidden="1"/>
    <row r="102214" hidden="1"/>
    <row r="102215" hidden="1"/>
    <row r="102216" hidden="1"/>
    <row r="102217" hidden="1"/>
    <row r="102218" hidden="1"/>
    <row r="102219" hidden="1"/>
    <row r="102220" hidden="1"/>
    <row r="102221" hidden="1"/>
    <row r="102222" hidden="1"/>
    <row r="102223" hidden="1"/>
    <row r="102224" hidden="1"/>
    <row r="102225" hidden="1"/>
    <row r="102226" hidden="1"/>
    <row r="102227" hidden="1"/>
    <row r="102228" hidden="1"/>
    <row r="102229" hidden="1"/>
    <row r="102230" hidden="1"/>
    <row r="102231" hidden="1"/>
    <row r="102232" hidden="1"/>
    <row r="102233" hidden="1"/>
    <row r="102234" hidden="1"/>
    <row r="102235" hidden="1"/>
    <row r="102236" hidden="1"/>
    <row r="102237" hidden="1"/>
    <row r="102238" hidden="1"/>
    <row r="102239" hidden="1"/>
    <row r="102240" hidden="1"/>
    <row r="102241" hidden="1"/>
    <row r="102242" hidden="1"/>
    <row r="102243" hidden="1"/>
    <row r="102244" hidden="1"/>
    <row r="102245" hidden="1"/>
    <row r="102246" hidden="1"/>
    <row r="102247" hidden="1"/>
    <row r="102248" hidden="1"/>
    <row r="102249" hidden="1"/>
    <row r="102250" hidden="1"/>
    <row r="102251" hidden="1"/>
    <row r="102252" hidden="1"/>
    <row r="102253" hidden="1"/>
    <row r="102254" hidden="1"/>
    <row r="102255" hidden="1"/>
    <row r="102256" hidden="1"/>
    <row r="102257" hidden="1"/>
    <row r="102258" hidden="1"/>
    <row r="102259" hidden="1"/>
    <row r="102260" hidden="1"/>
    <row r="102261" hidden="1"/>
    <row r="102262" hidden="1"/>
    <row r="102263" hidden="1"/>
    <row r="102264" hidden="1"/>
    <row r="102265" hidden="1"/>
    <row r="102266" hidden="1"/>
    <row r="102267" hidden="1"/>
    <row r="102268" hidden="1"/>
    <row r="102269" hidden="1"/>
    <row r="102270" hidden="1"/>
    <row r="102271" hidden="1"/>
    <row r="102272" hidden="1"/>
    <row r="102273" hidden="1"/>
    <row r="102274" hidden="1"/>
    <row r="102275" hidden="1"/>
    <row r="102276" hidden="1"/>
    <row r="102277" hidden="1"/>
    <row r="102278" hidden="1"/>
    <row r="102279" hidden="1"/>
    <row r="102280" hidden="1"/>
    <row r="102281" hidden="1"/>
    <row r="102282" hidden="1"/>
    <row r="102283" hidden="1"/>
    <row r="102284" hidden="1"/>
    <row r="102285" hidden="1"/>
    <row r="102286" hidden="1"/>
    <row r="102287" hidden="1"/>
    <row r="102288" hidden="1"/>
    <row r="102289" hidden="1"/>
    <row r="102290" hidden="1"/>
    <row r="102291" hidden="1"/>
    <row r="102292" hidden="1"/>
    <row r="102293" hidden="1"/>
    <row r="102294" hidden="1"/>
    <row r="102295" hidden="1"/>
    <row r="102296" hidden="1"/>
    <row r="102297" hidden="1"/>
    <row r="102298" hidden="1"/>
    <row r="102299" hidden="1"/>
    <row r="102300" hidden="1"/>
    <row r="102301" hidden="1"/>
    <row r="102302" hidden="1"/>
    <row r="102303" hidden="1"/>
    <row r="102304" hidden="1"/>
    <row r="102305" hidden="1"/>
    <row r="102306" hidden="1"/>
    <row r="102307" hidden="1"/>
    <row r="102308" hidden="1"/>
    <row r="102309" hidden="1"/>
    <row r="102310" hidden="1"/>
    <row r="102311" hidden="1"/>
    <row r="102312" hidden="1"/>
    <row r="102313" hidden="1"/>
    <row r="102314" hidden="1"/>
    <row r="102315" hidden="1"/>
    <row r="102316" hidden="1"/>
    <row r="102317" hidden="1"/>
    <row r="102318" hidden="1"/>
    <row r="102319" hidden="1"/>
    <row r="102320" hidden="1"/>
    <row r="102321" hidden="1"/>
    <row r="102322" hidden="1"/>
    <row r="102323" hidden="1"/>
    <row r="102324" hidden="1"/>
    <row r="102325" hidden="1"/>
    <row r="102326" hidden="1"/>
    <row r="102327" hidden="1"/>
    <row r="102328" hidden="1"/>
    <row r="102329" hidden="1"/>
    <row r="102330" hidden="1"/>
    <row r="102331" hidden="1"/>
    <row r="102332" hidden="1"/>
    <row r="102333" hidden="1"/>
    <row r="102334" hidden="1"/>
    <row r="102335" hidden="1"/>
    <row r="102336" hidden="1"/>
    <row r="102337" hidden="1"/>
    <row r="102338" hidden="1"/>
    <row r="102339" hidden="1"/>
    <row r="102340" hidden="1"/>
    <row r="102341" hidden="1"/>
    <row r="102342" hidden="1"/>
    <row r="102343" hidden="1"/>
    <row r="102344" hidden="1"/>
    <row r="102345" hidden="1"/>
    <row r="102346" hidden="1"/>
    <row r="102347" hidden="1"/>
    <row r="102348" hidden="1"/>
    <row r="102349" hidden="1"/>
    <row r="102350" hidden="1"/>
    <row r="102351" hidden="1"/>
    <row r="102352" hidden="1"/>
    <row r="102353" hidden="1"/>
    <row r="102354" hidden="1"/>
    <row r="102355" hidden="1"/>
    <row r="102356" hidden="1"/>
    <row r="102357" hidden="1"/>
    <row r="102358" hidden="1"/>
    <row r="102359" hidden="1"/>
    <row r="102360" hidden="1"/>
    <row r="102361" hidden="1"/>
    <row r="102362" hidden="1"/>
    <row r="102363" hidden="1"/>
    <row r="102364" hidden="1"/>
    <row r="102365" hidden="1"/>
    <row r="102366" hidden="1"/>
    <row r="102367" hidden="1"/>
    <row r="102368" hidden="1"/>
    <row r="102369" hidden="1"/>
    <row r="102370" hidden="1"/>
    <row r="102371" hidden="1"/>
    <row r="102372" hidden="1"/>
    <row r="102373" hidden="1"/>
    <row r="102374" hidden="1"/>
    <row r="102375" hidden="1"/>
    <row r="102376" hidden="1"/>
    <row r="102377" hidden="1"/>
    <row r="102378" hidden="1"/>
    <row r="102379" hidden="1"/>
    <row r="102380" hidden="1"/>
    <row r="102381" hidden="1"/>
    <row r="102382" hidden="1"/>
    <row r="102383" hidden="1"/>
    <row r="102384" hidden="1"/>
    <row r="102385" hidden="1"/>
    <row r="102386" hidden="1"/>
    <row r="102387" hidden="1"/>
    <row r="102388" hidden="1"/>
    <row r="102389" hidden="1"/>
    <row r="102390" hidden="1"/>
    <row r="102391" hidden="1"/>
    <row r="102392" hidden="1"/>
    <row r="102393" hidden="1"/>
    <row r="102394" hidden="1"/>
    <row r="102395" hidden="1"/>
    <row r="102396" hidden="1"/>
    <row r="102397" hidden="1"/>
    <row r="102398" hidden="1"/>
    <row r="102399" hidden="1"/>
    <row r="102400" hidden="1"/>
    <row r="102401" hidden="1"/>
    <row r="102402" hidden="1"/>
    <row r="102403" hidden="1"/>
    <row r="102404" hidden="1"/>
    <row r="102405" hidden="1"/>
    <row r="102406" hidden="1"/>
    <row r="102407" hidden="1"/>
    <row r="102408" hidden="1"/>
    <row r="102409" hidden="1"/>
    <row r="102410" hidden="1"/>
    <row r="102411" hidden="1"/>
    <row r="102412" hidden="1"/>
    <row r="102413" hidden="1"/>
    <row r="102414" hidden="1"/>
    <row r="102415" hidden="1"/>
    <row r="102416" hidden="1"/>
    <row r="102417" hidden="1"/>
    <row r="102418" hidden="1"/>
    <row r="102419" hidden="1"/>
    <row r="102420" hidden="1"/>
    <row r="102421" hidden="1"/>
    <row r="102422" hidden="1"/>
    <row r="102423" hidden="1"/>
    <row r="102424" hidden="1"/>
    <row r="102425" hidden="1"/>
    <row r="102426" hidden="1"/>
    <row r="102427" hidden="1"/>
    <row r="102428" hidden="1"/>
    <row r="102429" hidden="1"/>
    <row r="102430" hidden="1"/>
    <row r="102431" hidden="1"/>
    <row r="102432" hidden="1"/>
    <row r="102433" hidden="1"/>
    <row r="102434" hidden="1"/>
    <row r="102435" hidden="1"/>
    <row r="102436" hidden="1"/>
    <row r="102437" hidden="1"/>
    <row r="102438" hidden="1"/>
    <row r="102439" hidden="1"/>
    <row r="102440" hidden="1"/>
    <row r="102441" hidden="1"/>
    <row r="102442" hidden="1"/>
    <row r="102443" hidden="1"/>
    <row r="102444" hidden="1"/>
    <row r="102445" hidden="1"/>
    <row r="102446" hidden="1"/>
    <row r="102447" hidden="1"/>
    <row r="102448" hidden="1"/>
    <row r="102449" hidden="1"/>
    <row r="102450" hidden="1"/>
    <row r="102451" hidden="1"/>
    <row r="102452" hidden="1"/>
    <row r="102453" hidden="1"/>
    <row r="102454" hidden="1"/>
    <row r="102455" hidden="1"/>
    <row r="102456" hidden="1"/>
    <row r="102457" hidden="1"/>
    <row r="102458" hidden="1"/>
    <row r="102459" hidden="1"/>
    <row r="102460" hidden="1"/>
    <row r="102461" hidden="1"/>
    <row r="102462" hidden="1"/>
    <row r="102463" hidden="1"/>
    <row r="102464" hidden="1"/>
    <row r="102465" hidden="1"/>
    <row r="102466" hidden="1"/>
    <row r="102467" hidden="1"/>
    <row r="102468" hidden="1"/>
    <row r="102469" hidden="1"/>
    <row r="102470" hidden="1"/>
    <row r="102471" hidden="1"/>
    <row r="102472" hidden="1"/>
    <row r="102473" hidden="1"/>
    <row r="102474" hidden="1"/>
    <row r="102475" hidden="1"/>
    <row r="102476" hidden="1"/>
    <row r="102477" hidden="1"/>
    <row r="102478" hidden="1"/>
    <row r="102479" hidden="1"/>
    <row r="102480" hidden="1"/>
    <row r="102481" hidden="1"/>
    <row r="102482" hidden="1"/>
    <row r="102483" hidden="1"/>
    <row r="102484" hidden="1"/>
    <row r="102485" hidden="1"/>
    <row r="102486" hidden="1"/>
    <row r="102487" hidden="1"/>
    <row r="102488" hidden="1"/>
    <row r="102489" hidden="1"/>
    <row r="102490" hidden="1"/>
    <row r="102491" hidden="1"/>
    <row r="102492" hidden="1"/>
    <row r="102493" hidden="1"/>
    <row r="102494" hidden="1"/>
    <row r="102495" hidden="1"/>
    <row r="102496" hidden="1"/>
    <row r="102497" hidden="1"/>
    <row r="102498" hidden="1"/>
    <row r="102499" hidden="1"/>
    <row r="102500" hidden="1"/>
    <row r="102501" hidden="1"/>
    <row r="102502" hidden="1"/>
    <row r="102503" hidden="1"/>
    <row r="102504" hidden="1"/>
    <row r="102505" hidden="1"/>
    <row r="102506" hidden="1"/>
    <row r="102507" hidden="1"/>
    <row r="102508" hidden="1"/>
    <row r="102509" hidden="1"/>
    <row r="102510" hidden="1"/>
    <row r="102511" hidden="1"/>
    <row r="102512" hidden="1"/>
    <row r="102513" hidden="1"/>
    <row r="102514" hidden="1"/>
    <row r="102515" hidden="1"/>
    <row r="102516" hidden="1"/>
    <row r="102517" hidden="1"/>
    <row r="102518" hidden="1"/>
    <row r="102519" hidden="1"/>
    <row r="102520" hidden="1"/>
    <row r="102521" hidden="1"/>
    <row r="102522" hidden="1"/>
    <row r="102523" hidden="1"/>
    <row r="102524" hidden="1"/>
    <row r="102525" hidden="1"/>
    <row r="102526" hidden="1"/>
    <row r="102527" hidden="1"/>
    <row r="102528" hidden="1"/>
    <row r="102529" hidden="1"/>
    <row r="102530" hidden="1"/>
    <row r="102531" hidden="1"/>
    <row r="102532" hidden="1"/>
    <row r="102533" hidden="1"/>
    <row r="102534" hidden="1"/>
    <row r="102535" hidden="1"/>
    <row r="102536" hidden="1"/>
    <row r="102537" hidden="1"/>
    <row r="102538" hidden="1"/>
    <row r="102539" hidden="1"/>
    <row r="102540" hidden="1"/>
    <row r="102541" hidden="1"/>
    <row r="102542" hidden="1"/>
    <row r="102543" hidden="1"/>
    <row r="102544" hidden="1"/>
    <row r="102545" hidden="1"/>
    <row r="102546" hidden="1"/>
    <row r="102547" hidden="1"/>
    <row r="102548" hidden="1"/>
    <row r="102549" hidden="1"/>
    <row r="102550" hidden="1"/>
    <row r="102551" hidden="1"/>
    <row r="102552" hidden="1"/>
    <row r="102553" hidden="1"/>
    <row r="102554" hidden="1"/>
    <row r="102555" hidden="1"/>
    <row r="102556" hidden="1"/>
    <row r="102557" hidden="1"/>
    <row r="102558" hidden="1"/>
    <row r="102559" hidden="1"/>
    <row r="102560" hidden="1"/>
    <row r="102561" hidden="1"/>
    <row r="102562" hidden="1"/>
    <row r="102563" hidden="1"/>
    <row r="102564" hidden="1"/>
    <row r="102565" hidden="1"/>
    <row r="102566" hidden="1"/>
    <row r="102567" hidden="1"/>
    <row r="102568" hidden="1"/>
    <row r="102569" hidden="1"/>
    <row r="102570" hidden="1"/>
    <row r="102571" hidden="1"/>
    <row r="102572" hidden="1"/>
    <row r="102573" hidden="1"/>
    <row r="102574" hidden="1"/>
    <row r="102575" hidden="1"/>
    <row r="102576" hidden="1"/>
    <row r="102577" hidden="1"/>
    <row r="102578" hidden="1"/>
    <row r="102579" hidden="1"/>
    <row r="102580" hidden="1"/>
    <row r="102581" hidden="1"/>
    <row r="102582" hidden="1"/>
    <row r="102583" hidden="1"/>
    <row r="102584" hidden="1"/>
    <row r="102585" hidden="1"/>
    <row r="102586" hidden="1"/>
    <row r="102587" hidden="1"/>
    <row r="102588" hidden="1"/>
    <row r="102589" hidden="1"/>
    <row r="102590" hidden="1"/>
    <row r="102591" hidden="1"/>
    <row r="102592" hidden="1"/>
    <row r="102593" hidden="1"/>
    <row r="102594" hidden="1"/>
    <row r="102595" hidden="1"/>
    <row r="102596" hidden="1"/>
    <row r="102597" hidden="1"/>
    <row r="102598" hidden="1"/>
    <row r="102599" hidden="1"/>
    <row r="102600" hidden="1"/>
    <row r="102601" hidden="1"/>
    <row r="102602" hidden="1"/>
    <row r="102603" hidden="1"/>
    <row r="102604" hidden="1"/>
    <row r="102605" hidden="1"/>
    <row r="102606" hidden="1"/>
    <row r="102607" hidden="1"/>
    <row r="102608" hidden="1"/>
    <row r="102609" hidden="1"/>
    <row r="102610" hidden="1"/>
    <row r="102611" hidden="1"/>
    <row r="102612" hidden="1"/>
    <row r="102613" hidden="1"/>
    <row r="102614" hidden="1"/>
    <row r="102615" hidden="1"/>
    <row r="102616" hidden="1"/>
    <row r="102617" hidden="1"/>
    <row r="102618" hidden="1"/>
    <row r="102619" hidden="1"/>
    <row r="102620" hidden="1"/>
    <row r="102621" hidden="1"/>
    <row r="102622" hidden="1"/>
    <row r="102623" hidden="1"/>
    <row r="102624" hidden="1"/>
    <row r="102625" hidden="1"/>
    <row r="102626" hidden="1"/>
    <row r="102627" hidden="1"/>
    <row r="102628" hidden="1"/>
    <row r="102629" hidden="1"/>
    <row r="102630" hidden="1"/>
    <row r="102631" hidden="1"/>
    <row r="102632" hidden="1"/>
    <row r="102633" hidden="1"/>
    <row r="102634" hidden="1"/>
    <row r="102635" hidden="1"/>
    <row r="102636" hidden="1"/>
    <row r="102637" hidden="1"/>
    <row r="102638" hidden="1"/>
    <row r="102639" hidden="1"/>
    <row r="102640" hidden="1"/>
    <row r="102641" hidden="1"/>
    <row r="102642" hidden="1"/>
    <row r="102643" hidden="1"/>
    <row r="102644" hidden="1"/>
    <row r="102645" hidden="1"/>
    <row r="102646" hidden="1"/>
    <row r="102647" hidden="1"/>
    <row r="102648" hidden="1"/>
    <row r="102649" hidden="1"/>
    <row r="102650" hidden="1"/>
    <row r="102651" hidden="1"/>
    <row r="102652" hidden="1"/>
    <row r="102653" hidden="1"/>
    <row r="102654" hidden="1"/>
    <row r="102655" hidden="1"/>
    <row r="102656" hidden="1"/>
    <row r="102657" hidden="1"/>
    <row r="102658" hidden="1"/>
    <row r="102659" hidden="1"/>
    <row r="102660" hidden="1"/>
    <row r="102661" hidden="1"/>
    <row r="102662" hidden="1"/>
    <row r="102663" hidden="1"/>
    <row r="102664" hidden="1"/>
    <row r="102665" hidden="1"/>
    <row r="102666" hidden="1"/>
    <row r="102667" hidden="1"/>
    <row r="102668" hidden="1"/>
    <row r="102669" hidden="1"/>
    <row r="102670" hidden="1"/>
    <row r="102671" hidden="1"/>
    <row r="102672" hidden="1"/>
    <row r="102673" hidden="1"/>
    <row r="102674" hidden="1"/>
    <row r="102675" hidden="1"/>
    <row r="102676" hidden="1"/>
    <row r="102677" hidden="1"/>
    <row r="102678" hidden="1"/>
    <row r="102679" hidden="1"/>
    <row r="102680" hidden="1"/>
    <row r="102681" hidden="1"/>
    <row r="102682" hidden="1"/>
    <row r="102683" hidden="1"/>
    <row r="102684" hidden="1"/>
    <row r="102685" hidden="1"/>
    <row r="102686" hidden="1"/>
    <row r="102687" hidden="1"/>
    <row r="102688" hidden="1"/>
    <row r="102689" hidden="1"/>
    <row r="102690" hidden="1"/>
    <row r="102691" hidden="1"/>
    <row r="102692" hidden="1"/>
    <row r="102693" hidden="1"/>
    <row r="102694" hidden="1"/>
    <row r="102695" hidden="1"/>
    <row r="102696" hidden="1"/>
    <row r="102697" hidden="1"/>
    <row r="102698" hidden="1"/>
    <row r="102699" hidden="1"/>
    <row r="102700" hidden="1"/>
    <row r="102701" hidden="1"/>
    <row r="102702" hidden="1"/>
    <row r="102703" hidden="1"/>
    <row r="102704" hidden="1"/>
    <row r="102705" hidden="1"/>
    <row r="102706" hidden="1"/>
    <row r="102707" hidden="1"/>
    <row r="102708" hidden="1"/>
    <row r="102709" hidden="1"/>
    <row r="102710" hidden="1"/>
    <row r="102711" hidden="1"/>
    <row r="102712" hidden="1"/>
    <row r="102713" hidden="1"/>
    <row r="102714" hidden="1"/>
    <row r="102715" hidden="1"/>
    <row r="102716" hidden="1"/>
    <row r="102717" hidden="1"/>
    <row r="102718" hidden="1"/>
    <row r="102719" hidden="1"/>
    <row r="102720" hidden="1"/>
    <row r="102721" hidden="1"/>
    <row r="102722" hidden="1"/>
    <row r="102723" hidden="1"/>
    <row r="102724" hidden="1"/>
    <row r="102725" hidden="1"/>
    <row r="102726" hidden="1"/>
    <row r="102727" hidden="1"/>
    <row r="102728" hidden="1"/>
    <row r="102729" hidden="1"/>
    <row r="102730" hidden="1"/>
    <row r="102731" hidden="1"/>
    <row r="102732" hidden="1"/>
    <row r="102733" hidden="1"/>
    <row r="102734" hidden="1"/>
    <row r="102735" hidden="1"/>
    <row r="102736" hidden="1"/>
    <row r="102737" hidden="1"/>
    <row r="102738" hidden="1"/>
    <row r="102739" hidden="1"/>
    <row r="102740" hidden="1"/>
    <row r="102741" hidden="1"/>
    <row r="102742" hidden="1"/>
    <row r="102743" hidden="1"/>
    <row r="102744" hidden="1"/>
    <row r="102745" hidden="1"/>
    <row r="102746" hidden="1"/>
    <row r="102747" hidden="1"/>
    <row r="102748" hidden="1"/>
    <row r="102749" hidden="1"/>
    <row r="102750" hidden="1"/>
    <row r="102751" hidden="1"/>
    <row r="102752" hidden="1"/>
    <row r="102753" hidden="1"/>
    <row r="102754" hidden="1"/>
    <row r="102755" hidden="1"/>
    <row r="102756" hidden="1"/>
    <row r="102757" hidden="1"/>
    <row r="102758" hidden="1"/>
    <row r="102759" hidden="1"/>
    <row r="102760" hidden="1"/>
    <row r="102761" hidden="1"/>
    <row r="102762" hidden="1"/>
    <row r="102763" hidden="1"/>
    <row r="102764" hidden="1"/>
    <row r="102765" hidden="1"/>
    <row r="102766" hidden="1"/>
    <row r="102767" hidden="1"/>
    <row r="102768" hidden="1"/>
    <row r="102769" hidden="1"/>
    <row r="102770" hidden="1"/>
    <row r="102771" hidden="1"/>
    <row r="102772" hidden="1"/>
    <row r="102773" hidden="1"/>
    <row r="102774" hidden="1"/>
    <row r="102775" hidden="1"/>
    <row r="102776" hidden="1"/>
    <row r="102777" hidden="1"/>
    <row r="102778" hidden="1"/>
    <row r="102779" hidden="1"/>
    <row r="102780" hidden="1"/>
    <row r="102781" hidden="1"/>
    <row r="102782" hidden="1"/>
    <row r="102783" hidden="1"/>
    <row r="102784" hidden="1"/>
    <row r="102785" hidden="1"/>
    <row r="102786" hidden="1"/>
    <row r="102787" hidden="1"/>
    <row r="102788" hidden="1"/>
    <row r="102789" hidden="1"/>
    <row r="102790" hidden="1"/>
    <row r="102791" hidden="1"/>
    <row r="102792" hidden="1"/>
    <row r="102793" hidden="1"/>
    <row r="102794" hidden="1"/>
    <row r="102795" hidden="1"/>
    <row r="102796" hidden="1"/>
    <row r="102797" hidden="1"/>
    <row r="102798" hidden="1"/>
    <row r="102799" hidden="1"/>
    <row r="102800" hidden="1"/>
    <row r="102801" hidden="1"/>
    <row r="102802" hidden="1"/>
    <row r="102803" hidden="1"/>
    <row r="102804" hidden="1"/>
    <row r="102805" hidden="1"/>
    <row r="102806" hidden="1"/>
    <row r="102807" hidden="1"/>
    <row r="102808" hidden="1"/>
    <row r="102809" hidden="1"/>
    <row r="102810" hidden="1"/>
    <row r="102811" hidden="1"/>
    <row r="102812" hidden="1"/>
    <row r="102813" hidden="1"/>
    <row r="102814" hidden="1"/>
    <row r="102815" hidden="1"/>
    <row r="102816" hidden="1"/>
    <row r="102817" hidden="1"/>
    <row r="102818" hidden="1"/>
    <row r="102819" hidden="1"/>
    <row r="102820" hidden="1"/>
    <row r="102821" hidden="1"/>
    <row r="102822" hidden="1"/>
    <row r="102823" hidden="1"/>
    <row r="102824" hidden="1"/>
    <row r="102825" hidden="1"/>
    <row r="102826" hidden="1"/>
    <row r="102827" hidden="1"/>
    <row r="102828" hidden="1"/>
    <row r="102829" hidden="1"/>
    <row r="102830" hidden="1"/>
    <row r="102831" hidden="1"/>
    <row r="102832" hidden="1"/>
    <row r="102833" hidden="1"/>
    <row r="102834" hidden="1"/>
    <row r="102835" hidden="1"/>
    <row r="102836" hidden="1"/>
    <row r="102837" hidden="1"/>
    <row r="102838" hidden="1"/>
    <row r="102839" hidden="1"/>
    <row r="102840" hidden="1"/>
    <row r="102841" hidden="1"/>
    <row r="102842" hidden="1"/>
    <row r="102843" hidden="1"/>
    <row r="102844" hidden="1"/>
    <row r="102845" hidden="1"/>
    <row r="102846" hidden="1"/>
    <row r="102847" hidden="1"/>
    <row r="102848" hidden="1"/>
    <row r="102849" hidden="1"/>
    <row r="102850" hidden="1"/>
    <row r="102851" hidden="1"/>
    <row r="102852" hidden="1"/>
    <row r="102853" hidden="1"/>
    <row r="102854" hidden="1"/>
    <row r="102855" hidden="1"/>
    <row r="102856" hidden="1"/>
    <row r="102857" hidden="1"/>
    <row r="102858" hidden="1"/>
    <row r="102859" hidden="1"/>
    <row r="102860" hidden="1"/>
    <row r="102861" hidden="1"/>
    <row r="102862" hidden="1"/>
    <row r="102863" hidden="1"/>
    <row r="102864" hidden="1"/>
    <row r="102865" hidden="1"/>
    <row r="102866" hidden="1"/>
    <row r="102867" hidden="1"/>
    <row r="102868" hidden="1"/>
    <row r="102869" hidden="1"/>
    <row r="102870" hidden="1"/>
    <row r="102871" hidden="1"/>
    <row r="102872" hidden="1"/>
    <row r="102873" hidden="1"/>
    <row r="102874" hidden="1"/>
    <row r="102875" hidden="1"/>
    <row r="102876" hidden="1"/>
    <row r="102877" hidden="1"/>
    <row r="102878" hidden="1"/>
    <row r="102879" hidden="1"/>
    <row r="102880" hidden="1"/>
    <row r="102881" hidden="1"/>
    <row r="102882" hidden="1"/>
    <row r="102883" hidden="1"/>
    <row r="102884" hidden="1"/>
    <row r="102885" hidden="1"/>
    <row r="102886" hidden="1"/>
    <row r="102887" hidden="1"/>
    <row r="102888" hidden="1"/>
    <row r="102889" hidden="1"/>
    <row r="102890" hidden="1"/>
    <row r="102891" hidden="1"/>
    <row r="102892" hidden="1"/>
    <row r="102893" hidden="1"/>
    <row r="102894" hidden="1"/>
    <row r="102895" hidden="1"/>
    <row r="102896" hidden="1"/>
    <row r="102897" hidden="1"/>
    <row r="102898" hidden="1"/>
    <row r="102899" hidden="1"/>
    <row r="102900" hidden="1"/>
    <row r="102901" hidden="1"/>
    <row r="102902" hidden="1"/>
    <row r="102903" hidden="1"/>
    <row r="102904" hidden="1"/>
    <row r="102905" hidden="1"/>
    <row r="102906" hidden="1"/>
    <row r="102907" hidden="1"/>
    <row r="102908" hidden="1"/>
    <row r="102909" hidden="1"/>
    <row r="102910" hidden="1"/>
    <row r="102911" hidden="1"/>
    <row r="102912" hidden="1"/>
    <row r="102913" hidden="1"/>
    <row r="102914" hidden="1"/>
    <row r="102915" hidden="1"/>
    <row r="102916" hidden="1"/>
    <row r="102917" hidden="1"/>
    <row r="102918" hidden="1"/>
    <row r="102919" hidden="1"/>
    <row r="102920" hidden="1"/>
    <row r="102921" hidden="1"/>
    <row r="102922" hidden="1"/>
    <row r="102923" hidden="1"/>
    <row r="102924" hidden="1"/>
    <row r="102925" hidden="1"/>
    <row r="102926" hidden="1"/>
    <row r="102927" hidden="1"/>
    <row r="102928" hidden="1"/>
    <row r="102929" hidden="1"/>
    <row r="102930" hidden="1"/>
    <row r="102931" hidden="1"/>
    <row r="102932" hidden="1"/>
    <row r="102933" hidden="1"/>
    <row r="102934" hidden="1"/>
    <row r="102935" hidden="1"/>
    <row r="102936" hidden="1"/>
    <row r="102937" hidden="1"/>
    <row r="102938" hidden="1"/>
    <row r="102939" hidden="1"/>
    <row r="102940" hidden="1"/>
    <row r="102941" hidden="1"/>
    <row r="102942" hidden="1"/>
    <row r="102943" hidden="1"/>
    <row r="102944" hidden="1"/>
    <row r="102945" hidden="1"/>
    <row r="102946" hidden="1"/>
    <row r="102947" hidden="1"/>
    <row r="102948" hidden="1"/>
    <row r="102949" hidden="1"/>
    <row r="102950" hidden="1"/>
    <row r="102951" hidden="1"/>
    <row r="102952" hidden="1"/>
    <row r="102953" hidden="1"/>
    <row r="102954" hidden="1"/>
    <row r="102955" hidden="1"/>
    <row r="102956" hidden="1"/>
    <row r="102957" hidden="1"/>
    <row r="102958" hidden="1"/>
    <row r="102959" hidden="1"/>
    <row r="102960" hidden="1"/>
    <row r="102961" hidden="1"/>
    <row r="102962" hidden="1"/>
    <row r="102963" hidden="1"/>
    <row r="102964" hidden="1"/>
    <row r="102965" hidden="1"/>
    <row r="102966" hidden="1"/>
    <row r="102967" hidden="1"/>
    <row r="102968" hidden="1"/>
    <row r="102969" hidden="1"/>
    <row r="102970" hidden="1"/>
    <row r="102971" hidden="1"/>
    <row r="102972" hidden="1"/>
    <row r="102973" hidden="1"/>
    <row r="102974" hidden="1"/>
    <row r="102975" hidden="1"/>
    <row r="102976" hidden="1"/>
    <row r="102977" hidden="1"/>
    <row r="102978" hidden="1"/>
    <row r="102979" hidden="1"/>
    <row r="102980" hidden="1"/>
    <row r="102981" hidden="1"/>
    <row r="102982" hidden="1"/>
    <row r="102983" hidden="1"/>
    <row r="102984" hidden="1"/>
    <row r="102985" hidden="1"/>
    <row r="102986" hidden="1"/>
    <row r="102987" hidden="1"/>
    <row r="102988" hidden="1"/>
    <row r="102989" hidden="1"/>
    <row r="102990" hidden="1"/>
    <row r="102991" hidden="1"/>
    <row r="102992" hidden="1"/>
    <row r="102993" hidden="1"/>
    <row r="102994" hidden="1"/>
    <row r="102995" hidden="1"/>
    <row r="102996" hidden="1"/>
    <row r="102997" hidden="1"/>
    <row r="102998" hidden="1"/>
    <row r="102999" hidden="1"/>
    <row r="103000" hidden="1"/>
    <row r="103001" hidden="1"/>
    <row r="103002" hidden="1"/>
    <row r="103003" hidden="1"/>
    <row r="103004" hidden="1"/>
    <row r="103005" hidden="1"/>
    <row r="103006" hidden="1"/>
    <row r="103007" hidden="1"/>
    <row r="103008" hidden="1"/>
    <row r="103009" hidden="1"/>
    <row r="103010" hidden="1"/>
    <row r="103011" hidden="1"/>
    <row r="103012" hidden="1"/>
    <row r="103013" hidden="1"/>
    <row r="103014" hidden="1"/>
    <row r="103015" hidden="1"/>
    <row r="103016" hidden="1"/>
    <row r="103017" hidden="1"/>
    <row r="103018" hidden="1"/>
    <row r="103019" hidden="1"/>
    <row r="103020" hidden="1"/>
    <row r="103021" hidden="1"/>
    <row r="103022" hidden="1"/>
    <row r="103023" hidden="1"/>
    <row r="103024" hidden="1"/>
    <row r="103025" hidden="1"/>
    <row r="103026" hidden="1"/>
    <row r="103027" hidden="1"/>
    <row r="103028" hidden="1"/>
    <row r="103029" hidden="1"/>
    <row r="103030" hidden="1"/>
    <row r="103031" hidden="1"/>
    <row r="103032" hidden="1"/>
    <row r="103033" hidden="1"/>
    <row r="103034" hidden="1"/>
    <row r="103035" hidden="1"/>
    <row r="103036" hidden="1"/>
    <row r="103037" hidden="1"/>
    <row r="103038" hidden="1"/>
    <row r="103039" hidden="1"/>
    <row r="103040" hidden="1"/>
    <row r="103041" hidden="1"/>
    <row r="103042" hidden="1"/>
    <row r="103043" hidden="1"/>
    <row r="103044" hidden="1"/>
    <row r="103045" hidden="1"/>
    <row r="103046" hidden="1"/>
    <row r="103047" hidden="1"/>
    <row r="103048" hidden="1"/>
    <row r="103049" hidden="1"/>
    <row r="103050" hidden="1"/>
    <row r="103051" hidden="1"/>
    <row r="103052" hidden="1"/>
    <row r="103053" hidden="1"/>
    <row r="103054" hidden="1"/>
    <row r="103055" hidden="1"/>
    <row r="103056" hidden="1"/>
    <row r="103057" hidden="1"/>
    <row r="103058" hidden="1"/>
    <row r="103059" hidden="1"/>
    <row r="103060" hidden="1"/>
    <row r="103061" hidden="1"/>
    <row r="103062" hidden="1"/>
    <row r="103063" hidden="1"/>
    <row r="103064" hidden="1"/>
    <row r="103065" hidden="1"/>
    <row r="103066" hidden="1"/>
    <row r="103067" hidden="1"/>
    <row r="103068" hidden="1"/>
    <row r="103069" hidden="1"/>
    <row r="103070" hidden="1"/>
    <row r="103071" hidden="1"/>
    <row r="103072" hidden="1"/>
    <row r="103073" hidden="1"/>
    <row r="103074" hidden="1"/>
    <row r="103075" hidden="1"/>
    <row r="103076" hidden="1"/>
    <row r="103077" hidden="1"/>
    <row r="103078" hidden="1"/>
    <row r="103079" hidden="1"/>
    <row r="103080" hidden="1"/>
    <row r="103081" hidden="1"/>
    <row r="103082" hidden="1"/>
    <row r="103083" hidden="1"/>
    <row r="103084" hidden="1"/>
    <row r="103085" hidden="1"/>
    <row r="103086" hidden="1"/>
    <row r="103087" hidden="1"/>
    <row r="103088" hidden="1"/>
    <row r="103089" hidden="1"/>
    <row r="103090" hidden="1"/>
    <row r="103091" hidden="1"/>
    <row r="103092" hidden="1"/>
    <row r="103093" hidden="1"/>
    <row r="103094" hidden="1"/>
    <row r="103095" hidden="1"/>
    <row r="103096" hidden="1"/>
    <row r="103097" hidden="1"/>
    <row r="103098" hidden="1"/>
    <row r="103099" hidden="1"/>
    <row r="103100" hidden="1"/>
    <row r="103101" hidden="1"/>
    <row r="103102" hidden="1"/>
    <row r="103103" hidden="1"/>
    <row r="103104" hidden="1"/>
    <row r="103105" hidden="1"/>
    <row r="103106" hidden="1"/>
    <row r="103107" hidden="1"/>
    <row r="103108" hidden="1"/>
    <row r="103109" hidden="1"/>
    <row r="103110" hidden="1"/>
    <row r="103111" hidden="1"/>
    <row r="103112" hidden="1"/>
    <row r="103113" hidden="1"/>
    <row r="103114" hidden="1"/>
    <row r="103115" hidden="1"/>
    <row r="103116" hidden="1"/>
    <row r="103117" hidden="1"/>
    <row r="103118" hidden="1"/>
    <row r="103119" hidden="1"/>
    <row r="103120" hidden="1"/>
    <row r="103121" hidden="1"/>
    <row r="103122" hidden="1"/>
    <row r="103123" hidden="1"/>
    <row r="103124" hidden="1"/>
    <row r="103125" hidden="1"/>
    <row r="103126" hidden="1"/>
    <row r="103127" hidden="1"/>
    <row r="103128" hidden="1"/>
    <row r="103129" hidden="1"/>
    <row r="103130" hidden="1"/>
    <row r="103131" hidden="1"/>
    <row r="103132" hidden="1"/>
    <row r="103133" hidden="1"/>
    <row r="103134" hidden="1"/>
    <row r="103135" hidden="1"/>
    <row r="103136" hidden="1"/>
    <row r="103137" hidden="1"/>
    <row r="103138" hidden="1"/>
    <row r="103139" hidden="1"/>
    <row r="103140" hidden="1"/>
    <row r="103141" hidden="1"/>
    <row r="103142" hidden="1"/>
    <row r="103143" hidden="1"/>
    <row r="103144" hidden="1"/>
    <row r="103145" hidden="1"/>
    <row r="103146" hidden="1"/>
    <row r="103147" hidden="1"/>
    <row r="103148" hidden="1"/>
    <row r="103149" hidden="1"/>
    <row r="103150" hidden="1"/>
    <row r="103151" hidden="1"/>
    <row r="103152" hidden="1"/>
    <row r="103153" hidden="1"/>
    <row r="103154" hidden="1"/>
    <row r="103155" hidden="1"/>
    <row r="103156" hidden="1"/>
    <row r="103157" hidden="1"/>
    <row r="103158" hidden="1"/>
    <row r="103159" hidden="1"/>
    <row r="103160" hidden="1"/>
    <row r="103161" hidden="1"/>
    <row r="103162" hidden="1"/>
    <row r="103163" hidden="1"/>
    <row r="103164" hidden="1"/>
    <row r="103165" hidden="1"/>
    <row r="103166" hidden="1"/>
    <row r="103167" hidden="1"/>
    <row r="103168" hidden="1"/>
    <row r="103169" hidden="1"/>
    <row r="103170" hidden="1"/>
    <row r="103171" hidden="1"/>
    <row r="103172" hidden="1"/>
    <row r="103173" hidden="1"/>
    <row r="103174" hidden="1"/>
    <row r="103175" hidden="1"/>
    <row r="103176" hidden="1"/>
    <row r="103177" hidden="1"/>
    <row r="103178" hidden="1"/>
    <row r="103179" hidden="1"/>
    <row r="103180" hidden="1"/>
    <row r="103181" hidden="1"/>
    <row r="103182" hidden="1"/>
    <row r="103183" hidden="1"/>
    <row r="103184" hidden="1"/>
    <row r="103185" hidden="1"/>
    <row r="103186" hidden="1"/>
    <row r="103187" hidden="1"/>
    <row r="103188" hidden="1"/>
    <row r="103189" hidden="1"/>
    <row r="103190" hidden="1"/>
    <row r="103191" hidden="1"/>
    <row r="103192" hidden="1"/>
    <row r="103193" hidden="1"/>
    <row r="103194" hidden="1"/>
    <row r="103195" hidden="1"/>
    <row r="103196" hidden="1"/>
    <row r="103197" hidden="1"/>
    <row r="103198" hidden="1"/>
    <row r="103199" hidden="1"/>
    <row r="103200" hidden="1"/>
    <row r="103201" hidden="1"/>
    <row r="103202" hidden="1"/>
    <row r="103203" hidden="1"/>
    <row r="103204" hidden="1"/>
    <row r="103205" hidden="1"/>
    <row r="103206" hidden="1"/>
    <row r="103207" hidden="1"/>
    <row r="103208" hidden="1"/>
    <row r="103209" hidden="1"/>
    <row r="103210" hidden="1"/>
    <row r="103211" hidden="1"/>
    <row r="103212" hidden="1"/>
    <row r="103213" hidden="1"/>
    <row r="103214" hidden="1"/>
    <row r="103215" hidden="1"/>
    <row r="103216" hidden="1"/>
    <row r="103217" hidden="1"/>
    <row r="103218" hidden="1"/>
    <row r="103219" hidden="1"/>
    <row r="103220" hidden="1"/>
    <row r="103221" hidden="1"/>
    <row r="103222" hidden="1"/>
    <row r="103223" hidden="1"/>
    <row r="103224" hidden="1"/>
    <row r="103225" hidden="1"/>
    <row r="103226" hidden="1"/>
    <row r="103227" hidden="1"/>
    <row r="103228" hidden="1"/>
    <row r="103229" hidden="1"/>
    <row r="103230" hidden="1"/>
    <row r="103231" hidden="1"/>
    <row r="103232" hidden="1"/>
    <row r="103233" hidden="1"/>
    <row r="103234" hidden="1"/>
    <row r="103235" hidden="1"/>
    <row r="103236" hidden="1"/>
    <row r="103237" hidden="1"/>
    <row r="103238" hidden="1"/>
    <row r="103239" hidden="1"/>
    <row r="103240" hidden="1"/>
    <row r="103241" hidden="1"/>
    <row r="103242" hidden="1"/>
    <row r="103243" hidden="1"/>
    <row r="103244" hidden="1"/>
    <row r="103245" hidden="1"/>
    <row r="103246" hidden="1"/>
    <row r="103247" hidden="1"/>
    <row r="103248" hidden="1"/>
    <row r="103249" hidden="1"/>
    <row r="103250" hidden="1"/>
    <row r="103251" hidden="1"/>
    <row r="103252" hidden="1"/>
    <row r="103253" hidden="1"/>
    <row r="103254" hidden="1"/>
    <row r="103255" hidden="1"/>
    <row r="103256" hidden="1"/>
    <row r="103257" hidden="1"/>
    <row r="103258" hidden="1"/>
    <row r="103259" hidden="1"/>
    <row r="103260" hidden="1"/>
    <row r="103261" hidden="1"/>
    <row r="103262" hidden="1"/>
    <row r="103263" hidden="1"/>
    <row r="103264" hidden="1"/>
    <row r="103265" hidden="1"/>
    <row r="103266" hidden="1"/>
    <row r="103267" hidden="1"/>
    <row r="103268" hidden="1"/>
    <row r="103269" hidden="1"/>
    <row r="103270" hidden="1"/>
    <row r="103271" hidden="1"/>
    <row r="103272" hidden="1"/>
    <row r="103273" hidden="1"/>
    <row r="103274" hidden="1"/>
    <row r="103275" hidden="1"/>
    <row r="103276" hidden="1"/>
    <row r="103277" hidden="1"/>
    <row r="103278" hidden="1"/>
    <row r="103279" hidden="1"/>
    <row r="103280" hidden="1"/>
    <row r="103281" hidden="1"/>
    <row r="103282" hidden="1"/>
    <row r="103283" hidden="1"/>
    <row r="103284" hidden="1"/>
    <row r="103285" hidden="1"/>
    <row r="103286" hidden="1"/>
    <row r="103287" hidden="1"/>
    <row r="103288" hidden="1"/>
    <row r="103289" hidden="1"/>
    <row r="103290" hidden="1"/>
    <row r="103291" hidden="1"/>
    <row r="103292" hidden="1"/>
    <row r="103293" hidden="1"/>
    <row r="103294" hidden="1"/>
    <row r="103295" hidden="1"/>
    <row r="103296" hidden="1"/>
    <row r="103297" hidden="1"/>
    <row r="103298" hidden="1"/>
    <row r="103299" hidden="1"/>
    <row r="103300" hidden="1"/>
    <row r="103301" hidden="1"/>
    <row r="103302" hidden="1"/>
    <row r="103303" hidden="1"/>
    <row r="103304" hidden="1"/>
    <row r="103305" hidden="1"/>
    <row r="103306" hidden="1"/>
    <row r="103307" hidden="1"/>
    <row r="103308" hidden="1"/>
    <row r="103309" hidden="1"/>
    <row r="103310" hidden="1"/>
    <row r="103311" hidden="1"/>
    <row r="103312" hidden="1"/>
    <row r="103313" hidden="1"/>
    <row r="103314" hidden="1"/>
    <row r="103315" hidden="1"/>
    <row r="103316" hidden="1"/>
    <row r="103317" hidden="1"/>
    <row r="103318" hidden="1"/>
    <row r="103319" hidden="1"/>
    <row r="103320" hidden="1"/>
    <row r="103321" hidden="1"/>
    <row r="103322" hidden="1"/>
    <row r="103323" hidden="1"/>
    <row r="103324" hidden="1"/>
    <row r="103325" hidden="1"/>
    <row r="103326" hidden="1"/>
    <row r="103327" hidden="1"/>
    <row r="103328" hidden="1"/>
    <row r="103329" hidden="1"/>
    <row r="103330" hidden="1"/>
    <row r="103331" hidden="1"/>
    <row r="103332" hidden="1"/>
    <row r="103333" hidden="1"/>
    <row r="103334" hidden="1"/>
    <row r="103335" hidden="1"/>
    <row r="103336" hidden="1"/>
    <row r="103337" hidden="1"/>
    <row r="103338" hidden="1"/>
    <row r="103339" hidden="1"/>
    <row r="103340" hidden="1"/>
    <row r="103341" hidden="1"/>
    <row r="103342" hidden="1"/>
    <row r="103343" hidden="1"/>
    <row r="103344" hidden="1"/>
    <row r="103345" hidden="1"/>
    <row r="103346" hidden="1"/>
    <row r="103347" hidden="1"/>
    <row r="103348" hidden="1"/>
    <row r="103349" hidden="1"/>
    <row r="103350" hidden="1"/>
    <row r="103351" hidden="1"/>
    <row r="103352" hidden="1"/>
    <row r="103353" hidden="1"/>
    <row r="103354" hidden="1"/>
    <row r="103355" hidden="1"/>
    <row r="103356" hidden="1"/>
    <row r="103357" hidden="1"/>
    <row r="103358" hidden="1"/>
    <row r="103359" hidden="1"/>
    <row r="103360" hidden="1"/>
    <row r="103361" hidden="1"/>
    <row r="103362" hidden="1"/>
    <row r="103363" hidden="1"/>
    <row r="103364" hidden="1"/>
    <row r="103365" hidden="1"/>
    <row r="103366" hidden="1"/>
    <row r="103367" hidden="1"/>
    <row r="103368" hidden="1"/>
    <row r="103369" hidden="1"/>
    <row r="103370" hidden="1"/>
    <row r="103371" hidden="1"/>
    <row r="103372" hidden="1"/>
    <row r="103373" hidden="1"/>
    <row r="103374" hidden="1"/>
    <row r="103375" hidden="1"/>
    <row r="103376" hidden="1"/>
    <row r="103377" hidden="1"/>
    <row r="103378" hidden="1"/>
    <row r="103379" hidden="1"/>
    <row r="103380" hidden="1"/>
    <row r="103381" hidden="1"/>
    <row r="103382" hidden="1"/>
    <row r="103383" hidden="1"/>
    <row r="103384" hidden="1"/>
    <row r="103385" hidden="1"/>
    <row r="103386" hidden="1"/>
    <row r="103387" hidden="1"/>
    <row r="103388" hidden="1"/>
    <row r="103389" hidden="1"/>
    <row r="103390" hidden="1"/>
    <row r="103391" hidden="1"/>
    <row r="103392" hidden="1"/>
    <row r="103393" hidden="1"/>
    <row r="103394" hidden="1"/>
    <row r="103395" hidden="1"/>
    <row r="103396" hidden="1"/>
    <row r="103397" hidden="1"/>
    <row r="103398" hidden="1"/>
    <row r="103399" hidden="1"/>
    <row r="103400" hidden="1"/>
    <row r="103401" hidden="1"/>
    <row r="103402" hidden="1"/>
    <row r="103403" hidden="1"/>
    <row r="103404" hidden="1"/>
    <row r="103405" hidden="1"/>
    <row r="103406" hidden="1"/>
    <row r="103407" hidden="1"/>
    <row r="103408" hidden="1"/>
    <row r="103409" hidden="1"/>
    <row r="103410" hidden="1"/>
    <row r="103411" hidden="1"/>
    <row r="103412" hidden="1"/>
    <row r="103413" hidden="1"/>
    <row r="103414" hidden="1"/>
    <row r="103415" hidden="1"/>
    <row r="103416" hidden="1"/>
    <row r="103417" hidden="1"/>
    <row r="103418" hidden="1"/>
    <row r="103419" hidden="1"/>
    <row r="103420" hidden="1"/>
    <row r="103421" hidden="1"/>
    <row r="103422" hidden="1"/>
    <row r="103423" hidden="1"/>
    <row r="103424" hidden="1"/>
    <row r="103425" hidden="1"/>
    <row r="103426" hidden="1"/>
    <row r="103427" hidden="1"/>
    <row r="103428" hidden="1"/>
    <row r="103429" hidden="1"/>
    <row r="103430" hidden="1"/>
    <row r="103431" hidden="1"/>
    <row r="103432" hidden="1"/>
    <row r="103433" hidden="1"/>
    <row r="103434" hidden="1"/>
    <row r="103435" hidden="1"/>
    <row r="103436" hidden="1"/>
    <row r="103437" hidden="1"/>
    <row r="103438" hidden="1"/>
    <row r="103439" hidden="1"/>
    <row r="103440" hidden="1"/>
    <row r="103441" hidden="1"/>
    <row r="103442" hidden="1"/>
    <row r="103443" hidden="1"/>
    <row r="103444" hidden="1"/>
    <row r="103445" hidden="1"/>
    <row r="103446" hidden="1"/>
    <row r="103447" hidden="1"/>
    <row r="103448" hidden="1"/>
    <row r="103449" hidden="1"/>
    <row r="103450" hidden="1"/>
    <row r="103451" hidden="1"/>
    <row r="103452" hidden="1"/>
    <row r="103453" hidden="1"/>
    <row r="103454" hidden="1"/>
    <row r="103455" hidden="1"/>
    <row r="103456" hidden="1"/>
    <row r="103457" hidden="1"/>
    <row r="103458" hidden="1"/>
    <row r="103459" hidden="1"/>
    <row r="103460" hidden="1"/>
    <row r="103461" hidden="1"/>
    <row r="103462" hidden="1"/>
    <row r="103463" hidden="1"/>
    <row r="103464" hidden="1"/>
    <row r="103465" hidden="1"/>
    <row r="103466" hidden="1"/>
    <row r="103467" hidden="1"/>
    <row r="103468" hidden="1"/>
    <row r="103469" hidden="1"/>
    <row r="103470" hidden="1"/>
    <row r="103471" hidden="1"/>
    <row r="103472" hidden="1"/>
    <row r="103473" hidden="1"/>
    <row r="103474" hidden="1"/>
    <row r="103475" hidden="1"/>
    <row r="103476" hidden="1"/>
    <row r="103477" hidden="1"/>
    <row r="103478" hidden="1"/>
    <row r="103479" hidden="1"/>
    <row r="103480" hidden="1"/>
    <row r="103481" hidden="1"/>
    <row r="103482" hidden="1"/>
    <row r="103483" hidden="1"/>
    <row r="103484" hidden="1"/>
    <row r="103485" hidden="1"/>
    <row r="103486" hidden="1"/>
    <row r="103487" hidden="1"/>
    <row r="103488" hidden="1"/>
    <row r="103489" hidden="1"/>
    <row r="103490" hidden="1"/>
    <row r="103491" hidden="1"/>
    <row r="103492" hidden="1"/>
    <row r="103493" hidden="1"/>
    <row r="103494" hidden="1"/>
    <row r="103495" hidden="1"/>
    <row r="103496" hidden="1"/>
    <row r="103497" hidden="1"/>
    <row r="103498" hidden="1"/>
    <row r="103499" hidden="1"/>
    <row r="103500" hidden="1"/>
    <row r="103501" hidden="1"/>
    <row r="103502" hidden="1"/>
    <row r="103503" hidden="1"/>
    <row r="103504" hidden="1"/>
    <row r="103505" hidden="1"/>
    <row r="103506" hidden="1"/>
    <row r="103507" hidden="1"/>
    <row r="103508" hidden="1"/>
    <row r="103509" hidden="1"/>
    <row r="103510" hidden="1"/>
    <row r="103511" hidden="1"/>
    <row r="103512" hidden="1"/>
    <row r="103513" hidden="1"/>
    <row r="103514" hidden="1"/>
    <row r="103515" hidden="1"/>
    <row r="103516" hidden="1"/>
    <row r="103517" hidden="1"/>
    <row r="103518" hidden="1"/>
    <row r="103519" hidden="1"/>
    <row r="103520" hidden="1"/>
    <row r="103521" hidden="1"/>
    <row r="103522" hidden="1"/>
    <row r="103523" hidden="1"/>
    <row r="103524" hidden="1"/>
    <row r="103525" hidden="1"/>
    <row r="103526" hidden="1"/>
    <row r="103527" hidden="1"/>
    <row r="103528" hidden="1"/>
    <row r="103529" hidden="1"/>
    <row r="103530" hidden="1"/>
    <row r="103531" hidden="1"/>
    <row r="103532" hidden="1"/>
    <row r="103533" hidden="1"/>
    <row r="103534" hidden="1"/>
    <row r="103535" hidden="1"/>
    <row r="103536" hidden="1"/>
    <row r="103537" hidden="1"/>
    <row r="103538" hidden="1"/>
    <row r="103539" hidden="1"/>
    <row r="103540" hidden="1"/>
    <row r="103541" hidden="1"/>
    <row r="103542" hidden="1"/>
    <row r="103543" hidden="1"/>
    <row r="103544" hidden="1"/>
    <row r="103545" hidden="1"/>
    <row r="103546" hidden="1"/>
    <row r="103547" hidden="1"/>
    <row r="103548" hidden="1"/>
    <row r="103549" hidden="1"/>
    <row r="103550" hidden="1"/>
    <row r="103551" hidden="1"/>
    <row r="103552" hidden="1"/>
    <row r="103553" hidden="1"/>
    <row r="103554" hidden="1"/>
    <row r="103555" hidden="1"/>
    <row r="103556" hidden="1"/>
    <row r="103557" hidden="1"/>
    <row r="103558" hidden="1"/>
    <row r="103559" hidden="1"/>
    <row r="103560" hidden="1"/>
    <row r="103561" hidden="1"/>
    <row r="103562" hidden="1"/>
    <row r="103563" hidden="1"/>
    <row r="103564" hidden="1"/>
    <row r="103565" hidden="1"/>
    <row r="103566" hidden="1"/>
    <row r="103567" hidden="1"/>
    <row r="103568" hidden="1"/>
    <row r="103569" hidden="1"/>
    <row r="103570" hidden="1"/>
    <row r="103571" hidden="1"/>
    <row r="103572" hidden="1"/>
    <row r="103573" hidden="1"/>
    <row r="103574" hidden="1"/>
    <row r="103575" hidden="1"/>
    <row r="103576" hidden="1"/>
    <row r="103577" hidden="1"/>
    <row r="103578" hidden="1"/>
    <row r="103579" hidden="1"/>
    <row r="103580" hidden="1"/>
    <row r="103581" hidden="1"/>
    <row r="103582" hidden="1"/>
    <row r="103583" hidden="1"/>
    <row r="103584" hidden="1"/>
    <row r="103585" hidden="1"/>
    <row r="103586" hidden="1"/>
    <row r="103587" hidden="1"/>
    <row r="103588" hidden="1"/>
    <row r="103589" hidden="1"/>
    <row r="103590" hidden="1"/>
    <row r="103591" hidden="1"/>
    <row r="103592" hidden="1"/>
    <row r="103593" hidden="1"/>
    <row r="103594" hidden="1"/>
    <row r="103595" hidden="1"/>
    <row r="103596" hidden="1"/>
    <row r="103597" hidden="1"/>
    <row r="103598" hidden="1"/>
    <row r="103599" hidden="1"/>
    <row r="103600" hidden="1"/>
    <row r="103601" hidden="1"/>
    <row r="103602" hidden="1"/>
    <row r="103603" hidden="1"/>
    <row r="103604" hidden="1"/>
    <row r="103605" hidden="1"/>
    <row r="103606" hidden="1"/>
    <row r="103607" hidden="1"/>
    <row r="103608" hidden="1"/>
    <row r="103609" hidden="1"/>
    <row r="103610" hidden="1"/>
    <row r="103611" hidden="1"/>
    <row r="103612" hidden="1"/>
    <row r="103613" hidden="1"/>
    <row r="103614" hidden="1"/>
    <row r="103615" hidden="1"/>
    <row r="103616" hidden="1"/>
    <row r="103617" hidden="1"/>
    <row r="103618" hidden="1"/>
    <row r="103619" hidden="1"/>
    <row r="103620" hidden="1"/>
    <row r="103621" hidden="1"/>
    <row r="103622" hidden="1"/>
    <row r="103623" hidden="1"/>
    <row r="103624" hidden="1"/>
    <row r="103625" hidden="1"/>
    <row r="103626" hidden="1"/>
    <row r="103627" hidden="1"/>
    <row r="103628" hidden="1"/>
    <row r="103629" hidden="1"/>
    <row r="103630" hidden="1"/>
    <row r="103631" hidden="1"/>
    <row r="103632" hidden="1"/>
    <row r="103633" hidden="1"/>
    <row r="103634" hidden="1"/>
    <row r="103635" hidden="1"/>
    <row r="103636" hidden="1"/>
    <row r="103637" hidden="1"/>
    <row r="103638" hidden="1"/>
    <row r="103639" hidden="1"/>
    <row r="103640" hidden="1"/>
    <row r="103641" hidden="1"/>
    <row r="103642" hidden="1"/>
    <row r="103643" hidden="1"/>
    <row r="103644" hidden="1"/>
    <row r="103645" hidden="1"/>
    <row r="103646" hidden="1"/>
    <row r="103647" hidden="1"/>
    <row r="103648" hidden="1"/>
    <row r="103649" hidden="1"/>
    <row r="103650" hidden="1"/>
    <row r="103651" hidden="1"/>
    <row r="103652" hidden="1"/>
    <row r="103653" hidden="1"/>
    <row r="103654" hidden="1"/>
    <row r="103655" hidden="1"/>
    <row r="103656" hidden="1"/>
    <row r="103657" hidden="1"/>
    <row r="103658" hidden="1"/>
    <row r="103659" hidden="1"/>
    <row r="103660" hidden="1"/>
    <row r="103661" hidden="1"/>
    <row r="103662" hidden="1"/>
    <row r="103663" hidden="1"/>
    <row r="103664" hidden="1"/>
    <row r="103665" hidden="1"/>
    <row r="103666" hidden="1"/>
    <row r="103667" hidden="1"/>
    <row r="103668" hidden="1"/>
    <row r="103669" hidden="1"/>
    <row r="103670" hidden="1"/>
    <row r="103671" hidden="1"/>
    <row r="103672" hidden="1"/>
    <row r="103673" hidden="1"/>
    <row r="103674" hidden="1"/>
    <row r="103675" hidden="1"/>
    <row r="103676" hidden="1"/>
    <row r="103677" hidden="1"/>
    <row r="103678" hidden="1"/>
    <row r="103679" hidden="1"/>
    <row r="103680" hidden="1"/>
    <row r="103681" hidden="1"/>
    <row r="103682" hidden="1"/>
    <row r="103683" hidden="1"/>
    <row r="103684" hidden="1"/>
    <row r="103685" hidden="1"/>
    <row r="103686" hidden="1"/>
    <row r="103687" hidden="1"/>
    <row r="103688" hidden="1"/>
    <row r="103689" hidden="1"/>
    <row r="103690" hidden="1"/>
    <row r="103691" hidden="1"/>
    <row r="103692" hidden="1"/>
    <row r="103693" hidden="1"/>
    <row r="103694" hidden="1"/>
    <row r="103695" hidden="1"/>
    <row r="103696" hidden="1"/>
    <row r="103697" hidden="1"/>
    <row r="103698" hidden="1"/>
    <row r="103699" hidden="1"/>
    <row r="103700" hidden="1"/>
    <row r="103701" hidden="1"/>
    <row r="103702" hidden="1"/>
    <row r="103703" hidden="1"/>
    <row r="103704" hidden="1"/>
    <row r="103705" hidden="1"/>
    <row r="103706" hidden="1"/>
    <row r="103707" hidden="1"/>
    <row r="103708" hidden="1"/>
    <row r="103709" hidden="1"/>
    <row r="103710" hidden="1"/>
    <row r="103711" hidden="1"/>
    <row r="103712" hidden="1"/>
    <row r="103713" hidden="1"/>
    <row r="103714" hidden="1"/>
    <row r="103715" hidden="1"/>
    <row r="103716" hidden="1"/>
    <row r="103717" hidden="1"/>
    <row r="103718" hidden="1"/>
    <row r="103719" hidden="1"/>
    <row r="103720" hidden="1"/>
    <row r="103721" hidden="1"/>
    <row r="103722" hidden="1"/>
    <row r="103723" hidden="1"/>
    <row r="103724" hidden="1"/>
    <row r="103725" hidden="1"/>
    <row r="103726" hidden="1"/>
    <row r="103727" hidden="1"/>
    <row r="103728" hidden="1"/>
    <row r="103729" hidden="1"/>
    <row r="103730" hidden="1"/>
    <row r="103731" hidden="1"/>
    <row r="103732" hidden="1"/>
    <row r="103733" hidden="1"/>
    <row r="103734" hidden="1"/>
    <row r="103735" hidden="1"/>
    <row r="103736" hidden="1"/>
    <row r="103737" hidden="1"/>
    <row r="103738" hidden="1"/>
    <row r="103739" hidden="1"/>
    <row r="103740" hidden="1"/>
    <row r="103741" hidden="1"/>
    <row r="103742" hidden="1"/>
    <row r="103743" hidden="1"/>
    <row r="103744" hidden="1"/>
    <row r="103745" hidden="1"/>
    <row r="103746" hidden="1"/>
    <row r="103747" hidden="1"/>
    <row r="103748" hidden="1"/>
    <row r="103749" hidden="1"/>
    <row r="103750" hidden="1"/>
    <row r="103751" hidden="1"/>
    <row r="103752" hidden="1"/>
    <row r="103753" hidden="1"/>
    <row r="103754" hidden="1"/>
    <row r="103755" hidden="1"/>
    <row r="103756" hidden="1"/>
    <row r="103757" hidden="1"/>
    <row r="103758" hidden="1"/>
    <row r="103759" hidden="1"/>
    <row r="103760" hidden="1"/>
    <row r="103761" hidden="1"/>
    <row r="103762" hidden="1"/>
    <row r="103763" hidden="1"/>
    <row r="103764" hidden="1"/>
    <row r="103765" hidden="1"/>
    <row r="103766" hidden="1"/>
    <row r="103767" hidden="1"/>
    <row r="103768" hidden="1"/>
    <row r="103769" hidden="1"/>
    <row r="103770" hidden="1"/>
    <row r="103771" hidden="1"/>
    <row r="103772" hidden="1"/>
    <row r="103773" hidden="1"/>
    <row r="103774" hidden="1"/>
    <row r="103775" hidden="1"/>
    <row r="103776" hidden="1"/>
    <row r="103777" hidden="1"/>
    <row r="103778" hidden="1"/>
    <row r="103779" hidden="1"/>
    <row r="103780" hidden="1"/>
    <row r="103781" hidden="1"/>
    <row r="103782" hidden="1"/>
    <row r="103783" hidden="1"/>
    <row r="103784" hidden="1"/>
    <row r="103785" hidden="1"/>
    <row r="103786" hidden="1"/>
    <row r="103787" hidden="1"/>
    <row r="103788" hidden="1"/>
    <row r="103789" hidden="1"/>
    <row r="103790" hidden="1"/>
    <row r="103791" hidden="1"/>
    <row r="103792" hidden="1"/>
    <row r="103793" hidden="1"/>
    <row r="103794" hidden="1"/>
    <row r="103795" hidden="1"/>
    <row r="103796" hidden="1"/>
    <row r="103797" hidden="1"/>
    <row r="103798" hidden="1"/>
    <row r="103799" hidden="1"/>
    <row r="103800" hidden="1"/>
    <row r="103801" hidden="1"/>
    <row r="103802" hidden="1"/>
    <row r="103803" hidden="1"/>
    <row r="103804" hidden="1"/>
    <row r="103805" hidden="1"/>
    <row r="103806" hidden="1"/>
    <row r="103807" hidden="1"/>
    <row r="103808" hidden="1"/>
    <row r="103809" hidden="1"/>
    <row r="103810" hidden="1"/>
    <row r="103811" hidden="1"/>
    <row r="103812" hidden="1"/>
    <row r="103813" hidden="1"/>
    <row r="103814" hidden="1"/>
    <row r="103815" hidden="1"/>
    <row r="103816" hidden="1"/>
    <row r="103817" hidden="1"/>
    <row r="103818" hidden="1"/>
    <row r="103819" hidden="1"/>
    <row r="103820" hidden="1"/>
    <row r="103821" hidden="1"/>
    <row r="103822" hidden="1"/>
    <row r="103823" hidden="1"/>
    <row r="103824" hidden="1"/>
    <row r="103825" hidden="1"/>
    <row r="103826" hidden="1"/>
    <row r="103827" hidden="1"/>
    <row r="103828" hidden="1"/>
    <row r="103829" hidden="1"/>
    <row r="103830" hidden="1"/>
    <row r="103831" hidden="1"/>
    <row r="103832" hidden="1"/>
    <row r="103833" hidden="1"/>
    <row r="103834" hidden="1"/>
    <row r="103835" hidden="1"/>
    <row r="103836" hidden="1"/>
    <row r="103837" hidden="1"/>
    <row r="103838" hidden="1"/>
    <row r="103839" hidden="1"/>
    <row r="103840" hidden="1"/>
    <row r="103841" hidden="1"/>
    <row r="103842" hidden="1"/>
    <row r="103843" hidden="1"/>
    <row r="103844" hidden="1"/>
    <row r="103845" hidden="1"/>
    <row r="103846" hidden="1"/>
    <row r="103847" hidden="1"/>
    <row r="103848" hidden="1"/>
    <row r="103849" hidden="1"/>
    <row r="103850" hidden="1"/>
    <row r="103851" hidden="1"/>
    <row r="103852" hidden="1"/>
    <row r="103853" hidden="1"/>
    <row r="103854" hidden="1"/>
    <row r="103855" hidden="1"/>
    <row r="103856" hidden="1"/>
    <row r="103857" hidden="1"/>
    <row r="103858" hidden="1"/>
    <row r="103859" hidden="1"/>
    <row r="103860" hidden="1"/>
    <row r="103861" hidden="1"/>
    <row r="103862" hidden="1"/>
    <row r="103863" hidden="1"/>
    <row r="103864" hidden="1"/>
    <row r="103865" hidden="1"/>
    <row r="103866" hidden="1"/>
    <row r="103867" hidden="1"/>
    <row r="103868" hidden="1"/>
    <row r="103869" hidden="1"/>
    <row r="103870" hidden="1"/>
    <row r="103871" hidden="1"/>
    <row r="103872" hidden="1"/>
    <row r="103873" hidden="1"/>
    <row r="103874" hidden="1"/>
    <row r="103875" hidden="1"/>
    <row r="103876" hidden="1"/>
    <row r="103877" hidden="1"/>
    <row r="103878" hidden="1"/>
    <row r="103879" hidden="1"/>
    <row r="103880" hidden="1"/>
    <row r="103881" hidden="1"/>
    <row r="103882" hidden="1"/>
    <row r="103883" hidden="1"/>
    <row r="103884" hidden="1"/>
    <row r="103885" hidden="1"/>
    <row r="103886" hidden="1"/>
    <row r="103887" hidden="1"/>
    <row r="103888" hidden="1"/>
    <row r="103889" hidden="1"/>
    <row r="103890" hidden="1"/>
    <row r="103891" hidden="1"/>
    <row r="103892" hidden="1"/>
    <row r="103893" hidden="1"/>
    <row r="103894" hidden="1"/>
    <row r="103895" hidden="1"/>
    <row r="103896" hidden="1"/>
    <row r="103897" hidden="1"/>
    <row r="103898" hidden="1"/>
    <row r="103899" hidden="1"/>
    <row r="103900" hidden="1"/>
    <row r="103901" hidden="1"/>
    <row r="103902" hidden="1"/>
    <row r="103903" hidden="1"/>
    <row r="103904" hidden="1"/>
    <row r="103905" hidden="1"/>
    <row r="103906" hidden="1"/>
    <row r="103907" hidden="1"/>
    <row r="103908" hidden="1"/>
    <row r="103909" hidden="1"/>
    <row r="103910" hidden="1"/>
    <row r="103911" hidden="1"/>
    <row r="103912" hidden="1"/>
    <row r="103913" hidden="1"/>
    <row r="103914" hidden="1"/>
    <row r="103915" hidden="1"/>
    <row r="103916" hidden="1"/>
    <row r="103917" hidden="1"/>
    <row r="103918" hidden="1"/>
    <row r="103919" hidden="1"/>
    <row r="103920" hidden="1"/>
    <row r="103921" hidden="1"/>
    <row r="103922" hidden="1"/>
    <row r="103923" hidden="1"/>
    <row r="103924" hidden="1"/>
    <row r="103925" hidden="1"/>
    <row r="103926" hidden="1"/>
    <row r="103927" hidden="1"/>
    <row r="103928" hidden="1"/>
    <row r="103929" hidden="1"/>
    <row r="103930" hidden="1"/>
    <row r="103931" hidden="1"/>
    <row r="103932" hidden="1"/>
    <row r="103933" hidden="1"/>
    <row r="103934" hidden="1"/>
    <row r="103935" hidden="1"/>
    <row r="103936" hidden="1"/>
    <row r="103937" hidden="1"/>
    <row r="103938" hidden="1"/>
    <row r="103939" hidden="1"/>
    <row r="103940" hidden="1"/>
    <row r="103941" hidden="1"/>
    <row r="103942" hidden="1"/>
    <row r="103943" hidden="1"/>
    <row r="103944" hidden="1"/>
    <row r="103945" hidden="1"/>
    <row r="103946" hidden="1"/>
    <row r="103947" hidden="1"/>
    <row r="103948" hidden="1"/>
    <row r="103949" hidden="1"/>
    <row r="103950" hidden="1"/>
    <row r="103951" hidden="1"/>
    <row r="103952" hidden="1"/>
    <row r="103953" hidden="1"/>
    <row r="103954" hidden="1"/>
    <row r="103955" hidden="1"/>
    <row r="103956" hidden="1"/>
    <row r="103957" hidden="1"/>
    <row r="103958" hidden="1"/>
    <row r="103959" hidden="1"/>
    <row r="103960" hidden="1"/>
    <row r="103961" hidden="1"/>
    <row r="103962" hidden="1"/>
    <row r="103963" hidden="1"/>
    <row r="103964" hidden="1"/>
    <row r="103965" hidden="1"/>
    <row r="103966" hidden="1"/>
    <row r="103967" hidden="1"/>
    <row r="103968" hidden="1"/>
    <row r="103969" hidden="1"/>
    <row r="103970" hidden="1"/>
    <row r="103971" hidden="1"/>
    <row r="103972" hidden="1"/>
    <row r="103973" hidden="1"/>
    <row r="103974" hidden="1"/>
    <row r="103975" hidden="1"/>
    <row r="103976" hidden="1"/>
    <row r="103977" hidden="1"/>
    <row r="103978" hidden="1"/>
    <row r="103979" hidden="1"/>
    <row r="103980" hidden="1"/>
    <row r="103981" hidden="1"/>
    <row r="103982" hidden="1"/>
    <row r="103983" hidden="1"/>
    <row r="103984" hidden="1"/>
    <row r="103985" hidden="1"/>
    <row r="103986" hidden="1"/>
    <row r="103987" hidden="1"/>
    <row r="103988" hidden="1"/>
    <row r="103989" hidden="1"/>
    <row r="103990" hidden="1"/>
    <row r="103991" hidden="1"/>
    <row r="103992" hidden="1"/>
    <row r="103993" hidden="1"/>
    <row r="103994" hidden="1"/>
    <row r="103995" hidden="1"/>
    <row r="103996" hidden="1"/>
    <row r="103997" hidden="1"/>
    <row r="103998" hidden="1"/>
    <row r="103999" hidden="1"/>
    <row r="104000" hidden="1"/>
    <row r="104001" hidden="1"/>
    <row r="104002" hidden="1"/>
    <row r="104003" hidden="1"/>
    <row r="104004" hidden="1"/>
    <row r="104005" hidden="1"/>
    <row r="104006" hidden="1"/>
    <row r="104007" hidden="1"/>
    <row r="104008" hidden="1"/>
    <row r="104009" hidden="1"/>
    <row r="104010" hidden="1"/>
    <row r="104011" hidden="1"/>
    <row r="104012" hidden="1"/>
    <row r="104013" hidden="1"/>
    <row r="104014" hidden="1"/>
    <row r="104015" hidden="1"/>
    <row r="104016" hidden="1"/>
    <row r="104017" hidden="1"/>
    <row r="104018" hidden="1"/>
    <row r="104019" hidden="1"/>
    <row r="104020" hidden="1"/>
    <row r="104021" hidden="1"/>
    <row r="104022" hidden="1"/>
    <row r="104023" hidden="1"/>
    <row r="104024" hidden="1"/>
    <row r="104025" hidden="1"/>
    <row r="104026" hidden="1"/>
    <row r="104027" hidden="1"/>
    <row r="104028" hidden="1"/>
    <row r="104029" hidden="1"/>
    <row r="104030" hidden="1"/>
    <row r="104031" hidden="1"/>
    <row r="104032" hidden="1"/>
    <row r="104033" hidden="1"/>
    <row r="104034" hidden="1"/>
    <row r="104035" hidden="1"/>
    <row r="104036" hidden="1"/>
    <row r="104037" hidden="1"/>
    <row r="104038" hidden="1"/>
    <row r="104039" hidden="1"/>
    <row r="104040" hidden="1"/>
    <row r="104041" hidden="1"/>
    <row r="104042" hidden="1"/>
    <row r="104043" hidden="1"/>
    <row r="104044" hidden="1"/>
    <row r="104045" hidden="1"/>
    <row r="104046" hidden="1"/>
    <row r="104047" hidden="1"/>
    <row r="104048" hidden="1"/>
    <row r="104049" hidden="1"/>
    <row r="104050" hidden="1"/>
    <row r="104051" hidden="1"/>
    <row r="104052" hidden="1"/>
    <row r="104053" hidden="1"/>
    <row r="104054" hidden="1"/>
    <row r="104055" hidden="1"/>
    <row r="104056" hidden="1"/>
    <row r="104057" hidden="1"/>
    <row r="104058" hidden="1"/>
    <row r="104059" hidden="1"/>
    <row r="104060" hidden="1"/>
    <row r="104061" hidden="1"/>
    <row r="104062" hidden="1"/>
    <row r="104063" hidden="1"/>
    <row r="104064" hidden="1"/>
    <row r="104065" hidden="1"/>
    <row r="104066" hidden="1"/>
    <row r="104067" hidden="1"/>
    <row r="104068" hidden="1"/>
    <row r="104069" hidden="1"/>
    <row r="104070" hidden="1"/>
    <row r="104071" hidden="1"/>
    <row r="104072" hidden="1"/>
    <row r="104073" hidden="1"/>
    <row r="104074" hidden="1"/>
    <row r="104075" hidden="1"/>
    <row r="104076" hidden="1"/>
    <row r="104077" hidden="1"/>
    <row r="104078" hidden="1"/>
    <row r="104079" hidden="1"/>
    <row r="104080" hidden="1"/>
    <row r="104081" hidden="1"/>
    <row r="104082" hidden="1"/>
    <row r="104083" hidden="1"/>
    <row r="104084" hidden="1"/>
    <row r="104085" hidden="1"/>
    <row r="104086" hidden="1"/>
    <row r="104087" hidden="1"/>
    <row r="104088" hidden="1"/>
    <row r="104089" hidden="1"/>
    <row r="104090" hidden="1"/>
    <row r="104091" hidden="1"/>
    <row r="104092" hidden="1"/>
    <row r="104093" hidden="1"/>
    <row r="104094" hidden="1"/>
    <row r="104095" hidden="1"/>
    <row r="104096" hidden="1"/>
    <row r="104097" hidden="1"/>
    <row r="104098" hidden="1"/>
    <row r="104099" hidden="1"/>
    <row r="104100" hidden="1"/>
    <row r="104101" hidden="1"/>
    <row r="104102" hidden="1"/>
    <row r="104103" hidden="1"/>
    <row r="104104" hidden="1"/>
    <row r="104105" hidden="1"/>
    <row r="104106" hidden="1"/>
    <row r="104107" hidden="1"/>
    <row r="104108" hidden="1"/>
    <row r="104109" hidden="1"/>
    <row r="104110" hidden="1"/>
    <row r="104111" hidden="1"/>
    <row r="104112" hidden="1"/>
    <row r="104113" hidden="1"/>
    <row r="104114" hidden="1"/>
    <row r="104115" hidden="1"/>
    <row r="104116" hidden="1"/>
    <row r="104117" hidden="1"/>
    <row r="104118" hidden="1"/>
    <row r="104119" hidden="1"/>
    <row r="104120" hidden="1"/>
    <row r="104121" hidden="1"/>
    <row r="104122" hidden="1"/>
    <row r="104123" hidden="1"/>
    <row r="104124" hidden="1"/>
    <row r="104125" hidden="1"/>
    <row r="104126" hidden="1"/>
    <row r="104127" hidden="1"/>
    <row r="104128" hidden="1"/>
    <row r="104129" hidden="1"/>
    <row r="104130" hidden="1"/>
    <row r="104131" hidden="1"/>
    <row r="104132" hidden="1"/>
    <row r="104133" hidden="1"/>
    <row r="104134" hidden="1"/>
    <row r="104135" hidden="1"/>
    <row r="104136" hidden="1"/>
    <row r="104137" hidden="1"/>
    <row r="104138" hidden="1"/>
    <row r="104139" hidden="1"/>
    <row r="104140" hidden="1"/>
    <row r="104141" hidden="1"/>
    <row r="104142" hidden="1"/>
    <row r="104143" hidden="1"/>
    <row r="104144" hidden="1"/>
    <row r="104145" hidden="1"/>
    <row r="104146" hidden="1"/>
    <row r="104147" hidden="1"/>
    <row r="104148" hidden="1"/>
    <row r="104149" hidden="1"/>
    <row r="104150" hidden="1"/>
    <row r="104151" hidden="1"/>
    <row r="104152" hidden="1"/>
    <row r="104153" hidden="1"/>
    <row r="104154" hidden="1"/>
    <row r="104155" hidden="1"/>
    <row r="104156" hidden="1"/>
    <row r="104157" hidden="1"/>
    <row r="104158" hidden="1"/>
    <row r="104159" hidden="1"/>
    <row r="104160" hidden="1"/>
    <row r="104161" hidden="1"/>
    <row r="104162" hidden="1"/>
    <row r="104163" hidden="1"/>
    <row r="104164" hidden="1"/>
    <row r="104165" hidden="1"/>
    <row r="104166" hidden="1"/>
    <row r="104167" hidden="1"/>
    <row r="104168" hidden="1"/>
    <row r="104169" hidden="1"/>
    <row r="104170" hidden="1"/>
    <row r="104171" hidden="1"/>
    <row r="104172" hidden="1"/>
    <row r="104173" hidden="1"/>
    <row r="104174" hidden="1"/>
    <row r="104175" hidden="1"/>
    <row r="104176" hidden="1"/>
    <row r="104177" hidden="1"/>
    <row r="104178" hidden="1"/>
    <row r="104179" hidden="1"/>
    <row r="104180" hidden="1"/>
    <row r="104181" hidden="1"/>
    <row r="104182" hidden="1"/>
    <row r="104183" hidden="1"/>
    <row r="104184" hidden="1"/>
    <row r="104185" hidden="1"/>
    <row r="104186" hidden="1"/>
    <row r="104187" hidden="1"/>
    <row r="104188" hidden="1"/>
    <row r="104189" hidden="1"/>
    <row r="104190" hidden="1"/>
    <row r="104191" hidden="1"/>
    <row r="104192" hidden="1"/>
    <row r="104193" hidden="1"/>
    <row r="104194" hidden="1"/>
    <row r="104195" hidden="1"/>
    <row r="104196" hidden="1"/>
    <row r="104197" hidden="1"/>
    <row r="104198" hidden="1"/>
    <row r="104199" hidden="1"/>
    <row r="104200" hidden="1"/>
    <row r="104201" hidden="1"/>
    <row r="104202" hidden="1"/>
    <row r="104203" hidden="1"/>
    <row r="104204" hidden="1"/>
    <row r="104205" hidden="1"/>
    <row r="104206" hidden="1"/>
    <row r="104207" hidden="1"/>
    <row r="104208" hidden="1"/>
    <row r="104209" hidden="1"/>
    <row r="104210" hidden="1"/>
    <row r="104211" hidden="1"/>
    <row r="104212" hidden="1"/>
    <row r="104213" hidden="1"/>
    <row r="104214" hidden="1"/>
    <row r="104215" hidden="1"/>
    <row r="104216" hidden="1"/>
    <row r="104217" hidden="1"/>
    <row r="104218" hidden="1"/>
    <row r="104219" hidden="1"/>
    <row r="104220" hidden="1"/>
    <row r="104221" hidden="1"/>
    <row r="104222" hidden="1"/>
    <row r="104223" hidden="1"/>
    <row r="104224" hidden="1"/>
    <row r="104225" hidden="1"/>
    <row r="104226" hidden="1"/>
    <row r="104227" hidden="1"/>
    <row r="104228" hidden="1"/>
    <row r="104229" hidden="1"/>
    <row r="104230" hidden="1"/>
    <row r="104231" hidden="1"/>
    <row r="104232" hidden="1"/>
    <row r="104233" hidden="1"/>
    <row r="104234" hidden="1"/>
    <row r="104235" hidden="1"/>
    <row r="104236" hidden="1"/>
    <row r="104237" hidden="1"/>
    <row r="104238" hidden="1"/>
    <row r="104239" hidden="1"/>
    <row r="104240" hidden="1"/>
    <row r="104241" hidden="1"/>
    <row r="104242" hidden="1"/>
    <row r="104243" hidden="1"/>
    <row r="104244" hidden="1"/>
    <row r="104245" hidden="1"/>
    <row r="104246" hidden="1"/>
    <row r="104247" hidden="1"/>
    <row r="104248" hidden="1"/>
    <row r="104249" hidden="1"/>
    <row r="104250" hidden="1"/>
    <row r="104251" hidden="1"/>
    <row r="104252" hidden="1"/>
    <row r="104253" hidden="1"/>
    <row r="104254" hidden="1"/>
    <row r="104255" hidden="1"/>
    <row r="104256" hidden="1"/>
    <row r="104257" hidden="1"/>
    <row r="104258" hidden="1"/>
    <row r="104259" hidden="1"/>
    <row r="104260" hidden="1"/>
    <row r="104261" hidden="1"/>
    <row r="104262" hidden="1"/>
    <row r="104263" hidden="1"/>
    <row r="104264" hidden="1"/>
    <row r="104265" hidden="1"/>
    <row r="104266" hidden="1"/>
    <row r="104267" hidden="1"/>
    <row r="104268" hidden="1"/>
    <row r="104269" hidden="1"/>
    <row r="104270" hidden="1"/>
    <row r="104271" hidden="1"/>
    <row r="104272" hidden="1"/>
    <row r="104273" hidden="1"/>
    <row r="104274" hidden="1"/>
    <row r="104275" hidden="1"/>
    <row r="104276" hidden="1"/>
    <row r="104277" hidden="1"/>
    <row r="104278" hidden="1"/>
    <row r="104279" hidden="1"/>
    <row r="104280" hidden="1"/>
    <row r="104281" hidden="1"/>
    <row r="104282" hidden="1"/>
    <row r="104283" hidden="1"/>
    <row r="104284" hidden="1"/>
    <row r="104285" hidden="1"/>
    <row r="104286" hidden="1"/>
    <row r="104287" hidden="1"/>
    <row r="104288" hidden="1"/>
    <row r="104289" hidden="1"/>
    <row r="104290" hidden="1"/>
    <row r="104291" hidden="1"/>
    <row r="104292" hidden="1"/>
    <row r="104293" hidden="1"/>
    <row r="104294" hidden="1"/>
    <row r="104295" hidden="1"/>
    <row r="104296" hidden="1"/>
    <row r="104297" hidden="1"/>
    <row r="104298" hidden="1"/>
    <row r="104299" hidden="1"/>
    <row r="104300" hidden="1"/>
    <row r="104301" hidden="1"/>
    <row r="104302" hidden="1"/>
    <row r="104303" hidden="1"/>
    <row r="104304" hidden="1"/>
    <row r="104305" hidden="1"/>
    <row r="104306" hidden="1"/>
    <row r="104307" hidden="1"/>
    <row r="104308" hidden="1"/>
    <row r="104309" hidden="1"/>
    <row r="104310" hidden="1"/>
    <row r="104311" hidden="1"/>
    <row r="104312" hidden="1"/>
    <row r="104313" hidden="1"/>
    <row r="104314" hidden="1"/>
    <row r="104315" hidden="1"/>
    <row r="104316" hidden="1"/>
    <row r="104317" hidden="1"/>
    <row r="104318" hidden="1"/>
    <row r="104319" hidden="1"/>
    <row r="104320" hidden="1"/>
    <row r="104321" hidden="1"/>
    <row r="104322" hidden="1"/>
    <row r="104323" hidden="1"/>
    <row r="104324" hidden="1"/>
    <row r="104325" hidden="1"/>
    <row r="104326" hidden="1"/>
    <row r="104327" hidden="1"/>
    <row r="104328" hidden="1"/>
    <row r="104329" hidden="1"/>
    <row r="104330" hidden="1"/>
    <row r="104331" hidden="1"/>
    <row r="104332" hidden="1"/>
    <row r="104333" hidden="1"/>
    <row r="104334" hidden="1"/>
    <row r="104335" hidden="1"/>
    <row r="104336" hidden="1"/>
    <row r="104337" hidden="1"/>
    <row r="104338" hidden="1"/>
    <row r="104339" hidden="1"/>
    <row r="104340" hidden="1"/>
    <row r="104341" hidden="1"/>
    <row r="104342" hidden="1"/>
    <row r="104343" hidden="1"/>
    <row r="104344" hidden="1"/>
    <row r="104345" hidden="1"/>
    <row r="104346" hidden="1"/>
    <row r="104347" hidden="1"/>
    <row r="104348" hidden="1"/>
    <row r="104349" hidden="1"/>
    <row r="104350" hidden="1"/>
    <row r="104351" hidden="1"/>
    <row r="104352" hidden="1"/>
    <row r="104353" hidden="1"/>
    <row r="104354" hidden="1"/>
    <row r="104355" hidden="1"/>
    <row r="104356" hidden="1"/>
    <row r="104357" hidden="1"/>
    <row r="104358" hidden="1"/>
    <row r="104359" hidden="1"/>
    <row r="104360" hidden="1"/>
    <row r="104361" hidden="1"/>
    <row r="104362" hidden="1"/>
    <row r="104363" hidden="1"/>
    <row r="104364" hidden="1"/>
    <row r="104365" hidden="1"/>
    <row r="104366" hidden="1"/>
    <row r="104367" hidden="1"/>
    <row r="104368" hidden="1"/>
    <row r="104369" hidden="1"/>
    <row r="104370" hidden="1"/>
    <row r="104371" hidden="1"/>
    <row r="104372" hidden="1"/>
    <row r="104373" hidden="1"/>
    <row r="104374" hidden="1"/>
    <row r="104375" hidden="1"/>
    <row r="104376" hidden="1"/>
    <row r="104377" hidden="1"/>
    <row r="104378" hidden="1"/>
    <row r="104379" hidden="1"/>
    <row r="104380" hidden="1"/>
    <row r="104381" hidden="1"/>
    <row r="104382" hidden="1"/>
    <row r="104383" hidden="1"/>
    <row r="104384" hidden="1"/>
    <row r="104385" hidden="1"/>
    <row r="104386" hidden="1"/>
    <row r="104387" hidden="1"/>
    <row r="104388" hidden="1"/>
    <row r="104389" hidden="1"/>
    <row r="104390" hidden="1"/>
    <row r="104391" hidden="1"/>
    <row r="104392" hidden="1"/>
    <row r="104393" hidden="1"/>
    <row r="104394" hidden="1"/>
    <row r="104395" hidden="1"/>
    <row r="104396" hidden="1"/>
    <row r="104397" hidden="1"/>
    <row r="104398" hidden="1"/>
    <row r="104399" hidden="1"/>
    <row r="104400" hidden="1"/>
    <row r="104401" hidden="1"/>
    <row r="104402" hidden="1"/>
    <row r="104403" hidden="1"/>
    <row r="104404" hidden="1"/>
    <row r="104405" hidden="1"/>
    <row r="104406" hidden="1"/>
    <row r="104407" hidden="1"/>
    <row r="104408" hidden="1"/>
    <row r="104409" hidden="1"/>
    <row r="104410" hidden="1"/>
    <row r="104411" hidden="1"/>
    <row r="104412" hidden="1"/>
    <row r="104413" hidden="1"/>
    <row r="104414" hidden="1"/>
    <row r="104415" hidden="1"/>
    <row r="104416" hidden="1"/>
    <row r="104417" hidden="1"/>
    <row r="104418" hidden="1"/>
    <row r="104419" hidden="1"/>
    <row r="104420" hidden="1"/>
    <row r="104421" hidden="1"/>
    <row r="104422" hidden="1"/>
    <row r="104423" hidden="1"/>
    <row r="104424" hidden="1"/>
    <row r="104425" hidden="1"/>
    <row r="104426" hidden="1"/>
    <row r="104427" hidden="1"/>
    <row r="104428" hidden="1"/>
    <row r="104429" hidden="1"/>
    <row r="104430" hidden="1"/>
    <row r="104431" hidden="1"/>
    <row r="104432" hidden="1"/>
    <row r="104433" hidden="1"/>
    <row r="104434" hidden="1"/>
    <row r="104435" hidden="1"/>
    <row r="104436" hidden="1"/>
    <row r="104437" hidden="1"/>
    <row r="104438" hidden="1"/>
    <row r="104439" hidden="1"/>
    <row r="104440" hidden="1"/>
    <row r="104441" hidden="1"/>
    <row r="104442" hidden="1"/>
    <row r="104443" hidden="1"/>
    <row r="104444" hidden="1"/>
    <row r="104445" hidden="1"/>
    <row r="104446" hidden="1"/>
    <row r="104447" hidden="1"/>
    <row r="104448" hidden="1"/>
    <row r="104449" hidden="1"/>
    <row r="104450" hidden="1"/>
    <row r="104451" hidden="1"/>
    <row r="104452" hidden="1"/>
    <row r="104453" hidden="1"/>
    <row r="104454" hidden="1"/>
    <row r="104455" hidden="1"/>
    <row r="104456" hidden="1"/>
    <row r="104457" hidden="1"/>
    <row r="104458" hidden="1"/>
    <row r="104459" hidden="1"/>
    <row r="104460" hidden="1"/>
    <row r="104461" hidden="1"/>
    <row r="104462" hidden="1"/>
    <row r="104463" hidden="1"/>
    <row r="104464" hidden="1"/>
    <row r="104465" hidden="1"/>
    <row r="104466" hidden="1"/>
    <row r="104467" hidden="1"/>
    <row r="104468" hidden="1"/>
    <row r="104469" hidden="1"/>
    <row r="104470" hidden="1"/>
    <row r="104471" hidden="1"/>
    <row r="104472" hidden="1"/>
    <row r="104473" hidden="1"/>
    <row r="104474" hidden="1"/>
    <row r="104475" hidden="1"/>
    <row r="104476" hidden="1"/>
    <row r="104477" hidden="1"/>
    <row r="104478" hidden="1"/>
    <row r="104479" hidden="1"/>
    <row r="104480" hidden="1"/>
    <row r="104481" hidden="1"/>
    <row r="104482" hidden="1"/>
    <row r="104483" hidden="1"/>
    <row r="104484" hidden="1"/>
    <row r="104485" hidden="1"/>
    <row r="104486" hidden="1"/>
    <row r="104487" hidden="1"/>
    <row r="104488" hidden="1"/>
    <row r="104489" hidden="1"/>
    <row r="104490" hidden="1"/>
    <row r="104491" hidden="1"/>
    <row r="104492" hidden="1"/>
    <row r="104493" hidden="1"/>
    <row r="104494" hidden="1"/>
    <row r="104495" hidden="1"/>
    <row r="104496" hidden="1"/>
    <row r="104497" hidden="1"/>
    <row r="104498" hidden="1"/>
    <row r="104499" hidden="1"/>
    <row r="104500" hidden="1"/>
    <row r="104501" hidden="1"/>
    <row r="104502" hidden="1"/>
    <row r="104503" hidden="1"/>
    <row r="104504" hidden="1"/>
    <row r="104505" hidden="1"/>
    <row r="104506" hidden="1"/>
    <row r="104507" hidden="1"/>
    <row r="104508" hidden="1"/>
    <row r="104509" hidden="1"/>
    <row r="104510" hidden="1"/>
    <row r="104511" hidden="1"/>
    <row r="104512" hidden="1"/>
    <row r="104513" hidden="1"/>
    <row r="104514" hidden="1"/>
    <row r="104515" hidden="1"/>
    <row r="104516" hidden="1"/>
    <row r="104517" hidden="1"/>
    <row r="104518" hidden="1"/>
    <row r="104519" hidden="1"/>
    <row r="104520" hidden="1"/>
    <row r="104521" hidden="1"/>
    <row r="104522" hidden="1"/>
    <row r="104523" hidden="1"/>
    <row r="104524" hidden="1"/>
    <row r="104525" hidden="1"/>
    <row r="104526" hidden="1"/>
    <row r="104527" hidden="1"/>
    <row r="104528" hidden="1"/>
    <row r="104529" hidden="1"/>
    <row r="104530" hidden="1"/>
    <row r="104531" hidden="1"/>
    <row r="104532" hidden="1"/>
    <row r="104533" hidden="1"/>
    <row r="104534" hidden="1"/>
    <row r="104535" hidden="1"/>
    <row r="104536" hidden="1"/>
    <row r="104537" hidden="1"/>
    <row r="104538" hidden="1"/>
    <row r="104539" hidden="1"/>
    <row r="104540" hidden="1"/>
    <row r="104541" hidden="1"/>
    <row r="104542" hidden="1"/>
    <row r="104543" hidden="1"/>
    <row r="104544" hidden="1"/>
    <row r="104545" hidden="1"/>
    <row r="104546" hidden="1"/>
    <row r="104547" hidden="1"/>
    <row r="104548" hidden="1"/>
    <row r="104549" hidden="1"/>
    <row r="104550" hidden="1"/>
    <row r="104551" hidden="1"/>
    <row r="104552" hidden="1"/>
    <row r="104553" hidden="1"/>
    <row r="104554" hidden="1"/>
    <row r="104555" hidden="1"/>
    <row r="104556" hidden="1"/>
    <row r="104557" hidden="1"/>
    <row r="104558" hidden="1"/>
    <row r="104559" hidden="1"/>
    <row r="104560" hidden="1"/>
    <row r="104561" hidden="1"/>
    <row r="104562" hidden="1"/>
    <row r="104563" hidden="1"/>
    <row r="104564" hidden="1"/>
    <row r="104565" hidden="1"/>
    <row r="104566" hidden="1"/>
    <row r="104567" hidden="1"/>
    <row r="104568" hidden="1"/>
    <row r="104569" hidden="1"/>
    <row r="104570" hidden="1"/>
    <row r="104571" hidden="1"/>
    <row r="104572" hidden="1"/>
    <row r="104573" hidden="1"/>
    <row r="104574" hidden="1"/>
    <row r="104575" hidden="1"/>
    <row r="104576" hidden="1"/>
    <row r="104577" hidden="1"/>
    <row r="104578" hidden="1"/>
    <row r="104579" hidden="1"/>
    <row r="104580" hidden="1"/>
    <row r="104581" hidden="1"/>
    <row r="104582" hidden="1"/>
    <row r="104583" hidden="1"/>
    <row r="104584" hidden="1"/>
    <row r="104585" hidden="1"/>
    <row r="104586" hidden="1"/>
    <row r="104587" hidden="1"/>
    <row r="104588" hidden="1"/>
    <row r="104589" hidden="1"/>
    <row r="104590" hidden="1"/>
    <row r="104591" hidden="1"/>
    <row r="104592" hidden="1"/>
    <row r="104593" hidden="1"/>
    <row r="104594" hidden="1"/>
    <row r="104595" hidden="1"/>
    <row r="104596" hidden="1"/>
    <row r="104597" hidden="1"/>
    <row r="104598" hidden="1"/>
    <row r="104599" hidden="1"/>
    <row r="104600" hidden="1"/>
    <row r="104601" hidden="1"/>
    <row r="104602" hidden="1"/>
    <row r="104603" hidden="1"/>
    <row r="104604" hidden="1"/>
    <row r="104605" hidden="1"/>
    <row r="104606" hidden="1"/>
    <row r="104607" hidden="1"/>
    <row r="104608" hidden="1"/>
    <row r="104609" hidden="1"/>
    <row r="104610" hidden="1"/>
    <row r="104611" hidden="1"/>
    <row r="104612" hidden="1"/>
    <row r="104613" hidden="1"/>
    <row r="104614" hidden="1"/>
    <row r="104615" hidden="1"/>
    <row r="104616" hidden="1"/>
    <row r="104617" hidden="1"/>
    <row r="104618" hidden="1"/>
    <row r="104619" hidden="1"/>
    <row r="104620" hidden="1"/>
    <row r="104621" hidden="1"/>
    <row r="104622" hidden="1"/>
    <row r="104623" hidden="1"/>
    <row r="104624" hidden="1"/>
    <row r="104625" hidden="1"/>
    <row r="104626" hidden="1"/>
    <row r="104627" hidden="1"/>
    <row r="104628" hidden="1"/>
    <row r="104629" hidden="1"/>
    <row r="104630" hidden="1"/>
    <row r="104631" hidden="1"/>
    <row r="104632" hidden="1"/>
    <row r="104633" hidden="1"/>
    <row r="104634" hidden="1"/>
    <row r="104635" hidden="1"/>
    <row r="104636" hidden="1"/>
    <row r="104637" hidden="1"/>
    <row r="104638" hidden="1"/>
    <row r="104639" hidden="1"/>
    <row r="104640" hidden="1"/>
    <row r="104641" hidden="1"/>
    <row r="104642" hidden="1"/>
    <row r="104643" hidden="1"/>
    <row r="104644" hidden="1"/>
    <row r="104645" hidden="1"/>
    <row r="104646" hidden="1"/>
    <row r="104647" hidden="1"/>
    <row r="104648" hidden="1"/>
    <row r="104649" hidden="1"/>
    <row r="104650" hidden="1"/>
    <row r="104651" hidden="1"/>
    <row r="104652" hidden="1"/>
    <row r="104653" hidden="1"/>
    <row r="104654" hidden="1"/>
    <row r="104655" hidden="1"/>
    <row r="104656" hidden="1"/>
    <row r="104657" hidden="1"/>
    <row r="104658" hidden="1"/>
    <row r="104659" hidden="1"/>
    <row r="104660" hidden="1"/>
    <row r="104661" hidden="1"/>
    <row r="104662" hidden="1"/>
    <row r="104663" hidden="1"/>
    <row r="104664" hidden="1"/>
    <row r="104665" hidden="1"/>
    <row r="104666" hidden="1"/>
    <row r="104667" hidden="1"/>
    <row r="104668" hidden="1"/>
    <row r="104669" hidden="1"/>
    <row r="104670" hidden="1"/>
    <row r="104671" hidden="1"/>
    <row r="104672" hidden="1"/>
    <row r="104673" hidden="1"/>
    <row r="104674" hidden="1"/>
    <row r="104675" hidden="1"/>
    <row r="104676" hidden="1"/>
    <row r="104677" hidden="1"/>
    <row r="104678" hidden="1"/>
    <row r="104679" hidden="1"/>
    <row r="104680" hidden="1"/>
    <row r="104681" hidden="1"/>
    <row r="104682" hidden="1"/>
    <row r="104683" hidden="1"/>
    <row r="104684" hidden="1"/>
    <row r="104685" hidden="1"/>
    <row r="104686" hidden="1"/>
    <row r="104687" hidden="1"/>
    <row r="104688" hidden="1"/>
    <row r="104689" hidden="1"/>
    <row r="104690" hidden="1"/>
    <row r="104691" hidden="1"/>
    <row r="104692" hidden="1"/>
    <row r="104693" hidden="1"/>
    <row r="104694" hidden="1"/>
    <row r="104695" hidden="1"/>
    <row r="104696" hidden="1"/>
    <row r="104697" hidden="1"/>
    <row r="104698" hidden="1"/>
    <row r="104699" hidden="1"/>
    <row r="104700" hidden="1"/>
    <row r="104701" hidden="1"/>
    <row r="104702" hidden="1"/>
    <row r="104703" hidden="1"/>
    <row r="104704" hidden="1"/>
    <row r="104705" hidden="1"/>
    <row r="104706" hidden="1"/>
    <row r="104707" hidden="1"/>
    <row r="104708" hidden="1"/>
    <row r="104709" hidden="1"/>
    <row r="104710" hidden="1"/>
    <row r="104711" hidden="1"/>
    <row r="104712" hidden="1"/>
    <row r="104713" hidden="1"/>
    <row r="104714" hidden="1"/>
    <row r="104715" hidden="1"/>
    <row r="104716" hidden="1"/>
    <row r="104717" hidden="1"/>
    <row r="104718" hidden="1"/>
    <row r="104719" hidden="1"/>
    <row r="104720" hidden="1"/>
    <row r="104721" hidden="1"/>
    <row r="104722" hidden="1"/>
    <row r="104723" hidden="1"/>
    <row r="104724" hidden="1"/>
    <row r="104725" hidden="1"/>
    <row r="104726" hidden="1"/>
    <row r="104727" hidden="1"/>
    <row r="104728" hidden="1"/>
    <row r="104729" hidden="1"/>
    <row r="104730" hidden="1"/>
    <row r="104731" hidden="1"/>
    <row r="104732" hidden="1"/>
    <row r="104733" hidden="1"/>
    <row r="104734" hidden="1"/>
    <row r="104735" hidden="1"/>
    <row r="104736" hidden="1"/>
    <row r="104737" hidden="1"/>
    <row r="104738" hidden="1"/>
    <row r="104739" hidden="1"/>
    <row r="104740" hidden="1"/>
    <row r="104741" hidden="1"/>
    <row r="104742" hidden="1"/>
    <row r="104743" hidden="1"/>
    <row r="104744" hidden="1"/>
    <row r="104745" hidden="1"/>
    <row r="104746" hidden="1"/>
    <row r="104747" hidden="1"/>
    <row r="104748" hidden="1"/>
    <row r="104749" hidden="1"/>
    <row r="104750" hidden="1"/>
    <row r="104751" hidden="1"/>
    <row r="104752" hidden="1"/>
    <row r="104753" hidden="1"/>
    <row r="104754" hidden="1"/>
    <row r="104755" hidden="1"/>
    <row r="104756" hidden="1"/>
    <row r="104757" hidden="1"/>
    <row r="104758" hidden="1"/>
    <row r="104759" hidden="1"/>
    <row r="104760" hidden="1"/>
    <row r="104761" hidden="1"/>
    <row r="104762" hidden="1"/>
    <row r="104763" hidden="1"/>
    <row r="104764" hidden="1"/>
    <row r="104765" hidden="1"/>
    <row r="104766" hidden="1"/>
    <row r="104767" hidden="1"/>
    <row r="104768" hidden="1"/>
    <row r="104769" hidden="1"/>
    <row r="104770" hidden="1"/>
    <row r="104771" hidden="1"/>
    <row r="104772" hidden="1"/>
    <row r="104773" hidden="1"/>
    <row r="104774" hidden="1"/>
    <row r="104775" hidden="1"/>
    <row r="104776" hidden="1"/>
    <row r="104777" hidden="1"/>
    <row r="104778" hidden="1"/>
    <row r="104779" hidden="1"/>
    <row r="104780" hidden="1"/>
    <row r="104781" hidden="1"/>
    <row r="104782" hidden="1"/>
    <row r="104783" hidden="1"/>
    <row r="104784" hidden="1"/>
    <row r="104785" hidden="1"/>
    <row r="104786" hidden="1"/>
    <row r="104787" hidden="1"/>
    <row r="104788" hidden="1"/>
    <row r="104789" hidden="1"/>
    <row r="104790" hidden="1"/>
    <row r="104791" hidden="1"/>
    <row r="104792" hidden="1"/>
    <row r="104793" hidden="1"/>
    <row r="104794" hidden="1"/>
    <row r="104795" hidden="1"/>
    <row r="104796" hidden="1"/>
    <row r="104797" hidden="1"/>
    <row r="104798" hidden="1"/>
    <row r="104799" hidden="1"/>
    <row r="104800" hidden="1"/>
    <row r="104801" hidden="1"/>
    <row r="104802" hidden="1"/>
    <row r="104803" hidden="1"/>
    <row r="104804" hidden="1"/>
    <row r="104805" hidden="1"/>
    <row r="104806" hidden="1"/>
    <row r="104807" hidden="1"/>
    <row r="104808" hidden="1"/>
    <row r="104809" hidden="1"/>
    <row r="104810" hidden="1"/>
    <row r="104811" hidden="1"/>
    <row r="104812" hidden="1"/>
    <row r="104813" hidden="1"/>
    <row r="104814" hidden="1"/>
    <row r="104815" hidden="1"/>
    <row r="104816" hidden="1"/>
    <row r="104817" hidden="1"/>
    <row r="104818" hidden="1"/>
    <row r="104819" hidden="1"/>
    <row r="104820" hidden="1"/>
    <row r="104821" hidden="1"/>
    <row r="104822" hidden="1"/>
    <row r="104823" hidden="1"/>
    <row r="104824" hidden="1"/>
    <row r="104825" hidden="1"/>
    <row r="104826" hidden="1"/>
    <row r="104827" hidden="1"/>
    <row r="104828" hidden="1"/>
    <row r="104829" hidden="1"/>
    <row r="104830" hidden="1"/>
    <row r="104831" hidden="1"/>
    <row r="104832" hidden="1"/>
    <row r="104833" hidden="1"/>
    <row r="104834" hidden="1"/>
    <row r="104835" hidden="1"/>
    <row r="104836" hidden="1"/>
    <row r="104837" hidden="1"/>
    <row r="104838" hidden="1"/>
    <row r="104839" hidden="1"/>
    <row r="104840" hidden="1"/>
    <row r="104841" hidden="1"/>
    <row r="104842" hidden="1"/>
    <row r="104843" hidden="1"/>
    <row r="104844" hidden="1"/>
    <row r="104845" hidden="1"/>
    <row r="104846" hidden="1"/>
    <row r="104847" hidden="1"/>
    <row r="104848" hidden="1"/>
    <row r="104849" hidden="1"/>
    <row r="104850" hidden="1"/>
    <row r="104851" hidden="1"/>
    <row r="104852" hidden="1"/>
    <row r="104853" hidden="1"/>
    <row r="104854" hidden="1"/>
    <row r="104855" hidden="1"/>
    <row r="104856" hidden="1"/>
    <row r="104857" hidden="1"/>
    <row r="104858" hidden="1"/>
    <row r="104859" hidden="1"/>
    <row r="104860" hidden="1"/>
    <row r="104861" hidden="1"/>
    <row r="104862" hidden="1"/>
    <row r="104863" hidden="1"/>
    <row r="104864" hidden="1"/>
    <row r="104865" hidden="1"/>
    <row r="104866" hidden="1"/>
    <row r="104867" hidden="1"/>
    <row r="104868" hidden="1"/>
    <row r="104869" hidden="1"/>
    <row r="104870" hidden="1"/>
    <row r="104871" hidden="1"/>
    <row r="104872" hidden="1"/>
    <row r="104873" hidden="1"/>
    <row r="104874" hidden="1"/>
    <row r="104875" hidden="1"/>
    <row r="104876" hidden="1"/>
    <row r="104877" hidden="1"/>
    <row r="104878" hidden="1"/>
    <row r="104879" hidden="1"/>
    <row r="104880" hidden="1"/>
    <row r="104881" hidden="1"/>
    <row r="104882" hidden="1"/>
    <row r="104883" hidden="1"/>
    <row r="104884" hidden="1"/>
    <row r="104885" hidden="1"/>
    <row r="104886" hidden="1"/>
    <row r="104887" hidden="1"/>
    <row r="104888" hidden="1"/>
    <row r="104889" hidden="1"/>
    <row r="104890" hidden="1"/>
    <row r="104891" hidden="1"/>
    <row r="104892" hidden="1"/>
    <row r="104893" hidden="1"/>
    <row r="104894" hidden="1"/>
    <row r="104895" hidden="1"/>
    <row r="104896" hidden="1"/>
    <row r="104897" hidden="1"/>
    <row r="104898" hidden="1"/>
    <row r="104899" hidden="1"/>
    <row r="104900" hidden="1"/>
    <row r="104901" hidden="1"/>
    <row r="104902" hidden="1"/>
    <row r="104903" hidden="1"/>
    <row r="104904" hidden="1"/>
    <row r="104905" hidden="1"/>
    <row r="104906" hidden="1"/>
    <row r="104907" hidden="1"/>
    <row r="104908" hidden="1"/>
    <row r="104909" hidden="1"/>
    <row r="104910" hidden="1"/>
    <row r="104911" hidden="1"/>
    <row r="104912" hidden="1"/>
    <row r="104913" hidden="1"/>
    <row r="104914" hidden="1"/>
    <row r="104915" hidden="1"/>
    <row r="104916" hidden="1"/>
    <row r="104917" hidden="1"/>
    <row r="104918" hidden="1"/>
    <row r="104919" hidden="1"/>
    <row r="104920" hidden="1"/>
    <row r="104921" hidden="1"/>
    <row r="104922" hidden="1"/>
    <row r="104923" hidden="1"/>
    <row r="104924" hidden="1"/>
    <row r="104925" hidden="1"/>
    <row r="104926" hidden="1"/>
    <row r="104927" hidden="1"/>
    <row r="104928" hidden="1"/>
    <row r="104929" hidden="1"/>
    <row r="104930" hidden="1"/>
    <row r="104931" hidden="1"/>
    <row r="104932" hidden="1"/>
    <row r="104933" hidden="1"/>
    <row r="104934" hidden="1"/>
    <row r="104935" hidden="1"/>
    <row r="104936" hidden="1"/>
    <row r="104937" hidden="1"/>
    <row r="104938" hidden="1"/>
    <row r="104939" hidden="1"/>
    <row r="104940" hidden="1"/>
    <row r="104941" hidden="1"/>
    <row r="104942" hidden="1"/>
    <row r="104943" hidden="1"/>
    <row r="104944" hidden="1"/>
    <row r="104945" hidden="1"/>
    <row r="104946" hidden="1"/>
    <row r="104947" hidden="1"/>
    <row r="104948" hidden="1"/>
    <row r="104949" hidden="1"/>
    <row r="104950" hidden="1"/>
    <row r="104951" hidden="1"/>
    <row r="104952" hidden="1"/>
    <row r="104953" hidden="1"/>
    <row r="104954" hidden="1"/>
    <row r="104955" hidden="1"/>
    <row r="104956" hidden="1"/>
    <row r="104957" hidden="1"/>
    <row r="104958" hidden="1"/>
    <row r="104959" hidden="1"/>
    <row r="104960" hidden="1"/>
    <row r="104961" hidden="1"/>
    <row r="104962" hidden="1"/>
    <row r="104963" hidden="1"/>
    <row r="104964" hidden="1"/>
    <row r="104965" hidden="1"/>
    <row r="104966" hidden="1"/>
    <row r="104967" hidden="1"/>
    <row r="104968" hidden="1"/>
    <row r="104969" hidden="1"/>
    <row r="104970" hidden="1"/>
    <row r="104971" hidden="1"/>
    <row r="104972" hidden="1"/>
    <row r="104973" hidden="1"/>
    <row r="104974" hidden="1"/>
    <row r="104975" hidden="1"/>
    <row r="104976" hidden="1"/>
    <row r="104977" hidden="1"/>
    <row r="104978" hidden="1"/>
    <row r="104979" hidden="1"/>
    <row r="104980" hidden="1"/>
    <row r="104981" hidden="1"/>
    <row r="104982" hidden="1"/>
    <row r="104983" hidden="1"/>
    <row r="104984" hidden="1"/>
    <row r="104985" hidden="1"/>
    <row r="104986" hidden="1"/>
    <row r="104987" hidden="1"/>
    <row r="104988" hidden="1"/>
    <row r="104989" hidden="1"/>
    <row r="104990" hidden="1"/>
    <row r="104991" hidden="1"/>
    <row r="104992" hidden="1"/>
    <row r="104993" hidden="1"/>
    <row r="104994" hidden="1"/>
    <row r="104995" hidden="1"/>
    <row r="104996" hidden="1"/>
    <row r="104997" hidden="1"/>
    <row r="104998" hidden="1"/>
    <row r="104999" hidden="1"/>
    <row r="105000" hidden="1"/>
    <row r="105001" hidden="1"/>
    <row r="105002" hidden="1"/>
    <row r="105003" hidden="1"/>
    <row r="105004" hidden="1"/>
    <row r="105005" hidden="1"/>
    <row r="105006" hidden="1"/>
    <row r="105007" hidden="1"/>
    <row r="105008" hidden="1"/>
    <row r="105009" hidden="1"/>
    <row r="105010" hidden="1"/>
    <row r="105011" hidden="1"/>
    <row r="105012" hidden="1"/>
    <row r="105013" hidden="1"/>
    <row r="105014" hidden="1"/>
    <row r="105015" hidden="1"/>
    <row r="105016" hidden="1"/>
    <row r="105017" hidden="1"/>
    <row r="105018" hidden="1"/>
    <row r="105019" hidden="1"/>
    <row r="105020" hidden="1"/>
    <row r="105021" hidden="1"/>
    <row r="105022" hidden="1"/>
    <row r="105023" hidden="1"/>
    <row r="105024" hidden="1"/>
    <row r="105025" hidden="1"/>
    <row r="105026" hidden="1"/>
    <row r="105027" hidden="1"/>
    <row r="105028" hidden="1"/>
    <row r="105029" hidden="1"/>
    <row r="105030" hidden="1"/>
    <row r="105031" hidden="1"/>
    <row r="105032" hidden="1"/>
    <row r="105033" hidden="1"/>
    <row r="105034" hidden="1"/>
    <row r="105035" hidden="1"/>
    <row r="105036" hidden="1"/>
    <row r="105037" hidden="1"/>
    <row r="105038" hidden="1"/>
    <row r="105039" hidden="1"/>
    <row r="105040" hidden="1"/>
    <row r="105041" hidden="1"/>
    <row r="105042" hidden="1"/>
    <row r="105043" hidden="1"/>
    <row r="105044" hidden="1"/>
    <row r="105045" hidden="1"/>
    <row r="105046" hidden="1"/>
    <row r="105047" hidden="1"/>
    <row r="105048" hidden="1"/>
    <row r="105049" hidden="1"/>
    <row r="105050" hidden="1"/>
    <row r="105051" hidden="1"/>
    <row r="105052" hidden="1"/>
    <row r="105053" hidden="1"/>
    <row r="105054" hidden="1"/>
    <row r="105055" hidden="1"/>
    <row r="105056" hidden="1"/>
    <row r="105057" hidden="1"/>
    <row r="105058" hidden="1"/>
    <row r="105059" hidden="1"/>
    <row r="105060" hidden="1"/>
    <row r="105061" hidden="1"/>
    <row r="105062" hidden="1"/>
    <row r="105063" hidden="1"/>
    <row r="105064" hidden="1"/>
    <row r="105065" hidden="1"/>
    <row r="105066" hidden="1"/>
    <row r="105067" hidden="1"/>
    <row r="105068" hidden="1"/>
    <row r="105069" hidden="1"/>
    <row r="105070" hidden="1"/>
    <row r="105071" hidden="1"/>
    <row r="105072" hidden="1"/>
    <row r="105073" hidden="1"/>
    <row r="105074" hidden="1"/>
    <row r="105075" hidden="1"/>
    <row r="105076" hidden="1"/>
    <row r="105077" hidden="1"/>
    <row r="105078" hidden="1"/>
    <row r="105079" hidden="1"/>
    <row r="105080" hidden="1"/>
    <row r="105081" hidden="1"/>
    <row r="105082" hidden="1"/>
    <row r="105083" hidden="1"/>
    <row r="105084" hidden="1"/>
    <row r="105085" hidden="1"/>
    <row r="105086" hidden="1"/>
    <row r="105087" hidden="1"/>
    <row r="105088" hidden="1"/>
    <row r="105089" hidden="1"/>
    <row r="105090" hidden="1"/>
    <row r="105091" hidden="1"/>
    <row r="105092" hidden="1"/>
    <row r="105093" hidden="1"/>
    <row r="105094" hidden="1"/>
    <row r="105095" hidden="1"/>
    <row r="105096" hidden="1"/>
    <row r="105097" hidden="1"/>
    <row r="105098" hidden="1"/>
    <row r="105099" hidden="1"/>
    <row r="105100" hidden="1"/>
    <row r="105101" hidden="1"/>
    <row r="105102" hidden="1"/>
    <row r="105103" hidden="1"/>
    <row r="105104" hidden="1"/>
    <row r="105105" hidden="1"/>
    <row r="105106" hidden="1"/>
    <row r="105107" hidden="1"/>
    <row r="105108" hidden="1"/>
    <row r="105109" hidden="1"/>
    <row r="105110" hidden="1"/>
    <row r="105111" hidden="1"/>
    <row r="105112" hidden="1"/>
    <row r="105113" hidden="1"/>
    <row r="105114" hidden="1"/>
    <row r="105115" hidden="1"/>
    <row r="105116" hidden="1"/>
    <row r="105117" hidden="1"/>
    <row r="105118" hidden="1"/>
    <row r="105119" hidden="1"/>
    <row r="105120" hidden="1"/>
    <row r="105121" hidden="1"/>
    <row r="105122" hidden="1"/>
    <row r="105123" hidden="1"/>
    <row r="105124" hidden="1"/>
    <row r="105125" hidden="1"/>
    <row r="105126" hidden="1"/>
    <row r="105127" hidden="1"/>
    <row r="105128" hidden="1"/>
    <row r="105129" hidden="1"/>
    <row r="105130" hidden="1"/>
    <row r="105131" hidden="1"/>
    <row r="105132" hidden="1"/>
    <row r="105133" hidden="1"/>
    <row r="105134" hidden="1"/>
    <row r="105135" hidden="1"/>
    <row r="105136" hidden="1"/>
    <row r="105137" hidden="1"/>
    <row r="105138" hidden="1"/>
    <row r="105139" hidden="1"/>
    <row r="105140" hidden="1"/>
    <row r="105141" hidden="1"/>
    <row r="105142" hidden="1"/>
    <row r="105143" hidden="1"/>
    <row r="105144" hidden="1"/>
    <row r="105145" hidden="1"/>
    <row r="105146" hidden="1"/>
    <row r="105147" hidden="1"/>
    <row r="105148" hidden="1"/>
    <row r="105149" hidden="1"/>
    <row r="105150" hidden="1"/>
    <row r="105151" hidden="1"/>
    <row r="105152" hidden="1"/>
    <row r="105153" hidden="1"/>
    <row r="105154" hidden="1"/>
    <row r="105155" hidden="1"/>
    <row r="105156" hidden="1"/>
    <row r="105157" hidden="1"/>
    <row r="105158" hidden="1"/>
    <row r="105159" hidden="1"/>
    <row r="105160" hidden="1"/>
    <row r="105161" hidden="1"/>
    <row r="105162" hidden="1"/>
    <row r="105163" hidden="1"/>
    <row r="105164" hidden="1"/>
    <row r="105165" hidden="1"/>
    <row r="105166" hidden="1"/>
    <row r="105167" hidden="1"/>
    <row r="105168" hidden="1"/>
    <row r="105169" hidden="1"/>
    <row r="105170" hidden="1"/>
    <row r="105171" hidden="1"/>
    <row r="105172" hidden="1"/>
    <row r="105173" hidden="1"/>
    <row r="105174" hidden="1"/>
    <row r="105175" hidden="1"/>
    <row r="105176" hidden="1"/>
    <row r="105177" hidden="1"/>
    <row r="105178" hidden="1"/>
    <row r="105179" hidden="1"/>
    <row r="105180" hidden="1"/>
    <row r="105181" hidden="1"/>
    <row r="105182" hidden="1"/>
    <row r="105183" hidden="1"/>
    <row r="105184" hidden="1"/>
    <row r="105185" hidden="1"/>
    <row r="105186" hidden="1"/>
    <row r="105187" hidden="1"/>
    <row r="105188" hidden="1"/>
    <row r="105189" hidden="1"/>
    <row r="105190" hidden="1"/>
    <row r="105191" hidden="1"/>
    <row r="105192" hidden="1"/>
    <row r="105193" hidden="1"/>
    <row r="105194" hidden="1"/>
    <row r="105195" hidden="1"/>
    <row r="105196" hidden="1"/>
    <row r="105197" hidden="1"/>
    <row r="105198" hidden="1"/>
    <row r="105199" hidden="1"/>
    <row r="105200" hidden="1"/>
    <row r="105201" hidden="1"/>
    <row r="105202" hidden="1"/>
    <row r="105203" hidden="1"/>
    <row r="105204" hidden="1"/>
    <row r="105205" hidden="1"/>
    <row r="105206" hidden="1"/>
    <row r="105207" hidden="1"/>
    <row r="105208" hidden="1"/>
    <row r="105209" hidden="1"/>
    <row r="105210" hidden="1"/>
    <row r="105211" hidden="1"/>
    <row r="105212" hidden="1"/>
    <row r="105213" hidden="1"/>
    <row r="105214" hidden="1"/>
    <row r="105215" hidden="1"/>
    <row r="105216" hidden="1"/>
    <row r="105217" hidden="1"/>
    <row r="105218" hidden="1"/>
    <row r="105219" hidden="1"/>
    <row r="105220" hidden="1"/>
    <row r="105221" hidden="1"/>
    <row r="105222" hidden="1"/>
    <row r="105223" hidden="1"/>
    <row r="105224" hidden="1"/>
    <row r="105225" hidden="1"/>
    <row r="105226" hidden="1"/>
    <row r="105227" hidden="1"/>
    <row r="105228" hidden="1"/>
    <row r="105229" hidden="1"/>
    <row r="105230" hidden="1"/>
    <row r="105231" hidden="1"/>
    <row r="105232" hidden="1"/>
    <row r="105233" hidden="1"/>
    <row r="105234" hidden="1"/>
    <row r="105235" hidden="1"/>
    <row r="105236" hidden="1"/>
    <row r="105237" hidden="1"/>
    <row r="105238" hidden="1"/>
    <row r="105239" hidden="1"/>
    <row r="105240" hidden="1"/>
    <row r="105241" hidden="1"/>
    <row r="105242" hidden="1"/>
    <row r="105243" hidden="1"/>
    <row r="105244" hidden="1"/>
    <row r="105245" hidden="1"/>
    <row r="105246" hidden="1"/>
    <row r="105247" hidden="1"/>
    <row r="105248" hidden="1"/>
    <row r="105249" hidden="1"/>
    <row r="105250" hidden="1"/>
    <row r="105251" hidden="1"/>
    <row r="105252" hidden="1"/>
    <row r="105253" hidden="1"/>
    <row r="105254" hidden="1"/>
    <row r="105255" hidden="1"/>
    <row r="105256" hidden="1"/>
    <row r="105257" hidden="1"/>
    <row r="105258" hidden="1"/>
    <row r="105259" hidden="1"/>
    <row r="105260" hidden="1"/>
    <row r="105261" hidden="1"/>
    <row r="105262" hidden="1"/>
    <row r="105263" hidden="1"/>
    <row r="105264" hidden="1"/>
    <row r="105265" hidden="1"/>
    <row r="105266" hidden="1"/>
    <row r="105267" hidden="1"/>
    <row r="105268" hidden="1"/>
    <row r="105269" hidden="1"/>
    <row r="105270" hidden="1"/>
    <row r="105271" hidden="1"/>
    <row r="105272" hidden="1"/>
    <row r="105273" hidden="1"/>
    <row r="105274" hidden="1"/>
    <row r="105275" hidden="1"/>
    <row r="105276" hidden="1"/>
    <row r="105277" hidden="1"/>
    <row r="105278" hidden="1"/>
    <row r="105279" hidden="1"/>
    <row r="105280" hidden="1"/>
    <row r="105281" hidden="1"/>
    <row r="105282" hidden="1"/>
    <row r="105283" hidden="1"/>
    <row r="105284" hidden="1"/>
    <row r="105285" hidden="1"/>
    <row r="105286" hidden="1"/>
    <row r="105287" hidden="1"/>
    <row r="105288" hidden="1"/>
    <row r="105289" hidden="1"/>
    <row r="105290" hidden="1"/>
    <row r="105291" hidden="1"/>
    <row r="105292" hidden="1"/>
    <row r="105293" hidden="1"/>
    <row r="105294" hidden="1"/>
    <row r="105295" hidden="1"/>
    <row r="105296" hidden="1"/>
    <row r="105297" hidden="1"/>
    <row r="105298" hidden="1"/>
    <row r="105299" hidden="1"/>
    <row r="105300" hidden="1"/>
    <row r="105301" hidden="1"/>
    <row r="105302" hidden="1"/>
    <row r="105303" hidden="1"/>
    <row r="105304" hidden="1"/>
    <row r="105305" hidden="1"/>
    <row r="105306" hidden="1"/>
    <row r="105307" hidden="1"/>
    <row r="105308" hidden="1"/>
    <row r="105309" hidden="1"/>
    <row r="105310" hidden="1"/>
    <row r="105311" hidden="1"/>
    <row r="105312" hidden="1"/>
    <row r="105313" hidden="1"/>
    <row r="105314" hidden="1"/>
    <row r="105315" hidden="1"/>
    <row r="105316" hidden="1"/>
    <row r="105317" hidden="1"/>
    <row r="105318" hidden="1"/>
    <row r="105319" hidden="1"/>
    <row r="105320" hidden="1"/>
    <row r="105321" hidden="1"/>
    <row r="105322" hidden="1"/>
    <row r="105323" hidden="1"/>
    <row r="105324" hidden="1"/>
    <row r="105325" hidden="1"/>
    <row r="105326" hidden="1"/>
    <row r="105327" hidden="1"/>
    <row r="105328" hidden="1"/>
    <row r="105329" hidden="1"/>
    <row r="105330" hidden="1"/>
    <row r="105331" hidden="1"/>
    <row r="105332" hidden="1"/>
    <row r="105333" hidden="1"/>
    <row r="105334" hidden="1"/>
    <row r="105335" hidden="1"/>
    <row r="105336" hidden="1"/>
    <row r="105337" hidden="1"/>
    <row r="105338" hidden="1"/>
    <row r="105339" hidden="1"/>
    <row r="105340" hidden="1"/>
    <row r="105341" hidden="1"/>
    <row r="105342" hidden="1"/>
    <row r="105343" hidden="1"/>
    <row r="105344" hidden="1"/>
    <row r="105345" hidden="1"/>
    <row r="105346" hidden="1"/>
    <row r="105347" hidden="1"/>
    <row r="105348" hidden="1"/>
    <row r="105349" hidden="1"/>
    <row r="105350" hidden="1"/>
    <row r="105351" hidden="1"/>
    <row r="105352" hidden="1"/>
    <row r="105353" hidden="1"/>
    <row r="105354" hidden="1"/>
    <row r="105355" hidden="1"/>
    <row r="105356" hidden="1"/>
    <row r="105357" hidden="1"/>
    <row r="105358" hidden="1"/>
    <row r="105359" hidden="1"/>
    <row r="105360" hidden="1"/>
    <row r="105361" hidden="1"/>
    <row r="105362" hidden="1"/>
    <row r="105363" hidden="1"/>
    <row r="105364" hidden="1"/>
    <row r="105365" hidden="1"/>
    <row r="105366" hidden="1"/>
    <row r="105367" hidden="1"/>
    <row r="105368" hidden="1"/>
    <row r="105369" hidden="1"/>
    <row r="105370" hidden="1"/>
    <row r="105371" hidden="1"/>
    <row r="105372" hidden="1"/>
    <row r="105373" hidden="1"/>
    <row r="105374" hidden="1"/>
    <row r="105375" hidden="1"/>
    <row r="105376" hidden="1"/>
    <row r="105377" hidden="1"/>
    <row r="105378" hidden="1"/>
    <row r="105379" hidden="1"/>
    <row r="105380" hidden="1"/>
    <row r="105381" hidden="1"/>
    <row r="105382" hidden="1"/>
    <row r="105383" hidden="1"/>
    <row r="105384" hidden="1"/>
    <row r="105385" hidden="1"/>
    <row r="105386" hidden="1"/>
    <row r="105387" hidden="1"/>
    <row r="105388" hidden="1"/>
    <row r="105389" hidden="1"/>
    <row r="105390" hidden="1"/>
    <row r="105391" hidden="1"/>
    <row r="105392" hidden="1"/>
    <row r="105393" hidden="1"/>
    <row r="105394" hidden="1"/>
    <row r="105395" hidden="1"/>
    <row r="105396" hidden="1"/>
    <row r="105397" hidden="1"/>
    <row r="105398" hidden="1"/>
    <row r="105399" hidden="1"/>
    <row r="105400" hidden="1"/>
    <row r="105401" hidden="1"/>
    <row r="105402" hidden="1"/>
    <row r="105403" hidden="1"/>
    <row r="105404" hidden="1"/>
    <row r="105405" hidden="1"/>
    <row r="105406" hidden="1"/>
    <row r="105407" hidden="1"/>
    <row r="105408" hidden="1"/>
    <row r="105409" hidden="1"/>
    <row r="105410" hidden="1"/>
    <row r="105411" hidden="1"/>
    <row r="105412" hidden="1"/>
    <row r="105413" hidden="1"/>
    <row r="105414" hidden="1"/>
    <row r="105415" hidden="1"/>
    <row r="105416" hidden="1"/>
    <row r="105417" hidden="1"/>
    <row r="105418" hidden="1"/>
    <row r="105419" hidden="1"/>
    <row r="105420" hidden="1"/>
    <row r="105421" hidden="1"/>
    <row r="105422" hidden="1"/>
    <row r="105423" hidden="1"/>
    <row r="105424" hidden="1"/>
    <row r="105425" hidden="1"/>
    <row r="105426" hidden="1"/>
    <row r="105427" hidden="1"/>
    <row r="105428" hidden="1"/>
    <row r="105429" hidden="1"/>
    <row r="105430" hidden="1"/>
    <row r="105431" hidden="1"/>
    <row r="105432" hidden="1"/>
    <row r="105433" hidden="1"/>
    <row r="105434" hidden="1"/>
    <row r="105435" hidden="1"/>
    <row r="105436" hidden="1"/>
    <row r="105437" hidden="1"/>
    <row r="105438" hidden="1"/>
    <row r="105439" hidden="1"/>
    <row r="105440" hidden="1"/>
    <row r="105441" hidden="1"/>
    <row r="105442" hidden="1"/>
    <row r="105443" hidden="1"/>
    <row r="105444" hidden="1"/>
    <row r="105445" hidden="1"/>
    <row r="105446" hidden="1"/>
    <row r="105447" hidden="1"/>
    <row r="105448" hidden="1"/>
    <row r="105449" hidden="1"/>
    <row r="105450" hidden="1"/>
    <row r="105451" hidden="1"/>
    <row r="105452" hidden="1"/>
    <row r="105453" hidden="1"/>
    <row r="105454" hidden="1"/>
    <row r="105455" hidden="1"/>
    <row r="105456" hidden="1"/>
    <row r="105457" hidden="1"/>
    <row r="105458" hidden="1"/>
    <row r="105459" hidden="1"/>
    <row r="105460" hidden="1"/>
    <row r="105461" hidden="1"/>
    <row r="105462" hidden="1"/>
    <row r="105463" hidden="1"/>
    <row r="105464" hidden="1"/>
    <row r="105465" hidden="1"/>
    <row r="105466" hidden="1"/>
    <row r="105467" hidden="1"/>
    <row r="105468" hidden="1"/>
    <row r="105469" hidden="1"/>
    <row r="105470" hidden="1"/>
    <row r="105471" hidden="1"/>
    <row r="105472" hidden="1"/>
    <row r="105473" hidden="1"/>
    <row r="105474" hidden="1"/>
    <row r="105475" hidden="1"/>
    <row r="105476" hidden="1"/>
    <row r="105477" hidden="1"/>
    <row r="105478" hidden="1"/>
    <row r="105479" hidden="1"/>
    <row r="105480" hidden="1"/>
    <row r="105481" hidden="1"/>
    <row r="105482" hidden="1"/>
    <row r="105483" hidden="1"/>
    <row r="105484" hidden="1"/>
    <row r="105485" hidden="1"/>
    <row r="105486" hidden="1"/>
    <row r="105487" hidden="1"/>
    <row r="105488" hidden="1"/>
    <row r="105489" hidden="1"/>
    <row r="105490" hidden="1"/>
    <row r="105491" hidden="1"/>
    <row r="105492" hidden="1"/>
    <row r="105493" hidden="1"/>
    <row r="105494" hidden="1"/>
    <row r="105495" hidden="1"/>
    <row r="105496" hidden="1"/>
    <row r="105497" hidden="1"/>
    <row r="105498" hidden="1"/>
    <row r="105499" hidden="1"/>
    <row r="105500" hidden="1"/>
    <row r="105501" hidden="1"/>
    <row r="105502" hidden="1"/>
    <row r="105503" hidden="1"/>
    <row r="105504" hidden="1"/>
    <row r="105505" hidden="1"/>
    <row r="105506" hidden="1"/>
    <row r="105507" hidden="1"/>
    <row r="105508" hidden="1"/>
    <row r="105509" hidden="1"/>
    <row r="105510" hidden="1"/>
    <row r="105511" hidden="1"/>
    <row r="105512" hidden="1"/>
    <row r="105513" hidden="1"/>
    <row r="105514" hidden="1"/>
    <row r="105515" hidden="1"/>
    <row r="105516" hidden="1"/>
    <row r="105517" hidden="1"/>
    <row r="105518" hidden="1"/>
    <row r="105519" hidden="1"/>
    <row r="105520" hidden="1"/>
    <row r="105521" hidden="1"/>
    <row r="105522" hidden="1"/>
    <row r="105523" hidden="1"/>
    <row r="105524" hidden="1"/>
    <row r="105525" hidden="1"/>
    <row r="105526" hidden="1"/>
    <row r="105527" hidden="1"/>
    <row r="105528" hidden="1"/>
    <row r="105529" hidden="1"/>
    <row r="105530" hidden="1"/>
    <row r="105531" hidden="1"/>
    <row r="105532" hidden="1"/>
    <row r="105533" hidden="1"/>
    <row r="105534" hidden="1"/>
    <row r="105535" hidden="1"/>
    <row r="105536" hidden="1"/>
    <row r="105537" hidden="1"/>
    <row r="105538" hidden="1"/>
    <row r="105539" hidden="1"/>
    <row r="105540" hidden="1"/>
    <row r="105541" hidden="1"/>
    <row r="105542" hidden="1"/>
    <row r="105543" hidden="1"/>
    <row r="105544" hidden="1"/>
    <row r="105545" hidden="1"/>
    <row r="105546" hidden="1"/>
    <row r="105547" hidden="1"/>
    <row r="105548" hidden="1"/>
    <row r="105549" hidden="1"/>
    <row r="105550" hidden="1"/>
    <row r="105551" hidden="1"/>
    <row r="105552" hidden="1"/>
    <row r="105553" hidden="1"/>
    <row r="105554" hidden="1"/>
    <row r="105555" hidden="1"/>
    <row r="105556" hidden="1"/>
    <row r="105557" hidden="1"/>
    <row r="105558" hidden="1"/>
    <row r="105559" hidden="1"/>
    <row r="105560" hidden="1"/>
    <row r="105561" hidden="1"/>
    <row r="105562" hidden="1"/>
    <row r="105563" hidden="1"/>
    <row r="105564" hidden="1"/>
    <row r="105565" hidden="1"/>
    <row r="105566" hidden="1"/>
    <row r="105567" hidden="1"/>
    <row r="105568" hidden="1"/>
    <row r="105569" hidden="1"/>
    <row r="105570" hidden="1"/>
    <row r="105571" hidden="1"/>
    <row r="105572" hidden="1"/>
    <row r="105573" hidden="1"/>
    <row r="105574" hidden="1"/>
    <row r="105575" hidden="1"/>
    <row r="105576" hidden="1"/>
    <row r="105577" hidden="1"/>
    <row r="105578" hidden="1"/>
    <row r="105579" hidden="1"/>
    <row r="105580" hidden="1"/>
    <row r="105581" hidden="1"/>
    <row r="105582" hidden="1"/>
    <row r="105583" hidden="1"/>
    <row r="105584" hidden="1"/>
    <row r="105585" hidden="1"/>
    <row r="105586" hidden="1"/>
    <row r="105587" hidden="1"/>
    <row r="105588" hidden="1"/>
    <row r="105589" hidden="1"/>
    <row r="105590" hidden="1"/>
    <row r="105591" hidden="1"/>
    <row r="105592" hidden="1"/>
    <row r="105593" hidden="1"/>
    <row r="105594" hidden="1"/>
    <row r="105595" hidden="1"/>
    <row r="105596" hidden="1"/>
    <row r="105597" hidden="1"/>
    <row r="105598" hidden="1"/>
    <row r="105599" hidden="1"/>
    <row r="105600" hidden="1"/>
    <row r="105601" hidden="1"/>
    <row r="105602" hidden="1"/>
    <row r="105603" hidden="1"/>
    <row r="105604" hidden="1"/>
    <row r="105605" hidden="1"/>
    <row r="105606" hidden="1"/>
    <row r="105607" hidden="1"/>
    <row r="105608" hidden="1"/>
    <row r="105609" hidden="1"/>
    <row r="105610" hidden="1"/>
    <row r="105611" hidden="1"/>
    <row r="105612" hidden="1"/>
    <row r="105613" hidden="1"/>
    <row r="105614" hidden="1"/>
    <row r="105615" hidden="1"/>
    <row r="105616" hidden="1"/>
    <row r="105617" hidden="1"/>
    <row r="105618" hidden="1"/>
    <row r="105619" hidden="1"/>
    <row r="105620" hidden="1"/>
    <row r="105621" hidden="1"/>
    <row r="105622" hidden="1"/>
    <row r="105623" hidden="1"/>
    <row r="105624" hidden="1"/>
    <row r="105625" hidden="1"/>
    <row r="105626" hidden="1"/>
    <row r="105627" hidden="1"/>
    <row r="105628" hidden="1"/>
    <row r="105629" hidden="1"/>
    <row r="105630" hidden="1"/>
    <row r="105631" hidden="1"/>
    <row r="105632" hidden="1"/>
    <row r="105633" hidden="1"/>
    <row r="105634" hidden="1"/>
    <row r="105635" hidden="1"/>
    <row r="105636" hidden="1"/>
    <row r="105637" hidden="1"/>
    <row r="105638" hidden="1"/>
    <row r="105639" hidden="1"/>
    <row r="105640" hidden="1"/>
    <row r="105641" hidden="1"/>
    <row r="105642" hidden="1"/>
    <row r="105643" hidden="1"/>
    <row r="105644" hidden="1"/>
    <row r="105645" hidden="1"/>
    <row r="105646" hidden="1"/>
    <row r="105647" hidden="1"/>
    <row r="105648" hidden="1"/>
    <row r="105649" hidden="1"/>
    <row r="105650" hidden="1"/>
    <row r="105651" hidden="1"/>
    <row r="105652" hidden="1"/>
    <row r="105653" hidden="1"/>
    <row r="105654" hidden="1"/>
    <row r="105655" hidden="1"/>
    <row r="105656" hidden="1"/>
    <row r="105657" hidden="1"/>
    <row r="105658" hidden="1"/>
    <row r="105659" hidden="1"/>
    <row r="105660" hidden="1"/>
    <row r="105661" hidden="1"/>
    <row r="105662" hidden="1"/>
    <row r="105663" hidden="1"/>
    <row r="105664" hidden="1"/>
    <row r="105665" hidden="1"/>
    <row r="105666" hidden="1"/>
    <row r="105667" hidden="1"/>
    <row r="105668" hidden="1"/>
    <row r="105669" hidden="1"/>
    <row r="105670" hidden="1"/>
    <row r="105671" hidden="1"/>
    <row r="105672" hidden="1"/>
    <row r="105673" hidden="1"/>
    <row r="105674" hidden="1"/>
    <row r="105675" hidden="1"/>
    <row r="105676" hidden="1"/>
    <row r="105677" hidden="1"/>
    <row r="105678" hidden="1"/>
    <row r="105679" hidden="1"/>
    <row r="105680" hidden="1"/>
    <row r="105681" hidden="1"/>
    <row r="105682" hidden="1"/>
    <row r="105683" hidden="1"/>
    <row r="105684" hidden="1"/>
    <row r="105685" hidden="1"/>
    <row r="105686" hidden="1"/>
    <row r="105687" hidden="1"/>
    <row r="105688" hidden="1"/>
    <row r="105689" hidden="1"/>
    <row r="105690" hidden="1"/>
    <row r="105691" hidden="1"/>
    <row r="105692" hidden="1"/>
    <row r="105693" hidden="1"/>
    <row r="105694" hidden="1"/>
    <row r="105695" hidden="1"/>
    <row r="105696" hidden="1"/>
    <row r="105697" hidden="1"/>
    <row r="105698" hidden="1"/>
    <row r="105699" hidden="1"/>
    <row r="105700" hidden="1"/>
    <row r="105701" hidden="1"/>
    <row r="105702" hidden="1"/>
    <row r="105703" hidden="1"/>
    <row r="105704" hidden="1"/>
    <row r="105705" hidden="1"/>
    <row r="105706" hidden="1"/>
    <row r="105707" hidden="1"/>
    <row r="105708" hidden="1"/>
    <row r="105709" hidden="1"/>
    <row r="105710" hidden="1"/>
    <row r="105711" hidden="1"/>
    <row r="105712" hidden="1"/>
    <row r="105713" hidden="1"/>
    <row r="105714" hidden="1"/>
    <row r="105715" hidden="1"/>
    <row r="105716" hidden="1"/>
    <row r="105717" hidden="1"/>
    <row r="105718" hidden="1"/>
    <row r="105719" hidden="1"/>
    <row r="105720" hidden="1"/>
    <row r="105721" hidden="1"/>
    <row r="105722" hidden="1"/>
    <row r="105723" hidden="1"/>
    <row r="105724" hidden="1"/>
    <row r="105725" hidden="1"/>
    <row r="105726" hidden="1"/>
    <row r="105727" hidden="1"/>
    <row r="105728" hidden="1"/>
    <row r="105729" hidden="1"/>
    <row r="105730" hidden="1"/>
    <row r="105731" hidden="1"/>
    <row r="105732" hidden="1"/>
    <row r="105733" hidden="1"/>
    <row r="105734" hidden="1"/>
    <row r="105735" hidden="1"/>
    <row r="105736" hidden="1"/>
    <row r="105737" hidden="1"/>
    <row r="105738" hidden="1"/>
    <row r="105739" hidden="1"/>
    <row r="105740" hidden="1"/>
    <row r="105741" hidden="1"/>
    <row r="105742" hidden="1"/>
    <row r="105743" hidden="1"/>
    <row r="105744" hidden="1"/>
    <row r="105745" hidden="1"/>
    <row r="105746" hidden="1"/>
    <row r="105747" hidden="1"/>
    <row r="105748" hidden="1"/>
    <row r="105749" hidden="1"/>
    <row r="105750" hidden="1"/>
    <row r="105751" hidden="1"/>
    <row r="105752" hidden="1"/>
    <row r="105753" hidden="1"/>
    <row r="105754" hidden="1"/>
    <row r="105755" hidden="1"/>
    <row r="105756" hidden="1"/>
    <row r="105757" hidden="1"/>
    <row r="105758" hidden="1"/>
    <row r="105759" hidden="1"/>
    <row r="105760" hidden="1"/>
    <row r="105761" hidden="1"/>
    <row r="105762" hidden="1"/>
    <row r="105763" hidden="1"/>
    <row r="105764" hidden="1"/>
    <row r="105765" hidden="1"/>
    <row r="105766" hidden="1"/>
    <row r="105767" hidden="1"/>
    <row r="105768" hidden="1"/>
    <row r="105769" hidden="1"/>
    <row r="105770" hidden="1"/>
    <row r="105771" hidden="1"/>
    <row r="105772" hidden="1"/>
    <row r="105773" hidden="1"/>
    <row r="105774" hidden="1"/>
    <row r="105775" hidden="1"/>
    <row r="105776" hidden="1"/>
    <row r="105777" hidden="1"/>
    <row r="105778" hidden="1"/>
    <row r="105779" hidden="1"/>
    <row r="105780" hidden="1"/>
    <row r="105781" hidden="1"/>
    <row r="105782" hidden="1"/>
    <row r="105783" hidden="1"/>
    <row r="105784" hidden="1"/>
    <row r="105785" hidden="1"/>
    <row r="105786" hidden="1"/>
    <row r="105787" hidden="1"/>
    <row r="105788" hidden="1"/>
    <row r="105789" hidden="1"/>
    <row r="105790" hidden="1"/>
    <row r="105791" hidden="1"/>
    <row r="105792" hidden="1"/>
    <row r="105793" hidden="1"/>
    <row r="105794" hidden="1"/>
    <row r="105795" hidden="1"/>
    <row r="105796" hidden="1"/>
    <row r="105797" hidden="1"/>
    <row r="105798" hidden="1"/>
    <row r="105799" hidden="1"/>
    <row r="105800" hidden="1"/>
    <row r="105801" hidden="1"/>
    <row r="105802" hidden="1"/>
    <row r="105803" hidden="1"/>
    <row r="105804" hidden="1"/>
    <row r="105805" hidden="1"/>
    <row r="105806" hidden="1"/>
    <row r="105807" hidden="1"/>
    <row r="105808" hidden="1"/>
    <row r="105809" hidden="1"/>
    <row r="105810" hidden="1"/>
    <row r="105811" hidden="1"/>
    <row r="105812" hidden="1"/>
    <row r="105813" hidden="1"/>
    <row r="105814" hidden="1"/>
    <row r="105815" hidden="1"/>
    <row r="105816" hidden="1"/>
    <row r="105817" hidden="1"/>
    <row r="105818" hidden="1"/>
    <row r="105819" hidden="1"/>
    <row r="105820" hidden="1"/>
    <row r="105821" hidden="1"/>
    <row r="105822" hidden="1"/>
    <row r="105823" hidden="1"/>
    <row r="105824" hidden="1"/>
    <row r="105825" hidden="1"/>
    <row r="105826" hidden="1"/>
    <row r="105827" hidden="1"/>
    <row r="105828" hidden="1"/>
    <row r="105829" hidden="1"/>
    <row r="105830" hidden="1"/>
    <row r="105831" hidden="1"/>
    <row r="105832" hidden="1"/>
    <row r="105833" hidden="1"/>
    <row r="105834" hidden="1"/>
    <row r="105835" hidden="1"/>
    <row r="105836" hidden="1"/>
    <row r="105837" hidden="1"/>
    <row r="105838" hidden="1"/>
    <row r="105839" hidden="1"/>
    <row r="105840" hidden="1"/>
    <row r="105841" hidden="1"/>
    <row r="105842" hidden="1"/>
    <row r="105843" hidden="1"/>
    <row r="105844" hidden="1"/>
    <row r="105845" hidden="1"/>
    <row r="105846" hidden="1"/>
    <row r="105847" hidden="1"/>
    <row r="105848" hidden="1"/>
    <row r="105849" hidden="1"/>
    <row r="105850" hidden="1"/>
    <row r="105851" hidden="1"/>
    <row r="105852" hidden="1"/>
    <row r="105853" hidden="1"/>
    <row r="105854" hidden="1"/>
    <row r="105855" hidden="1"/>
    <row r="105856" hidden="1"/>
    <row r="105857" hidden="1"/>
    <row r="105858" hidden="1"/>
    <row r="105859" hidden="1"/>
    <row r="105860" hidden="1"/>
    <row r="105861" hidden="1"/>
    <row r="105862" hidden="1"/>
    <row r="105863" hidden="1"/>
    <row r="105864" hidden="1"/>
    <row r="105865" hidden="1"/>
    <row r="105866" hidden="1"/>
    <row r="105867" hidden="1"/>
    <row r="105868" hidden="1"/>
    <row r="105869" hidden="1"/>
    <row r="105870" hidden="1"/>
    <row r="105871" hidden="1"/>
    <row r="105872" hidden="1"/>
    <row r="105873" hidden="1"/>
    <row r="105874" hidden="1"/>
    <row r="105875" hidden="1"/>
    <row r="105876" hidden="1"/>
    <row r="105877" hidden="1"/>
    <row r="105878" hidden="1"/>
    <row r="105879" hidden="1"/>
    <row r="105880" hidden="1"/>
    <row r="105881" hidden="1"/>
    <row r="105882" hidden="1"/>
    <row r="105883" hidden="1"/>
    <row r="105884" hidden="1"/>
    <row r="105885" hidden="1"/>
    <row r="105886" hidden="1"/>
    <row r="105887" hidden="1"/>
    <row r="105888" hidden="1"/>
    <row r="105889" hidden="1"/>
    <row r="105890" hidden="1"/>
    <row r="105891" hidden="1"/>
    <row r="105892" hidden="1"/>
    <row r="105893" hidden="1"/>
    <row r="105894" hidden="1"/>
    <row r="105895" hidden="1"/>
    <row r="105896" hidden="1"/>
    <row r="105897" hidden="1"/>
    <row r="105898" hidden="1"/>
    <row r="105899" hidden="1"/>
    <row r="105900" hidden="1"/>
    <row r="105901" hidden="1"/>
    <row r="105902" hidden="1"/>
    <row r="105903" hidden="1"/>
    <row r="105904" hidden="1"/>
    <row r="105905" hidden="1"/>
    <row r="105906" hidden="1"/>
    <row r="105907" hidden="1"/>
    <row r="105908" hidden="1"/>
    <row r="105909" hidden="1"/>
    <row r="105910" hidden="1"/>
    <row r="105911" hidden="1"/>
    <row r="105912" hidden="1"/>
    <row r="105913" hidden="1"/>
    <row r="105914" hidden="1"/>
    <row r="105915" hidden="1"/>
    <row r="105916" hidden="1"/>
    <row r="105917" hidden="1"/>
    <row r="105918" hidden="1"/>
    <row r="105919" hidden="1"/>
    <row r="105920" hidden="1"/>
    <row r="105921" hidden="1"/>
    <row r="105922" hidden="1"/>
    <row r="105923" hidden="1"/>
    <row r="105924" hidden="1"/>
    <row r="105925" hidden="1"/>
    <row r="105926" hidden="1"/>
    <row r="105927" hidden="1"/>
    <row r="105928" hidden="1"/>
    <row r="105929" hidden="1"/>
    <row r="105930" hidden="1"/>
    <row r="105931" hidden="1"/>
    <row r="105932" hidden="1"/>
    <row r="105933" hidden="1"/>
    <row r="105934" hidden="1"/>
    <row r="105935" hidden="1"/>
    <row r="105936" hidden="1"/>
    <row r="105937" hidden="1"/>
    <row r="105938" hidden="1"/>
    <row r="105939" hidden="1"/>
    <row r="105940" hidden="1"/>
    <row r="105941" hidden="1"/>
    <row r="105942" hidden="1"/>
    <row r="105943" hidden="1"/>
    <row r="105944" hidden="1"/>
    <row r="105945" hidden="1"/>
    <row r="105946" hidden="1"/>
    <row r="105947" hidden="1"/>
    <row r="105948" hidden="1"/>
    <row r="105949" hidden="1"/>
    <row r="105950" hidden="1"/>
    <row r="105951" hidden="1"/>
    <row r="105952" hidden="1"/>
    <row r="105953" hidden="1"/>
    <row r="105954" hidden="1"/>
    <row r="105955" hidden="1"/>
    <row r="105956" hidden="1"/>
    <row r="105957" hidden="1"/>
    <row r="105958" hidden="1"/>
    <row r="105959" hidden="1"/>
    <row r="105960" hidden="1"/>
    <row r="105961" hidden="1"/>
    <row r="105962" hidden="1"/>
    <row r="105963" hidden="1"/>
    <row r="105964" hidden="1"/>
    <row r="105965" hidden="1"/>
    <row r="105966" hidden="1"/>
    <row r="105967" hidden="1"/>
    <row r="105968" hidden="1"/>
    <row r="105969" hidden="1"/>
    <row r="105970" hidden="1"/>
    <row r="105971" hidden="1"/>
    <row r="105972" hidden="1"/>
    <row r="105973" hidden="1"/>
    <row r="105974" hidden="1"/>
    <row r="105975" hidden="1"/>
    <row r="105976" hidden="1"/>
    <row r="105977" hidden="1"/>
    <row r="105978" hidden="1"/>
    <row r="105979" hidden="1"/>
    <row r="105980" hidden="1"/>
    <row r="105981" hidden="1"/>
    <row r="105982" hidden="1"/>
    <row r="105983" hidden="1"/>
    <row r="105984" hidden="1"/>
    <row r="105985" hidden="1"/>
    <row r="105986" hidden="1"/>
    <row r="105987" hidden="1"/>
    <row r="105988" hidden="1"/>
    <row r="105989" hidden="1"/>
    <row r="105990" hidden="1"/>
    <row r="105991" hidden="1"/>
    <row r="105992" hidden="1"/>
    <row r="105993" hidden="1"/>
    <row r="105994" hidden="1"/>
    <row r="105995" hidden="1"/>
    <row r="105996" hidden="1"/>
    <row r="105997" hidden="1"/>
    <row r="105998" hidden="1"/>
    <row r="105999" hidden="1"/>
    <row r="106000" hidden="1"/>
    <row r="106001" hidden="1"/>
    <row r="106002" hidden="1"/>
    <row r="106003" hidden="1"/>
    <row r="106004" hidden="1"/>
    <row r="106005" hidden="1"/>
    <row r="106006" hidden="1"/>
    <row r="106007" hidden="1"/>
    <row r="106008" hidden="1"/>
    <row r="106009" hidden="1"/>
    <row r="106010" hidden="1"/>
    <row r="106011" hidden="1"/>
    <row r="106012" hidden="1"/>
    <row r="106013" hidden="1"/>
    <row r="106014" hidden="1"/>
    <row r="106015" hidden="1"/>
    <row r="106016" hidden="1"/>
    <row r="106017" hidden="1"/>
    <row r="106018" hidden="1"/>
    <row r="106019" hidden="1"/>
    <row r="106020" hidden="1"/>
    <row r="106021" hidden="1"/>
    <row r="106022" hidden="1"/>
    <row r="106023" hidden="1"/>
    <row r="106024" hidden="1"/>
    <row r="106025" hidden="1"/>
    <row r="106026" hidden="1"/>
    <row r="106027" hidden="1"/>
    <row r="106028" hidden="1"/>
    <row r="106029" hidden="1"/>
    <row r="106030" hidden="1"/>
    <row r="106031" hidden="1"/>
    <row r="106032" hidden="1"/>
    <row r="106033" hidden="1"/>
    <row r="106034" hidden="1"/>
    <row r="106035" hidden="1"/>
    <row r="106036" hidden="1"/>
    <row r="106037" hidden="1"/>
    <row r="106038" hidden="1"/>
    <row r="106039" hidden="1"/>
    <row r="106040" hidden="1"/>
    <row r="106041" hidden="1"/>
    <row r="106042" hidden="1"/>
    <row r="106043" hidden="1"/>
    <row r="106044" hidden="1"/>
    <row r="106045" hidden="1"/>
    <row r="106046" hidden="1"/>
    <row r="106047" hidden="1"/>
    <row r="106048" hidden="1"/>
    <row r="106049" hidden="1"/>
    <row r="106050" hidden="1"/>
    <row r="106051" hidden="1"/>
    <row r="106052" hidden="1"/>
    <row r="106053" hidden="1"/>
    <row r="106054" hidden="1"/>
    <row r="106055" hidden="1"/>
    <row r="106056" hidden="1"/>
    <row r="106057" hidden="1"/>
    <row r="106058" hidden="1"/>
    <row r="106059" hidden="1"/>
    <row r="106060" hidden="1"/>
    <row r="106061" hidden="1"/>
    <row r="106062" hidden="1"/>
    <row r="106063" hidden="1"/>
    <row r="106064" hidden="1"/>
    <row r="106065" hidden="1"/>
    <row r="106066" hidden="1"/>
    <row r="106067" hidden="1"/>
    <row r="106068" hidden="1"/>
    <row r="106069" hidden="1"/>
    <row r="106070" hidden="1"/>
    <row r="106071" hidden="1"/>
    <row r="106072" hidden="1"/>
    <row r="106073" hidden="1"/>
    <row r="106074" hidden="1"/>
    <row r="106075" hidden="1"/>
    <row r="106076" hidden="1"/>
    <row r="106077" hidden="1"/>
    <row r="106078" hidden="1"/>
    <row r="106079" hidden="1"/>
    <row r="106080" hidden="1"/>
    <row r="106081" hidden="1"/>
    <row r="106082" hidden="1"/>
    <row r="106083" hidden="1"/>
    <row r="106084" hidden="1"/>
    <row r="106085" hidden="1"/>
    <row r="106086" hidden="1"/>
    <row r="106087" hidden="1"/>
    <row r="106088" hidden="1"/>
    <row r="106089" hidden="1"/>
    <row r="106090" hidden="1"/>
    <row r="106091" hidden="1"/>
    <row r="106092" hidden="1"/>
    <row r="106093" hidden="1"/>
    <row r="106094" hidden="1"/>
    <row r="106095" hidden="1"/>
    <row r="106096" hidden="1"/>
    <row r="106097" hidden="1"/>
    <row r="106098" hidden="1"/>
    <row r="106099" hidden="1"/>
    <row r="106100" hidden="1"/>
    <row r="106101" hidden="1"/>
    <row r="106102" hidden="1"/>
    <row r="106103" hidden="1"/>
    <row r="106104" hidden="1"/>
    <row r="106105" hidden="1"/>
    <row r="106106" hidden="1"/>
    <row r="106107" hidden="1"/>
    <row r="106108" hidden="1"/>
    <row r="106109" hidden="1"/>
    <row r="106110" hidden="1"/>
    <row r="106111" hidden="1"/>
    <row r="106112" hidden="1"/>
    <row r="106113" hidden="1"/>
    <row r="106114" hidden="1"/>
    <row r="106115" hidden="1"/>
    <row r="106116" hidden="1"/>
    <row r="106117" hidden="1"/>
    <row r="106118" hidden="1"/>
    <row r="106119" hidden="1"/>
    <row r="106120" hidden="1"/>
    <row r="106121" hidden="1"/>
    <row r="106122" hidden="1"/>
    <row r="106123" hidden="1"/>
    <row r="106124" hidden="1"/>
    <row r="106125" hidden="1"/>
    <row r="106126" hidden="1"/>
    <row r="106127" hidden="1"/>
    <row r="106128" hidden="1"/>
    <row r="106129" hidden="1"/>
    <row r="106130" hidden="1"/>
    <row r="106131" hidden="1"/>
    <row r="106132" hidden="1"/>
    <row r="106133" hidden="1"/>
    <row r="106134" hidden="1"/>
    <row r="106135" hidden="1"/>
    <row r="106136" hidden="1"/>
    <row r="106137" hidden="1"/>
    <row r="106138" hidden="1"/>
    <row r="106139" hidden="1"/>
    <row r="106140" hidden="1"/>
    <row r="106141" hidden="1"/>
    <row r="106142" hidden="1"/>
    <row r="106143" hidden="1"/>
    <row r="106144" hidden="1"/>
    <row r="106145" hidden="1"/>
    <row r="106146" hidden="1"/>
    <row r="106147" hidden="1"/>
    <row r="106148" hidden="1"/>
    <row r="106149" hidden="1"/>
    <row r="106150" hidden="1"/>
    <row r="106151" hidden="1"/>
    <row r="106152" hidden="1"/>
    <row r="106153" hidden="1"/>
    <row r="106154" hidden="1"/>
    <row r="106155" hidden="1"/>
    <row r="106156" hidden="1"/>
    <row r="106157" hidden="1"/>
    <row r="106158" hidden="1"/>
    <row r="106159" hidden="1"/>
    <row r="106160" hidden="1"/>
    <row r="106161" hidden="1"/>
    <row r="106162" hidden="1"/>
    <row r="106163" hidden="1"/>
    <row r="106164" hidden="1"/>
    <row r="106165" hidden="1"/>
    <row r="106166" hidden="1"/>
    <row r="106167" hidden="1"/>
    <row r="106168" hidden="1"/>
    <row r="106169" hidden="1"/>
    <row r="106170" hidden="1"/>
    <row r="106171" hidden="1"/>
    <row r="106172" hidden="1"/>
    <row r="106173" hidden="1"/>
    <row r="106174" hidden="1"/>
    <row r="106175" hidden="1"/>
    <row r="106176" hidden="1"/>
    <row r="106177" hidden="1"/>
    <row r="106178" hidden="1"/>
    <row r="106179" hidden="1"/>
    <row r="106180" hidden="1"/>
    <row r="106181" hidden="1"/>
    <row r="106182" hidden="1"/>
    <row r="106183" hidden="1"/>
    <row r="106184" hidden="1"/>
    <row r="106185" hidden="1"/>
    <row r="106186" hidden="1"/>
    <row r="106187" hidden="1"/>
    <row r="106188" hidden="1"/>
    <row r="106189" hidden="1"/>
    <row r="106190" hidden="1"/>
    <row r="106191" hidden="1"/>
    <row r="106192" hidden="1"/>
    <row r="106193" hidden="1"/>
    <row r="106194" hidden="1"/>
    <row r="106195" hidden="1"/>
    <row r="106196" hidden="1"/>
    <row r="106197" hidden="1"/>
    <row r="106198" hidden="1"/>
    <row r="106199" hidden="1"/>
    <row r="106200" hidden="1"/>
    <row r="106201" hidden="1"/>
    <row r="106202" hidden="1"/>
    <row r="106203" hidden="1"/>
    <row r="106204" hidden="1"/>
    <row r="106205" hidden="1"/>
    <row r="106206" hidden="1"/>
    <row r="106207" hidden="1"/>
    <row r="106208" hidden="1"/>
    <row r="106209" hidden="1"/>
    <row r="106210" hidden="1"/>
    <row r="106211" hidden="1"/>
    <row r="106212" hidden="1"/>
    <row r="106213" hidden="1"/>
    <row r="106214" hidden="1"/>
    <row r="106215" hidden="1"/>
    <row r="106216" hidden="1"/>
    <row r="106217" hidden="1"/>
    <row r="106218" hidden="1"/>
    <row r="106219" hidden="1"/>
    <row r="106220" hidden="1"/>
    <row r="106221" hidden="1"/>
    <row r="106222" hidden="1"/>
    <row r="106223" hidden="1"/>
    <row r="106224" hidden="1"/>
    <row r="106225" hidden="1"/>
    <row r="106226" hidden="1"/>
    <row r="106227" hidden="1"/>
    <row r="106228" hidden="1"/>
    <row r="106229" hidden="1"/>
    <row r="106230" hidden="1"/>
    <row r="106231" hidden="1"/>
    <row r="106232" hidden="1"/>
    <row r="106233" hidden="1"/>
    <row r="106234" hidden="1"/>
    <row r="106235" hidden="1"/>
    <row r="106236" hidden="1"/>
    <row r="106237" hidden="1"/>
    <row r="106238" hidden="1"/>
    <row r="106239" hidden="1"/>
    <row r="106240" hidden="1"/>
    <row r="106241" hidden="1"/>
    <row r="106242" hidden="1"/>
    <row r="106243" hidden="1"/>
    <row r="106244" hidden="1"/>
    <row r="106245" hidden="1"/>
    <row r="106246" hidden="1"/>
    <row r="106247" hidden="1"/>
    <row r="106248" hidden="1"/>
    <row r="106249" hidden="1"/>
    <row r="106250" hidden="1"/>
    <row r="106251" hidden="1"/>
    <row r="106252" hidden="1"/>
    <row r="106253" hidden="1"/>
    <row r="106254" hidden="1"/>
    <row r="106255" hidden="1"/>
    <row r="106256" hidden="1"/>
    <row r="106257" hidden="1"/>
    <row r="106258" hidden="1"/>
    <row r="106259" hidden="1"/>
    <row r="106260" hidden="1"/>
    <row r="106261" hidden="1"/>
    <row r="106262" hidden="1"/>
    <row r="106263" hidden="1"/>
    <row r="106264" hidden="1"/>
    <row r="106265" hidden="1"/>
    <row r="106266" hidden="1"/>
    <row r="106267" hidden="1"/>
    <row r="106268" hidden="1"/>
    <row r="106269" hidden="1"/>
    <row r="106270" hidden="1"/>
    <row r="106271" hidden="1"/>
    <row r="106272" hidden="1"/>
    <row r="106273" hidden="1"/>
    <row r="106274" hidden="1"/>
    <row r="106275" hidden="1"/>
    <row r="106276" hidden="1"/>
    <row r="106277" hidden="1"/>
    <row r="106278" hidden="1"/>
    <row r="106279" hidden="1"/>
    <row r="106280" hidden="1"/>
    <row r="106281" hidden="1"/>
    <row r="106282" hidden="1"/>
    <row r="106283" hidden="1"/>
    <row r="106284" hidden="1"/>
    <row r="106285" hidden="1"/>
    <row r="106286" hidden="1"/>
    <row r="106287" hidden="1"/>
    <row r="106288" hidden="1"/>
    <row r="106289" hidden="1"/>
    <row r="106290" hidden="1"/>
    <row r="106291" hidden="1"/>
    <row r="106292" hidden="1"/>
    <row r="106293" hidden="1"/>
    <row r="106294" hidden="1"/>
    <row r="106295" hidden="1"/>
    <row r="106296" hidden="1"/>
    <row r="106297" hidden="1"/>
    <row r="106298" hidden="1"/>
    <row r="106299" hidden="1"/>
    <row r="106300" hidden="1"/>
    <row r="106301" hidden="1"/>
    <row r="106302" hidden="1"/>
    <row r="106303" hidden="1"/>
    <row r="106304" hidden="1"/>
    <row r="106305" hidden="1"/>
    <row r="106306" hidden="1"/>
    <row r="106307" hidden="1"/>
    <row r="106308" hidden="1"/>
    <row r="106309" hidden="1"/>
    <row r="106310" hidden="1"/>
    <row r="106311" hidden="1"/>
    <row r="106312" hidden="1"/>
    <row r="106313" hidden="1"/>
    <row r="106314" hidden="1"/>
    <row r="106315" hidden="1"/>
    <row r="106316" hidden="1"/>
    <row r="106317" hidden="1"/>
    <row r="106318" hidden="1"/>
    <row r="106319" hidden="1"/>
    <row r="106320" hidden="1"/>
    <row r="106321" hidden="1"/>
    <row r="106322" hidden="1"/>
    <row r="106323" hidden="1"/>
    <row r="106324" hidden="1"/>
    <row r="106325" hidden="1"/>
    <row r="106326" hidden="1"/>
    <row r="106327" hidden="1"/>
    <row r="106328" hidden="1"/>
    <row r="106329" hidden="1"/>
    <row r="106330" hidden="1"/>
    <row r="106331" hidden="1"/>
    <row r="106332" hidden="1"/>
    <row r="106333" hidden="1"/>
    <row r="106334" hidden="1"/>
    <row r="106335" hidden="1"/>
    <row r="106336" hidden="1"/>
    <row r="106337" hidden="1"/>
    <row r="106338" hidden="1"/>
    <row r="106339" hidden="1"/>
    <row r="106340" hidden="1"/>
    <row r="106341" hidden="1"/>
    <row r="106342" hidden="1"/>
    <row r="106343" hidden="1"/>
    <row r="106344" hidden="1"/>
    <row r="106345" hidden="1"/>
    <row r="106346" hidden="1"/>
    <row r="106347" hidden="1"/>
    <row r="106348" hidden="1"/>
    <row r="106349" hidden="1"/>
    <row r="106350" hidden="1"/>
    <row r="106351" hidden="1"/>
    <row r="106352" hidden="1"/>
    <row r="106353" hidden="1"/>
    <row r="106354" hidden="1"/>
    <row r="106355" hidden="1"/>
    <row r="106356" hidden="1"/>
    <row r="106357" hidden="1"/>
    <row r="106358" hidden="1"/>
    <row r="106359" hidden="1"/>
    <row r="106360" hidden="1"/>
    <row r="106361" hidden="1"/>
    <row r="106362" hidden="1"/>
    <row r="106363" hidden="1"/>
    <row r="106364" hidden="1"/>
    <row r="106365" hidden="1"/>
    <row r="106366" hidden="1"/>
    <row r="106367" hidden="1"/>
    <row r="106368" hidden="1"/>
    <row r="106369" hidden="1"/>
    <row r="106370" hidden="1"/>
    <row r="106371" hidden="1"/>
    <row r="106372" hidden="1"/>
    <row r="106373" hidden="1"/>
    <row r="106374" hidden="1"/>
    <row r="106375" hidden="1"/>
    <row r="106376" hidden="1"/>
    <row r="106377" hidden="1"/>
    <row r="106378" hidden="1"/>
    <row r="106379" hidden="1"/>
    <row r="106380" hidden="1"/>
    <row r="106381" hidden="1"/>
    <row r="106382" hidden="1"/>
    <row r="106383" hidden="1"/>
    <row r="106384" hidden="1"/>
    <row r="106385" hidden="1"/>
    <row r="106386" hidden="1"/>
    <row r="106387" hidden="1"/>
    <row r="106388" hidden="1"/>
    <row r="106389" hidden="1"/>
    <row r="106390" hidden="1"/>
    <row r="106391" hidden="1"/>
    <row r="106392" hidden="1"/>
    <row r="106393" hidden="1"/>
    <row r="106394" hidden="1"/>
    <row r="106395" hidden="1"/>
    <row r="106396" hidden="1"/>
    <row r="106397" hidden="1"/>
    <row r="106398" hidden="1"/>
    <row r="106399" hidden="1"/>
    <row r="106400" hidden="1"/>
    <row r="106401" hidden="1"/>
    <row r="106402" hidden="1"/>
    <row r="106403" hidden="1"/>
    <row r="106404" hidden="1"/>
    <row r="106405" hidden="1"/>
    <row r="106406" hidden="1"/>
    <row r="106407" hidden="1"/>
    <row r="106408" hidden="1"/>
    <row r="106409" hidden="1"/>
    <row r="106410" hidden="1"/>
    <row r="106411" hidden="1"/>
    <row r="106412" hidden="1"/>
    <row r="106413" hidden="1"/>
    <row r="106414" hidden="1"/>
    <row r="106415" hidden="1"/>
    <row r="106416" hidden="1"/>
    <row r="106417" hidden="1"/>
    <row r="106418" hidden="1"/>
    <row r="106419" hidden="1"/>
    <row r="106420" hidden="1"/>
    <row r="106421" hidden="1"/>
    <row r="106422" hidden="1"/>
    <row r="106423" hidden="1"/>
    <row r="106424" hidden="1"/>
    <row r="106425" hidden="1"/>
    <row r="106426" hidden="1"/>
    <row r="106427" hidden="1"/>
    <row r="106428" hidden="1"/>
    <row r="106429" hidden="1"/>
    <row r="106430" hidden="1"/>
    <row r="106431" hidden="1"/>
    <row r="106432" hidden="1"/>
    <row r="106433" hidden="1"/>
    <row r="106434" hidden="1"/>
    <row r="106435" hidden="1"/>
    <row r="106436" hidden="1"/>
    <row r="106437" hidden="1"/>
    <row r="106438" hidden="1"/>
    <row r="106439" hidden="1"/>
    <row r="106440" hidden="1"/>
    <row r="106441" hidden="1"/>
    <row r="106442" hidden="1"/>
    <row r="106443" hidden="1"/>
    <row r="106444" hidden="1"/>
    <row r="106445" hidden="1"/>
    <row r="106446" hidden="1"/>
    <row r="106447" hidden="1"/>
    <row r="106448" hidden="1"/>
    <row r="106449" hidden="1"/>
    <row r="106450" hidden="1"/>
    <row r="106451" hidden="1"/>
    <row r="106452" hidden="1"/>
    <row r="106453" hidden="1"/>
    <row r="106454" hidden="1"/>
    <row r="106455" hidden="1"/>
    <row r="106456" hidden="1"/>
    <row r="106457" hidden="1"/>
    <row r="106458" hidden="1"/>
    <row r="106459" hidden="1"/>
    <row r="106460" hidden="1"/>
    <row r="106461" hidden="1"/>
    <row r="106462" hidden="1"/>
    <row r="106463" hidden="1"/>
    <row r="106464" hidden="1"/>
    <row r="106465" hidden="1"/>
    <row r="106466" hidden="1"/>
    <row r="106467" hidden="1"/>
    <row r="106468" hidden="1"/>
    <row r="106469" hidden="1"/>
    <row r="106470" hidden="1"/>
    <row r="106471" hidden="1"/>
    <row r="106472" hidden="1"/>
    <row r="106473" hidden="1"/>
    <row r="106474" hidden="1"/>
    <row r="106475" hidden="1"/>
    <row r="106476" hidden="1"/>
    <row r="106477" hidden="1"/>
    <row r="106478" hidden="1"/>
    <row r="106479" hidden="1"/>
    <row r="106480" hidden="1"/>
    <row r="106481" hidden="1"/>
    <row r="106482" hidden="1"/>
    <row r="106483" hidden="1"/>
    <row r="106484" hidden="1"/>
    <row r="106485" hidden="1"/>
    <row r="106486" hidden="1"/>
    <row r="106487" hidden="1"/>
    <row r="106488" hidden="1"/>
    <row r="106489" hidden="1"/>
    <row r="106490" hidden="1"/>
    <row r="106491" hidden="1"/>
    <row r="106492" hidden="1"/>
    <row r="106493" hidden="1"/>
    <row r="106494" hidden="1"/>
    <row r="106495" hidden="1"/>
    <row r="106496" hidden="1"/>
    <row r="106497" hidden="1"/>
    <row r="106498" hidden="1"/>
    <row r="106499" hidden="1"/>
    <row r="106500" hidden="1"/>
    <row r="106501" hidden="1"/>
    <row r="106502" hidden="1"/>
    <row r="106503" hidden="1"/>
    <row r="106504" hidden="1"/>
    <row r="106505" hidden="1"/>
    <row r="106506" hidden="1"/>
    <row r="106507" hidden="1"/>
    <row r="106508" hidden="1"/>
    <row r="106509" hidden="1"/>
    <row r="106510" hidden="1"/>
    <row r="106511" hidden="1"/>
    <row r="106512" hidden="1"/>
    <row r="106513" hidden="1"/>
    <row r="106514" hidden="1"/>
    <row r="106515" hidden="1"/>
    <row r="106516" hidden="1"/>
    <row r="106517" hidden="1"/>
    <row r="106518" hidden="1"/>
    <row r="106519" hidden="1"/>
    <row r="106520" hidden="1"/>
    <row r="106521" hidden="1"/>
    <row r="106522" hidden="1"/>
    <row r="106523" hidden="1"/>
    <row r="106524" hidden="1"/>
    <row r="106525" hidden="1"/>
    <row r="106526" hidden="1"/>
    <row r="106527" hidden="1"/>
    <row r="106528" hidden="1"/>
    <row r="106529" hidden="1"/>
    <row r="106530" hidden="1"/>
    <row r="106531" hidden="1"/>
    <row r="106532" hidden="1"/>
    <row r="106533" hidden="1"/>
    <row r="106534" hidden="1"/>
    <row r="106535" hidden="1"/>
    <row r="106536" hidden="1"/>
    <row r="106537" hidden="1"/>
    <row r="106538" hidden="1"/>
    <row r="106539" hidden="1"/>
    <row r="106540" hidden="1"/>
    <row r="106541" hidden="1"/>
    <row r="106542" hidden="1"/>
    <row r="106543" hidden="1"/>
    <row r="106544" hidden="1"/>
    <row r="106545" hidden="1"/>
    <row r="106546" hidden="1"/>
    <row r="106547" hidden="1"/>
    <row r="106548" hidden="1"/>
    <row r="106549" hidden="1"/>
    <row r="106550" hidden="1"/>
    <row r="106551" hidden="1"/>
    <row r="106552" hidden="1"/>
    <row r="106553" hidden="1"/>
    <row r="106554" hidden="1"/>
    <row r="106555" hidden="1"/>
    <row r="106556" hidden="1"/>
    <row r="106557" hidden="1"/>
    <row r="106558" hidden="1"/>
    <row r="106559" hidden="1"/>
    <row r="106560" hidden="1"/>
    <row r="106561" hidden="1"/>
    <row r="106562" hidden="1"/>
    <row r="106563" hidden="1"/>
    <row r="106564" hidden="1"/>
    <row r="106565" hidden="1"/>
    <row r="106566" hidden="1"/>
    <row r="106567" hidden="1"/>
    <row r="106568" hidden="1"/>
    <row r="106569" hidden="1"/>
    <row r="106570" hidden="1"/>
    <row r="106571" hidden="1"/>
    <row r="106572" hidden="1"/>
    <row r="106573" hidden="1"/>
    <row r="106574" hidden="1"/>
    <row r="106575" hidden="1"/>
    <row r="106576" hidden="1"/>
    <row r="106577" hidden="1"/>
    <row r="106578" hidden="1"/>
    <row r="106579" hidden="1"/>
    <row r="106580" hidden="1"/>
    <row r="106581" hidden="1"/>
    <row r="106582" hidden="1"/>
    <row r="106583" hidden="1"/>
    <row r="106584" hidden="1"/>
    <row r="106585" hidden="1"/>
    <row r="106586" hidden="1"/>
    <row r="106587" hidden="1"/>
    <row r="106588" hidden="1"/>
    <row r="106589" hidden="1"/>
    <row r="106590" hidden="1"/>
    <row r="106591" hidden="1"/>
    <row r="106592" hidden="1"/>
    <row r="106593" hidden="1"/>
    <row r="106594" hidden="1"/>
    <row r="106595" hidden="1"/>
    <row r="106596" hidden="1"/>
    <row r="106597" hidden="1"/>
    <row r="106598" hidden="1"/>
    <row r="106599" hidden="1"/>
    <row r="106600" hidden="1"/>
    <row r="106601" hidden="1"/>
    <row r="106602" hidden="1"/>
    <row r="106603" hidden="1"/>
    <row r="106604" hidden="1"/>
    <row r="106605" hidden="1"/>
    <row r="106606" hidden="1"/>
    <row r="106607" hidden="1"/>
    <row r="106608" hidden="1"/>
    <row r="106609" hidden="1"/>
    <row r="106610" hidden="1"/>
    <row r="106611" hidden="1"/>
    <row r="106612" hidden="1"/>
    <row r="106613" hidden="1"/>
    <row r="106614" hidden="1"/>
    <row r="106615" hidden="1"/>
    <row r="106616" hidden="1"/>
    <row r="106617" hidden="1"/>
    <row r="106618" hidden="1"/>
    <row r="106619" hidden="1"/>
    <row r="106620" hidden="1"/>
    <row r="106621" hidden="1"/>
    <row r="106622" hidden="1"/>
    <row r="106623" hidden="1"/>
    <row r="106624" hidden="1"/>
    <row r="106625" hidden="1"/>
    <row r="106626" hidden="1"/>
    <row r="106627" hidden="1"/>
    <row r="106628" hidden="1"/>
    <row r="106629" hidden="1"/>
    <row r="106630" hidden="1"/>
    <row r="106631" hidden="1"/>
    <row r="106632" hidden="1"/>
    <row r="106633" hidden="1"/>
    <row r="106634" hidden="1"/>
    <row r="106635" hidden="1"/>
    <row r="106636" hidden="1"/>
    <row r="106637" hidden="1"/>
    <row r="106638" hidden="1"/>
    <row r="106639" hidden="1"/>
    <row r="106640" hidden="1"/>
    <row r="106641" hidden="1"/>
    <row r="106642" hidden="1"/>
    <row r="106643" hidden="1"/>
    <row r="106644" hidden="1"/>
    <row r="106645" hidden="1"/>
    <row r="106646" hidden="1"/>
    <row r="106647" hidden="1"/>
    <row r="106648" hidden="1"/>
    <row r="106649" hidden="1"/>
    <row r="106650" hidden="1"/>
    <row r="106651" hidden="1"/>
    <row r="106652" hidden="1"/>
    <row r="106653" hidden="1"/>
    <row r="106654" hidden="1"/>
    <row r="106655" hidden="1"/>
    <row r="106656" hidden="1"/>
    <row r="106657" hidden="1"/>
    <row r="106658" hidden="1"/>
    <row r="106659" hidden="1"/>
    <row r="106660" hidden="1"/>
    <row r="106661" hidden="1"/>
    <row r="106662" hidden="1"/>
    <row r="106663" hidden="1"/>
    <row r="106664" hidden="1"/>
    <row r="106665" hidden="1"/>
    <row r="106666" hidden="1"/>
    <row r="106667" hidden="1"/>
    <row r="106668" hidden="1"/>
    <row r="106669" hidden="1"/>
    <row r="106670" hidden="1"/>
    <row r="106671" hidden="1"/>
    <row r="106672" hidden="1"/>
    <row r="106673" hidden="1"/>
    <row r="106674" hidden="1"/>
    <row r="106675" hidden="1"/>
    <row r="106676" hidden="1"/>
    <row r="106677" hidden="1"/>
    <row r="106678" hidden="1"/>
    <row r="106679" hidden="1"/>
    <row r="106680" hidden="1"/>
    <row r="106681" hidden="1"/>
    <row r="106682" hidden="1"/>
    <row r="106683" hidden="1"/>
    <row r="106684" hidden="1"/>
    <row r="106685" hidden="1"/>
    <row r="106686" hidden="1"/>
    <row r="106687" hidden="1"/>
    <row r="106688" hidden="1"/>
    <row r="106689" hidden="1"/>
    <row r="106690" hidden="1"/>
    <row r="106691" hidden="1"/>
    <row r="106692" hidden="1"/>
    <row r="106693" hidden="1"/>
    <row r="106694" hidden="1"/>
    <row r="106695" hidden="1"/>
    <row r="106696" hidden="1"/>
    <row r="106697" hidden="1"/>
    <row r="106698" hidden="1"/>
    <row r="106699" hidden="1"/>
    <row r="106700" hidden="1"/>
    <row r="106701" hidden="1"/>
    <row r="106702" hidden="1"/>
    <row r="106703" hidden="1"/>
    <row r="106704" hidden="1"/>
    <row r="106705" hidden="1"/>
    <row r="106706" hidden="1"/>
    <row r="106707" hidden="1"/>
    <row r="106708" hidden="1"/>
    <row r="106709" hidden="1"/>
    <row r="106710" hidden="1"/>
    <row r="106711" hidden="1"/>
    <row r="106712" hidden="1"/>
    <row r="106713" hidden="1"/>
    <row r="106714" hidden="1"/>
    <row r="106715" hidden="1"/>
    <row r="106716" hidden="1"/>
    <row r="106717" hidden="1"/>
    <row r="106718" hidden="1"/>
    <row r="106719" hidden="1"/>
    <row r="106720" hidden="1"/>
    <row r="106721" hidden="1"/>
    <row r="106722" hidden="1"/>
    <row r="106723" hidden="1"/>
    <row r="106724" hidden="1"/>
    <row r="106725" hidden="1"/>
    <row r="106726" hidden="1"/>
    <row r="106727" hidden="1"/>
    <row r="106728" hidden="1"/>
    <row r="106729" hidden="1"/>
    <row r="106730" hidden="1"/>
    <row r="106731" hidden="1"/>
    <row r="106732" hidden="1"/>
    <row r="106733" hidden="1"/>
    <row r="106734" hidden="1"/>
    <row r="106735" hidden="1"/>
    <row r="106736" hidden="1"/>
    <row r="106737" hidden="1"/>
    <row r="106738" hidden="1"/>
    <row r="106739" hidden="1"/>
    <row r="106740" hidden="1"/>
    <row r="106741" hidden="1"/>
    <row r="106742" hidden="1"/>
    <row r="106743" hidden="1"/>
    <row r="106744" hidden="1"/>
    <row r="106745" hidden="1"/>
    <row r="106746" hidden="1"/>
    <row r="106747" hidden="1"/>
    <row r="106748" hidden="1"/>
    <row r="106749" hidden="1"/>
    <row r="106750" hidden="1"/>
    <row r="106751" hidden="1"/>
    <row r="106752" hidden="1"/>
    <row r="106753" hidden="1"/>
    <row r="106754" hidden="1"/>
    <row r="106755" hidden="1"/>
    <row r="106756" hidden="1"/>
    <row r="106757" hidden="1"/>
    <row r="106758" hidden="1"/>
    <row r="106759" hidden="1"/>
    <row r="106760" hidden="1"/>
    <row r="106761" hidden="1"/>
    <row r="106762" hidden="1"/>
    <row r="106763" hidden="1"/>
    <row r="106764" hidden="1"/>
    <row r="106765" hidden="1"/>
    <row r="106766" hidden="1"/>
    <row r="106767" hidden="1"/>
    <row r="106768" hidden="1"/>
    <row r="106769" hidden="1"/>
    <row r="106770" hidden="1"/>
    <row r="106771" hidden="1"/>
    <row r="106772" hidden="1"/>
    <row r="106773" hidden="1"/>
    <row r="106774" hidden="1"/>
    <row r="106775" hidden="1"/>
    <row r="106776" hidden="1"/>
    <row r="106777" hidden="1"/>
    <row r="106778" hidden="1"/>
    <row r="106779" hidden="1"/>
    <row r="106780" hidden="1"/>
    <row r="106781" hidden="1"/>
    <row r="106782" hidden="1"/>
    <row r="106783" hidden="1"/>
    <row r="106784" hidden="1"/>
    <row r="106785" hidden="1"/>
    <row r="106786" hidden="1"/>
    <row r="106787" hidden="1"/>
    <row r="106788" hidden="1"/>
    <row r="106789" hidden="1"/>
    <row r="106790" hidden="1"/>
    <row r="106791" hidden="1"/>
    <row r="106792" hidden="1"/>
    <row r="106793" hidden="1"/>
    <row r="106794" hidden="1"/>
    <row r="106795" hidden="1"/>
    <row r="106796" hidden="1"/>
    <row r="106797" hidden="1"/>
    <row r="106798" hidden="1"/>
    <row r="106799" hidden="1"/>
    <row r="106800" hidden="1"/>
    <row r="106801" hidden="1"/>
    <row r="106802" hidden="1"/>
    <row r="106803" hidden="1"/>
    <row r="106804" hidden="1"/>
    <row r="106805" hidden="1"/>
    <row r="106806" hidden="1"/>
    <row r="106807" hidden="1"/>
    <row r="106808" hidden="1"/>
    <row r="106809" hidden="1"/>
    <row r="106810" hidden="1"/>
    <row r="106811" hidden="1"/>
    <row r="106812" hidden="1"/>
    <row r="106813" hidden="1"/>
    <row r="106814" hidden="1"/>
    <row r="106815" hidden="1"/>
    <row r="106816" hidden="1"/>
    <row r="106817" hidden="1"/>
    <row r="106818" hidden="1"/>
    <row r="106819" hidden="1"/>
    <row r="106820" hidden="1"/>
    <row r="106821" hidden="1"/>
    <row r="106822" hidden="1"/>
    <row r="106823" hidden="1"/>
    <row r="106824" hidden="1"/>
    <row r="106825" hidden="1"/>
    <row r="106826" hidden="1"/>
    <row r="106827" hidden="1"/>
    <row r="106828" hidden="1"/>
    <row r="106829" hidden="1"/>
    <row r="106830" hidden="1"/>
    <row r="106831" hidden="1"/>
    <row r="106832" hidden="1"/>
    <row r="106833" hidden="1"/>
    <row r="106834" hidden="1"/>
    <row r="106835" hidden="1"/>
    <row r="106836" hidden="1"/>
    <row r="106837" hidden="1"/>
    <row r="106838" hidden="1"/>
    <row r="106839" hidden="1"/>
    <row r="106840" hidden="1"/>
    <row r="106841" hidden="1"/>
    <row r="106842" hidden="1"/>
    <row r="106843" hidden="1"/>
    <row r="106844" hidden="1"/>
    <row r="106845" hidden="1"/>
    <row r="106846" hidden="1"/>
    <row r="106847" hidden="1"/>
    <row r="106848" hidden="1"/>
    <row r="106849" hidden="1"/>
    <row r="106850" hidden="1"/>
    <row r="106851" hidden="1"/>
    <row r="106852" hidden="1"/>
    <row r="106853" hidden="1"/>
    <row r="106854" hidden="1"/>
    <row r="106855" hidden="1"/>
    <row r="106856" hidden="1"/>
    <row r="106857" hidden="1"/>
    <row r="106858" hidden="1"/>
    <row r="106859" hidden="1"/>
    <row r="106860" hidden="1"/>
    <row r="106861" hidden="1"/>
    <row r="106862" hidden="1"/>
    <row r="106863" hidden="1"/>
    <row r="106864" hidden="1"/>
    <row r="106865" hidden="1"/>
    <row r="106866" hidden="1"/>
    <row r="106867" hidden="1"/>
    <row r="106868" hidden="1"/>
    <row r="106869" hidden="1"/>
    <row r="106870" hidden="1"/>
    <row r="106871" hidden="1"/>
    <row r="106872" hidden="1"/>
    <row r="106873" hidden="1"/>
    <row r="106874" hidden="1"/>
    <row r="106875" hidden="1"/>
    <row r="106876" hidden="1"/>
    <row r="106877" hidden="1"/>
    <row r="106878" hidden="1"/>
    <row r="106879" hidden="1"/>
    <row r="106880" hidden="1"/>
    <row r="106881" hidden="1"/>
    <row r="106882" hidden="1"/>
    <row r="106883" hidden="1"/>
    <row r="106884" hidden="1"/>
    <row r="106885" hidden="1"/>
    <row r="106886" hidden="1"/>
    <row r="106887" hidden="1"/>
    <row r="106888" hidden="1"/>
    <row r="106889" hidden="1"/>
    <row r="106890" hidden="1"/>
    <row r="106891" hidden="1"/>
    <row r="106892" hidden="1"/>
    <row r="106893" hidden="1"/>
    <row r="106894" hidden="1"/>
    <row r="106895" hidden="1"/>
    <row r="106896" hidden="1"/>
    <row r="106897" hidden="1"/>
    <row r="106898" hidden="1"/>
    <row r="106899" hidden="1"/>
    <row r="106900" hidden="1"/>
    <row r="106901" hidden="1"/>
    <row r="106902" hidden="1"/>
    <row r="106903" hidden="1"/>
    <row r="106904" hidden="1"/>
    <row r="106905" hidden="1"/>
    <row r="106906" hidden="1"/>
    <row r="106907" hidden="1"/>
    <row r="106908" hidden="1"/>
    <row r="106909" hidden="1"/>
    <row r="106910" hidden="1"/>
    <row r="106911" hidden="1"/>
    <row r="106912" hidden="1"/>
    <row r="106913" hidden="1"/>
    <row r="106914" hidden="1"/>
    <row r="106915" hidden="1"/>
    <row r="106916" hidden="1"/>
    <row r="106917" hidden="1"/>
    <row r="106918" hidden="1"/>
    <row r="106919" hidden="1"/>
    <row r="106920" hidden="1"/>
    <row r="106921" hidden="1"/>
    <row r="106922" hidden="1"/>
    <row r="106923" hidden="1"/>
    <row r="106924" hidden="1"/>
    <row r="106925" hidden="1"/>
    <row r="106926" hidden="1"/>
    <row r="106927" hidden="1"/>
    <row r="106928" hidden="1"/>
    <row r="106929" hidden="1"/>
    <row r="106930" hidden="1"/>
    <row r="106931" hidden="1"/>
    <row r="106932" hidden="1"/>
    <row r="106933" hidden="1"/>
    <row r="106934" hidden="1"/>
    <row r="106935" hidden="1"/>
    <row r="106936" hidden="1"/>
    <row r="106937" hidden="1"/>
    <row r="106938" hidden="1"/>
    <row r="106939" hidden="1"/>
    <row r="106940" hidden="1"/>
    <row r="106941" hidden="1"/>
    <row r="106942" hidden="1"/>
    <row r="106943" hidden="1"/>
    <row r="106944" hidden="1"/>
    <row r="106945" hidden="1"/>
    <row r="106946" hidden="1"/>
    <row r="106947" hidden="1"/>
    <row r="106948" hidden="1"/>
    <row r="106949" hidden="1"/>
    <row r="106950" hidden="1"/>
    <row r="106951" hidden="1"/>
    <row r="106952" hidden="1"/>
    <row r="106953" hidden="1"/>
    <row r="106954" hidden="1"/>
    <row r="106955" hidden="1"/>
    <row r="106956" hidden="1"/>
    <row r="106957" hidden="1"/>
    <row r="106958" hidden="1"/>
    <row r="106959" hidden="1"/>
    <row r="106960" hidden="1"/>
    <row r="106961" hidden="1"/>
    <row r="106962" hidden="1"/>
    <row r="106963" hidden="1"/>
    <row r="106964" hidden="1"/>
    <row r="106965" hidden="1"/>
    <row r="106966" hidden="1"/>
    <row r="106967" hidden="1"/>
    <row r="106968" hidden="1"/>
    <row r="106969" hidden="1"/>
    <row r="106970" hidden="1"/>
    <row r="106971" hidden="1"/>
    <row r="106972" hidden="1"/>
    <row r="106973" hidden="1"/>
    <row r="106974" hidden="1"/>
    <row r="106975" hidden="1"/>
    <row r="106976" hidden="1"/>
    <row r="106977" hidden="1"/>
    <row r="106978" hidden="1"/>
    <row r="106979" hidden="1"/>
    <row r="106980" hidden="1"/>
    <row r="106981" hidden="1"/>
    <row r="106982" hidden="1"/>
    <row r="106983" hidden="1"/>
    <row r="106984" hidden="1"/>
    <row r="106985" hidden="1"/>
    <row r="106986" hidden="1"/>
    <row r="106987" hidden="1"/>
    <row r="106988" hidden="1"/>
    <row r="106989" hidden="1"/>
    <row r="106990" hidden="1"/>
    <row r="106991" hidden="1"/>
    <row r="106992" hidden="1"/>
    <row r="106993" hidden="1"/>
    <row r="106994" hidden="1"/>
    <row r="106995" hidden="1"/>
    <row r="106996" hidden="1"/>
    <row r="106997" hidden="1"/>
    <row r="106998" hidden="1"/>
    <row r="106999" hidden="1"/>
    <row r="107000" hidden="1"/>
    <row r="107001" hidden="1"/>
    <row r="107002" hidden="1"/>
    <row r="107003" hidden="1"/>
    <row r="107004" hidden="1"/>
    <row r="107005" hidden="1"/>
    <row r="107006" hidden="1"/>
    <row r="107007" hidden="1"/>
    <row r="107008" hidden="1"/>
    <row r="107009" hidden="1"/>
    <row r="107010" hidden="1"/>
    <row r="107011" hidden="1"/>
    <row r="107012" hidden="1"/>
    <row r="107013" hidden="1"/>
    <row r="107014" hidden="1"/>
    <row r="107015" hidden="1"/>
    <row r="107016" hidden="1"/>
    <row r="107017" hidden="1"/>
    <row r="107018" hidden="1"/>
    <row r="107019" hidden="1"/>
    <row r="107020" hidden="1"/>
    <row r="107021" hidden="1"/>
    <row r="107022" hidden="1"/>
    <row r="107023" hidden="1"/>
    <row r="107024" hidden="1"/>
    <row r="107025" hidden="1"/>
    <row r="107026" hidden="1"/>
    <row r="107027" hidden="1"/>
    <row r="107028" hidden="1"/>
    <row r="107029" hidden="1"/>
    <row r="107030" hidden="1"/>
    <row r="107031" hidden="1"/>
    <row r="107032" hidden="1"/>
    <row r="107033" hidden="1"/>
    <row r="107034" hidden="1"/>
    <row r="107035" hidden="1"/>
    <row r="107036" hidden="1"/>
    <row r="107037" hidden="1"/>
    <row r="107038" hidden="1"/>
    <row r="107039" hidden="1"/>
    <row r="107040" hidden="1"/>
    <row r="107041" hidden="1"/>
    <row r="107042" hidden="1"/>
    <row r="107043" hidden="1"/>
    <row r="107044" hidden="1"/>
    <row r="107045" hidden="1"/>
    <row r="107046" hidden="1"/>
    <row r="107047" hidden="1"/>
    <row r="107048" hidden="1"/>
    <row r="107049" hidden="1"/>
    <row r="107050" hidden="1"/>
    <row r="107051" hidden="1"/>
    <row r="107052" hidden="1"/>
    <row r="107053" hidden="1"/>
    <row r="107054" hidden="1"/>
    <row r="107055" hidden="1"/>
    <row r="107056" hidden="1"/>
    <row r="107057" hidden="1"/>
    <row r="107058" hidden="1"/>
    <row r="107059" hidden="1"/>
    <row r="107060" hidden="1"/>
    <row r="107061" hidden="1"/>
    <row r="107062" hidden="1"/>
    <row r="107063" hidden="1"/>
    <row r="107064" hidden="1"/>
    <row r="107065" hidden="1"/>
    <row r="107066" hidden="1"/>
    <row r="107067" hidden="1"/>
    <row r="107068" hidden="1"/>
    <row r="107069" hidden="1"/>
    <row r="107070" hidden="1"/>
    <row r="107071" hidden="1"/>
    <row r="107072" hidden="1"/>
    <row r="107073" hidden="1"/>
    <row r="107074" hidden="1"/>
    <row r="107075" hidden="1"/>
    <row r="107076" hidden="1"/>
    <row r="107077" hidden="1"/>
    <row r="107078" hidden="1"/>
    <row r="107079" hidden="1"/>
    <row r="107080" hidden="1"/>
    <row r="107081" hidden="1"/>
    <row r="107082" hidden="1"/>
    <row r="107083" hidden="1"/>
    <row r="107084" hidden="1"/>
    <row r="107085" hidden="1"/>
    <row r="107086" hidden="1"/>
    <row r="107087" hidden="1"/>
    <row r="107088" hidden="1"/>
    <row r="107089" hidden="1"/>
    <row r="107090" hidden="1"/>
    <row r="107091" hidden="1"/>
    <row r="107092" hidden="1"/>
    <row r="107093" hidden="1"/>
    <row r="107094" hidden="1"/>
    <row r="107095" hidden="1"/>
    <row r="107096" hidden="1"/>
    <row r="107097" hidden="1"/>
    <row r="107098" hidden="1"/>
    <row r="107099" hidden="1"/>
    <row r="107100" hidden="1"/>
    <row r="107101" hidden="1"/>
    <row r="107102" hidden="1"/>
    <row r="107103" hidden="1"/>
    <row r="107104" hidden="1"/>
    <row r="107105" hidden="1"/>
    <row r="107106" hidden="1"/>
    <row r="107107" hidden="1"/>
    <row r="107108" hidden="1"/>
    <row r="107109" hidden="1"/>
    <row r="107110" hidden="1"/>
    <row r="107111" hidden="1"/>
    <row r="107112" hidden="1"/>
    <row r="107113" hidden="1"/>
    <row r="107114" hidden="1"/>
    <row r="107115" hidden="1"/>
    <row r="107116" hidden="1"/>
    <row r="107117" hidden="1"/>
    <row r="107118" hidden="1"/>
    <row r="107119" hidden="1"/>
    <row r="107120" hidden="1"/>
    <row r="107121" hidden="1"/>
    <row r="107122" hidden="1"/>
    <row r="107123" hidden="1"/>
    <row r="107124" hidden="1"/>
    <row r="107125" hidden="1"/>
    <row r="107126" hidden="1"/>
    <row r="107127" hidden="1"/>
    <row r="107128" hidden="1"/>
    <row r="107129" hidden="1"/>
    <row r="107130" hidden="1"/>
    <row r="107131" hidden="1"/>
    <row r="107132" hidden="1"/>
    <row r="107133" hidden="1"/>
    <row r="107134" hidden="1"/>
    <row r="107135" hidden="1"/>
    <row r="107136" hidden="1"/>
    <row r="107137" hidden="1"/>
    <row r="107138" hidden="1"/>
    <row r="107139" hidden="1"/>
    <row r="107140" hidden="1"/>
    <row r="107141" hidden="1"/>
    <row r="107142" hidden="1"/>
    <row r="107143" hidden="1"/>
    <row r="107144" hidden="1"/>
    <row r="107145" hidden="1"/>
    <row r="107146" hidden="1"/>
    <row r="107147" hidden="1"/>
    <row r="107148" hidden="1"/>
    <row r="107149" hidden="1"/>
    <row r="107150" hidden="1"/>
    <row r="107151" hidden="1"/>
    <row r="107152" hidden="1"/>
    <row r="107153" hidden="1"/>
    <row r="107154" hidden="1"/>
    <row r="107155" hidden="1"/>
    <row r="107156" hidden="1"/>
    <row r="107157" hidden="1"/>
    <row r="107158" hidden="1"/>
    <row r="107159" hidden="1"/>
    <row r="107160" hidden="1"/>
    <row r="107161" hidden="1"/>
    <row r="107162" hidden="1"/>
    <row r="107163" hidden="1"/>
    <row r="107164" hidden="1"/>
    <row r="107165" hidden="1"/>
    <row r="107166" hidden="1"/>
    <row r="107167" hidden="1"/>
    <row r="107168" hidden="1"/>
    <row r="107169" hidden="1"/>
    <row r="107170" hidden="1"/>
    <row r="107171" hidden="1"/>
    <row r="107172" hidden="1"/>
    <row r="107173" hidden="1"/>
    <row r="107174" hidden="1"/>
    <row r="107175" hidden="1"/>
    <row r="107176" hidden="1"/>
    <row r="107177" hidden="1"/>
    <row r="107178" hidden="1"/>
    <row r="107179" hidden="1"/>
    <row r="107180" hidden="1"/>
    <row r="107181" hidden="1"/>
    <row r="107182" hidden="1"/>
    <row r="107183" hidden="1"/>
    <row r="107184" hidden="1"/>
    <row r="107185" hidden="1"/>
    <row r="107186" hidden="1"/>
    <row r="107187" hidden="1"/>
    <row r="107188" hidden="1"/>
    <row r="107189" hidden="1"/>
    <row r="107190" hidden="1"/>
    <row r="107191" hidden="1"/>
    <row r="107192" hidden="1"/>
    <row r="107193" hidden="1"/>
    <row r="107194" hidden="1"/>
    <row r="107195" hidden="1"/>
    <row r="107196" hidden="1"/>
    <row r="107197" hidden="1"/>
    <row r="107198" hidden="1"/>
    <row r="107199" hidden="1"/>
    <row r="107200" hidden="1"/>
    <row r="107201" hidden="1"/>
    <row r="107202" hidden="1"/>
    <row r="107203" hidden="1"/>
    <row r="107204" hidden="1"/>
    <row r="107205" hidden="1"/>
    <row r="107206" hidden="1"/>
    <row r="107207" hidden="1"/>
    <row r="107208" hidden="1"/>
    <row r="107209" hidden="1"/>
    <row r="107210" hidden="1"/>
    <row r="107211" hidden="1"/>
    <row r="107212" hidden="1"/>
    <row r="107213" hidden="1"/>
    <row r="107214" hidden="1"/>
    <row r="107215" hidden="1"/>
    <row r="107216" hidden="1"/>
    <row r="107217" hidden="1"/>
    <row r="107218" hidden="1"/>
    <row r="107219" hidden="1"/>
    <row r="107220" hidden="1"/>
    <row r="107221" hidden="1"/>
    <row r="107222" hidden="1"/>
    <row r="107223" hidden="1"/>
    <row r="107224" hidden="1"/>
    <row r="107225" hidden="1"/>
    <row r="107226" hidden="1"/>
    <row r="107227" hidden="1"/>
    <row r="107228" hidden="1"/>
    <row r="107229" hidden="1"/>
    <row r="107230" hidden="1"/>
    <row r="107231" hidden="1"/>
    <row r="107232" hidden="1"/>
    <row r="107233" hidden="1"/>
    <row r="107234" hidden="1"/>
    <row r="107235" hidden="1"/>
    <row r="107236" hidden="1"/>
    <row r="107237" hidden="1"/>
    <row r="107238" hidden="1"/>
    <row r="107239" hidden="1"/>
    <row r="107240" hidden="1"/>
    <row r="107241" hidden="1"/>
    <row r="107242" hidden="1"/>
    <row r="107243" hidden="1"/>
    <row r="107244" hidden="1"/>
    <row r="107245" hidden="1"/>
    <row r="107246" hidden="1"/>
    <row r="107247" hidden="1"/>
    <row r="107248" hidden="1"/>
    <row r="107249" hidden="1"/>
    <row r="107250" hidden="1"/>
    <row r="107251" hidden="1"/>
    <row r="107252" hidden="1"/>
    <row r="107253" hidden="1"/>
    <row r="107254" hidden="1"/>
    <row r="107255" hidden="1"/>
    <row r="107256" hidden="1"/>
    <row r="107257" hidden="1"/>
    <row r="107258" hidden="1"/>
    <row r="107259" hidden="1"/>
    <row r="107260" hidden="1"/>
    <row r="107261" hidden="1"/>
    <row r="107262" hidden="1"/>
    <row r="107263" hidden="1"/>
    <row r="107264" hidden="1"/>
    <row r="107265" hidden="1"/>
    <row r="107266" hidden="1"/>
    <row r="107267" hidden="1"/>
    <row r="107268" hidden="1"/>
    <row r="107269" hidden="1"/>
    <row r="107270" hidden="1"/>
    <row r="107271" hidden="1"/>
    <row r="107272" hidden="1"/>
    <row r="107273" hidden="1"/>
    <row r="107274" hidden="1"/>
    <row r="107275" hidden="1"/>
    <row r="107276" hidden="1"/>
    <row r="107277" hidden="1"/>
    <row r="107278" hidden="1"/>
    <row r="107279" hidden="1"/>
    <row r="107280" hidden="1"/>
    <row r="107281" hidden="1"/>
    <row r="107282" hidden="1"/>
    <row r="107283" hidden="1"/>
    <row r="107284" hidden="1"/>
    <row r="107285" hidden="1"/>
    <row r="107286" hidden="1"/>
    <row r="107287" hidden="1"/>
    <row r="107288" hidden="1"/>
    <row r="107289" hidden="1"/>
    <row r="107290" hidden="1"/>
    <row r="107291" hidden="1"/>
    <row r="107292" hidden="1"/>
    <row r="107293" hidden="1"/>
    <row r="107294" hidden="1"/>
    <row r="107295" hidden="1"/>
    <row r="107296" hidden="1"/>
    <row r="107297" hidden="1"/>
    <row r="107298" hidden="1"/>
    <row r="107299" hidden="1"/>
    <row r="107300" hidden="1"/>
    <row r="107301" hidden="1"/>
    <row r="107302" hidden="1"/>
    <row r="107303" hidden="1"/>
    <row r="107304" hidden="1"/>
    <row r="107305" hidden="1"/>
    <row r="107306" hidden="1"/>
    <row r="107307" hidden="1"/>
    <row r="107308" hidden="1"/>
    <row r="107309" hidden="1"/>
    <row r="107310" hidden="1"/>
    <row r="107311" hidden="1"/>
    <row r="107312" hidden="1"/>
    <row r="107313" hidden="1"/>
    <row r="107314" hidden="1"/>
    <row r="107315" hidden="1"/>
    <row r="107316" hidden="1"/>
    <row r="107317" hidden="1"/>
    <row r="107318" hidden="1"/>
    <row r="107319" hidden="1"/>
    <row r="107320" hidden="1"/>
    <row r="107321" hidden="1"/>
    <row r="107322" hidden="1"/>
    <row r="107323" hidden="1"/>
    <row r="107324" hidden="1"/>
    <row r="107325" hidden="1"/>
    <row r="107326" hidden="1"/>
    <row r="107327" hidden="1"/>
    <row r="107328" hidden="1"/>
    <row r="107329" hidden="1"/>
    <row r="107330" hidden="1"/>
    <row r="107331" hidden="1"/>
    <row r="107332" hidden="1"/>
    <row r="107333" hidden="1"/>
    <row r="107334" hidden="1"/>
    <row r="107335" hidden="1"/>
    <row r="107336" hidden="1"/>
    <row r="107337" hidden="1"/>
    <row r="107338" hidden="1"/>
    <row r="107339" hidden="1"/>
    <row r="107340" hidden="1"/>
    <row r="107341" hidden="1"/>
    <row r="107342" hidden="1"/>
    <row r="107343" hidden="1"/>
    <row r="107344" hidden="1"/>
    <row r="107345" hidden="1"/>
    <row r="107346" hidden="1"/>
    <row r="107347" hidden="1"/>
    <row r="107348" hidden="1"/>
    <row r="107349" hidden="1"/>
    <row r="107350" hidden="1"/>
    <row r="107351" hidden="1"/>
    <row r="107352" hidden="1"/>
    <row r="107353" hidden="1"/>
    <row r="107354" hidden="1"/>
    <row r="107355" hidden="1"/>
    <row r="107356" hidden="1"/>
    <row r="107357" hidden="1"/>
    <row r="107358" hidden="1"/>
    <row r="107359" hidden="1"/>
    <row r="107360" hidden="1"/>
    <row r="107361" hidden="1"/>
    <row r="107362" hidden="1"/>
    <row r="107363" hidden="1"/>
    <row r="107364" hidden="1"/>
    <row r="107365" hidden="1"/>
    <row r="107366" hidden="1"/>
    <row r="107367" hidden="1"/>
    <row r="107368" hidden="1"/>
    <row r="107369" hidden="1"/>
    <row r="107370" hidden="1"/>
    <row r="107371" hidden="1"/>
    <row r="107372" hidden="1"/>
    <row r="107373" hidden="1"/>
    <row r="107374" hidden="1"/>
    <row r="107375" hidden="1"/>
    <row r="107376" hidden="1"/>
    <row r="107377" hidden="1"/>
    <row r="107378" hidden="1"/>
    <row r="107379" hidden="1"/>
    <row r="107380" hidden="1"/>
    <row r="107381" hidden="1"/>
    <row r="107382" hidden="1"/>
    <row r="107383" hidden="1"/>
    <row r="107384" hidden="1"/>
    <row r="107385" hidden="1"/>
    <row r="107386" hidden="1"/>
    <row r="107387" hidden="1"/>
    <row r="107388" hidden="1"/>
    <row r="107389" hidden="1"/>
    <row r="107390" hidden="1"/>
    <row r="107391" hidden="1"/>
    <row r="107392" hidden="1"/>
    <row r="107393" hidden="1"/>
    <row r="107394" hidden="1"/>
    <row r="107395" hidden="1"/>
    <row r="107396" hidden="1"/>
    <row r="107397" hidden="1"/>
    <row r="107398" hidden="1"/>
    <row r="107399" hidden="1"/>
    <row r="107400" hidden="1"/>
    <row r="107401" hidden="1"/>
    <row r="107402" hidden="1"/>
    <row r="107403" hidden="1"/>
    <row r="107404" hidden="1"/>
    <row r="107405" hidden="1"/>
    <row r="107406" hidden="1"/>
    <row r="107407" hidden="1"/>
    <row r="107408" hidden="1"/>
    <row r="107409" hidden="1"/>
    <row r="107410" hidden="1"/>
    <row r="107411" hidden="1"/>
    <row r="107412" hidden="1"/>
    <row r="107413" hidden="1"/>
    <row r="107414" hidden="1"/>
    <row r="107415" hidden="1"/>
    <row r="107416" hidden="1"/>
    <row r="107417" hidden="1"/>
    <row r="107418" hidden="1"/>
    <row r="107419" hidden="1"/>
    <row r="107420" hidden="1"/>
    <row r="107421" hidden="1"/>
    <row r="107422" hidden="1"/>
    <row r="107423" hidden="1"/>
    <row r="107424" hidden="1"/>
    <row r="107425" hidden="1"/>
    <row r="107426" hidden="1"/>
    <row r="107427" hidden="1"/>
    <row r="107428" hidden="1"/>
    <row r="107429" hidden="1"/>
    <row r="107430" hidden="1"/>
    <row r="107431" hidden="1"/>
    <row r="107432" hidden="1"/>
    <row r="107433" hidden="1"/>
    <row r="107434" hidden="1"/>
    <row r="107435" hidden="1"/>
    <row r="107436" hidden="1"/>
    <row r="107437" hidden="1"/>
    <row r="107438" hidden="1"/>
    <row r="107439" hidden="1"/>
    <row r="107440" hidden="1"/>
    <row r="107441" hidden="1"/>
    <row r="107442" hidden="1"/>
    <row r="107443" hidden="1"/>
    <row r="107444" hidden="1"/>
    <row r="107445" hidden="1"/>
    <row r="107446" hidden="1"/>
    <row r="107447" hidden="1"/>
    <row r="107448" hidden="1"/>
    <row r="107449" hidden="1"/>
    <row r="107450" hidden="1"/>
    <row r="107451" hidden="1"/>
    <row r="107452" hidden="1"/>
    <row r="107453" hidden="1"/>
    <row r="107454" hidden="1"/>
    <row r="107455" hidden="1"/>
    <row r="107456" hidden="1"/>
    <row r="107457" hidden="1"/>
    <row r="107458" hidden="1"/>
    <row r="107459" hidden="1"/>
    <row r="107460" hidden="1"/>
    <row r="107461" hidden="1"/>
    <row r="107462" hidden="1"/>
    <row r="107463" hidden="1"/>
    <row r="107464" hidden="1"/>
    <row r="107465" hidden="1"/>
    <row r="107466" hidden="1"/>
    <row r="107467" hidden="1"/>
    <row r="107468" hidden="1"/>
    <row r="107469" hidden="1"/>
    <row r="107470" hidden="1"/>
    <row r="107471" hidden="1"/>
    <row r="107472" hidden="1"/>
    <row r="107473" hidden="1"/>
    <row r="107474" hidden="1"/>
    <row r="107475" hidden="1"/>
    <row r="107476" hidden="1"/>
    <row r="107477" hidden="1"/>
    <row r="107478" hidden="1"/>
    <row r="107479" hidden="1"/>
    <row r="107480" hidden="1"/>
    <row r="107481" hidden="1"/>
    <row r="107482" hidden="1"/>
    <row r="107483" hidden="1"/>
    <row r="107484" hidden="1"/>
    <row r="107485" hidden="1"/>
    <row r="107486" hidden="1"/>
    <row r="107487" hidden="1"/>
    <row r="107488" hidden="1"/>
    <row r="107489" hidden="1"/>
    <row r="107490" hidden="1"/>
    <row r="107491" hidden="1"/>
    <row r="107492" hidden="1"/>
    <row r="107493" hidden="1"/>
    <row r="107494" hidden="1"/>
    <row r="107495" hidden="1"/>
    <row r="107496" hidden="1"/>
    <row r="107497" hidden="1"/>
    <row r="107498" hidden="1"/>
    <row r="107499" hidden="1"/>
    <row r="107500" hidden="1"/>
    <row r="107501" hidden="1"/>
    <row r="107502" hidden="1"/>
    <row r="107503" hidden="1"/>
    <row r="107504" hidden="1"/>
    <row r="107505" hidden="1"/>
    <row r="107506" hidden="1"/>
    <row r="107507" hidden="1"/>
    <row r="107508" hidden="1"/>
    <row r="107509" hidden="1"/>
    <row r="107510" hidden="1"/>
    <row r="107511" hidden="1"/>
    <row r="107512" hidden="1"/>
    <row r="107513" hidden="1"/>
    <row r="107514" hidden="1"/>
    <row r="107515" hidden="1"/>
    <row r="107516" hidden="1"/>
    <row r="107517" hidden="1"/>
    <row r="107518" hidden="1"/>
    <row r="107519" hidden="1"/>
    <row r="107520" hidden="1"/>
    <row r="107521" hidden="1"/>
    <row r="107522" hidden="1"/>
    <row r="107523" hidden="1"/>
    <row r="107524" hidden="1"/>
    <row r="107525" hidden="1"/>
    <row r="107526" hidden="1"/>
    <row r="107527" hidden="1"/>
    <row r="107528" hidden="1"/>
    <row r="107529" hidden="1"/>
    <row r="107530" hidden="1"/>
    <row r="107531" hidden="1"/>
    <row r="107532" hidden="1"/>
    <row r="107533" hidden="1"/>
    <row r="107534" hidden="1"/>
    <row r="107535" hidden="1"/>
    <row r="107536" hidden="1"/>
    <row r="107537" hidden="1"/>
    <row r="107538" hidden="1"/>
    <row r="107539" hidden="1"/>
    <row r="107540" hidden="1"/>
    <row r="107541" hidden="1"/>
    <row r="107542" hidden="1"/>
    <row r="107543" hidden="1"/>
    <row r="107544" hidden="1"/>
    <row r="107545" hidden="1"/>
    <row r="107546" hidden="1"/>
    <row r="107547" hidden="1"/>
    <row r="107548" hidden="1"/>
    <row r="107549" hidden="1"/>
    <row r="107550" hidden="1"/>
    <row r="107551" hidden="1"/>
    <row r="107552" hidden="1"/>
    <row r="107553" hidden="1"/>
    <row r="107554" hidden="1"/>
    <row r="107555" hidden="1"/>
    <row r="107556" hidden="1"/>
    <row r="107557" hidden="1"/>
    <row r="107558" hidden="1"/>
    <row r="107559" hidden="1"/>
    <row r="107560" hidden="1"/>
    <row r="107561" hidden="1"/>
    <row r="107562" hidden="1"/>
    <row r="107563" hidden="1"/>
    <row r="107564" hidden="1"/>
    <row r="107565" hidden="1"/>
    <row r="107566" hidden="1"/>
    <row r="107567" hidden="1"/>
    <row r="107568" hidden="1"/>
    <row r="107569" hidden="1"/>
    <row r="107570" hidden="1"/>
    <row r="107571" hidden="1"/>
    <row r="107572" hidden="1"/>
    <row r="107573" hidden="1"/>
    <row r="107574" hidden="1"/>
    <row r="107575" hidden="1"/>
    <row r="107576" hidden="1"/>
    <row r="107577" hidden="1"/>
    <row r="107578" hidden="1"/>
    <row r="107579" hidden="1"/>
    <row r="107580" hidden="1"/>
    <row r="107581" hidden="1"/>
    <row r="107582" hidden="1"/>
    <row r="107583" hidden="1"/>
    <row r="107584" hidden="1"/>
    <row r="107585" hidden="1"/>
    <row r="107586" hidden="1"/>
    <row r="107587" hidden="1"/>
    <row r="107588" hidden="1"/>
    <row r="107589" hidden="1"/>
    <row r="107590" hidden="1"/>
    <row r="107591" hidden="1"/>
    <row r="107592" hidden="1"/>
    <row r="107593" hidden="1"/>
    <row r="107594" hidden="1"/>
    <row r="107595" hidden="1"/>
    <row r="107596" hidden="1"/>
    <row r="107597" hidden="1"/>
    <row r="107598" hidden="1"/>
    <row r="107599" hidden="1"/>
    <row r="107600" hidden="1"/>
    <row r="107601" hidden="1"/>
    <row r="107602" hidden="1"/>
    <row r="107603" hidden="1"/>
    <row r="107604" hidden="1"/>
    <row r="107605" hidden="1"/>
    <row r="107606" hidden="1"/>
    <row r="107607" hidden="1"/>
    <row r="107608" hidden="1"/>
    <row r="107609" hidden="1"/>
    <row r="107610" hidden="1"/>
    <row r="107611" hidden="1"/>
    <row r="107612" hidden="1"/>
    <row r="107613" hidden="1"/>
    <row r="107614" hidden="1"/>
    <row r="107615" hidden="1"/>
    <row r="107616" hidden="1"/>
    <row r="107617" hidden="1"/>
    <row r="107618" hidden="1"/>
    <row r="107619" hidden="1"/>
    <row r="107620" hidden="1"/>
    <row r="107621" hidden="1"/>
    <row r="107622" hidden="1"/>
    <row r="107623" hidden="1"/>
    <row r="107624" hidden="1"/>
    <row r="107625" hidden="1"/>
    <row r="107626" hidden="1"/>
    <row r="107627" hidden="1"/>
    <row r="107628" hidden="1"/>
    <row r="107629" hidden="1"/>
    <row r="107630" hidden="1"/>
    <row r="107631" hidden="1"/>
    <row r="107632" hidden="1"/>
    <row r="107633" hidden="1"/>
    <row r="107634" hidden="1"/>
    <row r="107635" hidden="1"/>
    <row r="107636" hidden="1"/>
    <row r="107637" hidden="1"/>
    <row r="107638" hidden="1"/>
    <row r="107639" hidden="1"/>
    <row r="107640" hidden="1"/>
    <row r="107641" hidden="1"/>
    <row r="107642" hidden="1"/>
    <row r="107643" hidden="1"/>
    <row r="107644" hidden="1"/>
    <row r="107645" hidden="1"/>
    <row r="107646" hidden="1"/>
    <row r="107647" hidden="1"/>
    <row r="107648" hidden="1"/>
    <row r="107649" hidden="1"/>
    <row r="107650" hidden="1"/>
    <row r="107651" hidden="1"/>
    <row r="107652" hidden="1"/>
    <row r="107653" hidden="1"/>
    <row r="107654" hidden="1"/>
    <row r="107655" hidden="1"/>
    <row r="107656" hidden="1"/>
    <row r="107657" hidden="1"/>
    <row r="107658" hidden="1"/>
    <row r="107659" hidden="1"/>
    <row r="107660" hidden="1"/>
    <row r="107661" hidden="1"/>
    <row r="107662" hidden="1"/>
    <row r="107663" hidden="1"/>
    <row r="107664" hidden="1"/>
    <row r="107665" hidden="1"/>
    <row r="107666" hidden="1"/>
    <row r="107667" hidden="1"/>
    <row r="107668" hidden="1"/>
    <row r="107669" hidden="1"/>
    <row r="107670" hidden="1"/>
    <row r="107671" hidden="1"/>
    <row r="107672" hidden="1"/>
    <row r="107673" hidden="1"/>
    <row r="107674" hidden="1"/>
    <row r="107675" hidden="1"/>
    <row r="107676" hidden="1"/>
    <row r="107677" hidden="1"/>
    <row r="107678" hidden="1"/>
    <row r="107679" hidden="1"/>
    <row r="107680" hidden="1"/>
    <row r="107681" hidden="1"/>
    <row r="107682" hidden="1"/>
    <row r="107683" hidden="1"/>
    <row r="107684" hidden="1"/>
    <row r="107685" hidden="1"/>
    <row r="107686" hidden="1"/>
    <row r="107687" hidden="1"/>
    <row r="107688" hidden="1"/>
    <row r="107689" hidden="1"/>
    <row r="107690" hidden="1"/>
    <row r="107691" hidden="1"/>
    <row r="107692" hidden="1"/>
    <row r="107693" hidden="1"/>
    <row r="107694" hidden="1"/>
    <row r="107695" hidden="1"/>
    <row r="107696" hidden="1"/>
    <row r="107697" hidden="1"/>
    <row r="107698" hidden="1"/>
    <row r="107699" hidden="1"/>
    <row r="107700" hidden="1"/>
    <row r="107701" hidden="1"/>
    <row r="107702" hidden="1"/>
    <row r="107703" hidden="1"/>
    <row r="107704" hidden="1"/>
    <row r="107705" hidden="1"/>
    <row r="107706" hidden="1"/>
    <row r="107707" hidden="1"/>
    <row r="107708" hidden="1"/>
    <row r="107709" hidden="1"/>
    <row r="107710" hidden="1"/>
    <row r="107711" hidden="1"/>
    <row r="107712" hidden="1"/>
    <row r="107713" hidden="1"/>
    <row r="107714" hidden="1"/>
    <row r="107715" hidden="1"/>
    <row r="107716" hidden="1"/>
    <row r="107717" hidden="1"/>
    <row r="107718" hidden="1"/>
    <row r="107719" hidden="1"/>
    <row r="107720" hidden="1"/>
    <row r="107721" hidden="1"/>
    <row r="107722" hidden="1"/>
    <row r="107723" hidden="1"/>
    <row r="107724" hidden="1"/>
    <row r="107725" hidden="1"/>
    <row r="107726" hidden="1"/>
    <row r="107727" hidden="1"/>
    <row r="107728" hidden="1"/>
    <row r="107729" hidden="1"/>
    <row r="107730" hidden="1"/>
    <row r="107731" hidden="1"/>
    <row r="107732" hidden="1"/>
    <row r="107733" hidden="1"/>
    <row r="107734" hidden="1"/>
    <row r="107735" hidden="1"/>
    <row r="107736" hidden="1"/>
    <row r="107737" hidden="1"/>
    <row r="107738" hidden="1"/>
    <row r="107739" hidden="1"/>
    <row r="107740" hidden="1"/>
    <row r="107741" hidden="1"/>
    <row r="107742" hidden="1"/>
    <row r="107743" hidden="1"/>
    <row r="107744" hidden="1"/>
    <row r="107745" hidden="1"/>
    <row r="107746" hidden="1"/>
    <row r="107747" hidden="1"/>
    <row r="107748" hidden="1"/>
    <row r="107749" hidden="1"/>
    <row r="107750" hidden="1"/>
    <row r="107751" hidden="1"/>
    <row r="107752" hidden="1"/>
    <row r="107753" hidden="1"/>
    <row r="107754" hidden="1"/>
    <row r="107755" hidden="1"/>
    <row r="107756" hidden="1"/>
    <row r="107757" hidden="1"/>
    <row r="107758" hidden="1"/>
    <row r="107759" hidden="1"/>
    <row r="107760" hidden="1"/>
    <row r="107761" hidden="1"/>
    <row r="107762" hidden="1"/>
    <row r="107763" hidden="1"/>
    <row r="107764" hidden="1"/>
    <row r="107765" hidden="1"/>
    <row r="107766" hidden="1"/>
    <row r="107767" hidden="1"/>
    <row r="107768" hidden="1"/>
    <row r="107769" hidden="1"/>
    <row r="107770" hidden="1"/>
    <row r="107771" hidden="1"/>
    <row r="107772" hidden="1"/>
    <row r="107773" hidden="1"/>
    <row r="107774" hidden="1"/>
    <row r="107775" hidden="1"/>
    <row r="107776" hidden="1"/>
    <row r="107777" hidden="1"/>
    <row r="107778" hidden="1"/>
    <row r="107779" hidden="1"/>
    <row r="107780" hidden="1"/>
    <row r="107781" hidden="1"/>
    <row r="107782" hidden="1"/>
    <row r="107783" hidden="1"/>
    <row r="107784" hidden="1"/>
    <row r="107785" hidden="1"/>
    <row r="107786" hidden="1"/>
    <row r="107787" hidden="1"/>
    <row r="107788" hidden="1"/>
    <row r="107789" hidden="1"/>
    <row r="107790" hidden="1"/>
    <row r="107791" hidden="1"/>
    <row r="107792" hidden="1"/>
    <row r="107793" hidden="1"/>
    <row r="107794" hidden="1"/>
    <row r="107795" hidden="1"/>
    <row r="107796" hidden="1"/>
    <row r="107797" hidden="1"/>
    <row r="107798" hidden="1"/>
    <row r="107799" hidden="1"/>
    <row r="107800" hidden="1"/>
    <row r="107801" hidden="1"/>
    <row r="107802" hidden="1"/>
    <row r="107803" hidden="1"/>
    <row r="107804" hidden="1"/>
    <row r="107805" hidden="1"/>
    <row r="107806" hidden="1"/>
    <row r="107807" hidden="1"/>
    <row r="107808" hidden="1"/>
    <row r="107809" hidden="1"/>
    <row r="107810" hidden="1"/>
    <row r="107811" hidden="1"/>
    <row r="107812" hidden="1"/>
    <row r="107813" hidden="1"/>
    <row r="107814" hidden="1"/>
    <row r="107815" hidden="1"/>
    <row r="107816" hidden="1"/>
    <row r="107817" hidden="1"/>
    <row r="107818" hidden="1"/>
    <row r="107819" hidden="1"/>
    <row r="107820" hidden="1"/>
    <row r="107821" hidden="1"/>
    <row r="107822" hidden="1"/>
    <row r="107823" hidden="1"/>
    <row r="107824" hidden="1"/>
    <row r="107825" hidden="1"/>
    <row r="107826" hidden="1"/>
    <row r="107827" hidden="1"/>
    <row r="107828" hidden="1"/>
    <row r="107829" hidden="1"/>
    <row r="107830" hidden="1"/>
    <row r="107831" hidden="1"/>
    <row r="107832" hidden="1"/>
    <row r="107833" hidden="1"/>
    <row r="107834" hidden="1"/>
    <row r="107835" hidden="1"/>
    <row r="107836" hidden="1"/>
    <row r="107837" hidden="1"/>
    <row r="107838" hidden="1"/>
    <row r="107839" hidden="1"/>
    <row r="107840" hidden="1"/>
    <row r="107841" hidden="1"/>
    <row r="107842" hidden="1"/>
    <row r="107843" hidden="1"/>
    <row r="107844" hidden="1"/>
    <row r="107845" hidden="1"/>
    <row r="107846" hidden="1"/>
    <row r="107847" hidden="1"/>
    <row r="107848" hidden="1"/>
    <row r="107849" hidden="1"/>
    <row r="107850" hidden="1"/>
    <row r="107851" hidden="1"/>
    <row r="107852" hidden="1"/>
    <row r="107853" hidden="1"/>
    <row r="107854" hidden="1"/>
    <row r="107855" hidden="1"/>
    <row r="107856" hidden="1"/>
    <row r="107857" hidden="1"/>
    <row r="107858" hidden="1"/>
    <row r="107859" hidden="1"/>
    <row r="107860" hidden="1"/>
    <row r="107861" hidden="1"/>
    <row r="107862" hidden="1"/>
    <row r="107863" hidden="1"/>
    <row r="107864" hidden="1"/>
    <row r="107865" hidden="1"/>
    <row r="107866" hidden="1"/>
    <row r="107867" hidden="1"/>
    <row r="107868" hidden="1"/>
    <row r="107869" hidden="1"/>
    <row r="107870" hidden="1"/>
    <row r="107871" hidden="1"/>
    <row r="107872" hidden="1"/>
    <row r="107873" hidden="1"/>
    <row r="107874" hidden="1"/>
    <row r="107875" hidden="1"/>
    <row r="107876" hidden="1"/>
    <row r="107877" hidden="1"/>
    <row r="107878" hidden="1"/>
    <row r="107879" hidden="1"/>
    <row r="107880" hidden="1"/>
    <row r="107881" hidden="1"/>
    <row r="107882" hidden="1"/>
    <row r="107883" hidden="1"/>
    <row r="107884" hidden="1"/>
    <row r="107885" hidden="1"/>
    <row r="107886" hidden="1"/>
    <row r="107887" hidden="1"/>
    <row r="107888" hidden="1"/>
    <row r="107889" hidden="1"/>
    <row r="107890" hidden="1"/>
    <row r="107891" hidden="1"/>
    <row r="107892" hidden="1"/>
    <row r="107893" hidden="1"/>
    <row r="107894" hidden="1"/>
    <row r="107895" hidden="1"/>
    <row r="107896" hidden="1"/>
    <row r="107897" hidden="1"/>
    <row r="107898" hidden="1"/>
    <row r="107899" hidden="1"/>
    <row r="107900" hidden="1"/>
    <row r="107901" hidden="1"/>
    <row r="107902" hidden="1"/>
    <row r="107903" hidden="1"/>
    <row r="107904" hidden="1"/>
    <row r="107905" hidden="1"/>
    <row r="107906" hidden="1"/>
    <row r="107907" hidden="1"/>
    <row r="107908" hidden="1"/>
    <row r="107909" hidden="1"/>
    <row r="107910" hidden="1"/>
    <row r="107911" hidden="1"/>
    <row r="107912" hidden="1"/>
    <row r="107913" hidden="1"/>
    <row r="107914" hidden="1"/>
    <row r="107915" hidden="1"/>
    <row r="107916" hidden="1"/>
    <row r="107917" hidden="1"/>
    <row r="107918" hidden="1"/>
    <row r="107919" hidden="1"/>
    <row r="107920" hidden="1"/>
    <row r="107921" hidden="1"/>
    <row r="107922" hidden="1"/>
    <row r="107923" hidden="1"/>
    <row r="107924" hidden="1"/>
    <row r="107925" hidden="1"/>
    <row r="107926" hidden="1"/>
    <row r="107927" hidden="1"/>
    <row r="107928" hidden="1"/>
    <row r="107929" hidden="1"/>
    <row r="107930" hidden="1"/>
    <row r="107931" hidden="1"/>
    <row r="107932" hidden="1"/>
    <row r="107933" hidden="1"/>
    <row r="107934" hidden="1"/>
    <row r="107935" hidden="1"/>
    <row r="107936" hidden="1"/>
    <row r="107937" hidden="1"/>
    <row r="107938" hidden="1"/>
    <row r="107939" hidden="1"/>
    <row r="107940" hidden="1"/>
    <row r="107941" hidden="1"/>
    <row r="107942" hidden="1"/>
    <row r="107943" hidden="1"/>
    <row r="107944" hidden="1"/>
    <row r="107945" hidden="1"/>
    <row r="107946" hidden="1"/>
    <row r="107947" hidden="1"/>
    <row r="107948" hidden="1"/>
    <row r="107949" hidden="1"/>
    <row r="107950" hidden="1"/>
    <row r="107951" hidden="1"/>
    <row r="107952" hidden="1"/>
    <row r="107953" hidden="1"/>
    <row r="107954" hidden="1"/>
    <row r="107955" hidden="1"/>
    <row r="107956" hidden="1"/>
    <row r="107957" hidden="1"/>
    <row r="107958" hidden="1"/>
    <row r="107959" hidden="1"/>
    <row r="107960" hidden="1"/>
    <row r="107961" hidden="1"/>
    <row r="107962" hidden="1"/>
    <row r="107963" hidden="1"/>
    <row r="107964" hidden="1"/>
    <row r="107965" hidden="1"/>
    <row r="107966" hidden="1"/>
    <row r="107967" hidden="1"/>
    <row r="107968" hidden="1"/>
    <row r="107969" hidden="1"/>
    <row r="107970" hidden="1"/>
    <row r="107971" hidden="1"/>
    <row r="107972" hidden="1"/>
    <row r="107973" hidden="1"/>
    <row r="107974" hidden="1"/>
    <row r="107975" hidden="1"/>
    <row r="107976" hidden="1"/>
    <row r="107977" hidden="1"/>
    <row r="107978" hidden="1"/>
    <row r="107979" hidden="1"/>
    <row r="107980" hidden="1"/>
    <row r="107981" hidden="1"/>
    <row r="107982" hidden="1"/>
    <row r="107983" hidden="1"/>
    <row r="107984" hidden="1"/>
    <row r="107985" hidden="1"/>
    <row r="107986" hidden="1"/>
    <row r="107987" hidden="1"/>
    <row r="107988" hidden="1"/>
    <row r="107989" hidden="1"/>
    <row r="107990" hidden="1"/>
    <row r="107991" hidden="1"/>
    <row r="107992" hidden="1"/>
    <row r="107993" hidden="1"/>
    <row r="107994" hidden="1"/>
    <row r="107995" hidden="1"/>
    <row r="107996" hidden="1"/>
    <row r="107997" hidden="1"/>
    <row r="107998" hidden="1"/>
    <row r="107999" hidden="1"/>
    <row r="108000" hidden="1"/>
    <row r="108001" hidden="1"/>
    <row r="108002" hidden="1"/>
    <row r="108003" hidden="1"/>
    <row r="108004" hidden="1"/>
    <row r="108005" hidden="1"/>
    <row r="108006" hidden="1"/>
    <row r="108007" hidden="1"/>
    <row r="108008" hidden="1"/>
    <row r="108009" hidden="1"/>
    <row r="108010" hidden="1"/>
    <row r="108011" hidden="1"/>
    <row r="108012" hidden="1"/>
    <row r="108013" hidden="1"/>
    <row r="108014" hidden="1"/>
    <row r="108015" hidden="1"/>
    <row r="108016" hidden="1"/>
    <row r="108017" hidden="1"/>
    <row r="108018" hidden="1"/>
    <row r="108019" hidden="1"/>
    <row r="108020" hidden="1"/>
    <row r="108021" hidden="1"/>
    <row r="108022" hidden="1"/>
    <row r="108023" hidden="1"/>
    <row r="108024" hidden="1"/>
    <row r="108025" hidden="1"/>
    <row r="108026" hidden="1"/>
    <row r="108027" hidden="1"/>
    <row r="108028" hidden="1"/>
    <row r="108029" hidden="1"/>
    <row r="108030" hidden="1"/>
    <row r="108031" hidden="1"/>
    <row r="108032" hidden="1"/>
    <row r="108033" hidden="1"/>
    <row r="108034" hidden="1"/>
    <row r="108035" hidden="1"/>
    <row r="108036" hidden="1"/>
    <row r="108037" hidden="1"/>
    <row r="108038" hidden="1"/>
    <row r="108039" hidden="1"/>
    <row r="108040" hidden="1"/>
    <row r="108041" hidden="1"/>
    <row r="108042" hidden="1"/>
    <row r="108043" hidden="1"/>
    <row r="108044" hidden="1"/>
    <row r="108045" hidden="1"/>
    <row r="108046" hidden="1"/>
    <row r="108047" hidden="1"/>
    <row r="108048" hidden="1"/>
    <row r="108049" hidden="1"/>
    <row r="108050" hidden="1"/>
    <row r="108051" hidden="1"/>
    <row r="108052" hidden="1"/>
    <row r="108053" hidden="1"/>
    <row r="108054" hidden="1"/>
    <row r="108055" hidden="1"/>
    <row r="108056" hidden="1"/>
    <row r="108057" hidden="1"/>
    <row r="108058" hidden="1"/>
    <row r="108059" hidden="1"/>
    <row r="108060" hidden="1"/>
    <row r="108061" hidden="1"/>
    <row r="108062" hidden="1"/>
    <row r="108063" hidden="1"/>
    <row r="108064" hidden="1"/>
    <row r="108065" hidden="1"/>
    <row r="108066" hidden="1"/>
    <row r="108067" hidden="1"/>
    <row r="108068" hidden="1"/>
    <row r="108069" hidden="1"/>
    <row r="108070" hidden="1"/>
    <row r="108071" hidden="1"/>
    <row r="108072" hidden="1"/>
    <row r="108073" hidden="1"/>
    <row r="108074" hidden="1"/>
    <row r="108075" hidden="1"/>
    <row r="108076" hidden="1"/>
    <row r="108077" hidden="1"/>
    <row r="108078" hidden="1"/>
    <row r="108079" hidden="1"/>
    <row r="108080" hidden="1"/>
    <row r="108081" hidden="1"/>
    <row r="108082" hidden="1"/>
    <row r="108083" hidden="1"/>
    <row r="108084" hidden="1"/>
    <row r="108085" hidden="1"/>
    <row r="108086" hidden="1"/>
    <row r="108087" hidden="1"/>
    <row r="108088" hidden="1"/>
    <row r="108089" hidden="1"/>
    <row r="108090" hidden="1"/>
    <row r="108091" hidden="1"/>
    <row r="108092" hidden="1"/>
    <row r="108093" hidden="1"/>
    <row r="108094" hidden="1"/>
    <row r="108095" hidden="1"/>
    <row r="108096" hidden="1"/>
    <row r="108097" hidden="1"/>
    <row r="108098" hidden="1"/>
    <row r="108099" hidden="1"/>
    <row r="108100" hidden="1"/>
    <row r="108101" hidden="1"/>
    <row r="108102" hidden="1"/>
    <row r="108103" hidden="1"/>
    <row r="108104" hidden="1"/>
    <row r="108105" hidden="1"/>
    <row r="108106" hidden="1"/>
    <row r="108107" hidden="1"/>
    <row r="108108" hidden="1"/>
    <row r="108109" hidden="1"/>
    <row r="108110" hidden="1"/>
    <row r="108111" hidden="1"/>
    <row r="108112" hidden="1"/>
    <row r="108113" hidden="1"/>
    <row r="108114" hidden="1"/>
    <row r="108115" hidden="1"/>
    <row r="108116" hidden="1"/>
    <row r="108117" hidden="1"/>
    <row r="108118" hidden="1"/>
    <row r="108119" hidden="1"/>
    <row r="108120" hidden="1"/>
    <row r="108121" hidden="1"/>
    <row r="108122" hidden="1"/>
    <row r="108123" hidden="1"/>
    <row r="108124" hidden="1"/>
    <row r="108125" hidden="1"/>
    <row r="108126" hidden="1"/>
    <row r="108127" hidden="1"/>
    <row r="108128" hidden="1"/>
    <row r="108129" hidden="1"/>
    <row r="108130" hidden="1"/>
    <row r="108131" hidden="1"/>
    <row r="108132" hidden="1"/>
    <row r="108133" hidden="1"/>
    <row r="108134" hidden="1"/>
    <row r="108135" hidden="1"/>
    <row r="108136" hidden="1"/>
    <row r="108137" hidden="1"/>
    <row r="108138" hidden="1"/>
    <row r="108139" hidden="1"/>
    <row r="108140" hidden="1"/>
    <row r="108141" hidden="1"/>
    <row r="108142" hidden="1"/>
    <row r="108143" hidden="1"/>
    <row r="108144" hidden="1"/>
    <row r="108145" hidden="1"/>
    <row r="108146" hidden="1"/>
    <row r="108147" hidden="1"/>
    <row r="108148" hidden="1"/>
    <row r="108149" hidden="1"/>
    <row r="108150" hidden="1"/>
    <row r="108151" hidden="1"/>
    <row r="108152" hidden="1"/>
    <row r="108153" hidden="1"/>
    <row r="108154" hidden="1"/>
    <row r="108155" hidden="1"/>
    <row r="108156" hidden="1"/>
    <row r="108157" hidden="1"/>
    <row r="108158" hidden="1"/>
    <row r="108159" hidden="1"/>
    <row r="108160" hidden="1"/>
    <row r="108161" hidden="1"/>
    <row r="108162" hidden="1"/>
    <row r="108163" hidden="1"/>
    <row r="108164" hidden="1"/>
    <row r="108165" hidden="1"/>
    <row r="108166" hidden="1"/>
    <row r="108167" hidden="1"/>
    <row r="108168" hidden="1"/>
    <row r="108169" hidden="1"/>
    <row r="108170" hidden="1"/>
    <row r="108171" hidden="1"/>
    <row r="108172" hidden="1"/>
    <row r="108173" hidden="1"/>
    <row r="108174" hidden="1"/>
    <row r="108175" hidden="1"/>
    <row r="108176" hidden="1"/>
    <row r="108177" hidden="1"/>
    <row r="108178" hidden="1"/>
    <row r="108179" hidden="1"/>
    <row r="108180" hidden="1"/>
    <row r="108181" hidden="1"/>
    <row r="108182" hidden="1"/>
    <row r="108183" hidden="1"/>
    <row r="108184" hidden="1"/>
    <row r="108185" hidden="1"/>
    <row r="108186" hidden="1"/>
    <row r="108187" hidden="1"/>
    <row r="108188" hidden="1"/>
    <row r="108189" hidden="1"/>
    <row r="108190" hidden="1"/>
    <row r="108191" hidden="1"/>
    <row r="108192" hidden="1"/>
    <row r="108193" hidden="1"/>
    <row r="108194" hidden="1"/>
    <row r="108195" hidden="1"/>
    <row r="108196" hidden="1"/>
    <row r="108197" hidden="1"/>
    <row r="108198" hidden="1"/>
    <row r="108199" hidden="1"/>
    <row r="108200" hidden="1"/>
    <row r="108201" hidden="1"/>
    <row r="108202" hidden="1"/>
    <row r="108203" hidden="1"/>
    <row r="108204" hidden="1"/>
    <row r="108205" hidden="1"/>
    <row r="108206" hidden="1"/>
    <row r="108207" hidden="1"/>
    <row r="108208" hidden="1"/>
    <row r="108209" hidden="1"/>
    <row r="108210" hidden="1"/>
    <row r="108211" hidden="1"/>
    <row r="108212" hidden="1"/>
    <row r="108213" hidden="1"/>
    <row r="108214" hidden="1"/>
    <row r="108215" hidden="1"/>
    <row r="108216" hidden="1"/>
    <row r="108217" hidden="1"/>
    <row r="108218" hidden="1"/>
    <row r="108219" hidden="1"/>
    <row r="108220" hidden="1"/>
    <row r="108221" hidden="1"/>
    <row r="108222" hidden="1"/>
    <row r="108223" hidden="1"/>
    <row r="108224" hidden="1"/>
    <row r="108225" hidden="1"/>
    <row r="108226" hidden="1"/>
    <row r="108227" hidden="1"/>
    <row r="108228" hidden="1"/>
    <row r="108229" hidden="1"/>
    <row r="108230" hidden="1"/>
    <row r="108231" hidden="1"/>
    <row r="108232" hidden="1"/>
    <row r="108233" hidden="1"/>
    <row r="108234" hidden="1"/>
    <row r="108235" hidden="1"/>
    <row r="108236" hidden="1"/>
    <row r="108237" hidden="1"/>
    <row r="108238" hidden="1"/>
    <row r="108239" hidden="1"/>
    <row r="108240" hidden="1"/>
    <row r="108241" hidden="1"/>
    <row r="108242" hidden="1"/>
    <row r="108243" hidden="1"/>
    <row r="108244" hidden="1"/>
    <row r="108245" hidden="1"/>
    <row r="108246" hidden="1"/>
    <row r="108247" hidden="1"/>
    <row r="108248" hidden="1"/>
    <row r="108249" hidden="1"/>
    <row r="108250" hidden="1"/>
    <row r="108251" hidden="1"/>
    <row r="108252" hidden="1"/>
    <row r="108253" hidden="1"/>
    <row r="108254" hidden="1"/>
    <row r="108255" hidden="1"/>
    <row r="108256" hidden="1"/>
    <row r="108257" hidden="1"/>
    <row r="108258" hidden="1"/>
    <row r="108259" hidden="1"/>
    <row r="108260" hidden="1"/>
    <row r="108261" hidden="1"/>
    <row r="108262" hidden="1"/>
    <row r="108263" hidden="1"/>
    <row r="108264" hidden="1"/>
    <row r="108265" hidden="1"/>
    <row r="108266" hidden="1"/>
    <row r="108267" hidden="1"/>
    <row r="108268" hidden="1"/>
    <row r="108269" hidden="1"/>
    <row r="108270" hidden="1"/>
    <row r="108271" hidden="1"/>
    <row r="108272" hidden="1"/>
    <row r="108273" hidden="1"/>
    <row r="108274" hidden="1"/>
    <row r="108275" hidden="1"/>
    <row r="108276" hidden="1"/>
    <row r="108277" hidden="1"/>
    <row r="108278" hidden="1"/>
    <row r="108279" hidden="1"/>
    <row r="108280" hidden="1"/>
    <row r="108281" hidden="1"/>
    <row r="108282" hidden="1"/>
    <row r="108283" hidden="1"/>
    <row r="108284" hidden="1"/>
    <row r="108285" hidden="1"/>
    <row r="108286" hidden="1"/>
    <row r="108287" hidden="1"/>
    <row r="108288" hidden="1"/>
    <row r="108289" hidden="1"/>
    <row r="108290" hidden="1"/>
    <row r="108291" hidden="1"/>
    <row r="108292" hidden="1"/>
    <row r="108293" hidden="1"/>
    <row r="108294" hidden="1"/>
    <row r="108295" hidden="1"/>
    <row r="108296" hidden="1"/>
    <row r="108297" hidden="1"/>
    <row r="108298" hidden="1"/>
    <row r="108299" hidden="1"/>
    <row r="108300" hidden="1"/>
    <row r="108301" hidden="1"/>
    <row r="108302" hidden="1"/>
    <row r="108303" hidden="1"/>
    <row r="108304" hidden="1"/>
    <row r="108305" hidden="1"/>
    <row r="108306" hidden="1"/>
    <row r="108307" hidden="1"/>
    <row r="108308" hidden="1"/>
    <row r="108309" hidden="1"/>
    <row r="108310" hidden="1"/>
    <row r="108311" hidden="1"/>
    <row r="108312" hidden="1"/>
    <row r="108313" hidden="1"/>
    <row r="108314" hidden="1"/>
    <row r="108315" hidden="1"/>
    <row r="108316" hidden="1"/>
    <row r="108317" hidden="1"/>
    <row r="108318" hidden="1"/>
    <row r="108319" hidden="1"/>
    <row r="108320" hidden="1"/>
    <row r="108321" hidden="1"/>
    <row r="108322" hidden="1"/>
    <row r="108323" hidden="1"/>
    <row r="108324" hidden="1"/>
    <row r="108325" hidden="1"/>
    <row r="108326" hidden="1"/>
    <row r="108327" hidden="1"/>
    <row r="108328" hidden="1"/>
    <row r="108329" hidden="1"/>
    <row r="108330" hidden="1"/>
    <row r="108331" hidden="1"/>
    <row r="108332" hidden="1"/>
    <row r="108333" hidden="1"/>
    <row r="108334" hidden="1"/>
    <row r="108335" hidden="1"/>
    <row r="108336" hidden="1"/>
    <row r="108337" hidden="1"/>
    <row r="108338" hidden="1"/>
    <row r="108339" hidden="1"/>
    <row r="108340" hidden="1"/>
    <row r="108341" hidden="1"/>
    <row r="108342" hidden="1"/>
    <row r="108343" hidden="1"/>
    <row r="108344" hidden="1"/>
    <row r="108345" hidden="1"/>
    <row r="108346" hidden="1"/>
    <row r="108347" hidden="1"/>
    <row r="108348" hidden="1"/>
    <row r="108349" hidden="1"/>
    <row r="108350" hidden="1"/>
    <row r="108351" hidden="1"/>
    <row r="108352" hidden="1"/>
    <row r="108353" hidden="1"/>
    <row r="108354" hidden="1"/>
    <row r="108355" hidden="1"/>
    <row r="108356" hidden="1"/>
    <row r="108357" hidden="1"/>
    <row r="108358" hidden="1"/>
    <row r="108359" hidden="1"/>
    <row r="108360" hidden="1"/>
    <row r="108361" hidden="1"/>
    <row r="108362" hidden="1"/>
    <row r="108363" hidden="1"/>
    <row r="108364" hidden="1"/>
    <row r="108365" hidden="1"/>
    <row r="108366" hidden="1"/>
    <row r="108367" hidden="1"/>
    <row r="108368" hidden="1"/>
    <row r="108369" hidden="1"/>
    <row r="108370" hidden="1"/>
    <row r="108371" hidden="1"/>
    <row r="108372" hidden="1"/>
    <row r="108373" hidden="1"/>
    <row r="108374" hidden="1"/>
    <row r="108375" hidden="1"/>
    <row r="108376" hidden="1"/>
    <row r="108377" hidden="1"/>
    <row r="108378" hidden="1"/>
    <row r="108379" hidden="1"/>
    <row r="108380" hidden="1"/>
    <row r="108381" hidden="1"/>
    <row r="108382" hidden="1"/>
    <row r="108383" hidden="1"/>
    <row r="108384" hidden="1"/>
    <row r="108385" hidden="1"/>
    <row r="108386" hidden="1"/>
    <row r="108387" hidden="1"/>
    <row r="108388" hidden="1"/>
    <row r="108389" hidden="1"/>
    <row r="108390" hidden="1"/>
    <row r="108391" hidden="1"/>
    <row r="108392" hidden="1"/>
    <row r="108393" hidden="1"/>
    <row r="108394" hidden="1"/>
    <row r="108395" hidden="1"/>
    <row r="108396" hidden="1"/>
    <row r="108397" hidden="1"/>
    <row r="108398" hidden="1"/>
    <row r="108399" hidden="1"/>
    <row r="108400" hidden="1"/>
    <row r="108401" hidden="1"/>
    <row r="108402" hidden="1"/>
    <row r="108403" hidden="1"/>
    <row r="108404" hidden="1"/>
    <row r="108405" hidden="1"/>
    <row r="108406" hidden="1"/>
    <row r="108407" hidden="1"/>
    <row r="108408" hidden="1"/>
    <row r="108409" hidden="1"/>
    <row r="108410" hidden="1"/>
    <row r="108411" hidden="1"/>
    <row r="108412" hidden="1"/>
    <row r="108413" hidden="1"/>
    <row r="108414" hidden="1"/>
    <row r="108415" hidden="1"/>
    <row r="108416" hidden="1"/>
    <row r="108417" hidden="1"/>
    <row r="108418" hidden="1"/>
    <row r="108419" hidden="1"/>
    <row r="108420" hidden="1"/>
    <row r="108421" hidden="1"/>
    <row r="108422" hidden="1"/>
    <row r="108423" hidden="1"/>
    <row r="108424" hidden="1"/>
    <row r="108425" hidden="1"/>
    <row r="108426" hidden="1"/>
    <row r="108427" hidden="1"/>
    <row r="108428" hidden="1"/>
    <row r="108429" hidden="1"/>
    <row r="108430" hidden="1"/>
    <row r="108431" hidden="1"/>
    <row r="108432" hidden="1"/>
    <row r="108433" hidden="1"/>
    <row r="108434" hidden="1"/>
    <row r="108435" hidden="1"/>
    <row r="108436" hidden="1"/>
    <row r="108437" hidden="1"/>
    <row r="108438" hidden="1"/>
    <row r="108439" hidden="1"/>
    <row r="108440" hidden="1"/>
    <row r="108441" hidden="1"/>
    <row r="108442" hidden="1"/>
    <row r="108443" hidden="1"/>
    <row r="108444" hidden="1"/>
    <row r="108445" hidden="1"/>
    <row r="108446" hidden="1"/>
    <row r="108447" hidden="1"/>
    <row r="108448" hidden="1"/>
    <row r="108449" hidden="1"/>
    <row r="108450" hidden="1"/>
    <row r="108451" hidden="1"/>
    <row r="108452" hidden="1"/>
    <row r="108453" hidden="1"/>
    <row r="108454" hidden="1"/>
    <row r="108455" hidden="1"/>
    <row r="108456" hidden="1"/>
    <row r="108457" hidden="1"/>
    <row r="108458" hidden="1"/>
    <row r="108459" hidden="1"/>
    <row r="108460" hidden="1"/>
    <row r="108461" hidden="1"/>
    <row r="108462" hidden="1"/>
    <row r="108463" hidden="1"/>
    <row r="108464" hidden="1"/>
    <row r="108465" hidden="1"/>
    <row r="108466" hidden="1"/>
    <row r="108467" hidden="1"/>
    <row r="108468" hidden="1"/>
    <row r="108469" hidden="1"/>
    <row r="108470" hidden="1"/>
    <row r="108471" hidden="1"/>
    <row r="108472" hidden="1"/>
    <row r="108473" hidden="1"/>
    <row r="108474" hidden="1"/>
    <row r="108475" hidden="1"/>
    <row r="108476" hidden="1"/>
    <row r="108477" hidden="1"/>
    <row r="108478" hidden="1"/>
    <row r="108479" hidden="1"/>
    <row r="108480" hidden="1"/>
    <row r="108481" hidden="1"/>
    <row r="108482" hidden="1"/>
    <row r="108483" hidden="1"/>
    <row r="108484" hidden="1"/>
    <row r="108485" hidden="1"/>
    <row r="108486" hidden="1"/>
    <row r="108487" hidden="1"/>
    <row r="108488" hidden="1"/>
    <row r="108489" hidden="1"/>
    <row r="108490" hidden="1"/>
    <row r="108491" hidden="1"/>
    <row r="108492" hidden="1"/>
    <row r="108493" hidden="1"/>
    <row r="108494" hidden="1"/>
    <row r="108495" hidden="1"/>
    <row r="108496" hidden="1"/>
    <row r="108497" hidden="1"/>
    <row r="108498" hidden="1"/>
    <row r="108499" hidden="1"/>
    <row r="108500" hidden="1"/>
    <row r="108501" hidden="1"/>
    <row r="108502" hidden="1"/>
    <row r="108503" hidden="1"/>
    <row r="108504" hidden="1"/>
    <row r="108505" hidden="1"/>
    <row r="108506" hidden="1"/>
    <row r="108507" hidden="1"/>
    <row r="108508" hidden="1"/>
    <row r="108509" hidden="1"/>
    <row r="108510" hidden="1"/>
    <row r="108511" hidden="1"/>
    <row r="108512" hidden="1"/>
    <row r="108513" hidden="1"/>
    <row r="108514" hidden="1"/>
    <row r="108515" hidden="1"/>
    <row r="108516" hidden="1"/>
    <row r="108517" hidden="1"/>
    <row r="108518" hidden="1"/>
    <row r="108519" hidden="1"/>
    <row r="108520" hidden="1"/>
    <row r="108521" hidden="1"/>
    <row r="108522" hidden="1"/>
    <row r="108523" hidden="1"/>
    <row r="108524" hidden="1"/>
    <row r="108525" hidden="1"/>
    <row r="108526" hidden="1"/>
    <row r="108527" hidden="1"/>
    <row r="108528" hidden="1"/>
    <row r="108529" hidden="1"/>
    <row r="108530" hidden="1"/>
    <row r="108531" hidden="1"/>
    <row r="108532" hidden="1"/>
    <row r="108533" hidden="1"/>
    <row r="108534" hidden="1"/>
    <row r="108535" hidden="1"/>
    <row r="108536" hidden="1"/>
    <row r="108537" hidden="1"/>
    <row r="108538" hidden="1"/>
    <row r="108539" hidden="1"/>
    <row r="108540" hidden="1"/>
    <row r="108541" hidden="1"/>
    <row r="108542" hidden="1"/>
    <row r="108543" hidden="1"/>
    <row r="108544" hidden="1"/>
    <row r="108545" hidden="1"/>
    <row r="108546" hidden="1"/>
    <row r="108547" hidden="1"/>
    <row r="108548" hidden="1"/>
    <row r="108549" hidden="1"/>
    <row r="108550" hidden="1"/>
    <row r="108551" hidden="1"/>
    <row r="108552" hidden="1"/>
    <row r="108553" hidden="1"/>
    <row r="108554" hidden="1"/>
    <row r="108555" hidden="1"/>
    <row r="108556" hidden="1"/>
    <row r="108557" hidden="1"/>
    <row r="108558" hidden="1"/>
    <row r="108559" hidden="1"/>
    <row r="108560" hidden="1"/>
    <row r="108561" hidden="1"/>
    <row r="108562" hidden="1"/>
    <row r="108563" hidden="1"/>
    <row r="108564" hidden="1"/>
    <row r="108565" hidden="1"/>
    <row r="108566" hidden="1"/>
    <row r="108567" hidden="1"/>
    <row r="108568" hidden="1"/>
    <row r="108569" hidden="1"/>
    <row r="108570" hidden="1"/>
    <row r="108571" hidden="1"/>
    <row r="108572" hidden="1"/>
    <row r="108573" hidden="1"/>
    <row r="108574" hidden="1"/>
    <row r="108575" hidden="1"/>
    <row r="108576" hidden="1"/>
    <row r="108577" hidden="1"/>
    <row r="108578" hidden="1"/>
    <row r="108579" hidden="1"/>
    <row r="108580" hidden="1"/>
    <row r="108581" hidden="1"/>
    <row r="108582" hidden="1"/>
    <row r="108583" hidden="1"/>
    <row r="108584" hidden="1"/>
    <row r="108585" hidden="1"/>
    <row r="108586" hidden="1"/>
    <row r="108587" hidden="1"/>
    <row r="108588" hidden="1"/>
    <row r="108589" hidden="1"/>
    <row r="108590" hidden="1"/>
    <row r="108591" hidden="1"/>
    <row r="108592" hidden="1"/>
    <row r="108593" hidden="1"/>
    <row r="108594" hidden="1"/>
    <row r="108595" hidden="1"/>
    <row r="108596" hidden="1"/>
    <row r="108597" hidden="1"/>
    <row r="108598" hidden="1"/>
    <row r="108599" hidden="1"/>
    <row r="108600" hidden="1"/>
    <row r="108601" hidden="1"/>
    <row r="108602" hidden="1"/>
    <row r="108603" hidden="1"/>
    <row r="108604" hidden="1"/>
    <row r="108605" hidden="1"/>
    <row r="108606" hidden="1"/>
    <row r="108607" hidden="1"/>
    <row r="108608" hidden="1"/>
    <row r="108609" hidden="1"/>
    <row r="108610" hidden="1"/>
    <row r="108611" hidden="1"/>
    <row r="108612" hidden="1"/>
    <row r="108613" hidden="1"/>
    <row r="108614" hidden="1"/>
    <row r="108615" hidden="1"/>
    <row r="108616" hidden="1"/>
    <row r="108617" hidden="1"/>
    <row r="108618" hidden="1"/>
    <row r="108619" hidden="1"/>
    <row r="108620" hidden="1"/>
    <row r="108621" hidden="1"/>
    <row r="108622" hidden="1"/>
    <row r="108623" hidden="1"/>
    <row r="108624" hidden="1"/>
    <row r="108625" hidden="1"/>
    <row r="108626" hidden="1"/>
    <row r="108627" hidden="1"/>
    <row r="108628" hidden="1"/>
    <row r="108629" hidden="1"/>
    <row r="108630" hidden="1"/>
    <row r="108631" hidden="1"/>
    <row r="108632" hidden="1"/>
    <row r="108633" hidden="1"/>
    <row r="108634" hidden="1"/>
    <row r="108635" hidden="1"/>
    <row r="108636" hidden="1"/>
    <row r="108637" hidden="1"/>
    <row r="108638" hidden="1"/>
    <row r="108639" hidden="1"/>
    <row r="108640" hidden="1"/>
    <row r="108641" hidden="1"/>
    <row r="108642" hidden="1"/>
    <row r="108643" hidden="1"/>
    <row r="108644" hidden="1"/>
    <row r="108645" hidden="1"/>
    <row r="108646" hidden="1"/>
    <row r="108647" hidden="1"/>
    <row r="108648" hidden="1"/>
    <row r="108649" hidden="1"/>
    <row r="108650" hidden="1"/>
    <row r="108651" hidden="1"/>
    <row r="108652" hidden="1"/>
    <row r="108653" hidden="1"/>
    <row r="108654" hidden="1"/>
    <row r="108655" hidden="1"/>
    <row r="108656" hidden="1"/>
    <row r="108657" hidden="1"/>
    <row r="108658" hidden="1"/>
    <row r="108659" hidden="1"/>
    <row r="108660" hidden="1"/>
    <row r="108661" hidden="1"/>
    <row r="108662" hidden="1"/>
    <row r="108663" hidden="1"/>
    <row r="108664" hidden="1"/>
    <row r="108665" hidden="1"/>
    <row r="108666" hidden="1"/>
    <row r="108667" hidden="1"/>
    <row r="108668" hidden="1"/>
    <row r="108669" hidden="1"/>
    <row r="108670" hidden="1"/>
    <row r="108671" hidden="1"/>
    <row r="108672" hidden="1"/>
    <row r="108673" hidden="1"/>
    <row r="108674" hidden="1"/>
    <row r="108675" hidden="1"/>
    <row r="108676" hidden="1"/>
    <row r="108677" hidden="1"/>
    <row r="108678" hidden="1"/>
    <row r="108679" hidden="1"/>
    <row r="108680" hidden="1"/>
    <row r="108681" hidden="1"/>
    <row r="108682" hidden="1"/>
    <row r="108683" hidden="1"/>
    <row r="108684" hidden="1"/>
    <row r="108685" hidden="1"/>
    <row r="108686" hidden="1"/>
    <row r="108687" hidden="1"/>
    <row r="108688" hidden="1"/>
    <row r="108689" hidden="1"/>
    <row r="108690" hidden="1"/>
    <row r="108691" hidden="1"/>
    <row r="108692" hidden="1"/>
    <row r="108693" hidden="1"/>
    <row r="108694" hidden="1"/>
    <row r="108695" hidden="1"/>
    <row r="108696" hidden="1"/>
    <row r="108697" hidden="1"/>
    <row r="108698" hidden="1"/>
    <row r="108699" hidden="1"/>
    <row r="108700" hidden="1"/>
    <row r="108701" hidden="1"/>
    <row r="108702" hidden="1"/>
    <row r="108703" hidden="1"/>
    <row r="108704" hidden="1"/>
    <row r="108705" hidden="1"/>
    <row r="108706" hidden="1"/>
    <row r="108707" hidden="1"/>
    <row r="108708" hidden="1"/>
    <row r="108709" hidden="1"/>
    <row r="108710" hidden="1"/>
    <row r="108711" hidden="1"/>
    <row r="108712" hidden="1"/>
    <row r="108713" hidden="1"/>
    <row r="108714" hidden="1"/>
    <row r="108715" hidden="1"/>
    <row r="108716" hidden="1"/>
    <row r="108717" hidden="1"/>
    <row r="108718" hidden="1"/>
    <row r="108719" hidden="1"/>
    <row r="108720" hidden="1"/>
    <row r="108721" hidden="1"/>
    <row r="108722" hidden="1"/>
    <row r="108723" hidden="1"/>
    <row r="108724" hidden="1"/>
    <row r="108725" hidden="1"/>
    <row r="108726" hidden="1"/>
    <row r="108727" hidden="1"/>
    <row r="108728" hidden="1"/>
    <row r="108729" hidden="1"/>
    <row r="108730" hidden="1"/>
    <row r="108731" hidden="1"/>
    <row r="108732" hidden="1"/>
    <row r="108733" hidden="1"/>
    <row r="108734" hidden="1"/>
    <row r="108735" hidden="1"/>
    <row r="108736" hidden="1"/>
    <row r="108737" hidden="1"/>
    <row r="108738" hidden="1"/>
    <row r="108739" hidden="1"/>
    <row r="108740" hidden="1"/>
    <row r="108741" hidden="1"/>
    <row r="108742" hidden="1"/>
    <row r="108743" hidden="1"/>
    <row r="108744" hidden="1"/>
    <row r="108745" hidden="1"/>
    <row r="108746" hidden="1"/>
    <row r="108747" hidden="1"/>
    <row r="108748" hidden="1"/>
    <row r="108749" hidden="1"/>
    <row r="108750" hidden="1"/>
    <row r="108751" hidden="1"/>
    <row r="108752" hidden="1"/>
    <row r="108753" hidden="1"/>
    <row r="108754" hidden="1"/>
    <row r="108755" hidden="1"/>
    <row r="108756" hidden="1"/>
    <row r="108757" hidden="1"/>
    <row r="108758" hidden="1"/>
    <row r="108759" hidden="1"/>
    <row r="108760" hidden="1"/>
    <row r="108761" hidden="1"/>
    <row r="108762" hidden="1"/>
    <row r="108763" hidden="1"/>
    <row r="108764" hidden="1"/>
    <row r="108765" hidden="1"/>
    <row r="108766" hidden="1"/>
    <row r="108767" hidden="1"/>
    <row r="108768" hidden="1"/>
    <row r="108769" hidden="1"/>
    <row r="108770" hidden="1"/>
    <row r="108771" hidden="1"/>
    <row r="108772" hidden="1"/>
    <row r="108773" hidden="1"/>
    <row r="108774" hidden="1"/>
    <row r="108775" hidden="1"/>
    <row r="108776" hidden="1"/>
    <row r="108777" hidden="1"/>
    <row r="108778" hidden="1"/>
    <row r="108779" hidden="1"/>
    <row r="108780" hidden="1"/>
    <row r="108781" hidden="1"/>
    <row r="108782" hidden="1"/>
    <row r="108783" hidden="1"/>
    <row r="108784" hidden="1"/>
    <row r="108785" hidden="1"/>
    <row r="108786" hidden="1"/>
    <row r="108787" hidden="1"/>
    <row r="108788" hidden="1"/>
    <row r="108789" hidden="1"/>
    <row r="108790" hidden="1"/>
    <row r="108791" hidden="1"/>
    <row r="108792" hidden="1"/>
    <row r="108793" hidden="1"/>
    <row r="108794" hidden="1"/>
    <row r="108795" hidden="1"/>
    <row r="108796" hidden="1"/>
    <row r="108797" hidden="1"/>
    <row r="108798" hidden="1"/>
    <row r="108799" hidden="1"/>
    <row r="108800" hidden="1"/>
    <row r="108801" hidden="1"/>
    <row r="108802" hidden="1"/>
    <row r="108803" hidden="1"/>
    <row r="108804" hidden="1"/>
    <row r="108805" hidden="1"/>
    <row r="108806" hidden="1"/>
    <row r="108807" hidden="1"/>
    <row r="108808" hidden="1"/>
    <row r="108809" hidden="1"/>
    <row r="108810" hidden="1"/>
    <row r="108811" hidden="1"/>
    <row r="108812" hidden="1"/>
    <row r="108813" hidden="1"/>
    <row r="108814" hidden="1"/>
    <row r="108815" hidden="1"/>
    <row r="108816" hidden="1"/>
    <row r="108817" hidden="1"/>
    <row r="108818" hidden="1"/>
    <row r="108819" hidden="1"/>
    <row r="108820" hidden="1"/>
    <row r="108821" hidden="1"/>
    <row r="108822" hidden="1"/>
    <row r="108823" hidden="1"/>
    <row r="108824" hidden="1"/>
    <row r="108825" hidden="1"/>
    <row r="108826" hidden="1"/>
    <row r="108827" hidden="1"/>
    <row r="108828" hidden="1"/>
    <row r="108829" hidden="1"/>
    <row r="108830" hidden="1"/>
    <row r="108831" hidden="1"/>
    <row r="108832" hidden="1"/>
    <row r="108833" hidden="1"/>
    <row r="108834" hidden="1"/>
    <row r="108835" hidden="1"/>
    <row r="108836" hidden="1"/>
    <row r="108837" hidden="1"/>
    <row r="108838" hidden="1"/>
    <row r="108839" hidden="1"/>
    <row r="108840" hidden="1"/>
    <row r="108841" hidden="1"/>
    <row r="108842" hidden="1"/>
    <row r="108843" hidden="1"/>
    <row r="108844" hidden="1"/>
    <row r="108845" hidden="1"/>
    <row r="108846" hidden="1"/>
    <row r="108847" hidden="1"/>
    <row r="108848" hidden="1"/>
    <row r="108849" hidden="1"/>
    <row r="108850" hidden="1"/>
    <row r="108851" hidden="1"/>
    <row r="108852" hidden="1"/>
    <row r="108853" hidden="1"/>
    <row r="108854" hidden="1"/>
    <row r="108855" hidden="1"/>
    <row r="108856" hidden="1"/>
    <row r="108857" hidden="1"/>
    <row r="108858" hidden="1"/>
    <row r="108859" hidden="1"/>
    <row r="108860" hidden="1"/>
    <row r="108861" hidden="1"/>
    <row r="108862" hidden="1"/>
    <row r="108863" hidden="1"/>
    <row r="108864" hidden="1"/>
    <row r="108865" hidden="1"/>
    <row r="108866" hidden="1"/>
    <row r="108867" hidden="1"/>
    <row r="108868" hidden="1"/>
    <row r="108869" hidden="1"/>
    <row r="108870" hidden="1"/>
    <row r="108871" hidden="1"/>
    <row r="108872" hidden="1"/>
    <row r="108873" hidden="1"/>
    <row r="108874" hidden="1"/>
    <row r="108875" hidden="1"/>
    <row r="108876" hidden="1"/>
    <row r="108877" hidden="1"/>
    <row r="108878" hidden="1"/>
    <row r="108879" hidden="1"/>
    <row r="108880" hidden="1"/>
    <row r="108881" hidden="1"/>
    <row r="108882" hidden="1"/>
    <row r="108883" hidden="1"/>
    <row r="108884" hidden="1"/>
    <row r="108885" hidden="1"/>
    <row r="108886" hidden="1"/>
    <row r="108887" hidden="1"/>
    <row r="108888" hidden="1"/>
    <row r="108889" hidden="1"/>
    <row r="108890" hidden="1"/>
    <row r="108891" hidden="1"/>
    <row r="108892" hidden="1"/>
    <row r="108893" hidden="1"/>
    <row r="108894" hidden="1"/>
    <row r="108895" hidden="1"/>
    <row r="108896" hidden="1"/>
    <row r="108897" hidden="1"/>
    <row r="108898" hidden="1"/>
    <row r="108899" hidden="1"/>
    <row r="108900" hidden="1"/>
    <row r="108901" hidden="1"/>
    <row r="108902" hidden="1"/>
    <row r="108903" hidden="1"/>
    <row r="108904" hidden="1"/>
    <row r="108905" hidden="1"/>
    <row r="108906" hidden="1"/>
    <row r="108907" hidden="1"/>
    <row r="108908" hidden="1"/>
    <row r="108909" hidden="1"/>
    <row r="108910" hidden="1"/>
    <row r="108911" hidden="1"/>
    <row r="108912" hidden="1"/>
    <row r="108913" hidden="1"/>
    <row r="108914" hidden="1"/>
    <row r="108915" hidden="1"/>
    <row r="108916" hidden="1"/>
    <row r="108917" hidden="1"/>
    <row r="108918" hidden="1"/>
    <row r="108919" hidden="1"/>
    <row r="108920" hidden="1"/>
    <row r="108921" hidden="1"/>
    <row r="108922" hidden="1"/>
    <row r="108923" hidden="1"/>
    <row r="108924" hidden="1"/>
    <row r="108925" hidden="1"/>
    <row r="108926" hidden="1"/>
    <row r="108927" hidden="1"/>
    <row r="108928" hidden="1"/>
    <row r="108929" hidden="1"/>
    <row r="108930" hidden="1"/>
    <row r="108931" hidden="1"/>
    <row r="108932" hidden="1"/>
    <row r="108933" hidden="1"/>
    <row r="108934" hidden="1"/>
    <row r="108935" hidden="1"/>
    <row r="108936" hidden="1"/>
    <row r="108937" hidden="1"/>
    <row r="108938" hidden="1"/>
    <row r="108939" hidden="1"/>
    <row r="108940" hidden="1"/>
    <row r="108941" hidden="1"/>
    <row r="108942" hidden="1"/>
    <row r="108943" hidden="1"/>
    <row r="108944" hidden="1"/>
    <row r="108945" hidden="1"/>
    <row r="108946" hidden="1"/>
    <row r="108947" hidden="1"/>
    <row r="108948" hidden="1"/>
    <row r="108949" hidden="1"/>
    <row r="108950" hidden="1"/>
    <row r="108951" hidden="1"/>
    <row r="108952" hidden="1"/>
    <row r="108953" hidden="1"/>
    <row r="108954" hidden="1"/>
    <row r="108955" hidden="1"/>
    <row r="108956" hidden="1"/>
    <row r="108957" hidden="1"/>
    <row r="108958" hidden="1"/>
    <row r="108959" hidden="1"/>
    <row r="108960" hidden="1"/>
    <row r="108961" hidden="1"/>
    <row r="108962" hidden="1"/>
    <row r="108963" hidden="1"/>
    <row r="108964" hidden="1"/>
    <row r="108965" hidden="1"/>
    <row r="108966" hidden="1"/>
    <row r="108967" hidden="1"/>
    <row r="108968" hidden="1"/>
    <row r="108969" hidden="1"/>
    <row r="108970" hidden="1"/>
    <row r="108971" hidden="1"/>
    <row r="108972" hidden="1"/>
    <row r="108973" hidden="1"/>
    <row r="108974" hidden="1"/>
    <row r="108975" hidden="1"/>
    <row r="108976" hidden="1"/>
    <row r="108977" hidden="1"/>
    <row r="108978" hidden="1"/>
    <row r="108979" hidden="1"/>
    <row r="108980" hidden="1"/>
    <row r="108981" hidden="1"/>
    <row r="108982" hidden="1"/>
    <row r="108983" hidden="1"/>
    <row r="108984" hidden="1"/>
    <row r="108985" hidden="1"/>
    <row r="108986" hidden="1"/>
    <row r="108987" hidden="1"/>
    <row r="108988" hidden="1"/>
    <row r="108989" hidden="1"/>
    <row r="108990" hidden="1"/>
    <row r="108991" hidden="1"/>
    <row r="108992" hidden="1"/>
    <row r="108993" hidden="1"/>
    <row r="108994" hidden="1"/>
    <row r="108995" hidden="1"/>
    <row r="108996" hidden="1"/>
    <row r="108997" hidden="1"/>
    <row r="108998" hidden="1"/>
    <row r="108999" hidden="1"/>
    <row r="109000" hidden="1"/>
    <row r="109001" hidden="1"/>
    <row r="109002" hidden="1"/>
    <row r="109003" hidden="1"/>
    <row r="109004" hidden="1"/>
    <row r="109005" hidden="1"/>
    <row r="109006" hidden="1"/>
    <row r="109007" hidden="1"/>
    <row r="109008" hidden="1"/>
    <row r="109009" hidden="1"/>
    <row r="109010" hidden="1"/>
    <row r="109011" hidden="1"/>
    <row r="109012" hidden="1"/>
    <row r="109013" hidden="1"/>
    <row r="109014" hidden="1"/>
    <row r="109015" hidden="1"/>
    <row r="109016" hidden="1"/>
    <row r="109017" hidden="1"/>
    <row r="109018" hidden="1"/>
    <row r="109019" hidden="1"/>
    <row r="109020" hidden="1"/>
    <row r="109021" hidden="1"/>
    <row r="109022" hidden="1"/>
    <row r="109023" hidden="1"/>
    <row r="109024" hidden="1"/>
    <row r="109025" hidden="1"/>
    <row r="109026" hidden="1"/>
    <row r="109027" hidden="1"/>
    <row r="109028" hidden="1"/>
    <row r="109029" hidden="1"/>
    <row r="109030" hidden="1"/>
    <row r="109031" hidden="1"/>
    <row r="109032" hidden="1"/>
    <row r="109033" hidden="1"/>
    <row r="109034" hidden="1"/>
    <row r="109035" hidden="1"/>
    <row r="109036" hidden="1"/>
    <row r="109037" hidden="1"/>
    <row r="109038" hidden="1"/>
    <row r="109039" hidden="1"/>
    <row r="109040" hidden="1"/>
    <row r="109041" hidden="1"/>
    <row r="109042" hidden="1"/>
    <row r="109043" hidden="1"/>
    <row r="109044" hidden="1"/>
    <row r="109045" hidden="1"/>
    <row r="109046" hidden="1"/>
    <row r="109047" hidden="1"/>
    <row r="109048" hidden="1"/>
    <row r="109049" hidden="1"/>
    <row r="109050" hidden="1"/>
    <row r="109051" hidden="1"/>
    <row r="109052" hidden="1"/>
    <row r="109053" hidden="1"/>
    <row r="109054" hidden="1"/>
    <row r="109055" hidden="1"/>
    <row r="109056" hidden="1"/>
    <row r="109057" hidden="1"/>
    <row r="109058" hidden="1"/>
    <row r="109059" hidden="1"/>
    <row r="109060" hidden="1"/>
    <row r="109061" hidden="1"/>
    <row r="109062" hidden="1"/>
    <row r="109063" hidden="1"/>
    <row r="109064" hidden="1"/>
    <row r="109065" hidden="1"/>
    <row r="109066" hidden="1"/>
    <row r="109067" hidden="1"/>
    <row r="109068" hidden="1"/>
    <row r="109069" hidden="1"/>
    <row r="109070" hidden="1"/>
    <row r="109071" hidden="1"/>
    <row r="109072" hidden="1"/>
    <row r="109073" hidden="1"/>
    <row r="109074" hidden="1"/>
    <row r="109075" hidden="1"/>
    <row r="109076" hidden="1"/>
    <row r="109077" hidden="1"/>
    <row r="109078" hidden="1"/>
    <row r="109079" hidden="1"/>
    <row r="109080" hidden="1"/>
    <row r="109081" hidden="1"/>
    <row r="109082" hidden="1"/>
    <row r="109083" hidden="1"/>
    <row r="109084" hidden="1"/>
    <row r="109085" hidden="1"/>
    <row r="109086" hidden="1"/>
    <row r="109087" hidden="1"/>
    <row r="109088" hidden="1"/>
    <row r="109089" hidden="1"/>
    <row r="109090" hidden="1"/>
    <row r="109091" hidden="1"/>
    <row r="109092" hidden="1"/>
    <row r="109093" hidden="1"/>
    <row r="109094" hidden="1"/>
    <row r="109095" hidden="1"/>
    <row r="109096" hidden="1"/>
    <row r="109097" hidden="1"/>
    <row r="109098" hidden="1"/>
    <row r="109099" hidden="1"/>
    <row r="109100" hidden="1"/>
    <row r="109101" hidden="1"/>
    <row r="109102" hidden="1"/>
    <row r="109103" hidden="1"/>
    <row r="109104" hidden="1"/>
    <row r="109105" hidden="1"/>
    <row r="109106" hidden="1"/>
    <row r="109107" hidden="1"/>
    <row r="109108" hidden="1"/>
    <row r="109109" hidden="1"/>
    <row r="109110" hidden="1"/>
    <row r="109111" hidden="1"/>
    <row r="109112" hidden="1"/>
    <row r="109113" hidden="1"/>
    <row r="109114" hidden="1"/>
    <row r="109115" hidden="1"/>
    <row r="109116" hidden="1"/>
    <row r="109117" hidden="1"/>
    <row r="109118" hidden="1"/>
    <row r="109119" hidden="1"/>
    <row r="109120" hidden="1"/>
    <row r="109121" hidden="1"/>
    <row r="109122" hidden="1"/>
    <row r="109123" hidden="1"/>
    <row r="109124" hidden="1"/>
    <row r="109125" hidden="1"/>
    <row r="109126" hidden="1"/>
    <row r="109127" hidden="1"/>
    <row r="109128" hidden="1"/>
    <row r="109129" hidden="1"/>
    <row r="109130" hidden="1"/>
    <row r="109131" hidden="1"/>
    <row r="109132" hidden="1"/>
    <row r="109133" hidden="1"/>
    <row r="109134" hidden="1"/>
    <row r="109135" hidden="1"/>
    <row r="109136" hidden="1"/>
    <row r="109137" hidden="1"/>
    <row r="109138" hidden="1"/>
    <row r="109139" hidden="1"/>
    <row r="109140" hidden="1"/>
    <row r="109141" hidden="1"/>
    <row r="109142" hidden="1"/>
    <row r="109143" hidden="1"/>
    <row r="109144" hidden="1"/>
    <row r="109145" hidden="1"/>
    <row r="109146" hidden="1"/>
    <row r="109147" hidden="1"/>
    <row r="109148" hidden="1"/>
    <row r="109149" hidden="1"/>
    <row r="109150" hidden="1"/>
    <row r="109151" hidden="1"/>
    <row r="109152" hidden="1"/>
    <row r="109153" hidden="1"/>
    <row r="109154" hidden="1"/>
    <row r="109155" hidden="1"/>
    <row r="109156" hidden="1"/>
    <row r="109157" hidden="1"/>
    <row r="109158" hidden="1"/>
    <row r="109159" hidden="1"/>
    <row r="109160" hidden="1"/>
    <row r="109161" hidden="1"/>
    <row r="109162" hidden="1"/>
    <row r="109163" hidden="1"/>
    <row r="109164" hidden="1"/>
    <row r="109165" hidden="1"/>
    <row r="109166" hidden="1"/>
    <row r="109167" hidden="1"/>
    <row r="109168" hidden="1"/>
    <row r="109169" hidden="1"/>
    <row r="109170" hidden="1"/>
    <row r="109171" hidden="1"/>
    <row r="109172" hidden="1"/>
    <row r="109173" hidden="1"/>
    <row r="109174" hidden="1"/>
    <row r="109175" hidden="1"/>
    <row r="109176" hidden="1"/>
    <row r="109177" hidden="1"/>
    <row r="109178" hidden="1"/>
    <row r="109179" hidden="1"/>
    <row r="109180" hidden="1"/>
    <row r="109181" hidden="1"/>
    <row r="109182" hidden="1"/>
    <row r="109183" hidden="1"/>
    <row r="109184" hidden="1"/>
    <row r="109185" hidden="1"/>
    <row r="109186" hidden="1"/>
    <row r="109187" hidden="1"/>
    <row r="109188" hidden="1"/>
    <row r="109189" hidden="1"/>
    <row r="109190" hidden="1"/>
    <row r="109191" hidden="1"/>
    <row r="109192" hidden="1"/>
    <row r="109193" hidden="1"/>
    <row r="109194" hidden="1"/>
    <row r="109195" hidden="1"/>
    <row r="109196" hidden="1"/>
    <row r="109197" hidden="1"/>
    <row r="109198" hidden="1"/>
    <row r="109199" hidden="1"/>
    <row r="109200" hidden="1"/>
    <row r="109201" hidden="1"/>
    <row r="109202" hidden="1"/>
    <row r="109203" hidden="1"/>
    <row r="109204" hidden="1"/>
    <row r="109205" hidden="1"/>
    <row r="109206" hidden="1"/>
    <row r="109207" hidden="1"/>
    <row r="109208" hidden="1"/>
    <row r="109209" hidden="1"/>
    <row r="109210" hidden="1"/>
    <row r="109211" hidden="1"/>
    <row r="109212" hidden="1"/>
    <row r="109213" hidden="1"/>
    <row r="109214" hidden="1"/>
    <row r="109215" hidden="1"/>
    <row r="109216" hidden="1"/>
    <row r="109217" hidden="1"/>
    <row r="109218" hidden="1"/>
    <row r="109219" hidden="1"/>
    <row r="109220" hidden="1"/>
    <row r="109221" hidden="1"/>
    <row r="109222" hidden="1"/>
    <row r="109223" hidden="1"/>
    <row r="109224" hidden="1"/>
    <row r="109225" hidden="1"/>
    <row r="109226" hidden="1"/>
    <row r="109227" hidden="1"/>
    <row r="109228" hidden="1"/>
    <row r="109229" hidden="1"/>
    <row r="109230" hidden="1"/>
    <row r="109231" hidden="1"/>
    <row r="109232" hidden="1"/>
    <row r="109233" hidden="1"/>
    <row r="109234" hidden="1"/>
    <row r="109235" hidden="1"/>
    <row r="109236" hidden="1"/>
    <row r="109237" hidden="1"/>
    <row r="109238" hidden="1"/>
    <row r="109239" hidden="1"/>
    <row r="109240" hidden="1"/>
    <row r="109241" hidden="1"/>
    <row r="109242" hidden="1"/>
    <row r="109243" hidden="1"/>
    <row r="109244" hidden="1"/>
    <row r="109245" hidden="1"/>
    <row r="109246" hidden="1"/>
    <row r="109247" hidden="1"/>
    <row r="109248" hidden="1"/>
    <row r="109249" hidden="1"/>
    <row r="109250" hidden="1"/>
    <row r="109251" hidden="1"/>
    <row r="109252" hidden="1"/>
    <row r="109253" hidden="1"/>
    <row r="109254" hidden="1"/>
    <row r="109255" hidden="1"/>
    <row r="109256" hidden="1"/>
    <row r="109257" hidden="1"/>
    <row r="109258" hidden="1"/>
    <row r="109259" hidden="1"/>
    <row r="109260" hidden="1"/>
    <row r="109261" hidden="1"/>
    <row r="109262" hidden="1"/>
    <row r="109263" hidden="1"/>
    <row r="109264" hidden="1"/>
    <row r="109265" hidden="1"/>
    <row r="109266" hidden="1"/>
    <row r="109267" hidden="1"/>
    <row r="109268" hidden="1"/>
    <row r="109269" hidden="1"/>
    <row r="109270" hidden="1"/>
    <row r="109271" hidden="1"/>
    <row r="109272" hidden="1"/>
    <row r="109273" hidden="1"/>
    <row r="109274" hidden="1"/>
    <row r="109275" hidden="1"/>
    <row r="109276" hidden="1"/>
    <row r="109277" hidden="1"/>
    <row r="109278" hidden="1"/>
    <row r="109279" hidden="1"/>
    <row r="109280" hidden="1"/>
    <row r="109281" hidden="1"/>
    <row r="109282" hidden="1"/>
    <row r="109283" hidden="1"/>
    <row r="109284" hidden="1"/>
    <row r="109285" hidden="1"/>
    <row r="109286" hidden="1"/>
    <row r="109287" hidden="1"/>
    <row r="109288" hidden="1"/>
    <row r="109289" hidden="1"/>
    <row r="109290" hidden="1"/>
    <row r="109291" hidden="1"/>
    <row r="109292" hidden="1"/>
    <row r="109293" hidden="1"/>
    <row r="109294" hidden="1"/>
    <row r="109295" hidden="1"/>
    <row r="109296" hidden="1"/>
    <row r="109297" hidden="1"/>
    <row r="109298" hidden="1"/>
    <row r="109299" hidden="1"/>
    <row r="109300" hidden="1"/>
    <row r="109301" hidden="1"/>
    <row r="109302" hidden="1"/>
    <row r="109303" hidden="1"/>
    <row r="109304" hidden="1"/>
    <row r="109305" hidden="1"/>
    <row r="109306" hidden="1"/>
    <row r="109307" hidden="1"/>
    <row r="109308" hidden="1"/>
    <row r="109309" hidden="1"/>
    <row r="109310" hidden="1"/>
    <row r="109311" hidden="1"/>
    <row r="109312" hidden="1"/>
    <row r="109313" hidden="1"/>
    <row r="109314" hidden="1"/>
    <row r="109315" hidden="1"/>
    <row r="109316" hidden="1"/>
    <row r="109317" hidden="1"/>
    <row r="109318" hidden="1"/>
    <row r="109319" hidden="1"/>
    <row r="109320" hidden="1"/>
    <row r="109321" hidden="1"/>
    <row r="109322" hidden="1"/>
    <row r="109323" hidden="1"/>
    <row r="109324" hidden="1"/>
    <row r="109325" hidden="1"/>
    <row r="109326" hidden="1"/>
    <row r="109327" hidden="1"/>
    <row r="109328" hidden="1"/>
    <row r="109329" hidden="1"/>
    <row r="109330" hidden="1"/>
    <row r="109331" hidden="1"/>
    <row r="109332" hidden="1"/>
    <row r="109333" hidden="1"/>
    <row r="109334" hidden="1"/>
    <row r="109335" hidden="1"/>
    <row r="109336" hidden="1"/>
    <row r="109337" hidden="1"/>
    <row r="109338" hidden="1"/>
    <row r="109339" hidden="1"/>
    <row r="109340" hidden="1"/>
    <row r="109341" hidden="1"/>
    <row r="109342" hidden="1"/>
    <row r="109343" hidden="1"/>
    <row r="109344" hidden="1"/>
    <row r="109345" hidden="1"/>
    <row r="109346" hidden="1"/>
    <row r="109347" hidden="1"/>
    <row r="109348" hidden="1"/>
    <row r="109349" hidden="1"/>
    <row r="109350" hidden="1"/>
    <row r="109351" hidden="1"/>
    <row r="109352" hidden="1"/>
    <row r="109353" hidden="1"/>
    <row r="109354" hidden="1"/>
    <row r="109355" hidden="1"/>
    <row r="109356" hidden="1"/>
    <row r="109357" hidden="1"/>
    <row r="109358" hidden="1"/>
    <row r="109359" hidden="1"/>
    <row r="109360" hidden="1"/>
    <row r="109361" hidden="1"/>
    <row r="109362" hidden="1"/>
    <row r="109363" hidden="1"/>
    <row r="109364" hidden="1"/>
    <row r="109365" hidden="1"/>
    <row r="109366" hidden="1"/>
    <row r="109367" hidden="1"/>
    <row r="109368" hidden="1"/>
    <row r="109369" hidden="1"/>
    <row r="109370" hidden="1"/>
    <row r="109371" hidden="1"/>
    <row r="109372" hidden="1"/>
    <row r="109373" hidden="1"/>
    <row r="109374" hidden="1"/>
    <row r="109375" hidden="1"/>
    <row r="109376" hidden="1"/>
    <row r="109377" hidden="1"/>
    <row r="109378" hidden="1"/>
    <row r="109379" hidden="1"/>
    <row r="109380" hidden="1"/>
    <row r="109381" hidden="1"/>
    <row r="109382" hidden="1"/>
    <row r="109383" hidden="1"/>
    <row r="109384" hidden="1"/>
    <row r="109385" hidden="1"/>
    <row r="109386" hidden="1"/>
    <row r="109387" hidden="1"/>
    <row r="109388" hidden="1"/>
    <row r="109389" hidden="1"/>
    <row r="109390" hidden="1"/>
    <row r="109391" hidden="1"/>
    <row r="109392" hidden="1"/>
    <row r="109393" hidden="1"/>
    <row r="109394" hidden="1"/>
    <row r="109395" hidden="1"/>
    <row r="109396" hidden="1"/>
    <row r="109397" hidden="1"/>
    <row r="109398" hidden="1"/>
    <row r="109399" hidden="1"/>
    <row r="109400" hidden="1"/>
    <row r="109401" hidden="1"/>
    <row r="109402" hidden="1"/>
    <row r="109403" hidden="1"/>
    <row r="109404" hidden="1"/>
    <row r="109405" hidden="1"/>
    <row r="109406" hidden="1"/>
    <row r="109407" hidden="1"/>
    <row r="109408" hidden="1"/>
    <row r="109409" hidden="1"/>
    <row r="109410" hidden="1"/>
    <row r="109411" hidden="1"/>
    <row r="109412" hidden="1"/>
    <row r="109413" hidden="1"/>
    <row r="109414" hidden="1"/>
    <row r="109415" hidden="1"/>
    <row r="109416" hidden="1"/>
    <row r="109417" hidden="1"/>
    <row r="109418" hidden="1"/>
    <row r="109419" hidden="1"/>
    <row r="109420" hidden="1"/>
    <row r="109421" hidden="1"/>
    <row r="109422" hidden="1"/>
    <row r="109423" hidden="1"/>
    <row r="109424" hidden="1"/>
    <row r="109425" hidden="1"/>
    <row r="109426" hidden="1"/>
    <row r="109427" hidden="1"/>
    <row r="109428" hidden="1"/>
    <row r="109429" hidden="1"/>
    <row r="109430" hidden="1"/>
    <row r="109431" hidden="1"/>
    <row r="109432" hidden="1"/>
    <row r="109433" hidden="1"/>
    <row r="109434" hidden="1"/>
    <row r="109435" hidden="1"/>
    <row r="109436" hidden="1"/>
    <row r="109437" hidden="1"/>
    <row r="109438" hidden="1"/>
    <row r="109439" hidden="1"/>
    <row r="109440" hidden="1"/>
    <row r="109441" hidden="1"/>
    <row r="109442" hidden="1"/>
    <row r="109443" hidden="1"/>
    <row r="109444" hidden="1"/>
    <row r="109445" hidden="1"/>
    <row r="109446" hidden="1"/>
    <row r="109447" hidden="1"/>
    <row r="109448" hidden="1"/>
    <row r="109449" hidden="1"/>
    <row r="109450" hidden="1"/>
    <row r="109451" hidden="1"/>
    <row r="109452" hidden="1"/>
    <row r="109453" hidden="1"/>
    <row r="109454" hidden="1"/>
    <row r="109455" hidden="1"/>
    <row r="109456" hidden="1"/>
    <row r="109457" hidden="1"/>
    <row r="109458" hidden="1"/>
    <row r="109459" hidden="1"/>
    <row r="109460" hidden="1"/>
    <row r="109461" hidden="1"/>
    <row r="109462" hidden="1"/>
    <row r="109463" hidden="1"/>
    <row r="109464" hidden="1"/>
    <row r="109465" hidden="1"/>
    <row r="109466" hidden="1"/>
    <row r="109467" hidden="1"/>
    <row r="109468" hidden="1"/>
    <row r="109469" hidden="1"/>
    <row r="109470" hidden="1"/>
    <row r="109471" hidden="1"/>
    <row r="109472" hidden="1"/>
    <row r="109473" hidden="1"/>
    <row r="109474" hidden="1"/>
    <row r="109475" hidden="1"/>
    <row r="109476" hidden="1"/>
    <row r="109477" hidden="1"/>
    <row r="109478" hidden="1"/>
    <row r="109479" hidden="1"/>
    <row r="109480" hidden="1"/>
    <row r="109481" hidden="1"/>
    <row r="109482" hidden="1"/>
    <row r="109483" hidden="1"/>
    <row r="109484" hidden="1"/>
    <row r="109485" hidden="1"/>
    <row r="109486" hidden="1"/>
    <row r="109487" hidden="1"/>
    <row r="109488" hidden="1"/>
    <row r="109489" hidden="1"/>
    <row r="109490" hidden="1"/>
    <row r="109491" hidden="1"/>
    <row r="109492" hidden="1"/>
    <row r="109493" hidden="1"/>
    <row r="109494" hidden="1"/>
    <row r="109495" hidden="1"/>
    <row r="109496" hidden="1"/>
    <row r="109497" hidden="1"/>
    <row r="109498" hidden="1"/>
    <row r="109499" hidden="1"/>
    <row r="109500" hidden="1"/>
    <row r="109501" hidden="1"/>
    <row r="109502" hidden="1"/>
    <row r="109503" hidden="1"/>
    <row r="109504" hidden="1"/>
    <row r="109505" hidden="1"/>
    <row r="109506" hidden="1"/>
    <row r="109507" hidden="1"/>
    <row r="109508" hidden="1"/>
    <row r="109509" hidden="1"/>
    <row r="109510" hidden="1"/>
    <row r="109511" hidden="1"/>
    <row r="109512" hidden="1"/>
    <row r="109513" hidden="1"/>
    <row r="109514" hidden="1"/>
    <row r="109515" hidden="1"/>
    <row r="109516" hidden="1"/>
    <row r="109517" hidden="1"/>
    <row r="109518" hidden="1"/>
    <row r="109519" hidden="1"/>
    <row r="109520" hidden="1"/>
    <row r="109521" hidden="1"/>
    <row r="109522" hidden="1"/>
    <row r="109523" hidden="1"/>
    <row r="109524" hidden="1"/>
    <row r="109525" hidden="1"/>
    <row r="109526" hidden="1"/>
    <row r="109527" hidden="1"/>
    <row r="109528" hidden="1"/>
    <row r="109529" hidden="1"/>
    <row r="109530" hidden="1"/>
    <row r="109531" hidden="1"/>
    <row r="109532" hidden="1"/>
    <row r="109533" hidden="1"/>
    <row r="109534" hidden="1"/>
    <row r="109535" hidden="1"/>
    <row r="109536" hidden="1"/>
    <row r="109537" hidden="1"/>
    <row r="109538" hidden="1"/>
    <row r="109539" hidden="1"/>
    <row r="109540" hidden="1"/>
    <row r="109541" hidden="1"/>
    <row r="109542" hidden="1"/>
    <row r="109543" hidden="1"/>
    <row r="109544" hidden="1"/>
    <row r="109545" hidden="1"/>
    <row r="109546" hidden="1"/>
    <row r="109547" hidden="1"/>
    <row r="109548" hidden="1"/>
    <row r="109549" hidden="1"/>
    <row r="109550" hidden="1"/>
    <row r="109551" hidden="1"/>
    <row r="109552" hidden="1"/>
    <row r="109553" hidden="1"/>
    <row r="109554" hidden="1"/>
    <row r="109555" hidden="1"/>
    <row r="109556" hidden="1"/>
    <row r="109557" hidden="1"/>
    <row r="109558" hidden="1"/>
    <row r="109559" hidden="1"/>
    <row r="109560" hidden="1"/>
    <row r="109561" hidden="1"/>
    <row r="109562" hidden="1"/>
    <row r="109563" hidden="1"/>
    <row r="109564" hidden="1"/>
    <row r="109565" hidden="1"/>
    <row r="109566" hidden="1"/>
    <row r="109567" hidden="1"/>
    <row r="109568" hidden="1"/>
    <row r="109569" hidden="1"/>
    <row r="109570" hidden="1"/>
    <row r="109571" hidden="1"/>
    <row r="109572" hidden="1"/>
    <row r="109573" hidden="1"/>
    <row r="109574" hidden="1"/>
    <row r="109575" hidden="1"/>
    <row r="109576" hidden="1"/>
    <row r="109577" hidden="1"/>
    <row r="109578" hidden="1"/>
    <row r="109579" hidden="1"/>
    <row r="109580" hidden="1"/>
    <row r="109581" hidden="1"/>
    <row r="109582" hidden="1"/>
    <row r="109583" hidden="1"/>
    <row r="109584" hidden="1"/>
    <row r="109585" hidden="1"/>
    <row r="109586" hidden="1"/>
    <row r="109587" hidden="1"/>
    <row r="109588" hidden="1"/>
    <row r="109589" hidden="1"/>
    <row r="109590" hidden="1"/>
    <row r="109591" hidden="1"/>
    <row r="109592" hidden="1"/>
    <row r="109593" hidden="1"/>
    <row r="109594" hidden="1"/>
    <row r="109595" hidden="1"/>
    <row r="109596" hidden="1"/>
    <row r="109597" hidden="1"/>
    <row r="109598" hidden="1"/>
    <row r="109599" hidden="1"/>
    <row r="109600" hidden="1"/>
    <row r="109601" hidden="1"/>
    <row r="109602" hidden="1"/>
    <row r="109603" hidden="1"/>
    <row r="109604" hidden="1"/>
    <row r="109605" hidden="1"/>
    <row r="109606" hidden="1"/>
    <row r="109607" hidden="1"/>
    <row r="109608" hidden="1"/>
    <row r="109609" hidden="1"/>
    <row r="109610" hidden="1"/>
    <row r="109611" hidden="1"/>
    <row r="109612" hidden="1"/>
    <row r="109613" hidden="1"/>
    <row r="109614" hidden="1"/>
    <row r="109615" hidden="1"/>
    <row r="109616" hidden="1"/>
    <row r="109617" hidden="1"/>
    <row r="109618" hidden="1"/>
    <row r="109619" hidden="1"/>
    <row r="109620" hidden="1"/>
    <row r="109621" hidden="1"/>
    <row r="109622" hidden="1"/>
    <row r="109623" hidden="1"/>
    <row r="109624" hidden="1"/>
    <row r="109625" hidden="1"/>
    <row r="109626" hidden="1"/>
    <row r="109627" hidden="1"/>
    <row r="109628" hidden="1"/>
    <row r="109629" hidden="1"/>
    <row r="109630" hidden="1"/>
    <row r="109631" hidden="1"/>
    <row r="109632" hidden="1"/>
    <row r="109633" hidden="1"/>
    <row r="109634" hidden="1"/>
    <row r="109635" hidden="1"/>
    <row r="109636" hidden="1"/>
    <row r="109637" hidden="1"/>
    <row r="109638" hidden="1"/>
    <row r="109639" hidden="1"/>
    <row r="109640" hidden="1"/>
    <row r="109641" hidden="1"/>
    <row r="109642" hidden="1"/>
    <row r="109643" hidden="1"/>
    <row r="109644" hidden="1"/>
    <row r="109645" hidden="1"/>
    <row r="109646" hidden="1"/>
    <row r="109647" hidden="1"/>
    <row r="109648" hidden="1"/>
    <row r="109649" hidden="1"/>
    <row r="109650" hidden="1"/>
    <row r="109651" hidden="1"/>
    <row r="109652" hidden="1"/>
    <row r="109653" hidden="1"/>
    <row r="109654" hidden="1"/>
    <row r="109655" hidden="1"/>
    <row r="109656" hidden="1"/>
    <row r="109657" hidden="1"/>
    <row r="109658" hidden="1"/>
    <row r="109659" hidden="1"/>
    <row r="109660" hidden="1"/>
    <row r="109661" hidden="1"/>
    <row r="109662" hidden="1"/>
    <row r="109663" hidden="1"/>
    <row r="109664" hidden="1"/>
    <row r="109665" hidden="1"/>
    <row r="109666" hidden="1"/>
    <row r="109667" hidden="1"/>
    <row r="109668" hidden="1"/>
    <row r="109669" hidden="1"/>
    <row r="109670" hidden="1"/>
    <row r="109671" hidden="1"/>
    <row r="109672" hidden="1"/>
    <row r="109673" hidden="1"/>
    <row r="109674" hidden="1"/>
    <row r="109675" hidden="1"/>
    <row r="109676" hidden="1"/>
    <row r="109677" hidden="1"/>
    <row r="109678" hidden="1"/>
    <row r="109679" hidden="1"/>
    <row r="109680" hidden="1"/>
    <row r="109681" hidden="1"/>
    <row r="109682" hidden="1"/>
    <row r="109683" hidden="1"/>
    <row r="109684" hidden="1"/>
    <row r="109685" hidden="1"/>
    <row r="109686" hidden="1"/>
    <row r="109687" hidden="1"/>
    <row r="109688" hidden="1"/>
    <row r="109689" hidden="1"/>
    <row r="109690" hidden="1"/>
    <row r="109691" hidden="1"/>
    <row r="109692" hidden="1"/>
    <row r="109693" hidden="1"/>
    <row r="109694" hidden="1"/>
    <row r="109695" hidden="1"/>
    <row r="109696" hidden="1"/>
    <row r="109697" hidden="1"/>
    <row r="109698" hidden="1"/>
    <row r="109699" hidden="1"/>
    <row r="109700" hidden="1"/>
    <row r="109701" hidden="1"/>
    <row r="109702" hidden="1"/>
    <row r="109703" hidden="1"/>
    <row r="109704" hidden="1"/>
    <row r="109705" hidden="1"/>
    <row r="109706" hidden="1"/>
    <row r="109707" hidden="1"/>
    <row r="109708" hidden="1"/>
    <row r="109709" hidden="1"/>
    <row r="109710" hidden="1"/>
    <row r="109711" hidden="1"/>
    <row r="109712" hidden="1"/>
    <row r="109713" hidden="1"/>
    <row r="109714" hidden="1"/>
    <row r="109715" hidden="1"/>
    <row r="109716" hidden="1"/>
    <row r="109717" hidden="1"/>
    <row r="109718" hidden="1"/>
    <row r="109719" hidden="1"/>
    <row r="109720" hidden="1"/>
    <row r="109721" hidden="1"/>
    <row r="109722" hidden="1"/>
    <row r="109723" hidden="1"/>
    <row r="109724" hidden="1"/>
    <row r="109725" hidden="1"/>
    <row r="109726" hidden="1"/>
    <row r="109727" hidden="1"/>
    <row r="109728" hidden="1"/>
    <row r="109729" hidden="1"/>
    <row r="109730" hidden="1"/>
    <row r="109731" hidden="1"/>
    <row r="109732" hidden="1"/>
    <row r="109733" hidden="1"/>
    <row r="109734" hidden="1"/>
    <row r="109735" hidden="1"/>
    <row r="109736" hidden="1"/>
    <row r="109737" hidden="1"/>
    <row r="109738" hidden="1"/>
    <row r="109739" hidden="1"/>
    <row r="109740" hidden="1"/>
    <row r="109741" hidden="1"/>
    <row r="109742" hidden="1"/>
    <row r="109743" hidden="1"/>
    <row r="109744" hidden="1"/>
    <row r="109745" hidden="1"/>
    <row r="109746" hidden="1"/>
    <row r="109747" hidden="1"/>
    <row r="109748" hidden="1"/>
    <row r="109749" hidden="1"/>
    <row r="109750" hidden="1"/>
    <row r="109751" hidden="1"/>
    <row r="109752" hidden="1"/>
    <row r="109753" hidden="1"/>
    <row r="109754" hidden="1"/>
    <row r="109755" hidden="1"/>
    <row r="109756" hidden="1"/>
    <row r="109757" hidden="1"/>
    <row r="109758" hidden="1"/>
    <row r="109759" hidden="1"/>
    <row r="109760" hidden="1"/>
    <row r="109761" hidden="1"/>
    <row r="109762" hidden="1"/>
    <row r="109763" hidden="1"/>
    <row r="109764" hidden="1"/>
    <row r="109765" hidden="1"/>
    <row r="109766" hidden="1"/>
    <row r="109767" hidden="1"/>
    <row r="109768" hidden="1"/>
    <row r="109769" hidden="1"/>
    <row r="109770" hidden="1"/>
    <row r="109771" hidden="1"/>
    <row r="109772" hidden="1"/>
    <row r="109773" hidden="1"/>
    <row r="109774" hidden="1"/>
    <row r="109775" hidden="1"/>
    <row r="109776" hidden="1"/>
    <row r="109777" hidden="1"/>
    <row r="109778" hidden="1"/>
    <row r="109779" hidden="1"/>
    <row r="109780" hidden="1"/>
    <row r="109781" hidden="1"/>
    <row r="109782" hidden="1"/>
    <row r="109783" hidden="1"/>
    <row r="109784" hidden="1"/>
    <row r="109785" hidden="1"/>
    <row r="109786" hidden="1"/>
    <row r="109787" hidden="1"/>
    <row r="109788" hidden="1"/>
    <row r="109789" hidden="1"/>
    <row r="109790" hidden="1"/>
    <row r="109791" hidden="1"/>
    <row r="109792" hidden="1"/>
    <row r="109793" hidden="1"/>
    <row r="109794" hidden="1"/>
    <row r="109795" hidden="1"/>
    <row r="109796" hidden="1"/>
    <row r="109797" hidden="1"/>
    <row r="109798" hidden="1"/>
    <row r="109799" hidden="1"/>
    <row r="109800" hidden="1"/>
    <row r="109801" hidden="1"/>
    <row r="109802" hidden="1"/>
    <row r="109803" hidden="1"/>
    <row r="109804" hidden="1"/>
    <row r="109805" hidden="1"/>
    <row r="109806" hidden="1"/>
    <row r="109807" hidden="1"/>
    <row r="109808" hidden="1"/>
    <row r="109809" hidden="1"/>
    <row r="109810" hidden="1"/>
    <row r="109811" hidden="1"/>
    <row r="109812" hidden="1"/>
    <row r="109813" hidden="1"/>
    <row r="109814" hidden="1"/>
    <row r="109815" hidden="1"/>
    <row r="109816" hidden="1"/>
    <row r="109817" hidden="1"/>
    <row r="109818" hidden="1"/>
    <row r="109819" hidden="1"/>
    <row r="109820" hidden="1"/>
    <row r="109821" hidden="1"/>
    <row r="109822" hidden="1"/>
    <row r="109823" hidden="1"/>
    <row r="109824" hidden="1"/>
    <row r="109825" hidden="1"/>
    <row r="109826" hidden="1"/>
    <row r="109827" hidden="1"/>
    <row r="109828" hidden="1"/>
    <row r="109829" hidden="1"/>
    <row r="109830" hidden="1"/>
    <row r="109831" hidden="1"/>
    <row r="109832" hidden="1"/>
    <row r="109833" hidden="1"/>
    <row r="109834" hidden="1"/>
    <row r="109835" hidden="1"/>
    <row r="109836" hidden="1"/>
    <row r="109837" hidden="1"/>
    <row r="109838" hidden="1"/>
    <row r="109839" hidden="1"/>
    <row r="109840" hidden="1"/>
    <row r="109841" hidden="1"/>
    <row r="109842" hidden="1"/>
    <row r="109843" hidden="1"/>
    <row r="109844" hidden="1"/>
    <row r="109845" hidden="1"/>
    <row r="109846" hidden="1"/>
    <row r="109847" hidden="1"/>
    <row r="109848" hidden="1"/>
    <row r="109849" hidden="1"/>
    <row r="109850" hidden="1"/>
    <row r="109851" hidden="1"/>
    <row r="109852" hidden="1"/>
    <row r="109853" hidden="1"/>
    <row r="109854" hidden="1"/>
    <row r="109855" hidden="1"/>
    <row r="109856" hidden="1"/>
    <row r="109857" hidden="1"/>
    <row r="109858" hidden="1"/>
    <row r="109859" hidden="1"/>
    <row r="109860" hidden="1"/>
    <row r="109861" hidden="1"/>
    <row r="109862" hidden="1"/>
    <row r="109863" hidden="1"/>
    <row r="109864" hidden="1"/>
    <row r="109865" hidden="1"/>
    <row r="109866" hidden="1"/>
    <row r="109867" hidden="1"/>
    <row r="109868" hidden="1"/>
    <row r="109869" hidden="1"/>
    <row r="109870" hidden="1"/>
    <row r="109871" hidden="1"/>
    <row r="109872" hidden="1"/>
    <row r="109873" hidden="1"/>
    <row r="109874" hidden="1"/>
    <row r="109875" hidden="1"/>
    <row r="109876" hidden="1"/>
    <row r="109877" hidden="1"/>
    <row r="109878" hidden="1"/>
    <row r="109879" hidden="1"/>
    <row r="109880" hidden="1"/>
    <row r="109881" hidden="1"/>
    <row r="109882" hidden="1"/>
    <row r="109883" hidden="1"/>
    <row r="109884" hidden="1"/>
    <row r="109885" hidden="1"/>
    <row r="109886" hidden="1"/>
    <row r="109887" hidden="1"/>
    <row r="109888" hidden="1"/>
    <row r="109889" hidden="1"/>
    <row r="109890" hidden="1"/>
    <row r="109891" hidden="1"/>
    <row r="109892" hidden="1"/>
    <row r="109893" hidden="1"/>
    <row r="109894" hidden="1"/>
    <row r="109895" hidden="1"/>
    <row r="109896" hidden="1"/>
    <row r="109897" hidden="1"/>
    <row r="109898" hidden="1"/>
    <row r="109899" hidden="1"/>
    <row r="109900" hidden="1"/>
    <row r="109901" hidden="1"/>
    <row r="109902" hidden="1"/>
    <row r="109903" hidden="1"/>
    <row r="109904" hidden="1"/>
    <row r="109905" hidden="1"/>
    <row r="109906" hidden="1"/>
    <row r="109907" hidden="1"/>
    <row r="109908" hidden="1"/>
    <row r="109909" hidden="1"/>
    <row r="109910" hidden="1"/>
    <row r="109911" hidden="1"/>
    <row r="109912" hidden="1"/>
    <row r="109913" hidden="1"/>
    <row r="109914" hidden="1"/>
    <row r="109915" hidden="1"/>
    <row r="109916" hidden="1"/>
    <row r="109917" hidden="1"/>
    <row r="109918" hidden="1"/>
    <row r="109919" hidden="1"/>
    <row r="109920" hidden="1"/>
    <row r="109921" hidden="1"/>
    <row r="109922" hidden="1"/>
    <row r="109923" hidden="1"/>
    <row r="109924" hidden="1"/>
    <row r="109925" hidden="1"/>
    <row r="109926" hidden="1"/>
    <row r="109927" hidden="1"/>
    <row r="109928" hidden="1"/>
    <row r="109929" hidden="1"/>
    <row r="109930" hidden="1"/>
    <row r="109931" hidden="1"/>
    <row r="109932" hidden="1"/>
    <row r="109933" hidden="1"/>
    <row r="109934" hidden="1"/>
    <row r="109935" hidden="1"/>
    <row r="109936" hidden="1"/>
    <row r="109937" hidden="1"/>
    <row r="109938" hidden="1"/>
    <row r="109939" hidden="1"/>
    <row r="109940" hidden="1"/>
    <row r="109941" hidden="1"/>
    <row r="109942" hidden="1"/>
    <row r="109943" hidden="1"/>
    <row r="109944" hidden="1"/>
    <row r="109945" hidden="1"/>
    <row r="109946" hidden="1"/>
    <row r="109947" hidden="1"/>
    <row r="109948" hidden="1"/>
    <row r="109949" hidden="1"/>
    <row r="109950" hidden="1"/>
    <row r="109951" hidden="1"/>
    <row r="109952" hidden="1"/>
    <row r="109953" hidden="1"/>
    <row r="109954" hidden="1"/>
    <row r="109955" hidden="1"/>
    <row r="109956" hidden="1"/>
    <row r="109957" hidden="1"/>
    <row r="109958" hidden="1"/>
    <row r="109959" hidden="1"/>
    <row r="109960" hidden="1"/>
    <row r="109961" hidden="1"/>
    <row r="109962" hidden="1"/>
    <row r="109963" hidden="1"/>
    <row r="109964" hidden="1"/>
    <row r="109965" hidden="1"/>
    <row r="109966" hidden="1"/>
    <row r="109967" hidden="1"/>
    <row r="109968" hidden="1"/>
    <row r="109969" hidden="1"/>
    <row r="109970" hidden="1"/>
    <row r="109971" hidden="1"/>
    <row r="109972" hidden="1"/>
    <row r="109973" hidden="1"/>
    <row r="109974" hidden="1"/>
    <row r="109975" hidden="1"/>
    <row r="109976" hidden="1"/>
    <row r="109977" hidden="1"/>
    <row r="109978" hidden="1"/>
    <row r="109979" hidden="1"/>
    <row r="109980" hidden="1"/>
    <row r="109981" hidden="1"/>
    <row r="109982" hidden="1"/>
    <row r="109983" hidden="1"/>
    <row r="109984" hidden="1"/>
    <row r="109985" hidden="1"/>
    <row r="109986" hidden="1"/>
    <row r="109987" hidden="1"/>
    <row r="109988" hidden="1"/>
    <row r="109989" hidden="1"/>
    <row r="109990" hidden="1"/>
    <row r="109991" hidden="1"/>
    <row r="109992" hidden="1"/>
    <row r="109993" hidden="1"/>
    <row r="109994" hidden="1"/>
    <row r="109995" hidden="1"/>
    <row r="109996" hidden="1"/>
    <row r="109997" hidden="1"/>
    <row r="109998" hidden="1"/>
    <row r="109999" hidden="1"/>
    <row r="110000" hidden="1"/>
    <row r="110001" hidden="1"/>
    <row r="110002" hidden="1"/>
    <row r="110003" hidden="1"/>
    <row r="110004" hidden="1"/>
    <row r="110005" hidden="1"/>
    <row r="110006" hidden="1"/>
    <row r="110007" hidden="1"/>
    <row r="110008" hidden="1"/>
    <row r="110009" hidden="1"/>
    <row r="110010" hidden="1"/>
    <row r="110011" hidden="1"/>
    <row r="110012" hidden="1"/>
    <row r="110013" hidden="1"/>
    <row r="110014" hidden="1"/>
    <row r="110015" hidden="1"/>
    <row r="110016" hidden="1"/>
    <row r="110017" hidden="1"/>
    <row r="110018" hidden="1"/>
    <row r="110019" hidden="1"/>
    <row r="110020" hidden="1"/>
    <row r="110021" hidden="1"/>
    <row r="110022" hidden="1"/>
    <row r="110023" hidden="1"/>
    <row r="110024" hidden="1"/>
    <row r="110025" hidden="1"/>
    <row r="110026" hidden="1"/>
    <row r="110027" hidden="1"/>
    <row r="110028" hidden="1"/>
    <row r="110029" hidden="1"/>
    <row r="110030" hidden="1"/>
    <row r="110031" hidden="1"/>
    <row r="110032" hidden="1"/>
    <row r="110033" hidden="1"/>
    <row r="110034" hidden="1"/>
    <row r="110035" hidden="1"/>
    <row r="110036" hidden="1"/>
    <row r="110037" hidden="1"/>
    <row r="110038" hidden="1"/>
    <row r="110039" hidden="1"/>
    <row r="110040" hidden="1"/>
    <row r="110041" hidden="1"/>
    <row r="110042" hidden="1"/>
    <row r="110043" hidden="1"/>
    <row r="110044" hidden="1"/>
    <row r="110045" hidden="1"/>
    <row r="110046" hidden="1"/>
    <row r="110047" hidden="1"/>
    <row r="110048" hidden="1"/>
    <row r="110049" hidden="1"/>
    <row r="110050" hidden="1"/>
    <row r="110051" hidden="1"/>
    <row r="110052" hidden="1"/>
    <row r="110053" hidden="1"/>
    <row r="110054" hidden="1"/>
    <row r="110055" hidden="1"/>
    <row r="110056" hidden="1"/>
    <row r="110057" hidden="1"/>
    <row r="110058" hidden="1"/>
    <row r="110059" hidden="1"/>
    <row r="110060" hidden="1"/>
    <row r="110061" hidden="1"/>
    <row r="110062" hidden="1"/>
    <row r="110063" hidden="1"/>
    <row r="110064" hidden="1"/>
    <row r="110065" hidden="1"/>
    <row r="110066" hidden="1"/>
    <row r="110067" hidden="1"/>
    <row r="110068" hidden="1"/>
    <row r="110069" hidden="1"/>
    <row r="110070" hidden="1"/>
    <row r="110071" hidden="1"/>
    <row r="110072" hidden="1"/>
    <row r="110073" hidden="1"/>
    <row r="110074" hidden="1"/>
    <row r="110075" hidden="1"/>
    <row r="110076" hidden="1"/>
    <row r="110077" hidden="1"/>
    <row r="110078" hidden="1"/>
    <row r="110079" hidden="1"/>
    <row r="110080" hidden="1"/>
    <row r="110081" hidden="1"/>
    <row r="110082" hidden="1"/>
    <row r="110083" hidden="1"/>
    <row r="110084" hidden="1"/>
    <row r="110085" hidden="1"/>
    <row r="110086" hidden="1"/>
    <row r="110087" hidden="1"/>
    <row r="110088" hidden="1"/>
    <row r="110089" hidden="1"/>
    <row r="110090" hidden="1"/>
    <row r="110091" hidden="1"/>
    <row r="110092" hidden="1"/>
    <row r="110093" hidden="1"/>
    <row r="110094" hidden="1"/>
    <row r="110095" hidden="1"/>
    <row r="110096" hidden="1"/>
    <row r="110097" hidden="1"/>
    <row r="110098" hidden="1"/>
    <row r="110099" hidden="1"/>
    <row r="110100" hidden="1"/>
    <row r="110101" hidden="1"/>
    <row r="110102" hidden="1"/>
    <row r="110103" hidden="1"/>
    <row r="110104" hidden="1"/>
    <row r="110105" hidden="1"/>
    <row r="110106" hidden="1"/>
    <row r="110107" hidden="1"/>
    <row r="110108" hidden="1"/>
    <row r="110109" hidden="1"/>
    <row r="110110" hidden="1"/>
    <row r="110111" hidden="1"/>
    <row r="110112" hidden="1"/>
    <row r="110113" hidden="1"/>
    <row r="110114" hidden="1"/>
    <row r="110115" hidden="1"/>
    <row r="110116" hidden="1"/>
    <row r="110117" hidden="1"/>
    <row r="110118" hidden="1"/>
    <row r="110119" hidden="1"/>
    <row r="110120" hidden="1"/>
    <row r="110121" hidden="1"/>
    <row r="110122" hidden="1"/>
    <row r="110123" hidden="1"/>
    <row r="110124" hidden="1"/>
    <row r="110125" hidden="1"/>
    <row r="110126" hidden="1"/>
    <row r="110127" hidden="1"/>
    <row r="110128" hidden="1"/>
    <row r="110129" hidden="1"/>
    <row r="110130" hidden="1"/>
    <row r="110131" hidden="1"/>
    <row r="110132" hidden="1"/>
    <row r="110133" hidden="1"/>
    <row r="110134" hidden="1"/>
    <row r="110135" hidden="1"/>
    <row r="110136" hidden="1"/>
    <row r="110137" hidden="1"/>
    <row r="110138" hidden="1"/>
    <row r="110139" hidden="1"/>
    <row r="110140" hidden="1"/>
    <row r="110141" hidden="1"/>
    <row r="110142" hidden="1"/>
    <row r="110143" hidden="1"/>
    <row r="110144" hidden="1"/>
    <row r="110145" hidden="1"/>
    <row r="110146" hidden="1"/>
    <row r="110147" hidden="1"/>
    <row r="110148" hidden="1"/>
    <row r="110149" hidden="1"/>
    <row r="110150" hidden="1"/>
    <row r="110151" hidden="1"/>
    <row r="110152" hidden="1"/>
    <row r="110153" hidden="1"/>
    <row r="110154" hidden="1"/>
    <row r="110155" hidden="1"/>
    <row r="110156" hidden="1"/>
    <row r="110157" hidden="1"/>
    <row r="110158" hidden="1"/>
    <row r="110159" hidden="1"/>
    <row r="110160" hidden="1"/>
    <row r="110161" hidden="1"/>
    <row r="110162" hidden="1"/>
    <row r="110163" hidden="1"/>
    <row r="110164" hidden="1"/>
    <row r="110165" hidden="1"/>
    <row r="110166" hidden="1"/>
    <row r="110167" hidden="1"/>
    <row r="110168" hidden="1"/>
    <row r="110169" hidden="1"/>
    <row r="110170" hidden="1"/>
    <row r="110171" hidden="1"/>
    <row r="110172" hidden="1"/>
    <row r="110173" hidden="1"/>
    <row r="110174" hidden="1"/>
    <row r="110175" hidden="1"/>
    <row r="110176" hidden="1"/>
    <row r="110177" hidden="1"/>
    <row r="110178" hidden="1"/>
    <row r="110179" hidden="1"/>
    <row r="110180" hidden="1"/>
    <row r="110181" hidden="1"/>
    <row r="110182" hidden="1"/>
    <row r="110183" hidden="1"/>
    <row r="110184" hidden="1"/>
    <row r="110185" hidden="1"/>
    <row r="110186" hidden="1"/>
    <row r="110187" hidden="1"/>
    <row r="110188" hidden="1"/>
    <row r="110189" hidden="1"/>
    <row r="110190" hidden="1"/>
    <row r="110191" hidden="1"/>
    <row r="110192" hidden="1"/>
    <row r="110193" hidden="1"/>
    <row r="110194" hidden="1"/>
    <row r="110195" hidden="1"/>
    <row r="110196" hidden="1"/>
    <row r="110197" hidden="1"/>
    <row r="110198" hidden="1"/>
    <row r="110199" hidden="1"/>
    <row r="110200" hidden="1"/>
    <row r="110201" hidden="1"/>
    <row r="110202" hidden="1"/>
    <row r="110203" hidden="1"/>
    <row r="110204" hidden="1"/>
    <row r="110205" hidden="1"/>
    <row r="110206" hidden="1"/>
    <row r="110207" hidden="1"/>
    <row r="110208" hidden="1"/>
    <row r="110209" hidden="1"/>
    <row r="110210" hidden="1"/>
    <row r="110211" hidden="1"/>
    <row r="110212" hidden="1"/>
    <row r="110213" hidden="1"/>
    <row r="110214" hidden="1"/>
    <row r="110215" hidden="1"/>
    <row r="110216" hidden="1"/>
    <row r="110217" hidden="1"/>
    <row r="110218" hidden="1"/>
    <row r="110219" hidden="1"/>
    <row r="110220" hidden="1"/>
    <row r="110221" hidden="1"/>
    <row r="110222" hidden="1"/>
    <row r="110223" hidden="1"/>
    <row r="110224" hidden="1"/>
    <row r="110225" hidden="1"/>
    <row r="110226" hidden="1"/>
    <row r="110227" hidden="1"/>
    <row r="110228" hidden="1"/>
    <row r="110229" hidden="1"/>
    <row r="110230" hidden="1"/>
    <row r="110231" hidden="1"/>
    <row r="110232" hidden="1"/>
    <row r="110233" hidden="1"/>
    <row r="110234" hidden="1"/>
    <row r="110235" hidden="1"/>
    <row r="110236" hidden="1"/>
    <row r="110237" hidden="1"/>
    <row r="110238" hidden="1"/>
    <row r="110239" hidden="1"/>
    <row r="110240" hidden="1"/>
    <row r="110241" hidden="1"/>
    <row r="110242" hidden="1"/>
    <row r="110243" hidden="1"/>
    <row r="110244" hidden="1"/>
    <row r="110245" hidden="1"/>
    <row r="110246" hidden="1"/>
    <row r="110247" hidden="1"/>
    <row r="110248" hidden="1"/>
    <row r="110249" hidden="1"/>
    <row r="110250" hidden="1"/>
    <row r="110251" hidden="1"/>
    <row r="110252" hidden="1"/>
    <row r="110253" hidden="1"/>
    <row r="110254" hidden="1"/>
    <row r="110255" hidden="1"/>
    <row r="110256" hidden="1"/>
    <row r="110257" hidden="1"/>
    <row r="110258" hidden="1"/>
    <row r="110259" hidden="1"/>
    <row r="110260" hidden="1"/>
    <row r="110261" hidden="1"/>
    <row r="110262" hidden="1"/>
    <row r="110263" hidden="1"/>
    <row r="110264" hidden="1"/>
    <row r="110265" hidden="1"/>
    <row r="110266" hidden="1"/>
    <row r="110267" hidden="1"/>
    <row r="110268" hidden="1"/>
    <row r="110269" hidden="1"/>
    <row r="110270" hidden="1"/>
    <row r="110271" hidden="1"/>
    <row r="110272" hidden="1"/>
    <row r="110273" hidden="1"/>
    <row r="110274" hidden="1"/>
    <row r="110275" hidden="1"/>
    <row r="110276" hidden="1"/>
    <row r="110277" hidden="1"/>
    <row r="110278" hidden="1"/>
    <row r="110279" hidden="1"/>
    <row r="110280" hidden="1"/>
    <row r="110281" hidden="1"/>
    <row r="110282" hidden="1"/>
    <row r="110283" hidden="1"/>
    <row r="110284" hidden="1"/>
    <row r="110285" hidden="1"/>
    <row r="110286" hidden="1"/>
    <row r="110287" hidden="1"/>
    <row r="110288" hidden="1"/>
    <row r="110289" hidden="1"/>
    <row r="110290" hidden="1"/>
    <row r="110291" hidden="1"/>
    <row r="110292" hidden="1"/>
    <row r="110293" hidden="1"/>
    <row r="110294" hidden="1"/>
    <row r="110295" hidden="1"/>
    <row r="110296" hidden="1"/>
    <row r="110297" hidden="1"/>
    <row r="110298" hidden="1"/>
    <row r="110299" hidden="1"/>
    <row r="110300" hidden="1"/>
    <row r="110301" hidden="1"/>
    <row r="110302" hidden="1"/>
    <row r="110303" hidden="1"/>
    <row r="110304" hidden="1"/>
    <row r="110305" hidden="1"/>
    <row r="110306" hidden="1"/>
    <row r="110307" hidden="1"/>
    <row r="110308" hidden="1"/>
    <row r="110309" hidden="1"/>
    <row r="110310" hidden="1"/>
    <row r="110311" hidden="1"/>
    <row r="110312" hidden="1"/>
    <row r="110313" hidden="1"/>
    <row r="110314" hidden="1"/>
    <row r="110315" hidden="1"/>
    <row r="110316" hidden="1"/>
    <row r="110317" hidden="1"/>
    <row r="110318" hidden="1"/>
    <row r="110319" hidden="1"/>
    <row r="110320" hidden="1"/>
    <row r="110321" hidden="1"/>
    <row r="110322" hidden="1"/>
    <row r="110323" hidden="1"/>
    <row r="110324" hidden="1"/>
    <row r="110325" hidden="1"/>
    <row r="110326" hidden="1"/>
    <row r="110327" hidden="1"/>
    <row r="110328" hidden="1"/>
    <row r="110329" hidden="1"/>
    <row r="110330" hidden="1"/>
    <row r="110331" hidden="1"/>
    <row r="110332" hidden="1"/>
    <row r="110333" hidden="1"/>
    <row r="110334" hidden="1"/>
    <row r="110335" hidden="1"/>
    <row r="110336" hidden="1"/>
    <row r="110337" hidden="1"/>
    <row r="110338" hidden="1"/>
    <row r="110339" hidden="1"/>
    <row r="110340" hidden="1"/>
    <row r="110341" hidden="1"/>
    <row r="110342" hidden="1"/>
    <row r="110343" hidden="1"/>
    <row r="110344" hidden="1"/>
    <row r="110345" hidden="1"/>
    <row r="110346" hidden="1"/>
    <row r="110347" hidden="1"/>
    <row r="110348" hidden="1"/>
    <row r="110349" hidden="1"/>
    <row r="110350" hidden="1"/>
    <row r="110351" hidden="1"/>
    <row r="110352" hidden="1"/>
    <row r="110353" hidden="1"/>
    <row r="110354" hidden="1"/>
    <row r="110355" hidden="1"/>
    <row r="110356" hidden="1"/>
    <row r="110357" hidden="1"/>
    <row r="110358" hidden="1"/>
    <row r="110359" hidden="1"/>
    <row r="110360" hidden="1"/>
    <row r="110361" hidden="1"/>
    <row r="110362" hidden="1"/>
    <row r="110363" hidden="1"/>
    <row r="110364" hidden="1"/>
    <row r="110365" hidden="1"/>
    <row r="110366" hidden="1"/>
    <row r="110367" hidden="1"/>
    <row r="110368" hidden="1"/>
    <row r="110369" hidden="1"/>
    <row r="110370" hidden="1"/>
    <row r="110371" hidden="1"/>
    <row r="110372" hidden="1"/>
    <row r="110373" hidden="1"/>
    <row r="110374" hidden="1"/>
    <row r="110375" hidden="1"/>
    <row r="110376" hidden="1"/>
    <row r="110377" hidden="1"/>
    <row r="110378" hidden="1"/>
    <row r="110379" hidden="1"/>
    <row r="110380" hidden="1"/>
    <row r="110381" hidden="1"/>
    <row r="110382" hidden="1"/>
    <row r="110383" hidden="1"/>
    <row r="110384" hidden="1"/>
    <row r="110385" hidden="1"/>
    <row r="110386" hidden="1"/>
    <row r="110387" hidden="1"/>
    <row r="110388" hidden="1"/>
    <row r="110389" hidden="1"/>
    <row r="110390" hidden="1"/>
    <row r="110391" hidden="1"/>
    <row r="110392" hidden="1"/>
    <row r="110393" hidden="1"/>
    <row r="110394" hidden="1"/>
    <row r="110395" hidden="1"/>
    <row r="110396" hidden="1"/>
    <row r="110397" hidden="1"/>
    <row r="110398" hidden="1"/>
    <row r="110399" hidden="1"/>
    <row r="110400" hidden="1"/>
    <row r="110401" hidden="1"/>
    <row r="110402" hidden="1"/>
    <row r="110403" hidden="1"/>
    <row r="110404" hidden="1"/>
    <row r="110405" hidden="1"/>
    <row r="110406" hidden="1"/>
    <row r="110407" hidden="1"/>
    <row r="110408" hidden="1"/>
    <row r="110409" hidden="1"/>
    <row r="110410" hidden="1"/>
    <row r="110411" hidden="1"/>
    <row r="110412" hidden="1"/>
    <row r="110413" hidden="1"/>
    <row r="110414" hidden="1"/>
    <row r="110415" hidden="1"/>
    <row r="110416" hidden="1"/>
    <row r="110417" hidden="1"/>
    <row r="110418" hidden="1"/>
    <row r="110419" hidden="1"/>
    <row r="110420" hidden="1"/>
    <row r="110421" hidden="1"/>
    <row r="110422" hidden="1"/>
    <row r="110423" hidden="1"/>
    <row r="110424" hidden="1"/>
    <row r="110425" hidden="1"/>
    <row r="110426" hidden="1"/>
    <row r="110427" hidden="1"/>
    <row r="110428" hidden="1"/>
    <row r="110429" hidden="1"/>
    <row r="110430" hidden="1"/>
    <row r="110431" hidden="1"/>
    <row r="110432" hidden="1"/>
    <row r="110433" hidden="1"/>
    <row r="110434" hidden="1"/>
    <row r="110435" hidden="1"/>
    <row r="110436" hidden="1"/>
    <row r="110437" hidden="1"/>
    <row r="110438" hidden="1"/>
    <row r="110439" hidden="1"/>
    <row r="110440" hidden="1"/>
    <row r="110441" hidden="1"/>
    <row r="110442" hidden="1"/>
    <row r="110443" hidden="1"/>
    <row r="110444" hidden="1"/>
    <row r="110445" hidden="1"/>
    <row r="110446" hidden="1"/>
    <row r="110447" hidden="1"/>
    <row r="110448" hidden="1"/>
    <row r="110449" hidden="1"/>
    <row r="110450" hidden="1"/>
    <row r="110451" hidden="1"/>
    <row r="110452" hidden="1"/>
    <row r="110453" hidden="1"/>
    <row r="110454" hidden="1"/>
    <row r="110455" hidden="1"/>
    <row r="110456" hidden="1"/>
    <row r="110457" hidden="1"/>
    <row r="110458" hidden="1"/>
    <row r="110459" hidden="1"/>
    <row r="110460" hidden="1"/>
    <row r="110461" hidden="1"/>
    <row r="110462" hidden="1"/>
    <row r="110463" hidden="1"/>
    <row r="110464" hidden="1"/>
    <row r="110465" hidden="1"/>
    <row r="110466" hidden="1"/>
    <row r="110467" hidden="1"/>
    <row r="110468" hidden="1"/>
    <row r="110469" hidden="1"/>
    <row r="110470" hidden="1"/>
    <row r="110471" hidden="1"/>
    <row r="110472" hidden="1"/>
    <row r="110473" hidden="1"/>
    <row r="110474" hidden="1"/>
    <row r="110475" hidden="1"/>
    <row r="110476" hidden="1"/>
    <row r="110477" hidden="1"/>
    <row r="110478" hidden="1"/>
    <row r="110479" hidden="1"/>
    <row r="110480" hidden="1"/>
    <row r="110481" hidden="1"/>
    <row r="110482" hidden="1"/>
    <row r="110483" hidden="1"/>
    <row r="110484" hidden="1"/>
    <row r="110485" hidden="1"/>
    <row r="110486" hidden="1"/>
    <row r="110487" hidden="1"/>
    <row r="110488" hidden="1"/>
    <row r="110489" hidden="1"/>
    <row r="110490" hidden="1"/>
    <row r="110491" hidden="1"/>
    <row r="110492" hidden="1"/>
    <row r="110493" hidden="1"/>
    <row r="110494" hidden="1"/>
    <row r="110495" hidden="1"/>
    <row r="110496" hidden="1"/>
    <row r="110497" hidden="1"/>
    <row r="110498" hidden="1"/>
    <row r="110499" hidden="1"/>
    <row r="110500" hidden="1"/>
    <row r="110501" hidden="1"/>
    <row r="110502" hidden="1"/>
    <row r="110503" hidden="1"/>
    <row r="110504" hidden="1"/>
    <row r="110505" hidden="1"/>
    <row r="110506" hidden="1"/>
    <row r="110507" hidden="1"/>
    <row r="110508" hidden="1"/>
    <row r="110509" hidden="1"/>
    <row r="110510" hidden="1"/>
    <row r="110511" hidden="1"/>
    <row r="110512" hidden="1"/>
    <row r="110513" hidden="1"/>
    <row r="110514" hidden="1"/>
    <row r="110515" hidden="1"/>
    <row r="110516" hidden="1"/>
    <row r="110517" hidden="1"/>
    <row r="110518" hidden="1"/>
    <row r="110519" hidden="1"/>
    <row r="110520" hidden="1"/>
    <row r="110521" hidden="1"/>
    <row r="110522" hidden="1"/>
    <row r="110523" hidden="1"/>
    <row r="110524" hidden="1"/>
    <row r="110525" hidden="1"/>
    <row r="110526" hidden="1"/>
    <row r="110527" hidden="1"/>
    <row r="110528" hidden="1"/>
    <row r="110529" hidden="1"/>
    <row r="110530" hidden="1"/>
    <row r="110531" hidden="1"/>
    <row r="110532" hidden="1"/>
    <row r="110533" hidden="1"/>
    <row r="110534" hidden="1"/>
    <row r="110535" hidden="1"/>
    <row r="110536" hidden="1"/>
    <row r="110537" hidden="1"/>
    <row r="110538" hidden="1"/>
    <row r="110539" hidden="1"/>
    <row r="110540" hidden="1"/>
    <row r="110541" hidden="1"/>
    <row r="110542" hidden="1"/>
    <row r="110543" hidden="1"/>
    <row r="110544" hidden="1"/>
    <row r="110545" hidden="1"/>
    <row r="110546" hidden="1"/>
    <row r="110547" hidden="1"/>
    <row r="110548" hidden="1"/>
    <row r="110549" hidden="1"/>
    <row r="110550" hidden="1"/>
    <row r="110551" hidden="1"/>
    <row r="110552" hidden="1"/>
    <row r="110553" hidden="1"/>
    <row r="110554" hidden="1"/>
    <row r="110555" hidden="1"/>
    <row r="110556" hidden="1"/>
    <row r="110557" hidden="1"/>
    <row r="110558" hidden="1"/>
    <row r="110559" hidden="1"/>
    <row r="110560" hidden="1"/>
    <row r="110561" hidden="1"/>
    <row r="110562" hidden="1"/>
    <row r="110563" hidden="1"/>
    <row r="110564" hidden="1"/>
    <row r="110565" hidden="1"/>
    <row r="110566" hidden="1"/>
    <row r="110567" hidden="1"/>
    <row r="110568" hidden="1"/>
    <row r="110569" hidden="1"/>
    <row r="110570" hidden="1"/>
    <row r="110571" hidden="1"/>
    <row r="110572" hidden="1"/>
    <row r="110573" hidden="1"/>
    <row r="110574" hidden="1"/>
    <row r="110575" hidden="1"/>
    <row r="110576" hidden="1"/>
    <row r="110577" hidden="1"/>
    <row r="110578" hidden="1"/>
    <row r="110579" hidden="1"/>
    <row r="110580" hidden="1"/>
    <row r="110581" hidden="1"/>
    <row r="110582" hidden="1"/>
    <row r="110583" hidden="1"/>
    <row r="110584" hidden="1"/>
    <row r="110585" hidden="1"/>
    <row r="110586" hidden="1"/>
    <row r="110587" hidden="1"/>
    <row r="110588" hidden="1"/>
    <row r="110589" hidden="1"/>
    <row r="110590" hidden="1"/>
    <row r="110591" hidden="1"/>
    <row r="110592" hidden="1"/>
    <row r="110593" hidden="1"/>
    <row r="110594" hidden="1"/>
    <row r="110595" hidden="1"/>
    <row r="110596" hidden="1"/>
    <row r="110597" hidden="1"/>
    <row r="110598" hidden="1"/>
    <row r="110599" hidden="1"/>
    <row r="110600" hidden="1"/>
    <row r="110601" hidden="1"/>
    <row r="110602" hidden="1"/>
    <row r="110603" hidden="1"/>
    <row r="110604" hidden="1"/>
    <row r="110605" hidden="1"/>
    <row r="110606" hidden="1"/>
    <row r="110607" hidden="1"/>
    <row r="110608" hidden="1"/>
    <row r="110609" hidden="1"/>
    <row r="110610" hidden="1"/>
    <row r="110611" hidden="1"/>
    <row r="110612" hidden="1"/>
    <row r="110613" hidden="1"/>
    <row r="110614" hidden="1"/>
    <row r="110615" hidden="1"/>
    <row r="110616" hidden="1"/>
    <row r="110617" hidden="1"/>
    <row r="110618" hidden="1"/>
    <row r="110619" hidden="1"/>
    <row r="110620" hidden="1"/>
    <row r="110621" hidden="1"/>
    <row r="110622" hidden="1"/>
    <row r="110623" hidden="1"/>
    <row r="110624" hidden="1"/>
    <row r="110625" hidden="1"/>
    <row r="110626" hidden="1"/>
    <row r="110627" hidden="1"/>
    <row r="110628" hidden="1"/>
    <row r="110629" hidden="1"/>
    <row r="110630" hidden="1"/>
    <row r="110631" hidden="1"/>
    <row r="110632" hidden="1"/>
    <row r="110633" hidden="1"/>
    <row r="110634" hidden="1"/>
    <row r="110635" hidden="1"/>
    <row r="110636" hidden="1"/>
    <row r="110637" hidden="1"/>
    <row r="110638" hidden="1"/>
    <row r="110639" hidden="1"/>
    <row r="110640" hidden="1"/>
    <row r="110641" hidden="1"/>
    <row r="110642" hidden="1"/>
    <row r="110643" hidden="1"/>
    <row r="110644" hidden="1"/>
    <row r="110645" hidden="1"/>
    <row r="110646" hidden="1"/>
    <row r="110647" hidden="1"/>
    <row r="110648" hidden="1"/>
    <row r="110649" hidden="1"/>
    <row r="110650" hidden="1"/>
    <row r="110651" hidden="1"/>
    <row r="110652" hidden="1"/>
    <row r="110653" hidden="1"/>
    <row r="110654" hidden="1"/>
    <row r="110655" hidden="1"/>
    <row r="110656" hidden="1"/>
    <row r="110657" hidden="1"/>
    <row r="110658" hidden="1"/>
    <row r="110659" hidden="1"/>
    <row r="110660" hidden="1"/>
    <row r="110661" hidden="1"/>
    <row r="110662" hidden="1"/>
    <row r="110663" hidden="1"/>
    <row r="110664" hidden="1"/>
    <row r="110665" hidden="1"/>
    <row r="110666" hidden="1"/>
    <row r="110667" hidden="1"/>
    <row r="110668" hidden="1"/>
    <row r="110669" hidden="1"/>
    <row r="110670" hidden="1"/>
    <row r="110671" hidden="1"/>
    <row r="110672" hidden="1"/>
    <row r="110673" hidden="1"/>
    <row r="110674" hidden="1"/>
    <row r="110675" hidden="1"/>
    <row r="110676" hidden="1"/>
    <row r="110677" hidden="1"/>
    <row r="110678" hidden="1"/>
    <row r="110679" hidden="1"/>
    <row r="110680" hidden="1"/>
    <row r="110681" hidden="1"/>
    <row r="110682" hidden="1"/>
    <row r="110683" hidden="1"/>
    <row r="110684" hidden="1"/>
    <row r="110685" hidden="1"/>
    <row r="110686" hidden="1"/>
    <row r="110687" hidden="1"/>
    <row r="110688" hidden="1"/>
    <row r="110689" hidden="1"/>
    <row r="110690" hidden="1"/>
    <row r="110691" hidden="1"/>
    <row r="110692" hidden="1"/>
    <row r="110693" hidden="1"/>
    <row r="110694" hidden="1"/>
    <row r="110695" hidden="1"/>
    <row r="110696" hidden="1"/>
    <row r="110697" hidden="1"/>
    <row r="110698" hidden="1"/>
    <row r="110699" hidden="1"/>
    <row r="110700" hidden="1"/>
    <row r="110701" hidden="1"/>
    <row r="110702" hidden="1"/>
    <row r="110703" hidden="1"/>
    <row r="110704" hidden="1"/>
    <row r="110705" hidden="1"/>
    <row r="110706" hidden="1"/>
    <row r="110707" hidden="1"/>
    <row r="110708" hidden="1"/>
    <row r="110709" hidden="1"/>
    <row r="110710" hidden="1"/>
    <row r="110711" hidden="1"/>
    <row r="110712" hidden="1"/>
    <row r="110713" hidden="1"/>
    <row r="110714" hidden="1"/>
    <row r="110715" hidden="1"/>
    <row r="110716" hidden="1"/>
    <row r="110717" hidden="1"/>
    <row r="110718" hidden="1"/>
    <row r="110719" hidden="1"/>
    <row r="110720" hidden="1"/>
    <row r="110721" hidden="1"/>
    <row r="110722" hidden="1"/>
    <row r="110723" hidden="1"/>
    <row r="110724" hidden="1"/>
    <row r="110725" hidden="1"/>
    <row r="110726" hidden="1"/>
    <row r="110727" hidden="1"/>
    <row r="110728" hidden="1"/>
    <row r="110729" hidden="1"/>
    <row r="110730" hidden="1"/>
    <row r="110731" hidden="1"/>
    <row r="110732" hidden="1"/>
    <row r="110733" hidden="1"/>
    <row r="110734" hidden="1"/>
    <row r="110735" hidden="1"/>
    <row r="110736" hidden="1"/>
    <row r="110737" hidden="1"/>
    <row r="110738" hidden="1"/>
    <row r="110739" hidden="1"/>
    <row r="110740" hidden="1"/>
    <row r="110741" hidden="1"/>
    <row r="110742" hidden="1"/>
    <row r="110743" hidden="1"/>
    <row r="110744" hidden="1"/>
    <row r="110745" hidden="1"/>
    <row r="110746" hidden="1"/>
    <row r="110747" hidden="1"/>
    <row r="110748" hidden="1"/>
    <row r="110749" hidden="1"/>
    <row r="110750" hidden="1"/>
    <row r="110751" hidden="1"/>
    <row r="110752" hidden="1"/>
    <row r="110753" hidden="1"/>
    <row r="110754" hidden="1"/>
    <row r="110755" hidden="1"/>
    <row r="110756" hidden="1"/>
    <row r="110757" hidden="1"/>
    <row r="110758" hidden="1"/>
    <row r="110759" hidden="1"/>
    <row r="110760" hidden="1"/>
    <row r="110761" hidden="1"/>
    <row r="110762" hidden="1"/>
    <row r="110763" hidden="1"/>
    <row r="110764" hidden="1"/>
    <row r="110765" hidden="1"/>
    <row r="110766" hidden="1"/>
    <row r="110767" hidden="1"/>
    <row r="110768" hidden="1"/>
    <row r="110769" hidden="1"/>
    <row r="110770" hidden="1"/>
    <row r="110771" hidden="1"/>
    <row r="110772" hidden="1"/>
    <row r="110773" hidden="1"/>
    <row r="110774" hidden="1"/>
    <row r="110775" hidden="1"/>
    <row r="110776" hidden="1"/>
    <row r="110777" hidden="1"/>
    <row r="110778" hidden="1"/>
    <row r="110779" hidden="1"/>
    <row r="110780" hidden="1"/>
    <row r="110781" hidden="1"/>
    <row r="110782" hidden="1"/>
    <row r="110783" hidden="1"/>
    <row r="110784" hidden="1"/>
    <row r="110785" hidden="1"/>
    <row r="110786" hidden="1"/>
    <row r="110787" hidden="1"/>
    <row r="110788" hidden="1"/>
    <row r="110789" hidden="1"/>
    <row r="110790" hidden="1"/>
    <row r="110791" hidden="1"/>
    <row r="110792" hidden="1"/>
    <row r="110793" hidden="1"/>
    <row r="110794" hidden="1"/>
    <row r="110795" hidden="1"/>
    <row r="110796" hidden="1"/>
    <row r="110797" hidden="1"/>
    <row r="110798" hidden="1"/>
    <row r="110799" hidden="1"/>
    <row r="110800" hidden="1"/>
    <row r="110801" hidden="1"/>
    <row r="110802" hidden="1"/>
    <row r="110803" hidden="1"/>
    <row r="110804" hidden="1"/>
    <row r="110805" hidden="1"/>
    <row r="110806" hidden="1"/>
    <row r="110807" hidden="1"/>
    <row r="110808" hidden="1"/>
    <row r="110809" hidden="1"/>
    <row r="110810" hidden="1"/>
    <row r="110811" hidden="1"/>
    <row r="110812" hidden="1"/>
    <row r="110813" hidden="1"/>
    <row r="110814" hidden="1"/>
    <row r="110815" hidden="1"/>
    <row r="110816" hidden="1"/>
    <row r="110817" hidden="1"/>
    <row r="110818" hidden="1"/>
    <row r="110819" hidden="1"/>
    <row r="110820" hidden="1"/>
    <row r="110821" hidden="1"/>
    <row r="110822" hidden="1"/>
    <row r="110823" hidden="1"/>
    <row r="110824" hidden="1"/>
    <row r="110825" hidden="1"/>
    <row r="110826" hidden="1"/>
    <row r="110827" hidden="1"/>
    <row r="110828" hidden="1"/>
    <row r="110829" hidden="1"/>
    <row r="110830" hidden="1"/>
    <row r="110831" hidden="1"/>
    <row r="110832" hidden="1"/>
    <row r="110833" hidden="1"/>
    <row r="110834" hidden="1"/>
    <row r="110835" hidden="1"/>
    <row r="110836" hidden="1"/>
    <row r="110837" hidden="1"/>
    <row r="110838" hidden="1"/>
    <row r="110839" hidden="1"/>
    <row r="110840" hidden="1"/>
    <row r="110841" hidden="1"/>
    <row r="110842" hidden="1"/>
    <row r="110843" hidden="1"/>
    <row r="110844" hidden="1"/>
    <row r="110845" hidden="1"/>
    <row r="110846" hidden="1"/>
    <row r="110847" hidden="1"/>
    <row r="110848" hidden="1"/>
    <row r="110849" hidden="1"/>
    <row r="110850" hidden="1"/>
    <row r="110851" hidden="1"/>
    <row r="110852" hidden="1"/>
    <row r="110853" hidden="1"/>
    <row r="110854" hidden="1"/>
    <row r="110855" hidden="1"/>
    <row r="110856" hidden="1"/>
    <row r="110857" hidden="1"/>
    <row r="110858" hidden="1"/>
    <row r="110859" hidden="1"/>
    <row r="110860" hidden="1"/>
    <row r="110861" hidden="1"/>
    <row r="110862" hidden="1"/>
    <row r="110863" hidden="1"/>
    <row r="110864" hidden="1"/>
    <row r="110865" hidden="1"/>
    <row r="110866" hidden="1"/>
    <row r="110867" hidden="1"/>
    <row r="110868" hidden="1"/>
    <row r="110869" hidden="1"/>
    <row r="110870" hidden="1"/>
    <row r="110871" hidden="1"/>
    <row r="110872" hidden="1"/>
    <row r="110873" hidden="1"/>
    <row r="110874" hidden="1"/>
    <row r="110875" hidden="1"/>
    <row r="110876" hidden="1"/>
    <row r="110877" hidden="1"/>
    <row r="110878" hidden="1"/>
    <row r="110879" hidden="1"/>
    <row r="110880" hidden="1"/>
    <row r="110881" hidden="1"/>
    <row r="110882" hidden="1"/>
    <row r="110883" hidden="1"/>
    <row r="110884" hidden="1"/>
    <row r="110885" hidden="1"/>
    <row r="110886" hidden="1"/>
    <row r="110887" hidden="1"/>
    <row r="110888" hidden="1"/>
    <row r="110889" hidden="1"/>
    <row r="110890" hidden="1"/>
    <row r="110891" hidden="1"/>
    <row r="110892" hidden="1"/>
    <row r="110893" hidden="1"/>
    <row r="110894" hidden="1"/>
    <row r="110895" hidden="1"/>
    <row r="110896" hidden="1"/>
    <row r="110897" hidden="1"/>
    <row r="110898" hidden="1"/>
    <row r="110899" hidden="1"/>
    <row r="110900" hidden="1"/>
    <row r="110901" hidden="1"/>
    <row r="110902" hidden="1"/>
    <row r="110903" hidden="1"/>
    <row r="110904" hidden="1"/>
    <row r="110905" hidden="1"/>
    <row r="110906" hidden="1"/>
    <row r="110907" hidden="1"/>
    <row r="110908" hidden="1"/>
    <row r="110909" hidden="1"/>
    <row r="110910" hidden="1"/>
    <row r="110911" hidden="1"/>
    <row r="110912" hidden="1"/>
    <row r="110913" hidden="1"/>
    <row r="110914" hidden="1"/>
    <row r="110915" hidden="1"/>
    <row r="110916" hidden="1"/>
    <row r="110917" hidden="1"/>
    <row r="110918" hidden="1"/>
    <row r="110919" hidden="1"/>
    <row r="110920" hidden="1"/>
    <row r="110921" hidden="1"/>
    <row r="110922" hidden="1"/>
    <row r="110923" hidden="1"/>
    <row r="110924" hidden="1"/>
    <row r="110925" hidden="1"/>
    <row r="110926" hidden="1"/>
    <row r="110927" hidden="1"/>
    <row r="110928" hidden="1"/>
    <row r="110929" hidden="1"/>
    <row r="110930" hidden="1"/>
    <row r="110931" hidden="1"/>
    <row r="110932" hidden="1"/>
    <row r="110933" hidden="1"/>
    <row r="110934" hidden="1"/>
    <row r="110935" hidden="1"/>
    <row r="110936" hidden="1"/>
    <row r="110937" hidden="1"/>
    <row r="110938" hidden="1"/>
    <row r="110939" hidden="1"/>
    <row r="110940" hidden="1"/>
    <row r="110941" hidden="1"/>
    <row r="110942" hidden="1"/>
    <row r="110943" hidden="1"/>
    <row r="110944" hidden="1"/>
    <row r="110945" hidden="1"/>
    <row r="110946" hidden="1"/>
    <row r="110947" hidden="1"/>
    <row r="110948" hidden="1"/>
    <row r="110949" hidden="1"/>
    <row r="110950" hidden="1"/>
    <row r="110951" hidden="1"/>
    <row r="110952" hidden="1"/>
    <row r="110953" hidden="1"/>
    <row r="110954" hidden="1"/>
    <row r="110955" hidden="1"/>
    <row r="110956" hidden="1"/>
    <row r="110957" hidden="1"/>
    <row r="110958" hidden="1"/>
    <row r="110959" hidden="1"/>
    <row r="110960" hidden="1"/>
    <row r="110961" hidden="1"/>
    <row r="110962" hidden="1"/>
    <row r="110963" hidden="1"/>
    <row r="110964" hidden="1"/>
    <row r="110965" hidden="1"/>
    <row r="110966" hidden="1"/>
    <row r="110967" hidden="1"/>
    <row r="110968" hidden="1"/>
    <row r="110969" hidden="1"/>
    <row r="110970" hidden="1"/>
    <row r="110971" hidden="1"/>
    <row r="110972" hidden="1"/>
    <row r="110973" hidden="1"/>
    <row r="110974" hidden="1"/>
    <row r="110975" hidden="1"/>
    <row r="110976" hidden="1"/>
    <row r="110977" hidden="1"/>
    <row r="110978" hidden="1"/>
    <row r="110979" hidden="1"/>
    <row r="110980" hidden="1"/>
    <row r="110981" hidden="1"/>
    <row r="110982" hidden="1"/>
    <row r="110983" hidden="1"/>
    <row r="110984" hidden="1"/>
    <row r="110985" hidden="1"/>
    <row r="110986" hidden="1"/>
    <row r="110987" hidden="1"/>
    <row r="110988" hidden="1"/>
    <row r="110989" hidden="1"/>
    <row r="110990" hidden="1"/>
    <row r="110991" hidden="1"/>
    <row r="110992" hidden="1"/>
    <row r="110993" hidden="1"/>
    <row r="110994" hidden="1"/>
    <row r="110995" hidden="1"/>
    <row r="110996" hidden="1"/>
    <row r="110997" hidden="1"/>
    <row r="110998" hidden="1"/>
    <row r="110999" hidden="1"/>
    <row r="111000" hidden="1"/>
    <row r="111001" hidden="1"/>
    <row r="111002" hidden="1"/>
    <row r="111003" hidden="1"/>
    <row r="111004" hidden="1"/>
    <row r="111005" hidden="1"/>
    <row r="111006" hidden="1"/>
    <row r="111007" hidden="1"/>
    <row r="111008" hidden="1"/>
    <row r="111009" hidden="1"/>
    <row r="111010" hidden="1"/>
    <row r="111011" hidden="1"/>
    <row r="111012" hidden="1"/>
    <row r="111013" hidden="1"/>
    <row r="111014" hidden="1"/>
    <row r="111015" hidden="1"/>
    <row r="111016" hidden="1"/>
    <row r="111017" hidden="1"/>
    <row r="111018" hidden="1"/>
    <row r="111019" hidden="1"/>
    <row r="111020" hidden="1"/>
    <row r="111021" hidden="1"/>
    <row r="111022" hidden="1"/>
    <row r="111023" hidden="1"/>
    <row r="111024" hidden="1"/>
    <row r="111025" hidden="1"/>
    <row r="111026" hidden="1"/>
    <row r="111027" hidden="1"/>
    <row r="111028" hidden="1"/>
    <row r="111029" hidden="1"/>
    <row r="111030" hidden="1"/>
    <row r="111031" hidden="1"/>
    <row r="111032" hidden="1"/>
    <row r="111033" hidden="1"/>
    <row r="111034" hidden="1"/>
    <row r="111035" hidden="1"/>
    <row r="111036" hidden="1"/>
    <row r="111037" hidden="1"/>
    <row r="111038" hidden="1"/>
    <row r="111039" hidden="1"/>
    <row r="111040" hidden="1"/>
    <row r="111041" hidden="1"/>
    <row r="111042" hidden="1"/>
    <row r="111043" hidden="1"/>
    <row r="111044" hidden="1"/>
    <row r="111045" hidden="1"/>
    <row r="111046" hidden="1"/>
    <row r="111047" hidden="1"/>
    <row r="111048" hidden="1"/>
    <row r="111049" hidden="1"/>
    <row r="111050" hidden="1"/>
    <row r="111051" hidden="1"/>
    <row r="111052" hidden="1"/>
    <row r="111053" hidden="1"/>
    <row r="111054" hidden="1"/>
    <row r="111055" hidden="1"/>
    <row r="111056" hidden="1"/>
    <row r="111057" hidden="1"/>
    <row r="111058" hidden="1"/>
    <row r="111059" hidden="1"/>
    <row r="111060" hidden="1"/>
    <row r="111061" hidden="1"/>
    <row r="111062" hidden="1"/>
    <row r="111063" hidden="1"/>
    <row r="111064" hidden="1"/>
    <row r="111065" hidden="1"/>
    <row r="111066" hidden="1"/>
    <row r="111067" hidden="1"/>
    <row r="111068" hidden="1"/>
    <row r="111069" hidden="1"/>
    <row r="111070" hidden="1"/>
    <row r="111071" hidden="1"/>
    <row r="111072" hidden="1"/>
    <row r="111073" hidden="1"/>
    <row r="111074" hidden="1"/>
    <row r="111075" hidden="1"/>
    <row r="111076" hidden="1"/>
    <row r="111077" hidden="1"/>
    <row r="111078" hidden="1"/>
    <row r="111079" hidden="1"/>
    <row r="111080" hidden="1"/>
    <row r="111081" hidden="1"/>
    <row r="111082" hidden="1"/>
    <row r="111083" hidden="1"/>
    <row r="111084" hidden="1"/>
    <row r="111085" hidden="1"/>
    <row r="111086" hidden="1"/>
    <row r="111087" hidden="1"/>
    <row r="111088" hidden="1"/>
    <row r="111089" hidden="1"/>
    <row r="111090" hidden="1"/>
    <row r="111091" hidden="1"/>
    <row r="111092" hidden="1"/>
    <row r="111093" hidden="1"/>
    <row r="111094" hidden="1"/>
    <row r="111095" hidden="1"/>
    <row r="111096" hidden="1"/>
    <row r="111097" hidden="1"/>
    <row r="111098" hidden="1"/>
    <row r="111099" hidden="1"/>
    <row r="111100" hidden="1"/>
    <row r="111101" hidden="1"/>
    <row r="111102" hidden="1"/>
    <row r="111103" hidden="1"/>
    <row r="111104" hidden="1"/>
    <row r="111105" hidden="1"/>
    <row r="111106" hidden="1"/>
    <row r="111107" hidden="1"/>
    <row r="111108" hidden="1"/>
    <row r="111109" hidden="1"/>
    <row r="111110" hidden="1"/>
    <row r="111111" hidden="1"/>
    <row r="111112" hidden="1"/>
    <row r="111113" hidden="1"/>
    <row r="111114" hidden="1"/>
    <row r="111115" hidden="1"/>
    <row r="111116" hidden="1"/>
    <row r="111117" hidden="1"/>
    <row r="111118" hidden="1"/>
    <row r="111119" hidden="1"/>
    <row r="111120" hidden="1"/>
    <row r="111121" hidden="1"/>
    <row r="111122" hidden="1"/>
    <row r="111123" hidden="1"/>
    <row r="111124" hidden="1"/>
    <row r="111125" hidden="1"/>
    <row r="111126" hidden="1"/>
    <row r="111127" hidden="1"/>
    <row r="111128" hidden="1"/>
    <row r="111129" hidden="1"/>
    <row r="111130" hidden="1"/>
    <row r="111131" hidden="1"/>
    <row r="111132" hidden="1"/>
    <row r="111133" hidden="1"/>
    <row r="111134" hidden="1"/>
    <row r="111135" hidden="1"/>
    <row r="111136" hidden="1"/>
    <row r="111137" hidden="1"/>
    <row r="111138" hidden="1"/>
    <row r="111139" hidden="1"/>
    <row r="111140" hidden="1"/>
    <row r="111141" hidden="1"/>
    <row r="111142" hidden="1"/>
    <row r="111143" hidden="1"/>
    <row r="111144" hidden="1"/>
    <row r="111145" hidden="1"/>
    <row r="111146" hidden="1"/>
    <row r="111147" hidden="1"/>
    <row r="111148" hidden="1"/>
    <row r="111149" hidden="1"/>
    <row r="111150" hidden="1"/>
    <row r="111151" hidden="1"/>
    <row r="111152" hidden="1"/>
    <row r="111153" hidden="1"/>
    <row r="111154" hidden="1"/>
    <row r="111155" hidden="1"/>
    <row r="111156" hidden="1"/>
    <row r="111157" hidden="1"/>
    <row r="111158" hidden="1"/>
    <row r="111159" hidden="1"/>
    <row r="111160" hidden="1"/>
    <row r="111161" hidden="1"/>
    <row r="111162" hidden="1"/>
    <row r="111163" hidden="1"/>
    <row r="111164" hidden="1"/>
    <row r="111165" hidden="1"/>
    <row r="111166" hidden="1"/>
    <row r="111167" hidden="1"/>
    <row r="111168" hidden="1"/>
    <row r="111169" hidden="1"/>
    <row r="111170" hidden="1"/>
    <row r="111171" hidden="1"/>
    <row r="111172" hidden="1"/>
    <row r="111173" hidden="1"/>
    <row r="111174" hidden="1"/>
    <row r="111175" hidden="1"/>
    <row r="111176" hidden="1"/>
    <row r="111177" hidden="1"/>
    <row r="111178" hidden="1"/>
    <row r="111179" hidden="1"/>
    <row r="111180" hidden="1"/>
    <row r="111181" hidden="1"/>
    <row r="111182" hidden="1"/>
    <row r="111183" hidden="1"/>
    <row r="111184" hidden="1"/>
    <row r="111185" hidden="1"/>
    <row r="111186" hidden="1"/>
    <row r="111187" hidden="1"/>
    <row r="111188" hidden="1"/>
    <row r="111189" hidden="1"/>
    <row r="111190" hidden="1"/>
    <row r="111191" hidden="1"/>
    <row r="111192" hidden="1"/>
    <row r="111193" hidden="1"/>
    <row r="111194" hidden="1"/>
    <row r="111195" hidden="1"/>
    <row r="111196" hidden="1"/>
    <row r="111197" hidden="1"/>
    <row r="111198" hidden="1"/>
    <row r="111199" hidden="1"/>
    <row r="111200" hidden="1"/>
    <row r="111201" hidden="1"/>
    <row r="111202" hidden="1"/>
    <row r="111203" hidden="1"/>
    <row r="111204" hidden="1"/>
    <row r="111205" hidden="1"/>
    <row r="111206" hidden="1"/>
    <row r="111207" hidden="1"/>
    <row r="111208" hidden="1"/>
    <row r="111209" hidden="1"/>
    <row r="111210" hidden="1"/>
    <row r="111211" hidden="1"/>
    <row r="111212" hidden="1"/>
    <row r="111213" hidden="1"/>
    <row r="111214" hidden="1"/>
    <row r="111215" hidden="1"/>
    <row r="111216" hidden="1"/>
    <row r="111217" hidden="1"/>
    <row r="111218" hidden="1"/>
    <row r="111219" hidden="1"/>
    <row r="111220" hidden="1"/>
    <row r="111221" hidden="1"/>
    <row r="111222" hidden="1"/>
    <row r="111223" hidden="1"/>
    <row r="111224" hidden="1"/>
    <row r="111225" hidden="1"/>
    <row r="111226" hidden="1"/>
    <row r="111227" hidden="1"/>
    <row r="111228" hidden="1"/>
    <row r="111229" hidden="1"/>
    <row r="111230" hidden="1"/>
    <row r="111231" hidden="1"/>
    <row r="111232" hidden="1"/>
    <row r="111233" hidden="1"/>
    <row r="111234" hidden="1"/>
    <row r="111235" hidden="1"/>
    <row r="111236" hidden="1"/>
    <row r="111237" hidden="1"/>
    <row r="111238" hidden="1"/>
    <row r="111239" hidden="1"/>
    <row r="111240" hidden="1"/>
    <row r="111241" hidden="1"/>
    <row r="111242" hidden="1"/>
    <row r="111243" hidden="1"/>
    <row r="111244" hidden="1"/>
    <row r="111245" hidden="1"/>
    <row r="111246" hidden="1"/>
    <row r="111247" hidden="1"/>
    <row r="111248" hidden="1"/>
    <row r="111249" hidden="1"/>
    <row r="111250" hidden="1"/>
    <row r="111251" hidden="1"/>
    <row r="111252" hidden="1"/>
    <row r="111253" hidden="1"/>
    <row r="111254" hidden="1"/>
    <row r="111255" hidden="1"/>
    <row r="111256" hidden="1"/>
    <row r="111257" hidden="1"/>
    <row r="111258" hidden="1"/>
    <row r="111259" hidden="1"/>
    <row r="111260" hidden="1"/>
    <row r="111261" hidden="1"/>
    <row r="111262" hidden="1"/>
    <row r="111263" hidden="1"/>
    <row r="111264" hidden="1"/>
    <row r="111265" hidden="1"/>
    <row r="111266" hidden="1"/>
    <row r="111267" hidden="1"/>
    <row r="111268" hidden="1"/>
    <row r="111269" hidden="1"/>
    <row r="111270" hidden="1"/>
    <row r="111271" hidden="1"/>
    <row r="111272" hidden="1"/>
    <row r="111273" hidden="1"/>
    <row r="111274" hidden="1"/>
    <row r="111275" hidden="1"/>
    <row r="111276" hidden="1"/>
    <row r="111277" hidden="1"/>
    <row r="111278" hidden="1"/>
    <row r="111279" hidden="1"/>
    <row r="111280" hidden="1"/>
    <row r="111281" hidden="1"/>
    <row r="111282" hidden="1"/>
    <row r="111283" hidden="1"/>
    <row r="111284" hidden="1"/>
    <row r="111285" hidden="1"/>
    <row r="111286" hidden="1"/>
    <row r="111287" hidden="1"/>
    <row r="111288" hidden="1"/>
    <row r="111289" hidden="1"/>
    <row r="111290" hidden="1"/>
    <row r="111291" hidden="1"/>
    <row r="111292" hidden="1"/>
    <row r="111293" hidden="1"/>
    <row r="111294" hidden="1"/>
    <row r="111295" hidden="1"/>
    <row r="111296" hidden="1"/>
    <row r="111297" hidden="1"/>
    <row r="111298" hidden="1"/>
    <row r="111299" hidden="1"/>
    <row r="111300" hidden="1"/>
    <row r="111301" hidden="1"/>
    <row r="111302" hidden="1"/>
    <row r="111303" hidden="1"/>
    <row r="111304" hidden="1"/>
    <row r="111305" hidden="1"/>
    <row r="111306" hidden="1"/>
    <row r="111307" hidden="1"/>
    <row r="111308" hidden="1"/>
    <row r="111309" hidden="1"/>
    <row r="111310" hidden="1"/>
    <row r="111311" hidden="1"/>
    <row r="111312" hidden="1"/>
    <row r="111313" hidden="1"/>
    <row r="111314" hidden="1"/>
    <row r="111315" hidden="1"/>
    <row r="111316" hidden="1"/>
    <row r="111317" hidden="1"/>
    <row r="111318" hidden="1"/>
    <row r="111319" hidden="1"/>
    <row r="111320" hidden="1"/>
    <row r="111321" hidden="1"/>
    <row r="111322" hidden="1"/>
    <row r="111323" hidden="1"/>
    <row r="111324" hidden="1"/>
    <row r="111325" hidden="1"/>
    <row r="111326" hidden="1"/>
    <row r="111327" hidden="1"/>
    <row r="111328" hidden="1"/>
    <row r="111329" hidden="1"/>
    <row r="111330" hidden="1"/>
    <row r="111331" hidden="1"/>
    <row r="111332" hidden="1"/>
    <row r="111333" hidden="1"/>
    <row r="111334" hidden="1"/>
    <row r="111335" hidden="1"/>
    <row r="111336" hidden="1"/>
    <row r="111337" hidden="1"/>
    <row r="111338" hidden="1"/>
    <row r="111339" hidden="1"/>
    <row r="111340" hidden="1"/>
    <row r="111341" hidden="1"/>
    <row r="111342" hidden="1"/>
    <row r="111343" hidden="1"/>
    <row r="111344" hidden="1"/>
    <row r="111345" hidden="1"/>
    <row r="111346" hidden="1"/>
    <row r="111347" hidden="1"/>
    <row r="111348" hidden="1"/>
    <row r="111349" hidden="1"/>
    <row r="111350" hidden="1"/>
    <row r="111351" hidden="1"/>
    <row r="111352" hidden="1"/>
    <row r="111353" hidden="1"/>
    <row r="111354" hidden="1"/>
    <row r="111355" hidden="1"/>
    <row r="111356" hidden="1"/>
    <row r="111357" hidden="1"/>
    <row r="111358" hidden="1"/>
    <row r="111359" hidden="1"/>
    <row r="111360" hidden="1"/>
    <row r="111361" hidden="1"/>
    <row r="111362" hidden="1"/>
    <row r="111363" hidden="1"/>
    <row r="111364" hidden="1"/>
    <row r="111365" hidden="1"/>
    <row r="111366" hidden="1"/>
    <row r="111367" hidden="1"/>
    <row r="111368" hidden="1"/>
    <row r="111369" hidden="1"/>
    <row r="111370" hidden="1"/>
    <row r="111371" hidden="1"/>
    <row r="111372" hidden="1"/>
    <row r="111373" hidden="1"/>
    <row r="111374" hidden="1"/>
    <row r="111375" hidden="1"/>
    <row r="111376" hidden="1"/>
    <row r="111377" hidden="1"/>
    <row r="111378" hidden="1"/>
    <row r="111379" hidden="1"/>
    <row r="111380" hidden="1"/>
    <row r="111381" hidden="1"/>
    <row r="111382" hidden="1"/>
    <row r="111383" hidden="1"/>
    <row r="111384" hidden="1"/>
    <row r="111385" hidden="1"/>
    <row r="111386" hidden="1"/>
    <row r="111387" hidden="1"/>
    <row r="111388" hidden="1"/>
    <row r="111389" hidden="1"/>
    <row r="111390" hidden="1"/>
    <row r="111391" hidden="1"/>
    <row r="111392" hidden="1"/>
    <row r="111393" hidden="1"/>
    <row r="111394" hidden="1"/>
    <row r="111395" hidden="1"/>
    <row r="111396" hidden="1"/>
    <row r="111397" hidden="1"/>
    <row r="111398" hidden="1"/>
    <row r="111399" hidden="1"/>
    <row r="111400" hidden="1"/>
    <row r="111401" hidden="1"/>
    <row r="111402" hidden="1"/>
    <row r="111403" hidden="1"/>
    <row r="111404" hidden="1"/>
    <row r="111405" hidden="1"/>
    <row r="111406" hidden="1"/>
    <row r="111407" hidden="1"/>
    <row r="111408" hidden="1"/>
    <row r="111409" hidden="1"/>
    <row r="111410" hidden="1"/>
    <row r="111411" hidden="1"/>
    <row r="111412" hidden="1"/>
    <row r="111413" hidden="1"/>
    <row r="111414" hidden="1"/>
    <row r="111415" hidden="1"/>
    <row r="111416" hidden="1"/>
    <row r="111417" hidden="1"/>
    <row r="111418" hidden="1"/>
    <row r="111419" hidden="1"/>
    <row r="111420" hidden="1"/>
    <row r="111421" hidden="1"/>
    <row r="111422" hidden="1"/>
    <row r="111423" hidden="1"/>
    <row r="111424" hidden="1"/>
    <row r="111425" hidden="1"/>
    <row r="111426" hidden="1"/>
    <row r="111427" hidden="1"/>
    <row r="111428" hidden="1"/>
    <row r="111429" hidden="1"/>
    <row r="111430" hidden="1"/>
    <row r="111431" hidden="1"/>
    <row r="111432" hidden="1"/>
    <row r="111433" hidden="1"/>
    <row r="111434" hidden="1"/>
    <row r="111435" hidden="1"/>
    <row r="111436" hidden="1"/>
    <row r="111437" hidden="1"/>
    <row r="111438" hidden="1"/>
    <row r="111439" hidden="1"/>
    <row r="111440" hidden="1"/>
    <row r="111441" hidden="1"/>
    <row r="111442" hidden="1"/>
    <row r="111443" hidden="1"/>
    <row r="111444" hidden="1"/>
    <row r="111445" hidden="1"/>
    <row r="111446" hidden="1"/>
    <row r="111447" hidden="1"/>
    <row r="111448" hidden="1"/>
    <row r="111449" hidden="1"/>
    <row r="111450" hidden="1"/>
    <row r="111451" hidden="1"/>
    <row r="111452" hidden="1"/>
    <row r="111453" hidden="1"/>
    <row r="111454" hidden="1"/>
    <row r="111455" hidden="1"/>
    <row r="111456" hidden="1"/>
    <row r="111457" hidden="1"/>
    <row r="111458" hidden="1"/>
    <row r="111459" hidden="1"/>
    <row r="111460" hidden="1"/>
    <row r="111461" hidden="1"/>
    <row r="111462" hidden="1"/>
    <row r="111463" hidden="1"/>
    <row r="111464" hidden="1"/>
    <row r="111465" hidden="1"/>
    <row r="111466" hidden="1"/>
    <row r="111467" hidden="1"/>
    <row r="111468" hidden="1"/>
    <row r="111469" hidden="1"/>
    <row r="111470" hidden="1"/>
    <row r="111471" hidden="1"/>
    <row r="111472" hidden="1"/>
    <row r="111473" hidden="1"/>
    <row r="111474" hidden="1"/>
    <row r="111475" hidden="1"/>
    <row r="111476" hidden="1"/>
    <row r="111477" hidden="1"/>
    <row r="111478" hidden="1"/>
    <row r="111479" hidden="1"/>
    <row r="111480" hidden="1"/>
    <row r="111481" hidden="1"/>
    <row r="111482" hidden="1"/>
    <row r="111483" hidden="1"/>
    <row r="111484" hidden="1"/>
    <row r="111485" hidden="1"/>
    <row r="111486" hidden="1"/>
    <row r="111487" hidden="1"/>
    <row r="111488" hidden="1"/>
    <row r="111489" hidden="1"/>
    <row r="111490" hidden="1"/>
    <row r="111491" hidden="1"/>
    <row r="111492" hidden="1"/>
    <row r="111493" hidden="1"/>
    <row r="111494" hidden="1"/>
    <row r="111495" hidden="1"/>
    <row r="111496" hidden="1"/>
    <row r="111497" hidden="1"/>
    <row r="111498" hidden="1"/>
    <row r="111499" hidden="1"/>
    <row r="111500" hidden="1"/>
    <row r="111501" hidden="1"/>
    <row r="111502" hidden="1"/>
    <row r="111503" hidden="1"/>
    <row r="111504" hidden="1"/>
    <row r="111505" hidden="1"/>
    <row r="111506" hidden="1"/>
    <row r="111507" hidden="1"/>
    <row r="111508" hidden="1"/>
    <row r="111509" hidden="1"/>
    <row r="111510" hidden="1"/>
    <row r="111511" hidden="1"/>
    <row r="111512" hidden="1"/>
    <row r="111513" hidden="1"/>
    <row r="111514" hidden="1"/>
    <row r="111515" hidden="1"/>
    <row r="111516" hidden="1"/>
    <row r="111517" hidden="1"/>
    <row r="111518" hidden="1"/>
    <row r="111519" hidden="1"/>
    <row r="111520" hidden="1"/>
    <row r="111521" hidden="1"/>
    <row r="111522" hidden="1"/>
    <row r="111523" hidden="1"/>
    <row r="111524" hidden="1"/>
    <row r="111525" hidden="1"/>
    <row r="111526" hidden="1"/>
    <row r="111527" hidden="1"/>
    <row r="111528" hidden="1"/>
    <row r="111529" hidden="1"/>
    <row r="111530" hidden="1"/>
    <row r="111531" hidden="1"/>
    <row r="111532" hidden="1"/>
    <row r="111533" hidden="1"/>
    <row r="111534" hidden="1"/>
    <row r="111535" hidden="1"/>
    <row r="111536" hidden="1"/>
    <row r="111537" hidden="1"/>
    <row r="111538" hidden="1"/>
    <row r="111539" hidden="1"/>
    <row r="111540" hidden="1"/>
    <row r="111541" hidden="1"/>
    <row r="111542" hidden="1"/>
    <row r="111543" hidden="1"/>
    <row r="111544" hidden="1"/>
    <row r="111545" hidden="1"/>
    <row r="111546" hidden="1"/>
    <row r="111547" hidden="1"/>
    <row r="111548" hidden="1"/>
    <row r="111549" hidden="1"/>
    <row r="111550" hidden="1"/>
    <row r="111551" hidden="1"/>
    <row r="111552" hidden="1"/>
    <row r="111553" hidden="1"/>
    <row r="111554" hidden="1"/>
    <row r="111555" hidden="1"/>
    <row r="111556" hidden="1"/>
    <row r="111557" hidden="1"/>
    <row r="111558" hidden="1"/>
    <row r="111559" hidden="1"/>
    <row r="111560" hidden="1"/>
    <row r="111561" hidden="1"/>
    <row r="111562" hidden="1"/>
    <row r="111563" hidden="1"/>
    <row r="111564" hidden="1"/>
    <row r="111565" hidden="1"/>
    <row r="111566" hidden="1"/>
    <row r="111567" hidden="1"/>
    <row r="111568" hidden="1"/>
    <row r="111569" hidden="1"/>
    <row r="111570" hidden="1"/>
    <row r="111571" hidden="1"/>
    <row r="111572" hidden="1"/>
    <row r="111573" hidden="1"/>
    <row r="111574" hidden="1"/>
    <row r="111575" hidden="1"/>
    <row r="111576" hidden="1"/>
    <row r="111577" hidden="1"/>
    <row r="111578" hidden="1"/>
    <row r="111579" hidden="1"/>
    <row r="111580" hidden="1"/>
    <row r="111581" hidden="1"/>
    <row r="111582" hidden="1"/>
    <row r="111583" hidden="1"/>
    <row r="111584" hidden="1"/>
    <row r="111585" hidden="1"/>
    <row r="111586" hidden="1"/>
    <row r="111587" hidden="1"/>
    <row r="111588" hidden="1"/>
    <row r="111589" hidden="1"/>
    <row r="111590" hidden="1"/>
    <row r="111591" hidden="1"/>
    <row r="111592" hidden="1"/>
    <row r="111593" hidden="1"/>
    <row r="111594" hidden="1"/>
    <row r="111595" hidden="1"/>
    <row r="111596" hidden="1"/>
    <row r="111597" hidden="1"/>
    <row r="111598" hidden="1"/>
    <row r="111599" hidden="1"/>
    <row r="111600" hidden="1"/>
    <row r="111601" hidden="1"/>
    <row r="111602" hidden="1"/>
    <row r="111603" hidden="1"/>
    <row r="111604" hidden="1"/>
    <row r="111605" hidden="1"/>
    <row r="111606" hidden="1"/>
    <row r="111607" hidden="1"/>
    <row r="111608" hidden="1"/>
    <row r="111609" hidden="1"/>
    <row r="111610" hidden="1"/>
    <row r="111611" hidden="1"/>
    <row r="111612" hidden="1"/>
    <row r="111613" hidden="1"/>
    <row r="111614" hidden="1"/>
    <row r="111615" hidden="1"/>
    <row r="111616" hidden="1"/>
    <row r="111617" hidden="1"/>
    <row r="111618" hidden="1"/>
    <row r="111619" hidden="1"/>
    <row r="111620" hidden="1"/>
    <row r="111621" hidden="1"/>
    <row r="111622" hidden="1"/>
    <row r="111623" hidden="1"/>
    <row r="111624" hidden="1"/>
    <row r="111625" hidden="1"/>
    <row r="111626" hidden="1"/>
    <row r="111627" hidden="1"/>
    <row r="111628" hidden="1"/>
    <row r="111629" hidden="1"/>
    <row r="111630" hidden="1"/>
    <row r="111631" hidden="1"/>
    <row r="111632" hidden="1"/>
    <row r="111633" hidden="1"/>
    <row r="111634" hidden="1"/>
    <row r="111635" hidden="1"/>
    <row r="111636" hidden="1"/>
    <row r="111637" hidden="1"/>
    <row r="111638" hidden="1"/>
    <row r="111639" hidden="1"/>
    <row r="111640" hidden="1"/>
    <row r="111641" hidden="1"/>
    <row r="111642" hidden="1"/>
    <row r="111643" hidden="1"/>
    <row r="111644" hidden="1"/>
    <row r="111645" hidden="1"/>
    <row r="111646" hidden="1"/>
    <row r="111647" hidden="1"/>
    <row r="111648" hidden="1"/>
    <row r="111649" hidden="1"/>
    <row r="111650" hidden="1"/>
    <row r="111651" hidden="1"/>
    <row r="111652" hidden="1"/>
    <row r="111653" hidden="1"/>
    <row r="111654" hidden="1"/>
    <row r="111655" hidden="1"/>
    <row r="111656" hidden="1"/>
    <row r="111657" hidden="1"/>
    <row r="111658" hidden="1"/>
    <row r="111659" hidden="1"/>
    <row r="111660" hidden="1"/>
    <row r="111661" hidden="1"/>
    <row r="111662" hidden="1"/>
    <row r="111663" hidden="1"/>
    <row r="111664" hidden="1"/>
    <row r="111665" hidden="1"/>
    <row r="111666" hidden="1"/>
    <row r="111667" hidden="1"/>
    <row r="111668" hidden="1"/>
    <row r="111669" hidden="1"/>
    <row r="111670" hidden="1"/>
    <row r="111671" hidden="1"/>
    <row r="111672" hidden="1"/>
    <row r="111673" hidden="1"/>
    <row r="111674" hidden="1"/>
    <row r="111675" hidden="1"/>
    <row r="111676" hidden="1"/>
    <row r="111677" hidden="1"/>
    <row r="111678" hidden="1"/>
    <row r="111679" hidden="1"/>
    <row r="111680" hidden="1"/>
    <row r="111681" hidden="1"/>
    <row r="111682" hidden="1"/>
    <row r="111683" hidden="1"/>
    <row r="111684" hidden="1"/>
    <row r="111685" hidden="1"/>
    <row r="111686" hidden="1"/>
    <row r="111687" hidden="1"/>
    <row r="111688" hidden="1"/>
    <row r="111689" hidden="1"/>
    <row r="111690" hidden="1"/>
    <row r="111691" hidden="1"/>
    <row r="111692" hidden="1"/>
    <row r="111693" hidden="1"/>
    <row r="111694" hidden="1"/>
    <row r="111695" hidden="1"/>
    <row r="111696" hidden="1"/>
    <row r="111697" hidden="1"/>
    <row r="111698" hidden="1"/>
    <row r="111699" hidden="1"/>
    <row r="111700" hidden="1"/>
    <row r="111701" hidden="1"/>
    <row r="111702" hidden="1"/>
    <row r="111703" hidden="1"/>
    <row r="111704" hidden="1"/>
    <row r="111705" hidden="1"/>
    <row r="111706" hidden="1"/>
    <row r="111707" hidden="1"/>
    <row r="111708" hidden="1"/>
    <row r="111709" hidden="1"/>
    <row r="111710" hidden="1"/>
    <row r="111711" hidden="1"/>
    <row r="111712" hidden="1"/>
    <row r="111713" hidden="1"/>
    <row r="111714" hidden="1"/>
    <row r="111715" hidden="1"/>
    <row r="111716" hidden="1"/>
    <row r="111717" hidden="1"/>
    <row r="111718" hidden="1"/>
    <row r="111719" hidden="1"/>
    <row r="111720" hidden="1"/>
    <row r="111721" hidden="1"/>
    <row r="111722" hidden="1"/>
    <row r="111723" hidden="1"/>
    <row r="111724" hidden="1"/>
    <row r="111725" hidden="1"/>
    <row r="111726" hidden="1"/>
    <row r="111727" hidden="1"/>
    <row r="111728" hidden="1"/>
    <row r="111729" hidden="1"/>
    <row r="111730" hidden="1"/>
    <row r="111731" hidden="1"/>
    <row r="111732" hidden="1"/>
    <row r="111733" hidden="1"/>
    <row r="111734" hidden="1"/>
    <row r="111735" hidden="1"/>
    <row r="111736" hidden="1"/>
    <row r="111737" hidden="1"/>
    <row r="111738" hidden="1"/>
    <row r="111739" hidden="1"/>
    <row r="111740" hidden="1"/>
    <row r="111741" hidden="1"/>
    <row r="111742" hidden="1"/>
    <row r="111743" hidden="1"/>
    <row r="111744" hidden="1"/>
    <row r="111745" hidden="1"/>
    <row r="111746" hidden="1"/>
    <row r="111747" hidden="1"/>
    <row r="111748" hidden="1"/>
    <row r="111749" hidden="1"/>
    <row r="111750" hidden="1"/>
    <row r="111751" hidden="1"/>
    <row r="111752" hidden="1"/>
    <row r="111753" hidden="1"/>
    <row r="111754" hidden="1"/>
    <row r="111755" hidden="1"/>
    <row r="111756" hidden="1"/>
    <row r="111757" hidden="1"/>
    <row r="111758" hidden="1"/>
    <row r="111759" hidden="1"/>
    <row r="111760" hidden="1"/>
    <row r="111761" hidden="1"/>
    <row r="111762" hidden="1"/>
    <row r="111763" hidden="1"/>
    <row r="111764" hidden="1"/>
    <row r="111765" hidden="1"/>
    <row r="111766" hidden="1"/>
    <row r="111767" hidden="1"/>
    <row r="111768" hidden="1"/>
    <row r="111769" hidden="1"/>
    <row r="111770" hidden="1"/>
    <row r="111771" hidden="1"/>
    <row r="111772" hidden="1"/>
    <row r="111773" hidden="1"/>
    <row r="111774" hidden="1"/>
    <row r="111775" hidden="1"/>
    <row r="111776" hidden="1"/>
    <row r="111777" hidden="1"/>
    <row r="111778" hidden="1"/>
    <row r="111779" hidden="1"/>
    <row r="111780" hidden="1"/>
    <row r="111781" hidden="1"/>
    <row r="111782" hidden="1"/>
    <row r="111783" hidden="1"/>
    <row r="111784" hidden="1"/>
    <row r="111785" hidden="1"/>
    <row r="111786" hidden="1"/>
    <row r="111787" hidden="1"/>
    <row r="111788" hidden="1"/>
    <row r="111789" hidden="1"/>
    <row r="111790" hidden="1"/>
    <row r="111791" hidden="1"/>
    <row r="111792" hidden="1"/>
    <row r="111793" hidden="1"/>
    <row r="111794" hidden="1"/>
    <row r="111795" hidden="1"/>
    <row r="111796" hidden="1"/>
    <row r="111797" hidden="1"/>
    <row r="111798" hidden="1"/>
    <row r="111799" hidden="1"/>
    <row r="111800" hidden="1"/>
    <row r="111801" hidden="1"/>
    <row r="111802" hidden="1"/>
    <row r="111803" hidden="1"/>
    <row r="111804" hidden="1"/>
    <row r="111805" hidden="1"/>
    <row r="111806" hidden="1"/>
    <row r="111807" hidden="1"/>
    <row r="111808" hidden="1"/>
    <row r="111809" hidden="1"/>
    <row r="111810" hidden="1"/>
    <row r="111811" hidden="1"/>
    <row r="111812" hidden="1"/>
    <row r="111813" hidden="1"/>
    <row r="111814" hidden="1"/>
    <row r="111815" hidden="1"/>
    <row r="111816" hidden="1"/>
    <row r="111817" hidden="1"/>
    <row r="111818" hidden="1"/>
    <row r="111819" hidden="1"/>
    <row r="111820" hidden="1"/>
    <row r="111821" hidden="1"/>
    <row r="111822" hidden="1"/>
    <row r="111823" hidden="1"/>
    <row r="111824" hidden="1"/>
    <row r="111825" hidden="1"/>
    <row r="111826" hidden="1"/>
    <row r="111827" hidden="1"/>
    <row r="111828" hidden="1"/>
    <row r="111829" hidden="1"/>
    <row r="111830" hidden="1"/>
    <row r="111831" hidden="1"/>
    <row r="111832" hidden="1"/>
    <row r="111833" hidden="1"/>
    <row r="111834" hidden="1"/>
    <row r="111835" hidden="1"/>
    <row r="111836" hidden="1"/>
    <row r="111837" hidden="1"/>
    <row r="111838" hidden="1"/>
    <row r="111839" hidden="1"/>
    <row r="111840" hidden="1"/>
    <row r="111841" hidden="1"/>
    <row r="111842" hidden="1"/>
    <row r="111843" hidden="1"/>
    <row r="111844" hidden="1"/>
    <row r="111845" hidden="1"/>
    <row r="111846" hidden="1"/>
    <row r="111847" hidden="1"/>
    <row r="111848" hidden="1"/>
    <row r="111849" hidden="1"/>
    <row r="111850" hidden="1"/>
    <row r="111851" hidden="1"/>
    <row r="111852" hidden="1"/>
    <row r="111853" hidden="1"/>
    <row r="111854" hidden="1"/>
    <row r="111855" hidden="1"/>
    <row r="111856" hidden="1"/>
    <row r="111857" hidden="1"/>
    <row r="111858" hidden="1"/>
    <row r="111859" hidden="1"/>
    <row r="111860" hidden="1"/>
    <row r="111861" hidden="1"/>
    <row r="111862" hidden="1"/>
    <row r="111863" hidden="1"/>
    <row r="111864" hidden="1"/>
    <row r="111865" hidden="1"/>
    <row r="111866" hidden="1"/>
    <row r="111867" hidden="1"/>
    <row r="111868" hidden="1"/>
    <row r="111869" hidden="1"/>
    <row r="111870" hidden="1"/>
    <row r="111871" hidden="1"/>
    <row r="111872" hidden="1"/>
    <row r="111873" hidden="1"/>
    <row r="111874" hidden="1"/>
    <row r="111875" hidden="1"/>
    <row r="111876" hidden="1"/>
    <row r="111877" hidden="1"/>
    <row r="111878" hidden="1"/>
    <row r="111879" hidden="1"/>
    <row r="111880" hidden="1"/>
    <row r="111881" hidden="1"/>
    <row r="111882" hidden="1"/>
    <row r="111883" hidden="1"/>
    <row r="111884" hidden="1"/>
    <row r="111885" hidden="1"/>
    <row r="111886" hidden="1"/>
    <row r="111887" hidden="1"/>
    <row r="111888" hidden="1"/>
    <row r="111889" hidden="1"/>
    <row r="111890" hidden="1"/>
    <row r="111891" hidden="1"/>
    <row r="111892" hidden="1"/>
    <row r="111893" hidden="1"/>
    <row r="111894" hidden="1"/>
    <row r="111895" hidden="1"/>
    <row r="111896" hidden="1"/>
    <row r="111897" hidden="1"/>
    <row r="111898" hidden="1"/>
    <row r="111899" hidden="1"/>
    <row r="111900" hidden="1"/>
    <row r="111901" hidden="1"/>
    <row r="111902" hidden="1"/>
    <row r="111903" hidden="1"/>
    <row r="111904" hidden="1"/>
    <row r="111905" hidden="1"/>
    <row r="111906" hidden="1"/>
    <row r="111907" hidden="1"/>
    <row r="111908" hidden="1"/>
    <row r="111909" hidden="1"/>
    <row r="111910" hidden="1"/>
    <row r="111911" hidden="1"/>
    <row r="111912" hidden="1"/>
    <row r="111913" hidden="1"/>
    <row r="111914" hidden="1"/>
    <row r="111915" hidden="1"/>
    <row r="111916" hidden="1"/>
    <row r="111917" hidden="1"/>
    <row r="111918" hidden="1"/>
    <row r="111919" hidden="1"/>
    <row r="111920" hidden="1"/>
    <row r="111921" hidden="1"/>
    <row r="111922" hidden="1"/>
    <row r="111923" hidden="1"/>
    <row r="111924" hidden="1"/>
    <row r="111925" hidden="1"/>
    <row r="111926" hidden="1"/>
    <row r="111927" hidden="1"/>
    <row r="111928" hidden="1"/>
    <row r="111929" hidden="1"/>
    <row r="111930" hidden="1"/>
    <row r="111931" hidden="1"/>
    <row r="111932" hidden="1"/>
    <row r="111933" hidden="1"/>
    <row r="111934" hidden="1"/>
    <row r="111935" hidden="1"/>
    <row r="111936" hidden="1"/>
    <row r="111937" hidden="1"/>
    <row r="111938" hidden="1"/>
    <row r="111939" hidden="1"/>
    <row r="111940" hidden="1"/>
    <row r="111941" hidden="1"/>
    <row r="111942" hidden="1"/>
    <row r="111943" hidden="1"/>
    <row r="111944" hidden="1"/>
    <row r="111945" hidden="1"/>
    <row r="111946" hidden="1"/>
    <row r="111947" hidden="1"/>
    <row r="111948" hidden="1"/>
    <row r="111949" hidden="1"/>
    <row r="111950" hidden="1"/>
    <row r="111951" hidden="1"/>
    <row r="111952" hidden="1"/>
    <row r="111953" hidden="1"/>
    <row r="111954" hidden="1"/>
    <row r="111955" hidden="1"/>
    <row r="111956" hidden="1"/>
    <row r="111957" hidden="1"/>
    <row r="111958" hidden="1"/>
    <row r="111959" hidden="1"/>
    <row r="111960" hidden="1"/>
    <row r="111961" hidden="1"/>
    <row r="111962" hidden="1"/>
    <row r="111963" hidden="1"/>
    <row r="111964" hidden="1"/>
    <row r="111965" hidden="1"/>
    <row r="111966" hidden="1"/>
    <row r="111967" hidden="1"/>
    <row r="111968" hidden="1"/>
    <row r="111969" hidden="1"/>
    <row r="111970" hidden="1"/>
    <row r="111971" hidden="1"/>
    <row r="111972" hidden="1"/>
    <row r="111973" hidden="1"/>
    <row r="111974" hidden="1"/>
    <row r="111975" hidden="1"/>
    <row r="111976" hidden="1"/>
    <row r="111977" hidden="1"/>
    <row r="111978" hidden="1"/>
    <row r="111979" hidden="1"/>
    <row r="111980" hidden="1"/>
    <row r="111981" hidden="1"/>
    <row r="111982" hidden="1"/>
    <row r="111983" hidden="1"/>
    <row r="111984" hidden="1"/>
    <row r="111985" hidden="1"/>
    <row r="111986" hidden="1"/>
    <row r="111987" hidden="1"/>
    <row r="111988" hidden="1"/>
    <row r="111989" hidden="1"/>
    <row r="111990" hidden="1"/>
    <row r="111991" hidden="1"/>
    <row r="111992" hidden="1"/>
    <row r="111993" hidden="1"/>
    <row r="111994" hidden="1"/>
    <row r="111995" hidden="1"/>
    <row r="111996" hidden="1"/>
    <row r="111997" hidden="1"/>
    <row r="111998" hidden="1"/>
    <row r="111999" hidden="1"/>
    <row r="112000" hidden="1"/>
    <row r="112001" hidden="1"/>
    <row r="112002" hidden="1"/>
    <row r="112003" hidden="1"/>
    <row r="112004" hidden="1"/>
    <row r="112005" hidden="1"/>
    <row r="112006" hidden="1"/>
    <row r="112007" hidden="1"/>
    <row r="112008" hidden="1"/>
    <row r="112009" hidden="1"/>
    <row r="112010" hidden="1"/>
    <row r="112011" hidden="1"/>
    <row r="112012" hidden="1"/>
    <row r="112013" hidden="1"/>
    <row r="112014" hidden="1"/>
    <row r="112015" hidden="1"/>
    <row r="112016" hidden="1"/>
    <row r="112017" hidden="1"/>
    <row r="112018" hidden="1"/>
    <row r="112019" hidden="1"/>
    <row r="112020" hidden="1"/>
    <row r="112021" hidden="1"/>
    <row r="112022" hidden="1"/>
    <row r="112023" hidden="1"/>
    <row r="112024" hidden="1"/>
    <row r="112025" hidden="1"/>
    <row r="112026" hidden="1"/>
    <row r="112027" hidden="1"/>
    <row r="112028" hidden="1"/>
    <row r="112029" hidden="1"/>
    <row r="112030" hidden="1"/>
    <row r="112031" hidden="1"/>
    <row r="112032" hidden="1"/>
    <row r="112033" hidden="1"/>
    <row r="112034" hidden="1"/>
    <row r="112035" hidden="1"/>
    <row r="112036" hidden="1"/>
    <row r="112037" hidden="1"/>
    <row r="112038" hidden="1"/>
    <row r="112039" hidden="1"/>
    <row r="112040" hidden="1"/>
    <row r="112041" hidden="1"/>
    <row r="112042" hidden="1"/>
    <row r="112043" hidden="1"/>
    <row r="112044" hidden="1"/>
    <row r="112045" hidden="1"/>
    <row r="112046" hidden="1"/>
    <row r="112047" hidden="1"/>
    <row r="112048" hidden="1"/>
    <row r="112049" hidden="1"/>
    <row r="112050" hidden="1"/>
    <row r="112051" hidden="1"/>
    <row r="112052" hidden="1"/>
    <row r="112053" hidden="1"/>
    <row r="112054" hidden="1"/>
    <row r="112055" hidden="1"/>
    <row r="112056" hidden="1"/>
    <row r="112057" hidden="1"/>
    <row r="112058" hidden="1"/>
    <row r="112059" hidden="1"/>
    <row r="112060" hidden="1"/>
    <row r="112061" hidden="1"/>
    <row r="112062" hidden="1"/>
    <row r="112063" hidden="1"/>
    <row r="112064" hidden="1"/>
    <row r="112065" hidden="1"/>
    <row r="112066" hidden="1"/>
    <row r="112067" hidden="1"/>
    <row r="112068" hidden="1"/>
    <row r="112069" hidden="1"/>
    <row r="112070" hidden="1"/>
    <row r="112071" hidden="1"/>
    <row r="112072" hidden="1"/>
    <row r="112073" hidden="1"/>
    <row r="112074" hidden="1"/>
    <row r="112075" hidden="1"/>
    <row r="112076" hidden="1"/>
    <row r="112077" hidden="1"/>
    <row r="112078" hidden="1"/>
    <row r="112079" hidden="1"/>
    <row r="112080" hidden="1"/>
    <row r="112081" hidden="1"/>
    <row r="112082" hidden="1"/>
    <row r="112083" hidden="1"/>
    <row r="112084" hidden="1"/>
    <row r="112085" hidden="1"/>
    <row r="112086" hidden="1"/>
    <row r="112087" hidden="1"/>
    <row r="112088" hidden="1"/>
    <row r="112089" hidden="1"/>
    <row r="112090" hidden="1"/>
    <row r="112091" hidden="1"/>
    <row r="112092" hidden="1"/>
    <row r="112093" hidden="1"/>
    <row r="112094" hidden="1"/>
    <row r="112095" hidden="1"/>
    <row r="112096" hidden="1"/>
    <row r="112097" hidden="1"/>
    <row r="112098" hidden="1"/>
    <row r="112099" hidden="1"/>
    <row r="112100" hidden="1"/>
    <row r="112101" hidden="1"/>
    <row r="112102" hidden="1"/>
    <row r="112103" hidden="1"/>
    <row r="112104" hidden="1"/>
    <row r="112105" hidden="1"/>
    <row r="112106" hidden="1"/>
    <row r="112107" hidden="1"/>
    <row r="112108" hidden="1"/>
    <row r="112109" hidden="1"/>
    <row r="112110" hidden="1"/>
    <row r="112111" hidden="1"/>
    <row r="112112" hidden="1"/>
    <row r="112113" hidden="1"/>
    <row r="112114" hidden="1"/>
    <row r="112115" hidden="1"/>
    <row r="112116" hidden="1"/>
    <row r="112117" hidden="1"/>
    <row r="112118" hidden="1"/>
    <row r="112119" hidden="1"/>
    <row r="112120" hidden="1"/>
    <row r="112121" hidden="1"/>
    <row r="112122" hidden="1"/>
    <row r="112123" hidden="1"/>
    <row r="112124" hidden="1"/>
    <row r="112125" hidden="1"/>
    <row r="112126" hidden="1"/>
    <row r="112127" hidden="1"/>
    <row r="112128" hidden="1"/>
    <row r="112129" hidden="1"/>
    <row r="112130" hidden="1"/>
    <row r="112131" hidden="1"/>
    <row r="112132" hidden="1"/>
    <row r="112133" hidden="1"/>
    <row r="112134" hidden="1"/>
    <row r="112135" hidden="1"/>
    <row r="112136" hidden="1"/>
    <row r="112137" hidden="1"/>
    <row r="112138" hidden="1"/>
    <row r="112139" hidden="1"/>
    <row r="112140" hidden="1"/>
    <row r="112141" hidden="1"/>
    <row r="112142" hidden="1"/>
    <row r="112143" hidden="1"/>
    <row r="112144" hidden="1"/>
    <row r="112145" hidden="1"/>
    <row r="112146" hidden="1"/>
    <row r="112147" hidden="1"/>
    <row r="112148" hidden="1"/>
    <row r="112149" hidden="1"/>
    <row r="112150" hidden="1"/>
    <row r="112151" hidden="1"/>
    <row r="112152" hidden="1"/>
    <row r="112153" hidden="1"/>
    <row r="112154" hidden="1"/>
    <row r="112155" hidden="1"/>
    <row r="112156" hidden="1"/>
    <row r="112157" hidden="1"/>
    <row r="112158" hidden="1"/>
    <row r="112159" hidden="1"/>
    <row r="112160" hidden="1"/>
    <row r="112161" hidden="1"/>
    <row r="112162" hidden="1"/>
    <row r="112163" hidden="1"/>
    <row r="112164" hidden="1"/>
    <row r="112165" hidden="1"/>
    <row r="112166" hidden="1"/>
    <row r="112167" hidden="1"/>
    <row r="112168" hidden="1"/>
    <row r="112169" hidden="1"/>
    <row r="112170" hidden="1"/>
    <row r="112171" hidden="1"/>
    <row r="112172" hidden="1"/>
    <row r="112173" hidden="1"/>
    <row r="112174" hidden="1"/>
    <row r="112175" hidden="1"/>
    <row r="112176" hidden="1"/>
    <row r="112177" hidden="1"/>
    <row r="112178" hidden="1"/>
    <row r="112179" hidden="1"/>
    <row r="112180" hidden="1"/>
    <row r="112181" hidden="1"/>
    <row r="112182" hidden="1"/>
    <row r="112183" hidden="1"/>
    <row r="112184" hidden="1"/>
    <row r="112185" hidden="1"/>
    <row r="112186" hidden="1"/>
    <row r="112187" hidden="1"/>
    <row r="112188" hidden="1"/>
    <row r="112189" hidden="1"/>
    <row r="112190" hidden="1"/>
    <row r="112191" hidden="1"/>
    <row r="112192" hidden="1"/>
    <row r="112193" hidden="1"/>
    <row r="112194" hidden="1"/>
    <row r="112195" hidden="1"/>
    <row r="112196" hidden="1"/>
    <row r="112197" hidden="1"/>
    <row r="112198" hidden="1"/>
    <row r="112199" hidden="1"/>
    <row r="112200" hidden="1"/>
    <row r="112201" hidden="1"/>
    <row r="112202" hidden="1"/>
    <row r="112203" hidden="1"/>
    <row r="112204" hidden="1"/>
    <row r="112205" hidden="1"/>
    <row r="112206" hidden="1"/>
    <row r="112207" hidden="1"/>
    <row r="112208" hidden="1"/>
    <row r="112209" hidden="1"/>
    <row r="112210" hidden="1"/>
    <row r="112211" hidden="1"/>
    <row r="112212" hidden="1"/>
    <row r="112213" hidden="1"/>
    <row r="112214" hidden="1"/>
    <row r="112215" hidden="1"/>
    <row r="112216" hidden="1"/>
    <row r="112217" hidden="1"/>
    <row r="112218" hidden="1"/>
    <row r="112219" hidden="1"/>
    <row r="112220" hidden="1"/>
    <row r="112221" hidden="1"/>
    <row r="112222" hidden="1"/>
    <row r="112223" hidden="1"/>
    <row r="112224" hidden="1"/>
    <row r="112225" hidden="1"/>
    <row r="112226" hidden="1"/>
    <row r="112227" hidden="1"/>
    <row r="112228" hidden="1"/>
    <row r="112229" hidden="1"/>
    <row r="112230" hidden="1"/>
    <row r="112231" hidden="1"/>
    <row r="112232" hidden="1"/>
    <row r="112233" hidden="1"/>
    <row r="112234" hidden="1"/>
    <row r="112235" hidden="1"/>
    <row r="112236" hidden="1"/>
    <row r="112237" hidden="1"/>
    <row r="112238" hidden="1"/>
    <row r="112239" hidden="1"/>
    <row r="112240" hidden="1"/>
    <row r="112241" hidden="1"/>
    <row r="112242" hidden="1"/>
    <row r="112243" hidden="1"/>
    <row r="112244" hidden="1"/>
    <row r="112245" hidden="1"/>
    <row r="112246" hidden="1"/>
    <row r="112247" hidden="1"/>
    <row r="112248" hidden="1"/>
    <row r="112249" hidden="1"/>
    <row r="112250" hidden="1"/>
    <row r="112251" hidden="1"/>
    <row r="112252" hidden="1"/>
    <row r="112253" hidden="1"/>
    <row r="112254" hidden="1"/>
    <row r="112255" hidden="1"/>
    <row r="112256" hidden="1"/>
    <row r="112257" hidden="1"/>
    <row r="112258" hidden="1"/>
    <row r="112259" hidden="1"/>
    <row r="112260" hidden="1"/>
    <row r="112261" hidden="1"/>
    <row r="112262" hidden="1"/>
    <row r="112263" hidden="1"/>
    <row r="112264" hidden="1"/>
    <row r="112265" hidden="1"/>
    <row r="112266" hidden="1"/>
    <row r="112267" hidden="1"/>
    <row r="112268" hidden="1"/>
    <row r="112269" hidden="1"/>
    <row r="112270" hidden="1"/>
    <row r="112271" hidden="1"/>
    <row r="112272" hidden="1"/>
    <row r="112273" hidden="1"/>
    <row r="112274" hidden="1"/>
    <row r="112275" hidden="1"/>
    <row r="112276" hidden="1"/>
    <row r="112277" hidden="1"/>
    <row r="112278" hidden="1"/>
    <row r="112279" hidden="1"/>
    <row r="112280" hidden="1"/>
    <row r="112281" hidden="1"/>
    <row r="112282" hidden="1"/>
    <row r="112283" hidden="1"/>
    <row r="112284" hidden="1"/>
    <row r="112285" hidden="1"/>
    <row r="112286" hidden="1"/>
    <row r="112287" hidden="1"/>
    <row r="112288" hidden="1"/>
    <row r="112289" hidden="1"/>
    <row r="112290" hidden="1"/>
    <row r="112291" hidden="1"/>
    <row r="112292" hidden="1"/>
    <row r="112293" hidden="1"/>
    <row r="112294" hidden="1"/>
    <row r="112295" hidden="1"/>
    <row r="112296" hidden="1"/>
    <row r="112297" hidden="1"/>
    <row r="112298" hidden="1"/>
    <row r="112299" hidden="1"/>
    <row r="112300" hidden="1"/>
    <row r="112301" hidden="1"/>
    <row r="112302" hidden="1"/>
    <row r="112303" hidden="1"/>
    <row r="112304" hidden="1"/>
    <row r="112305" hidden="1"/>
    <row r="112306" hidden="1"/>
    <row r="112307" hidden="1"/>
    <row r="112308" hidden="1"/>
    <row r="112309" hidden="1"/>
    <row r="112310" hidden="1"/>
    <row r="112311" hidden="1"/>
    <row r="112312" hidden="1"/>
    <row r="112313" hidden="1"/>
    <row r="112314" hidden="1"/>
    <row r="112315" hidden="1"/>
    <row r="112316" hidden="1"/>
    <row r="112317" hidden="1"/>
    <row r="112318" hidden="1"/>
    <row r="112319" hidden="1"/>
    <row r="112320" hidden="1"/>
    <row r="112321" hidden="1"/>
    <row r="112322" hidden="1"/>
    <row r="112323" hidden="1"/>
    <row r="112324" hidden="1"/>
    <row r="112325" hidden="1"/>
    <row r="112326" hidden="1"/>
    <row r="112327" hidden="1"/>
    <row r="112328" hidden="1"/>
    <row r="112329" hidden="1"/>
    <row r="112330" hidden="1"/>
    <row r="112331" hidden="1"/>
    <row r="112332" hidden="1"/>
    <row r="112333" hidden="1"/>
    <row r="112334" hidden="1"/>
    <row r="112335" hidden="1"/>
    <row r="112336" hidden="1"/>
    <row r="112337" hidden="1"/>
    <row r="112338" hidden="1"/>
    <row r="112339" hidden="1"/>
    <row r="112340" hidden="1"/>
    <row r="112341" hidden="1"/>
    <row r="112342" hidden="1"/>
    <row r="112343" hidden="1"/>
    <row r="112344" hidden="1"/>
    <row r="112345" hidden="1"/>
    <row r="112346" hidden="1"/>
    <row r="112347" hidden="1"/>
    <row r="112348" hidden="1"/>
    <row r="112349" hidden="1"/>
    <row r="112350" hidden="1"/>
    <row r="112351" hidden="1"/>
    <row r="112352" hidden="1"/>
    <row r="112353" hidden="1"/>
    <row r="112354" hidden="1"/>
    <row r="112355" hidden="1"/>
    <row r="112356" hidden="1"/>
    <row r="112357" hidden="1"/>
    <row r="112358" hidden="1"/>
    <row r="112359" hidden="1"/>
    <row r="112360" hidden="1"/>
    <row r="112361" hidden="1"/>
    <row r="112362" hidden="1"/>
    <row r="112363" hidden="1"/>
    <row r="112364" hidden="1"/>
    <row r="112365" hidden="1"/>
    <row r="112366" hidden="1"/>
    <row r="112367" hidden="1"/>
    <row r="112368" hidden="1"/>
    <row r="112369" hidden="1"/>
    <row r="112370" hidden="1"/>
    <row r="112371" hidden="1"/>
    <row r="112372" hidden="1"/>
    <row r="112373" hidden="1"/>
    <row r="112374" hidden="1"/>
    <row r="112375" hidden="1"/>
    <row r="112376" hidden="1"/>
    <row r="112377" hidden="1"/>
    <row r="112378" hidden="1"/>
    <row r="112379" hidden="1"/>
    <row r="112380" hidden="1"/>
    <row r="112381" hidden="1"/>
    <row r="112382" hidden="1"/>
    <row r="112383" hidden="1"/>
    <row r="112384" hidden="1"/>
    <row r="112385" hidden="1"/>
    <row r="112386" hidden="1"/>
    <row r="112387" hidden="1"/>
    <row r="112388" hidden="1"/>
    <row r="112389" hidden="1"/>
    <row r="112390" hidden="1"/>
    <row r="112391" hidden="1"/>
    <row r="112392" hidden="1"/>
    <row r="112393" hidden="1"/>
    <row r="112394" hidden="1"/>
    <row r="112395" hidden="1"/>
    <row r="112396" hidden="1"/>
    <row r="112397" hidden="1"/>
    <row r="112398" hidden="1"/>
    <row r="112399" hidden="1"/>
    <row r="112400" hidden="1"/>
    <row r="112401" hidden="1"/>
    <row r="112402" hidden="1"/>
    <row r="112403" hidden="1"/>
    <row r="112404" hidden="1"/>
    <row r="112405" hidden="1"/>
    <row r="112406" hidden="1"/>
    <row r="112407" hidden="1"/>
    <row r="112408" hidden="1"/>
    <row r="112409" hidden="1"/>
    <row r="112410" hidden="1"/>
    <row r="112411" hidden="1"/>
    <row r="112412" hidden="1"/>
    <row r="112413" hidden="1"/>
    <row r="112414" hidden="1"/>
    <row r="112415" hidden="1"/>
    <row r="112416" hidden="1"/>
    <row r="112417" hidden="1"/>
    <row r="112418" hidden="1"/>
    <row r="112419" hidden="1"/>
    <row r="112420" hidden="1"/>
    <row r="112421" hidden="1"/>
    <row r="112422" hidden="1"/>
    <row r="112423" hidden="1"/>
    <row r="112424" hidden="1"/>
    <row r="112425" hidden="1"/>
    <row r="112426" hidden="1"/>
    <row r="112427" hidden="1"/>
    <row r="112428" hidden="1"/>
    <row r="112429" hidden="1"/>
    <row r="112430" hidden="1"/>
    <row r="112431" hidden="1"/>
    <row r="112432" hidden="1"/>
    <row r="112433" hidden="1"/>
    <row r="112434" hidden="1"/>
    <row r="112435" hidden="1"/>
    <row r="112436" hidden="1"/>
    <row r="112437" hidden="1"/>
    <row r="112438" hidden="1"/>
    <row r="112439" hidden="1"/>
    <row r="112440" hidden="1"/>
    <row r="112441" hidden="1"/>
    <row r="112442" hidden="1"/>
    <row r="112443" hidden="1"/>
    <row r="112444" hidden="1"/>
    <row r="112445" hidden="1"/>
    <row r="112446" hidden="1"/>
    <row r="112447" hidden="1"/>
    <row r="112448" hidden="1"/>
    <row r="112449" hidden="1"/>
    <row r="112450" hidden="1"/>
    <row r="112451" hidden="1"/>
    <row r="112452" hidden="1"/>
    <row r="112453" hidden="1"/>
    <row r="112454" hidden="1"/>
    <row r="112455" hidden="1"/>
    <row r="112456" hidden="1"/>
    <row r="112457" hidden="1"/>
    <row r="112458" hidden="1"/>
    <row r="112459" hidden="1"/>
    <row r="112460" hidden="1"/>
    <row r="112461" hidden="1"/>
    <row r="112462" hidden="1"/>
    <row r="112463" hidden="1"/>
    <row r="112464" hidden="1"/>
    <row r="112465" hidden="1"/>
    <row r="112466" hidden="1"/>
    <row r="112467" hidden="1"/>
    <row r="112468" hidden="1"/>
    <row r="112469" hidden="1"/>
    <row r="112470" hidden="1"/>
    <row r="112471" hidden="1"/>
    <row r="112472" hidden="1"/>
    <row r="112473" hidden="1"/>
    <row r="112474" hidden="1"/>
    <row r="112475" hidden="1"/>
    <row r="112476" hidden="1"/>
    <row r="112477" hidden="1"/>
    <row r="112478" hidden="1"/>
    <row r="112479" hidden="1"/>
    <row r="112480" hidden="1"/>
    <row r="112481" hidden="1"/>
    <row r="112482" hidden="1"/>
    <row r="112483" hidden="1"/>
    <row r="112484" hidden="1"/>
    <row r="112485" hidden="1"/>
    <row r="112486" hidden="1"/>
    <row r="112487" hidden="1"/>
    <row r="112488" hidden="1"/>
    <row r="112489" hidden="1"/>
    <row r="112490" hidden="1"/>
    <row r="112491" hidden="1"/>
    <row r="112492" hidden="1"/>
    <row r="112493" hidden="1"/>
    <row r="112494" hidden="1"/>
    <row r="112495" hidden="1"/>
    <row r="112496" hidden="1"/>
    <row r="112497" hidden="1"/>
    <row r="112498" hidden="1"/>
    <row r="112499" hidden="1"/>
    <row r="112500" hidden="1"/>
    <row r="112501" hidden="1"/>
    <row r="112502" hidden="1"/>
    <row r="112503" hidden="1"/>
    <row r="112504" hidden="1"/>
    <row r="112505" hidden="1"/>
    <row r="112506" hidden="1"/>
    <row r="112507" hidden="1"/>
    <row r="112508" hidden="1"/>
    <row r="112509" hidden="1"/>
    <row r="112510" hidden="1"/>
    <row r="112511" hidden="1"/>
    <row r="112512" hidden="1"/>
    <row r="112513" hidden="1"/>
    <row r="112514" hidden="1"/>
    <row r="112515" hidden="1"/>
    <row r="112516" hidden="1"/>
    <row r="112517" hidden="1"/>
    <row r="112518" hidden="1"/>
    <row r="112519" hidden="1"/>
    <row r="112520" hidden="1"/>
    <row r="112521" hidden="1"/>
    <row r="112522" hidden="1"/>
    <row r="112523" hidden="1"/>
    <row r="112524" hidden="1"/>
    <row r="112525" hidden="1"/>
    <row r="112526" hidden="1"/>
    <row r="112527" hidden="1"/>
    <row r="112528" hidden="1"/>
    <row r="112529" hidden="1"/>
    <row r="112530" hidden="1"/>
    <row r="112531" hidden="1"/>
    <row r="112532" hidden="1"/>
    <row r="112533" hidden="1"/>
    <row r="112534" hidden="1"/>
    <row r="112535" hidden="1"/>
    <row r="112536" hidden="1"/>
    <row r="112537" hidden="1"/>
    <row r="112538" hidden="1"/>
    <row r="112539" hidden="1"/>
    <row r="112540" hidden="1"/>
    <row r="112541" hidden="1"/>
    <row r="112542" hidden="1"/>
    <row r="112543" hidden="1"/>
    <row r="112544" hidden="1"/>
    <row r="112545" hidden="1"/>
    <row r="112546" hidden="1"/>
    <row r="112547" hidden="1"/>
    <row r="112548" hidden="1"/>
    <row r="112549" hidden="1"/>
    <row r="112550" hidden="1"/>
    <row r="112551" hidden="1"/>
    <row r="112552" hidden="1"/>
    <row r="112553" hidden="1"/>
    <row r="112554" hidden="1"/>
    <row r="112555" hidden="1"/>
    <row r="112556" hidden="1"/>
    <row r="112557" hidden="1"/>
    <row r="112558" hidden="1"/>
    <row r="112559" hidden="1"/>
    <row r="112560" hidden="1"/>
    <row r="112561" hidden="1"/>
    <row r="112562" hidden="1"/>
    <row r="112563" hidden="1"/>
    <row r="112564" hidden="1"/>
    <row r="112565" hidden="1"/>
    <row r="112566" hidden="1"/>
    <row r="112567" hidden="1"/>
    <row r="112568" hidden="1"/>
    <row r="112569" hidden="1"/>
    <row r="112570" hidden="1"/>
    <row r="112571" hidden="1"/>
    <row r="112572" hidden="1"/>
    <row r="112573" hidden="1"/>
    <row r="112574" hidden="1"/>
    <row r="112575" hidden="1"/>
    <row r="112576" hidden="1"/>
    <row r="112577" hidden="1"/>
    <row r="112578" hidden="1"/>
    <row r="112579" hidden="1"/>
    <row r="112580" hidden="1"/>
    <row r="112581" hidden="1"/>
    <row r="112582" hidden="1"/>
    <row r="112583" hidden="1"/>
    <row r="112584" hidden="1"/>
    <row r="112585" hidden="1"/>
    <row r="112586" hidden="1"/>
    <row r="112587" hidden="1"/>
    <row r="112588" hidden="1"/>
    <row r="112589" hidden="1"/>
    <row r="112590" hidden="1"/>
    <row r="112591" hidden="1"/>
    <row r="112592" hidden="1"/>
    <row r="112593" hidden="1"/>
    <row r="112594" hidden="1"/>
    <row r="112595" hidden="1"/>
    <row r="112596" hidden="1"/>
    <row r="112597" hidden="1"/>
    <row r="112598" hidden="1"/>
    <row r="112599" hidden="1"/>
    <row r="112600" hidden="1"/>
    <row r="112601" hidden="1"/>
    <row r="112602" hidden="1"/>
    <row r="112603" hidden="1"/>
    <row r="112604" hidden="1"/>
    <row r="112605" hidden="1"/>
    <row r="112606" hidden="1"/>
    <row r="112607" hidden="1"/>
    <row r="112608" hidden="1"/>
    <row r="112609" hidden="1"/>
    <row r="112610" hidden="1"/>
    <row r="112611" hidden="1"/>
    <row r="112612" hidden="1"/>
    <row r="112613" hidden="1"/>
    <row r="112614" hidden="1"/>
    <row r="112615" hidden="1"/>
    <row r="112616" hidden="1"/>
    <row r="112617" hidden="1"/>
    <row r="112618" hidden="1"/>
    <row r="112619" hidden="1"/>
    <row r="112620" hidden="1"/>
    <row r="112621" hidden="1"/>
    <row r="112622" hidden="1"/>
    <row r="112623" hidden="1"/>
    <row r="112624" hidden="1"/>
    <row r="112625" hidden="1"/>
    <row r="112626" hidden="1"/>
    <row r="112627" hidden="1"/>
    <row r="112628" hidden="1"/>
    <row r="112629" hidden="1"/>
    <row r="112630" hidden="1"/>
    <row r="112631" hidden="1"/>
    <row r="112632" hidden="1"/>
    <row r="112633" hidden="1"/>
    <row r="112634" hidden="1"/>
    <row r="112635" hidden="1"/>
    <row r="112636" hidden="1"/>
    <row r="112637" hidden="1"/>
    <row r="112638" hidden="1"/>
    <row r="112639" hidden="1"/>
    <row r="112640" hidden="1"/>
    <row r="112641" hidden="1"/>
    <row r="112642" hidden="1"/>
    <row r="112643" hidden="1"/>
    <row r="112644" hidden="1"/>
    <row r="112645" hidden="1"/>
    <row r="112646" hidden="1"/>
    <row r="112647" hidden="1"/>
    <row r="112648" hidden="1"/>
    <row r="112649" hidden="1"/>
    <row r="112650" hidden="1"/>
    <row r="112651" hidden="1"/>
    <row r="112652" hidden="1"/>
    <row r="112653" hidden="1"/>
    <row r="112654" hidden="1"/>
    <row r="112655" hidden="1"/>
    <row r="112656" hidden="1"/>
    <row r="112657" hidden="1"/>
    <row r="112658" hidden="1"/>
    <row r="112659" hidden="1"/>
    <row r="112660" hidden="1"/>
    <row r="112661" hidden="1"/>
    <row r="112662" hidden="1"/>
    <row r="112663" hidden="1"/>
    <row r="112664" hidden="1"/>
    <row r="112665" hidden="1"/>
    <row r="112666" hidden="1"/>
    <row r="112667" hidden="1"/>
    <row r="112668" hidden="1"/>
    <row r="112669" hidden="1"/>
    <row r="112670" hidden="1"/>
    <row r="112671" hidden="1"/>
    <row r="112672" hidden="1"/>
    <row r="112673" hidden="1"/>
    <row r="112674" hidden="1"/>
    <row r="112675" hidden="1"/>
    <row r="112676" hidden="1"/>
    <row r="112677" hidden="1"/>
    <row r="112678" hidden="1"/>
    <row r="112679" hidden="1"/>
    <row r="112680" hidden="1"/>
    <row r="112681" hidden="1"/>
    <row r="112682" hidden="1"/>
    <row r="112683" hidden="1"/>
    <row r="112684" hidden="1"/>
    <row r="112685" hidden="1"/>
    <row r="112686" hidden="1"/>
    <row r="112687" hidden="1"/>
    <row r="112688" hidden="1"/>
    <row r="112689" hidden="1"/>
    <row r="112690" hidden="1"/>
    <row r="112691" hidden="1"/>
    <row r="112692" hidden="1"/>
    <row r="112693" hidden="1"/>
    <row r="112694" hidden="1"/>
    <row r="112695" hidden="1"/>
    <row r="112696" hidden="1"/>
    <row r="112697" hidden="1"/>
    <row r="112698" hidden="1"/>
    <row r="112699" hidden="1"/>
    <row r="112700" hidden="1"/>
    <row r="112701" hidden="1"/>
    <row r="112702" hidden="1"/>
    <row r="112703" hidden="1"/>
    <row r="112704" hidden="1"/>
    <row r="112705" hidden="1"/>
    <row r="112706" hidden="1"/>
    <row r="112707" hidden="1"/>
    <row r="112708" hidden="1"/>
    <row r="112709" hidden="1"/>
    <row r="112710" hidden="1"/>
    <row r="112711" hidden="1"/>
    <row r="112712" hidden="1"/>
    <row r="112713" hidden="1"/>
    <row r="112714" hidden="1"/>
    <row r="112715" hidden="1"/>
    <row r="112716" hidden="1"/>
    <row r="112717" hidden="1"/>
    <row r="112718" hidden="1"/>
    <row r="112719" hidden="1"/>
    <row r="112720" hidden="1"/>
    <row r="112721" hidden="1"/>
    <row r="112722" hidden="1"/>
    <row r="112723" hidden="1"/>
    <row r="112724" hidden="1"/>
    <row r="112725" hidden="1"/>
    <row r="112726" hidden="1"/>
    <row r="112727" hidden="1"/>
    <row r="112728" hidden="1"/>
    <row r="112729" hidden="1"/>
    <row r="112730" hidden="1"/>
    <row r="112731" hidden="1"/>
    <row r="112732" hidden="1"/>
    <row r="112733" hidden="1"/>
    <row r="112734" hidden="1"/>
    <row r="112735" hidden="1"/>
    <row r="112736" hidden="1"/>
    <row r="112737" hidden="1"/>
    <row r="112738" hidden="1"/>
    <row r="112739" hidden="1"/>
    <row r="112740" hidden="1"/>
    <row r="112741" hidden="1"/>
    <row r="112742" hidden="1"/>
    <row r="112743" hidden="1"/>
    <row r="112744" hidden="1"/>
    <row r="112745" hidden="1"/>
    <row r="112746" hidden="1"/>
    <row r="112747" hidden="1"/>
    <row r="112748" hidden="1"/>
    <row r="112749" hidden="1"/>
    <row r="112750" hidden="1"/>
    <row r="112751" hidden="1"/>
    <row r="112752" hidden="1"/>
    <row r="112753" hidden="1"/>
    <row r="112754" hidden="1"/>
    <row r="112755" hidden="1"/>
    <row r="112756" hidden="1"/>
    <row r="112757" hidden="1"/>
    <row r="112758" hidden="1"/>
    <row r="112759" hidden="1"/>
    <row r="112760" hidden="1"/>
    <row r="112761" hidden="1"/>
    <row r="112762" hidden="1"/>
    <row r="112763" hidden="1"/>
    <row r="112764" hidden="1"/>
    <row r="112765" hidden="1"/>
    <row r="112766" hidden="1"/>
    <row r="112767" hidden="1"/>
    <row r="112768" hidden="1"/>
    <row r="112769" hidden="1"/>
    <row r="112770" hidden="1"/>
    <row r="112771" hidden="1"/>
    <row r="112772" hidden="1"/>
    <row r="112773" hidden="1"/>
    <row r="112774" hidden="1"/>
    <row r="112775" hidden="1"/>
    <row r="112776" hidden="1"/>
    <row r="112777" hidden="1"/>
    <row r="112778" hidden="1"/>
    <row r="112779" hidden="1"/>
    <row r="112780" hidden="1"/>
    <row r="112781" hidden="1"/>
    <row r="112782" hidden="1"/>
    <row r="112783" hidden="1"/>
    <row r="112784" hidden="1"/>
    <row r="112785" hidden="1"/>
    <row r="112786" hidden="1"/>
    <row r="112787" hidden="1"/>
    <row r="112788" hidden="1"/>
    <row r="112789" hidden="1"/>
    <row r="112790" hidden="1"/>
    <row r="112791" hidden="1"/>
    <row r="112792" hidden="1"/>
    <row r="112793" hidden="1"/>
    <row r="112794" hidden="1"/>
    <row r="112795" hidden="1"/>
    <row r="112796" hidden="1"/>
    <row r="112797" hidden="1"/>
    <row r="112798" hidden="1"/>
    <row r="112799" hidden="1"/>
    <row r="112800" hidden="1"/>
    <row r="112801" hidden="1"/>
    <row r="112802" hidden="1"/>
    <row r="112803" hidden="1"/>
    <row r="112804" hidden="1"/>
    <row r="112805" hidden="1"/>
    <row r="112806" hidden="1"/>
    <row r="112807" hidden="1"/>
    <row r="112808" hidden="1"/>
    <row r="112809" hidden="1"/>
    <row r="112810" hidden="1"/>
    <row r="112811" hidden="1"/>
    <row r="112812" hidden="1"/>
    <row r="112813" hidden="1"/>
    <row r="112814" hidden="1"/>
    <row r="112815" hidden="1"/>
    <row r="112816" hidden="1"/>
    <row r="112817" hidden="1"/>
    <row r="112818" hidden="1"/>
    <row r="112819" hidden="1"/>
    <row r="112820" hidden="1"/>
    <row r="112821" hidden="1"/>
    <row r="112822" hidden="1"/>
    <row r="112823" hidden="1"/>
    <row r="112824" hidden="1"/>
    <row r="112825" hidden="1"/>
    <row r="112826" hidden="1"/>
    <row r="112827" hidden="1"/>
    <row r="112828" hidden="1"/>
    <row r="112829" hidden="1"/>
    <row r="112830" hidden="1"/>
    <row r="112831" hidden="1"/>
    <row r="112832" hidden="1"/>
    <row r="112833" hidden="1"/>
    <row r="112834" hidden="1"/>
    <row r="112835" hidden="1"/>
    <row r="112836" hidden="1"/>
    <row r="112837" hidden="1"/>
    <row r="112838" hidden="1"/>
    <row r="112839" hidden="1"/>
    <row r="112840" hidden="1"/>
    <row r="112841" hidden="1"/>
    <row r="112842" hidden="1"/>
    <row r="112843" hidden="1"/>
    <row r="112844" hidden="1"/>
    <row r="112845" hidden="1"/>
    <row r="112846" hidden="1"/>
    <row r="112847" hidden="1"/>
    <row r="112848" hidden="1"/>
    <row r="112849" hidden="1"/>
    <row r="112850" hidden="1"/>
    <row r="112851" hidden="1"/>
    <row r="112852" hidden="1"/>
    <row r="112853" hidden="1"/>
    <row r="112854" hidden="1"/>
    <row r="112855" hidden="1"/>
    <row r="112856" hidden="1"/>
    <row r="112857" hidden="1"/>
    <row r="112858" hidden="1"/>
    <row r="112859" hidden="1"/>
    <row r="112860" hidden="1"/>
    <row r="112861" hidden="1"/>
    <row r="112862" hidden="1"/>
    <row r="112863" hidden="1"/>
    <row r="112864" hidden="1"/>
    <row r="112865" hidden="1"/>
    <row r="112866" hidden="1"/>
    <row r="112867" hidden="1"/>
    <row r="112868" hidden="1"/>
    <row r="112869" hidden="1"/>
    <row r="112870" hidden="1"/>
    <row r="112871" hidden="1"/>
    <row r="112872" hidden="1"/>
    <row r="112873" hidden="1"/>
    <row r="112874" hidden="1"/>
    <row r="112875" hidden="1"/>
    <row r="112876" hidden="1"/>
    <row r="112877" hidden="1"/>
    <row r="112878" hidden="1"/>
    <row r="112879" hidden="1"/>
    <row r="112880" hidden="1"/>
    <row r="112881" hidden="1"/>
    <row r="112882" hidden="1"/>
    <row r="112883" hidden="1"/>
    <row r="112884" hidden="1"/>
    <row r="112885" hidden="1"/>
    <row r="112886" hidden="1"/>
    <row r="112887" hidden="1"/>
    <row r="112888" hidden="1"/>
    <row r="112889" hidden="1"/>
    <row r="112890" hidden="1"/>
    <row r="112891" hidden="1"/>
    <row r="112892" hidden="1"/>
    <row r="112893" hidden="1"/>
    <row r="112894" hidden="1"/>
    <row r="112895" hidden="1"/>
    <row r="112896" hidden="1"/>
    <row r="112897" hidden="1"/>
    <row r="112898" hidden="1"/>
    <row r="112899" hidden="1"/>
    <row r="112900" hidden="1"/>
    <row r="112901" hidden="1"/>
    <row r="112902" hidden="1"/>
    <row r="112903" hidden="1"/>
    <row r="112904" hidden="1"/>
    <row r="112905" hidden="1"/>
    <row r="112906" hidden="1"/>
    <row r="112907" hidden="1"/>
    <row r="112908" hidden="1"/>
    <row r="112909" hidden="1"/>
    <row r="112910" hidden="1"/>
    <row r="112911" hidden="1"/>
    <row r="112912" hidden="1"/>
    <row r="112913" hidden="1"/>
    <row r="112914" hidden="1"/>
    <row r="112915" hidden="1"/>
    <row r="112916" hidden="1"/>
    <row r="112917" hidden="1"/>
    <row r="112918" hidden="1"/>
    <row r="112919" hidden="1"/>
    <row r="112920" hidden="1"/>
    <row r="112921" hidden="1"/>
    <row r="112922" hidden="1"/>
    <row r="112923" hidden="1"/>
    <row r="112924" hidden="1"/>
    <row r="112925" hidden="1"/>
    <row r="112926" hidden="1"/>
    <row r="112927" hidden="1"/>
    <row r="112928" hidden="1"/>
    <row r="112929" hidden="1"/>
    <row r="112930" hidden="1"/>
    <row r="112931" hidden="1"/>
    <row r="112932" hidden="1"/>
    <row r="112933" hidden="1"/>
    <row r="112934" hidden="1"/>
    <row r="112935" hidden="1"/>
    <row r="112936" hidden="1"/>
    <row r="112937" hidden="1"/>
    <row r="112938" hidden="1"/>
    <row r="112939" hidden="1"/>
    <row r="112940" hidden="1"/>
    <row r="112941" hidden="1"/>
    <row r="112942" hidden="1"/>
    <row r="112943" hidden="1"/>
    <row r="112944" hidden="1"/>
    <row r="112945" hidden="1"/>
    <row r="112946" hidden="1"/>
    <row r="112947" hidden="1"/>
    <row r="112948" hidden="1"/>
    <row r="112949" hidden="1"/>
    <row r="112950" hidden="1"/>
    <row r="112951" hidden="1"/>
    <row r="112952" hidden="1"/>
    <row r="112953" hidden="1"/>
    <row r="112954" hidden="1"/>
    <row r="112955" hidden="1"/>
    <row r="112956" hidden="1"/>
    <row r="112957" hidden="1"/>
    <row r="112958" hidden="1"/>
    <row r="112959" hidden="1"/>
    <row r="112960" hidden="1"/>
    <row r="112961" hidden="1"/>
    <row r="112962" hidden="1"/>
    <row r="112963" hidden="1"/>
    <row r="112964" hidden="1"/>
    <row r="112965" hidden="1"/>
    <row r="112966" hidden="1"/>
    <row r="112967" hidden="1"/>
    <row r="112968" hidden="1"/>
    <row r="112969" hidden="1"/>
    <row r="112970" hidden="1"/>
    <row r="112971" hidden="1"/>
    <row r="112972" hidden="1"/>
    <row r="112973" hidden="1"/>
    <row r="112974" hidden="1"/>
    <row r="112975" hidden="1"/>
    <row r="112976" hidden="1"/>
    <row r="112977" hidden="1"/>
    <row r="112978" hidden="1"/>
    <row r="112979" hidden="1"/>
    <row r="112980" hidden="1"/>
    <row r="112981" hidden="1"/>
    <row r="112982" hidden="1"/>
    <row r="112983" hidden="1"/>
    <row r="112984" hidden="1"/>
    <row r="112985" hidden="1"/>
    <row r="112986" hidden="1"/>
    <row r="112987" hidden="1"/>
    <row r="112988" hidden="1"/>
    <row r="112989" hidden="1"/>
    <row r="112990" hidden="1"/>
    <row r="112991" hidden="1"/>
    <row r="112992" hidden="1"/>
    <row r="112993" hidden="1"/>
    <row r="112994" hidden="1"/>
    <row r="112995" hidden="1"/>
    <row r="112996" hidden="1"/>
    <row r="112997" hidden="1"/>
    <row r="112998" hidden="1"/>
    <row r="112999" hidden="1"/>
    <row r="113000" hidden="1"/>
    <row r="113001" hidden="1"/>
    <row r="113002" hidden="1"/>
    <row r="113003" hidden="1"/>
    <row r="113004" hidden="1"/>
    <row r="113005" hidden="1"/>
    <row r="113006" hidden="1"/>
    <row r="113007" hidden="1"/>
    <row r="113008" hidden="1"/>
    <row r="113009" hidden="1"/>
    <row r="113010" hidden="1"/>
    <row r="113011" hidden="1"/>
    <row r="113012" hidden="1"/>
    <row r="113013" hidden="1"/>
    <row r="113014" hidden="1"/>
    <row r="113015" hidden="1"/>
    <row r="113016" hidden="1"/>
    <row r="113017" hidden="1"/>
    <row r="113018" hidden="1"/>
    <row r="113019" hidden="1"/>
    <row r="113020" hidden="1"/>
    <row r="113021" hidden="1"/>
    <row r="113022" hidden="1"/>
    <row r="113023" hidden="1"/>
    <row r="113024" hidden="1"/>
    <row r="113025" hidden="1"/>
    <row r="113026" hidden="1"/>
    <row r="113027" hidden="1"/>
    <row r="113028" hidden="1"/>
    <row r="113029" hidden="1"/>
    <row r="113030" hidden="1"/>
    <row r="113031" hidden="1"/>
    <row r="113032" hidden="1"/>
    <row r="113033" hidden="1"/>
    <row r="113034" hidden="1"/>
    <row r="113035" hidden="1"/>
    <row r="113036" hidden="1"/>
    <row r="113037" hidden="1"/>
    <row r="113038" hidden="1"/>
    <row r="113039" hidden="1"/>
    <row r="113040" hidden="1"/>
    <row r="113041" hidden="1"/>
    <row r="113042" hidden="1"/>
    <row r="113043" hidden="1"/>
    <row r="113044" hidden="1"/>
    <row r="113045" hidden="1"/>
    <row r="113046" hidden="1"/>
    <row r="113047" hidden="1"/>
    <row r="113048" hidden="1"/>
    <row r="113049" hidden="1"/>
    <row r="113050" hidden="1"/>
    <row r="113051" hidden="1"/>
    <row r="113052" hidden="1"/>
    <row r="113053" hidden="1"/>
    <row r="113054" hidden="1"/>
    <row r="113055" hidden="1"/>
    <row r="113056" hidden="1"/>
    <row r="113057" hidden="1"/>
    <row r="113058" hidden="1"/>
    <row r="113059" hidden="1"/>
    <row r="113060" hidden="1"/>
    <row r="113061" hidden="1"/>
    <row r="113062" hidden="1"/>
    <row r="113063" hidden="1"/>
    <row r="113064" hidden="1"/>
    <row r="113065" hidden="1"/>
    <row r="113066" hidden="1"/>
    <row r="113067" hidden="1"/>
    <row r="113068" hidden="1"/>
    <row r="113069" hidden="1"/>
    <row r="113070" hidden="1"/>
    <row r="113071" hidden="1"/>
    <row r="113072" hidden="1"/>
    <row r="113073" hidden="1"/>
    <row r="113074" hidden="1"/>
    <row r="113075" hidden="1"/>
    <row r="113076" hidden="1"/>
    <row r="113077" hidden="1"/>
    <row r="113078" hidden="1"/>
    <row r="113079" hidden="1"/>
    <row r="113080" hidden="1"/>
    <row r="113081" hidden="1"/>
    <row r="113082" hidden="1"/>
    <row r="113083" hidden="1"/>
    <row r="113084" hidden="1"/>
    <row r="113085" hidden="1"/>
    <row r="113086" hidden="1"/>
    <row r="113087" hidden="1"/>
    <row r="113088" hidden="1"/>
    <row r="113089" hidden="1"/>
    <row r="113090" hidden="1"/>
    <row r="113091" hidden="1"/>
    <row r="113092" hidden="1"/>
    <row r="113093" hidden="1"/>
    <row r="113094" hidden="1"/>
    <row r="113095" hidden="1"/>
    <row r="113096" hidden="1"/>
    <row r="113097" hidden="1"/>
    <row r="113098" hidden="1"/>
    <row r="113099" hidden="1"/>
    <row r="113100" hidden="1"/>
    <row r="113101" hidden="1"/>
    <row r="113102" hidden="1"/>
    <row r="113103" hidden="1"/>
    <row r="113104" hidden="1"/>
    <row r="113105" hidden="1"/>
    <row r="113106" hidden="1"/>
    <row r="113107" hidden="1"/>
    <row r="113108" hidden="1"/>
    <row r="113109" hidden="1"/>
    <row r="113110" hidden="1"/>
    <row r="113111" hidden="1"/>
    <row r="113112" hidden="1"/>
    <row r="113113" hidden="1"/>
    <row r="113114" hidden="1"/>
    <row r="113115" hidden="1"/>
    <row r="113116" hidden="1"/>
    <row r="113117" hidden="1"/>
    <row r="113118" hidden="1"/>
    <row r="113119" hidden="1"/>
    <row r="113120" hidden="1"/>
    <row r="113121" hidden="1"/>
    <row r="113122" hidden="1"/>
    <row r="113123" hidden="1"/>
    <row r="113124" hidden="1"/>
    <row r="113125" hidden="1"/>
    <row r="113126" hidden="1"/>
    <row r="113127" hidden="1"/>
    <row r="113128" hidden="1"/>
    <row r="113129" hidden="1"/>
    <row r="113130" hidden="1"/>
    <row r="113131" hidden="1"/>
    <row r="113132" hidden="1"/>
    <row r="113133" hidden="1"/>
    <row r="113134" hidden="1"/>
    <row r="113135" hidden="1"/>
    <row r="113136" hidden="1"/>
    <row r="113137" hidden="1"/>
    <row r="113138" hidden="1"/>
    <row r="113139" hidden="1"/>
    <row r="113140" hidden="1"/>
    <row r="113141" hidden="1"/>
    <row r="113142" hidden="1"/>
    <row r="113143" hidden="1"/>
    <row r="113144" hidden="1"/>
    <row r="113145" hidden="1"/>
    <row r="113146" hidden="1"/>
    <row r="113147" hidden="1"/>
    <row r="113148" hidden="1"/>
    <row r="113149" hidden="1"/>
    <row r="113150" hidden="1"/>
    <row r="113151" hidden="1"/>
    <row r="113152" hidden="1"/>
    <row r="113153" hidden="1"/>
    <row r="113154" hidden="1"/>
    <row r="113155" hidden="1"/>
    <row r="113156" hidden="1"/>
    <row r="113157" hidden="1"/>
    <row r="113158" hidden="1"/>
    <row r="113159" hidden="1"/>
    <row r="113160" hidden="1"/>
    <row r="113161" hidden="1"/>
    <row r="113162" hidden="1"/>
    <row r="113163" hidden="1"/>
    <row r="113164" hidden="1"/>
    <row r="113165" hidden="1"/>
    <row r="113166" hidden="1"/>
    <row r="113167" hidden="1"/>
    <row r="113168" hidden="1"/>
    <row r="113169" hidden="1"/>
    <row r="113170" hidden="1"/>
    <row r="113171" hidden="1"/>
    <row r="113172" hidden="1"/>
    <row r="113173" hidden="1"/>
    <row r="113174" hidden="1"/>
    <row r="113175" hidden="1"/>
    <row r="113176" hidden="1"/>
    <row r="113177" hidden="1"/>
    <row r="113178" hidden="1"/>
    <row r="113179" hidden="1"/>
    <row r="113180" hidden="1"/>
    <row r="113181" hidden="1"/>
    <row r="113182" hidden="1"/>
    <row r="113183" hidden="1"/>
    <row r="113184" hidden="1"/>
    <row r="113185" hidden="1"/>
    <row r="113186" hidden="1"/>
    <row r="113187" hidden="1"/>
    <row r="113188" hidden="1"/>
    <row r="113189" hidden="1"/>
    <row r="113190" hidden="1"/>
    <row r="113191" hidden="1"/>
    <row r="113192" hidden="1"/>
    <row r="113193" hidden="1"/>
    <row r="113194" hidden="1"/>
    <row r="113195" hidden="1"/>
    <row r="113196" hidden="1"/>
    <row r="113197" hidden="1"/>
    <row r="113198" hidden="1"/>
    <row r="113199" hidden="1"/>
    <row r="113200" hidden="1"/>
    <row r="113201" hidden="1"/>
    <row r="113202" hidden="1"/>
    <row r="113203" hidden="1"/>
    <row r="113204" hidden="1"/>
    <row r="113205" hidden="1"/>
    <row r="113206" hidden="1"/>
    <row r="113207" hidden="1"/>
    <row r="113208" hidden="1"/>
    <row r="113209" hidden="1"/>
    <row r="113210" hidden="1"/>
    <row r="113211" hidden="1"/>
    <row r="113212" hidden="1"/>
    <row r="113213" hidden="1"/>
    <row r="113214" hidden="1"/>
    <row r="113215" hidden="1"/>
    <row r="113216" hidden="1"/>
    <row r="113217" hidden="1"/>
    <row r="113218" hidden="1"/>
    <row r="113219" hidden="1"/>
    <row r="113220" hidden="1"/>
    <row r="113221" hidden="1"/>
    <row r="113222" hidden="1"/>
    <row r="113223" hidden="1"/>
    <row r="113224" hidden="1"/>
    <row r="113225" hidden="1"/>
    <row r="113226" hidden="1"/>
    <row r="113227" hidden="1"/>
    <row r="113228" hidden="1"/>
    <row r="113229" hidden="1"/>
    <row r="113230" hidden="1"/>
    <row r="113231" hidden="1"/>
    <row r="113232" hidden="1"/>
    <row r="113233" hidden="1"/>
    <row r="113234" hidden="1"/>
    <row r="113235" hidden="1"/>
    <row r="113236" hidden="1"/>
    <row r="113237" hidden="1"/>
    <row r="113238" hidden="1"/>
    <row r="113239" hidden="1"/>
    <row r="113240" hidden="1"/>
    <row r="113241" hidden="1"/>
    <row r="113242" hidden="1"/>
    <row r="113243" hidden="1"/>
    <row r="113244" hidden="1"/>
    <row r="113245" hidden="1"/>
    <row r="113246" hidden="1"/>
    <row r="113247" hidden="1"/>
    <row r="113248" hidden="1"/>
    <row r="113249" hidden="1"/>
    <row r="113250" hidden="1"/>
    <row r="113251" hidden="1"/>
    <row r="113252" hidden="1"/>
    <row r="113253" hidden="1"/>
    <row r="113254" hidden="1"/>
    <row r="113255" hidden="1"/>
    <row r="113256" hidden="1"/>
    <row r="113257" hidden="1"/>
    <row r="113258" hidden="1"/>
    <row r="113259" hidden="1"/>
    <row r="113260" hidden="1"/>
    <row r="113261" hidden="1"/>
    <row r="113262" hidden="1"/>
    <row r="113263" hidden="1"/>
    <row r="113264" hidden="1"/>
    <row r="113265" hidden="1"/>
    <row r="113266" hidden="1"/>
    <row r="113267" hidden="1"/>
    <row r="113268" hidden="1"/>
    <row r="113269" hidden="1"/>
    <row r="113270" hidden="1"/>
    <row r="113271" hidden="1"/>
    <row r="113272" hidden="1"/>
    <row r="113273" hidden="1"/>
    <row r="113274" hidden="1"/>
    <row r="113275" hidden="1"/>
    <row r="113276" hidden="1"/>
    <row r="113277" hidden="1"/>
    <row r="113278" hidden="1"/>
    <row r="113279" hidden="1"/>
    <row r="113280" hidden="1"/>
    <row r="113281" hidden="1"/>
    <row r="113282" hidden="1"/>
    <row r="113283" hidden="1"/>
    <row r="113284" hidden="1"/>
    <row r="113285" hidden="1"/>
    <row r="113286" hidden="1"/>
    <row r="113287" hidden="1"/>
    <row r="113288" hidden="1"/>
    <row r="113289" hidden="1"/>
    <row r="113290" hidden="1"/>
    <row r="113291" hidden="1"/>
    <row r="113292" hidden="1"/>
    <row r="113293" hidden="1"/>
    <row r="113294" hidden="1"/>
    <row r="113295" hidden="1"/>
    <row r="113296" hidden="1"/>
    <row r="113297" hidden="1"/>
    <row r="113298" hidden="1"/>
    <row r="113299" hidden="1"/>
    <row r="113300" hidden="1"/>
    <row r="113301" hidden="1"/>
    <row r="113302" hidden="1"/>
    <row r="113303" hidden="1"/>
    <row r="113304" hidden="1"/>
    <row r="113305" hidden="1"/>
    <row r="113306" hidden="1"/>
    <row r="113307" hidden="1"/>
    <row r="113308" hidden="1"/>
    <row r="113309" hidden="1"/>
    <row r="113310" hidden="1"/>
    <row r="113311" hidden="1"/>
    <row r="113312" hidden="1"/>
    <row r="113313" hidden="1"/>
    <row r="113314" hidden="1"/>
    <row r="113315" hidden="1"/>
    <row r="113316" hidden="1"/>
    <row r="113317" hidden="1"/>
    <row r="113318" hidden="1"/>
    <row r="113319" hidden="1"/>
    <row r="113320" hidden="1"/>
    <row r="113321" hidden="1"/>
    <row r="113322" hidden="1"/>
    <row r="113323" hidden="1"/>
    <row r="113324" hidden="1"/>
    <row r="113325" hidden="1"/>
    <row r="113326" hidden="1"/>
    <row r="113327" hidden="1"/>
    <row r="113328" hidden="1"/>
    <row r="113329" hidden="1"/>
    <row r="113330" hidden="1"/>
    <row r="113331" hidden="1"/>
    <row r="113332" hidden="1"/>
    <row r="113333" hidden="1"/>
    <row r="113334" hidden="1"/>
    <row r="113335" hidden="1"/>
    <row r="113336" hidden="1"/>
    <row r="113337" hidden="1"/>
    <row r="113338" hidden="1"/>
    <row r="113339" hidden="1"/>
    <row r="113340" hidden="1"/>
    <row r="113341" hidden="1"/>
    <row r="113342" hidden="1"/>
    <row r="113343" hidden="1"/>
    <row r="113344" hidden="1"/>
    <row r="113345" hidden="1"/>
    <row r="113346" hidden="1"/>
    <row r="113347" hidden="1"/>
    <row r="113348" hidden="1"/>
    <row r="113349" hidden="1"/>
    <row r="113350" hidden="1"/>
    <row r="113351" hidden="1"/>
    <row r="113352" hidden="1"/>
    <row r="113353" hidden="1"/>
    <row r="113354" hidden="1"/>
    <row r="113355" hidden="1"/>
    <row r="113356" hidden="1"/>
    <row r="113357" hidden="1"/>
    <row r="113358" hidden="1"/>
    <row r="113359" hidden="1"/>
    <row r="113360" hidden="1"/>
    <row r="113361" hidden="1"/>
    <row r="113362" hidden="1"/>
    <row r="113363" hidden="1"/>
    <row r="113364" hidden="1"/>
    <row r="113365" hidden="1"/>
    <row r="113366" hidden="1"/>
    <row r="113367" hidden="1"/>
    <row r="113368" hidden="1"/>
    <row r="113369" hidden="1"/>
    <row r="113370" hidden="1"/>
    <row r="113371" hidden="1"/>
    <row r="113372" hidden="1"/>
    <row r="113373" hidden="1"/>
    <row r="113374" hidden="1"/>
    <row r="113375" hidden="1"/>
    <row r="113376" hidden="1"/>
    <row r="113377" hidden="1"/>
    <row r="113378" hidden="1"/>
    <row r="113379" hidden="1"/>
    <row r="113380" hidden="1"/>
    <row r="113381" hidden="1"/>
    <row r="113382" hidden="1"/>
    <row r="113383" hidden="1"/>
    <row r="113384" hidden="1"/>
    <row r="113385" hidden="1"/>
    <row r="113386" hidden="1"/>
    <row r="113387" hidden="1"/>
    <row r="113388" hidden="1"/>
    <row r="113389" hidden="1"/>
    <row r="113390" hidden="1"/>
    <row r="113391" hidden="1"/>
    <row r="113392" hidden="1"/>
    <row r="113393" hidden="1"/>
    <row r="113394" hidden="1"/>
    <row r="113395" hidden="1"/>
    <row r="113396" hidden="1"/>
    <row r="113397" hidden="1"/>
    <row r="113398" hidden="1"/>
    <row r="113399" hidden="1"/>
    <row r="113400" hidden="1"/>
    <row r="113401" hidden="1"/>
    <row r="113402" hidden="1"/>
    <row r="113403" hidden="1"/>
    <row r="113404" hidden="1"/>
    <row r="113405" hidden="1"/>
    <row r="113406" hidden="1"/>
    <row r="113407" hidden="1"/>
    <row r="113408" hidden="1"/>
    <row r="113409" hidden="1"/>
    <row r="113410" hidden="1"/>
    <row r="113411" hidden="1"/>
    <row r="113412" hidden="1"/>
    <row r="113413" hidden="1"/>
    <row r="113414" hidden="1"/>
    <row r="113415" hidden="1"/>
    <row r="113416" hidden="1"/>
    <row r="113417" hidden="1"/>
    <row r="113418" hidden="1"/>
    <row r="113419" hidden="1"/>
    <row r="113420" hidden="1"/>
    <row r="113421" hidden="1"/>
    <row r="113422" hidden="1"/>
    <row r="113423" hidden="1"/>
    <row r="113424" hidden="1"/>
    <row r="113425" hidden="1"/>
    <row r="113426" hidden="1"/>
    <row r="113427" hidden="1"/>
    <row r="113428" hidden="1"/>
    <row r="113429" hidden="1"/>
    <row r="113430" hidden="1"/>
    <row r="113431" hidden="1"/>
    <row r="113432" hidden="1"/>
    <row r="113433" hidden="1"/>
    <row r="113434" hidden="1"/>
    <row r="113435" hidden="1"/>
    <row r="113436" hidden="1"/>
    <row r="113437" hidden="1"/>
    <row r="113438" hidden="1"/>
    <row r="113439" hidden="1"/>
    <row r="113440" hidden="1"/>
    <row r="113441" hidden="1"/>
    <row r="113442" hidden="1"/>
    <row r="113443" hidden="1"/>
    <row r="113444" hidden="1"/>
    <row r="113445" hidden="1"/>
    <row r="113446" hidden="1"/>
    <row r="113447" hidden="1"/>
    <row r="113448" hidden="1"/>
    <row r="113449" hidden="1"/>
    <row r="113450" hidden="1"/>
    <row r="113451" hidden="1"/>
    <row r="113452" hidden="1"/>
    <row r="113453" hidden="1"/>
    <row r="113454" hidden="1"/>
    <row r="113455" hidden="1"/>
    <row r="113456" hidden="1"/>
    <row r="113457" hidden="1"/>
    <row r="113458" hidden="1"/>
    <row r="113459" hidden="1"/>
    <row r="113460" hidden="1"/>
    <row r="113461" hidden="1"/>
    <row r="113462" hidden="1"/>
    <row r="113463" hidden="1"/>
    <row r="113464" hidden="1"/>
    <row r="113465" hidden="1"/>
    <row r="113466" hidden="1"/>
    <row r="113467" hidden="1"/>
    <row r="113468" hidden="1"/>
    <row r="113469" hidden="1"/>
    <row r="113470" hidden="1"/>
    <row r="113471" hidden="1"/>
    <row r="113472" hidden="1"/>
    <row r="113473" hidden="1"/>
    <row r="113474" hidden="1"/>
    <row r="113475" hidden="1"/>
    <row r="113476" hidden="1"/>
    <row r="113477" hidden="1"/>
    <row r="113478" hidden="1"/>
    <row r="113479" hidden="1"/>
    <row r="113480" hidden="1"/>
    <row r="113481" hidden="1"/>
    <row r="113482" hidden="1"/>
    <row r="113483" hidden="1"/>
    <row r="113484" hidden="1"/>
    <row r="113485" hidden="1"/>
    <row r="113486" hidden="1"/>
    <row r="113487" hidden="1"/>
    <row r="113488" hidden="1"/>
    <row r="113489" hidden="1"/>
    <row r="113490" hidden="1"/>
    <row r="113491" hidden="1"/>
    <row r="113492" hidden="1"/>
    <row r="113493" hidden="1"/>
    <row r="113494" hidden="1"/>
    <row r="113495" hidden="1"/>
    <row r="113496" hidden="1"/>
    <row r="113497" hidden="1"/>
    <row r="113498" hidden="1"/>
    <row r="113499" hidden="1"/>
    <row r="113500" hidden="1"/>
    <row r="113501" hidden="1"/>
    <row r="113502" hidden="1"/>
    <row r="113503" hidden="1"/>
    <row r="113504" hidden="1"/>
    <row r="113505" hidden="1"/>
    <row r="113506" hidden="1"/>
    <row r="113507" hidden="1"/>
    <row r="113508" hidden="1"/>
    <row r="113509" hidden="1"/>
    <row r="113510" hidden="1"/>
    <row r="113511" hidden="1"/>
    <row r="113512" hidden="1"/>
    <row r="113513" hidden="1"/>
    <row r="113514" hidden="1"/>
    <row r="113515" hidden="1"/>
    <row r="113516" hidden="1"/>
    <row r="113517" hidden="1"/>
    <row r="113518" hidden="1"/>
    <row r="113519" hidden="1"/>
    <row r="113520" hidden="1"/>
    <row r="113521" hidden="1"/>
    <row r="113522" hidden="1"/>
    <row r="113523" hidden="1"/>
    <row r="113524" hidden="1"/>
    <row r="113525" hidden="1"/>
    <row r="113526" hidden="1"/>
    <row r="113527" hidden="1"/>
    <row r="113528" hidden="1"/>
    <row r="113529" hidden="1"/>
    <row r="113530" hidden="1"/>
    <row r="113531" hidden="1"/>
    <row r="113532" hidden="1"/>
    <row r="113533" hidden="1"/>
    <row r="113534" hidden="1"/>
    <row r="113535" hidden="1"/>
    <row r="113536" hidden="1"/>
    <row r="113537" hidden="1"/>
    <row r="113538" hidden="1"/>
    <row r="113539" hidden="1"/>
    <row r="113540" hidden="1"/>
    <row r="113541" hidden="1"/>
    <row r="113542" hidden="1"/>
    <row r="113543" hidden="1"/>
    <row r="113544" hidden="1"/>
    <row r="113545" hidden="1"/>
    <row r="113546" hidden="1"/>
    <row r="113547" hidden="1"/>
    <row r="113548" hidden="1"/>
    <row r="113549" hidden="1"/>
    <row r="113550" hidden="1"/>
    <row r="113551" hidden="1"/>
    <row r="113552" hidden="1"/>
    <row r="113553" hidden="1"/>
    <row r="113554" hidden="1"/>
    <row r="113555" hidden="1"/>
    <row r="113556" hidden="1"/>
    <row r="113557" hidden="1"/>
    <row r="113558" hidden="1"/>
    <row r="113559" hidden="1"/>
    <row r="113560" hidden="1"/>
    <row r="113561" hidden="1"/>
    <row r="113562" hidden="1"/>
    <row r="113563" hidden="1"/>
    <row r="113564" hidden="1"/>
    <row r="113565" hidden="1"/>
    <row r="113566" hidden="1"/>
    <row r="113567" hidden="1"/>
    <row r="113568" hidden="1"/>
    <row r="113569" hidden="1"/>
    <row r="113570" hidden="1"/>
    <row r="113571" hidden="1"/>
    <row r="113572" hidden="1"/>
    <row r="113573" hidden="1"/>
    <row r="113574" hidden="1"/>
    <row r="113575" hidden="1"/>
    <row r="113576" hidden="1"/>
    <row r="113577" hidden="1"/>
    <row r="113578" hidden="1"/>
    <row r="113579" hidden="1"/>
    <row r="113580" hidden="1"/>
    <row r="113581" hidden="1"/>
    <row r="113582" hidden="1"/>
    <row r="113583" hidden="1"/>
    <row r="113584" hidden="1"/>
    <row r="113585" hidden="1"/>
    <row r="113586" hidden="1"/>
    <row r="113587" hidden="1"/>
    <row r="113588" hidden="1"/>
    <row r="113589" hidden="1"/>
    <row r="113590" hidden="1"/>
    <row r="113591" hidden="1"/>
    <row r="113592" hidden="1"/>
    <row r="113593" hidden="1"/>
    <row r="113594" hidden="1"/>
    <row r="113595" hidden="1"/>
    <row r="113596" hidden="1"/>
    <row r="113597" hidden="1"/>
    <row r="113598" hidden="1"/>
    <row r="113599" hidden="1"/>
    <row r="113600" hidden="1"/>
    <row r="113601" hidden="1"/>
    <row r="113602" hidden="1"/>
    <row r="113603" hidden="1"/>
    <row r="113604" hidden="1"/>
    <row r="113605" hidden="1"/>
    <row r="113606" hidden="1"/>
    <row r="113607" hidden="1"/>
    <row r="113608" hidden="1"/>
    <row r="113609" hidden="1"/>
    <row r="113610" hidden="1"/>
    <row r="113611" hidden="1"/>
    <row r="113612" hidden="1"/>
    <row r="113613" hidden="1"/>
    <row r="113614" hidden="1"/>
    <row r="113615" hidden="1"/>
    <row r="113616" hidden="1"/>
    <row r="113617" hidden="1"/>
    <row r="113618" hidden="1"/>
    <row r="113619" hidden="1"/>
    <row r="113620" hidden="1"/>
    <row r="113621" hidden="1"/>
    <row r="113622" hidden="1"/>
    <row r="113623" hidden="1"/>
    <row r="113624" hidden="1"/>
    <row r="113625" hidden="1"/>
    <row r="113626" hidden="1"/>
    <row r="113627" hidden="1"/>
    <row r="113628" hidden="1"/>
    <row r="113629" hidden="1"/>
    <row r="113630" hidden="1"/>
    <row r="113631" hidden="1"/>
    <row r="113632" hidden="1"/>
    <row r="113633" hidden="1"/>
    <row r="113634" hidden="1"/>
    <row r="113635" hidden="1"/>
    <row r="113636" hidden="1"/>
    <row r="113637" hidden="1"/>
    <row r="113638" hidden="1"/>
    <row r="113639" hidden="1"/>
    <row r="113640" hidden="1"/>
    <row r="113641" hidden="1"/>
    <row r="113642" hidden="1"/>
    <row r="113643" hidden="1"/>
    <row r="113644" hidden="1"/>
    <row r="113645" hidden="1"/>
    <row r="113646" hidden="1"/>
    <row r="113647" hidden="1"/>
    <row r="113648" hidden="1"/>
    <row r="113649" hidden="1"/>
    <row r="113650" hidden="1"/>
    <row r="113651" hidden="1"/>
    <row r="113652" hidden="1"/>
    <row r="113653" hidden="1"/>
    <row r="113654" hidden="1"/>
    <row r="113655" hidden="1"/>
    <row r="113656" hidden="1"/>
    <row r="113657" hidden="1"/>
    <row r="113658" hidden="1"/>
    <row r="113659" hidden="1"/>
    <row r="113660" hidden="1"/>
    <row r="113661" hidden="1"/>
    <row r="113662" hidden="1"/>
    <row r="113663" hidden="1"/>
    <row r="113664" hidden="1"/>
    <row r="113665" hidden="1"/>
    <row r="113666" hidden="1"/>
    <row r="113667" hidden="1"/>
    <row r="113668" hidden="1"/>
    <row r="113669" hidden="1"/>
    <row r="113670" hidden="1"/>
    <row r="113671" hidden="1"/>
    <row r="113672" hidden="1"/>
    <row r="113673" hidden="1"/>
    <row r="113674" hidden="1"/>
    <row r="113675" hidden="1"/>
    <row r="113676" hidden="1"/>
    <row r="113677" hidden="1"/>
    <row r="113678" hidden="1"/>
    <row r="113679" hidden="1"/>
    <row r="113680" hidden="1"/>
    <row r="113681" hidden="1"/>
    <row r="113682" hidden="1"/>
    <row r="113683" hidden="1"/>
    <row r="113684" hidden="1"/>
    <row r="113685" hidden="1"/>
    <row r="113686" hidden="1"/>
    <row r="113687" hidden="1"/>
    <row r="113688" hidden="1"/>
    <row r="113689" hidden="1"/>
    <row r="113690" hidden="1"/>
    <row r="113691" hidden="1"/>
    <row r="113692" hidden="1"/>
    <row r="113693" hidden="1"/>
    <row r="113694" hidden="1"/>
    <row r="113695" hidden="1"/>
    <row r="113696" hidden="1"/>
    <row r="113697" hidden="1"/>
    <row r="113698" hidden="1"/>
    <row r="113699" hidden="1"/>
    <row r="113700" hidden="1"/>
    <row r="113701" hidden="1"/>
    <row r="113702" hidden="1"/>
    <row r="113703" hidden="1"/>
    <row r="113704" hidden="1"/>
    <row r="113705" hidden="1"/>
    <row r="113706" hidden="1"/>
    <row r="113707" hidden="1"/>
    <row r="113708" hidden="1"/>
    <row r="113709" hidden="1"/>
    <row r="113710" hidden="1"/>
    <row r="113711" hidden="1"/>
    <row r="113712" hidden="1"/>
    <row r="113713" hidden="1"/>
    <row r="113714" hidden="1"/>
    <row r="113715" hidden="1"/>
    <row r="113716" hidden="1"/>
    <row r="113717" hidden="1"/>
    <row r="113718" hidden="1"/>
    <row r="113719" hidden="1"/>
    <row r="113720" hidden="1"/>
    <row r="113721" hidden="1"/>
    <row r="113722" hidden="1"/>
    <row r="113723" hidden="1"/>
    <row r="113724" hidden="1"/>
    <row r="113725" hidden="1"/>
    <row r="113726" hidden="1"/>
    <row r="113727" hidden="1"/>
    <row r="113728" hidden="1"/>
    <row r="113729" hidden="1"/>
    <row r="113730" hidden="1"/>
    <row r="113731" hidden="1"/>
    <row r="113732" hidden="1"/>
    <row r="113733" hidden="1"/>
    <row r="113734" hidden="1"/>
    <row r="113735" hidden="1"/>
    <row r="113736" hidden="1"/>
    <row r="113737" hidden="1"/>
    <row r="113738" hidden="1"/>
    <row r="113739" hidden="1"/>
    <row r="113740" hidden="1"/>
    <row r="113741" hidden="1"/>
    <row r="113742" hidden="1"/>
    <row r="113743" hidden="1"/>
    <row r="113744" hidden="1"/>
    <row r="113745" hidden="1"/>
    <row r="113746" hidden="1"/>
    <row r="113747" hidden="1"/>
    <row r="113748" hidden="1"/>
    <row r="113749" hidden="1"/>
    <row r="113750" hidden="1"/>
    <row r="113751" hidden="1"/>
    <row r="113752" hidden="1"/>
    <row r="113753" hidden="1"/>
    <row r="113754" hidden="1"/>
    <row r="113755" hidden="1"/>
    <row r="113756" hidden="1"/>
    <row r="113757" hidden="1"/>
    <row r="113758" hidden="1"/>
    <row r="113759" hidden="1"/>
    <row r="113760" hidden="1"/>
    <row r="113761" hidden="1"/>
    <row r="113762" hidden="1"/>
    <row r="113763" hidden="1"/>
    <row r="113764" hidden="1"/>
    <row r="113765" hidden="1"/>
    <row r="113766" hidden="1"/>
    <row r="113767" hidden="1"/>
    <row r="113768" hidden="1"/>
    <row r="113769" hidden="1"/>
    <row r="113770" hidden="1"/>
    <row r="113771" hidden="1"/>
    <row r="113772" hidden="1"/>
    <row r="113773" hidden="1"/>
    <row r="113774" hidden="1"/>
    <row r="113775" hidden="1"/>
    <row r="113776" hidden="1"/>
    <row r="113777" hidden="1"/>
    <row r="113778" hidden="1"/>
    <row r="113779" hidden="1"/>
    <row r="113780" hidden="1"/>
    <row r="113781" hidden="1"/>
    <row r="113782" hidden="1"/>
    <row r="113783" hidden="1"/>
    <row r="113784" hidden="1"/>
    <row r="113785" hidden="1"/>
    <row r="113786" hidden="1"/>
    <row r="113787" hidden="1"/>
    <row r="113788" hidden="1"/>
    <row r="113789" hidden="1"/>
    <row r="113790" hidden="1"/>
    <row r="113791" hidden="1"/>
    <row r="113792" hidden="1"/>
    <row r="113793" hidden="1"/>
    <row r="113794" hidden="1"/>
    <row r="113795" hidden="1"/>
    <row r="113796" hidden="1"/>
    <row r="113797" hidden="1"/>
    <row r="113798" hidden="1"/>
    <row r="113799" hidden="1"/>
    <row r="113800" hidden="1"/>
    <row r="113801" hidden="1"/>
    <row r="113802" hidden="1"/>
    <row r="113803" hidden="1"/>
    <row r="113804" hidden="1"/>
    <row r="113805" hidden="1"/>
    <row r="113806" hidden="1"/>
    <row r="113807" hidden="1"/>
    <row r="113808" hidden="1"/>
    <row r="113809" hidden="1"/>
    <row r="113810" hidden="1"/>
    <row r="113811" hidden="1"/>
    <row r="113812" hidden="1"/>
    <row r="113813" hidden="1"/>
    <row r="113814" hidden="1"/>
    <row r="113815" hidden="1"/>
    <row r="113816" hidden="1"/>
    <row r="113817" hidden="1"/>
    <row r="113818" hidden="1"/>
    <row r="113819" hidden="1"/>
    <row r="113820" hidden="1"/>
    <row r="113821" hidden="1"/>
    <row r="113822" hidden="1"/>
    <row r="113823" hidden="1"/>
    <row r="113824" hidden="1"/>
    <row r="113825" hidden="1"/>
    <row r="113826" hidden="1"/>
    <row r="113827" hidden="1"/>
    <row r="113828" hidden="1"/>
    <row r="113829" hidden="1"/>
    <row r="113830" hidden="1"/>
    <row r="113831" hidden="1"/>
    <row r="113832" hidden="1"/>
    <row r="113833" hidden="1"/>
    <row r="113834" hidden="1"/>
    <row r="113835" hidden="1"/>
    <row r="113836" hidden="1"/>
    <row r="113837" hidden="1"/>
    <row r="113838" hidden="1"/>
    <row r="113839" hidden="1"/>
    <row r="113840" hidden="1"/>
    <row r="113841" hidden="1"/>
    <row r="113842" hidden="1"/>
    <row r="113843" hidden="1"/>
    <row r="113844" hidden="1"/>
    <row r="113845" hidden="1"/>
    <row r="113846" hidden="1"/>
    <row r="113847" hidden="1"/>
    <row r="113848" hidden="1"/>
    <row r="113849" hidden="1"/>
    <row r="113850" hidden="1"/>
    <row r="113851" hidden="1"/>
    <row r="113852" hidden="1"/>
    <row r="113853" hidden="1"/>
    <row r="113854" hidden="1"/>
    <row r="113855" hidden="1"/>
    <row r="113856" hidden="1"/>
    <row r="113857" hidden="1"/>
    <row r="113858" hidden="1"/>
    <row r="113859" hidden="1"/>
    <row r="113860" hidden="1"/>
    <row r="113861" hidden="1"/>
    <row r="113862" hidden="1"/>
    <row r="113863" hidden="1"/>
    <row r="113864" hidden="1"/>
    <row r="113865" hidden="1"/>
    <row r="113866" hidden="1"/>
    <row r="113867" hidden="1"/>
    <row r="113868" hidden="1"/>
    <row r="113869" hidden="1"/>
    <row r="113870" hidden="1"/>
    <row r="113871" hidden="1"/>
    <row r="113872" hidden="1"/>
    <row r="113873" hidden="1"/>
    <row r="113874" hidden="1"/>
    <row r="113875" hidden="1"/>
    <row r="113876" hidden="1"/>
    <row r="113877" hidden="1"/>
    <row r="113878" hidden="1"/>
    <row r="113879" hidden="1"/>
    <row r="113880" hidden="1"/>
    <row r="113881" hidden="1"/>
    <row r="113882" hidden="1"/>
    <row r="113883" hidden="1"/>
    <row r="113884" hidden="1"/>
    <row r="113885" hidden="1"/>
    <row r="113886" hidden="1"/>
    <row r="113887" hidden="1"/>
    <row r="113888" hidden="1"/>
    <row r="113889" hidden="1"/>
    <row r="113890" hidden="1"/>
    <row r="113891" hidden="1"/>
    <row r="113892" hidden="1"/>
    <row r="113893" hidden="1"/>
    <row r="113894" hidden="1"/>
    <row r="113895" hidden="1"/>
    <row r="113896" hidden="1"/>
    <row r="113897" hidden="1"/>
    <row r="113898" hidden="1"/>
    <row r="113899" hidden="1"/>
    <row r="113900" hidden="1"/>
    <row r="113901" hidden="1"/>
    <row r="113902" hidden="1"/>
    <row r="113903" hidden="1"/>
    <row r="113904" hidden="1"/>
    <row r="113905" hidden="1"/>
    <row r="113906" hidden="1"/>
    <row r="113907" hidden="1"/>
    <row r="113908" hidden="1"/>
    <row r="113909" hidden="1"/>
    <row r="113910" hidden="1"/>
    <row r="113911" hidden="1"/>
    <row r="113912" hidden="1"/>
    <row r="113913" hidden="1"/>
    <row r="113914" hidden="1"/>
    <row r="113915" hidden="1"/>
    <row r="113916" hidden="1"/>
    <row r="113917" hidden="1"/>
    <row r="113918" hidden="1"/>
    <row r="113919" hidden="1"/>
    <row r="113920" hidden="1"/>
    <row r="113921" hidden="1"/>
    <row r="113922" hidden="1"/>
    <row r="113923" hidden="1"/>
    <row r="113924" hidden="1"/>
    <row r="113925" hidden="1"/>
    <row r="113926" hidden="1"/>
    <row r="113927" hidden="1"/>
    <row r="113928" hidden="1"/>
    <row r="113929" hidden="1"/>
    <row r="113930" hidden="1"/>
    <row r="113931" hidden="1"/>
    <row r="113932" hidden="1"/>
    <row r="113933" hidden="1"/>
    <row r="113934" hidden="1"/>
    <row r="113935" hidden="1"/>
    <row r="113936" hidden="1"/>
    <row r="113937" hidden="1"/>
    <row r="113938" hidden="1"/>
    <row r="113939" hidden="1"/>
    <row r="113940" hidden="1"/>
    <row r="113941" hidden="1"/>
    <row r="113942" hidden="1"/>
    <row r="113943" hidden="1"/>
    <row r="113944" hidden="1"/>
    <row r="113945" hidden="1"/>
    <row r="113946" hidden="1"/>
    <row r="113947" hidden="1"/>
    <row r="113948" hidden="1"/>
    <row r="113949" hidden="1"/>
    <row r="113950" hidden="1"/>
    <row r="113951" hidden="1"/>
    <row r="113952" hidden="1"/>
    <row r="113953" hidden="1"/>
    <row r="113954" hidden="1"/>
    <row r="113955" hidden="1"/>
    <row r="113956" hidden="1"/>
    <row r="113957" hidden="1"/>
    <row r="113958" hidden="1"/>
    <row r="113959" hidden="1"/>
    <row r="113960" hidden="1"/>
    <row r="113961" hidden="1"/>
    <row r="113962" hidden="1"/>
    <row r="113963" hidden="1"/>
    <row r="113964" hidden="1"/>
    <row r="113965" hidden="1"/>
    <row r="113966" hidden="1"/>
    <row r="113967" hidden="1"/>
    <row r="113968" hidden="1"/>
    <row r="113969" hidden="1"/>
    <row r="113970" hidden="1"/>
    <row r="113971" hidden="1"/>
    <row r="113972" hidden="1"/>
    <row r="113973" hidden="1"/>
    <row r="113974" hidden="1"/>
    <row r="113975" hidden="1"/>
    <row r="113976" hidden="1"/>
    <row r="113977" hidden="1"/>
    <row r="113978" hidden="1"/>
    <row r="113979" hidden="1"/>
    <row r="113980" hidden="1"/>
    <row r="113981" hidden="1"/>
    <row r="113982" hidden="1"/>
    <row r="113983" hidden="1"/>
    <row r="113984" hidden="1"/>
    <row r="113985" hidden="1"/>
    <row r="113986" hidden="1"/>
    <row r="113987" hidden="1"/>
    <row r="113988" hidden="1"/>
    <row r="113989" hidden="1"/>
    <row r="113990" hidden="1"/>
    <row r="113991" hidden="1"/>
    <row r="113992" hidden="1"/>
    <row r="113993" hidden="1"/>
    <row r="113994" hidden="1"/>
    <row r="113995" hidden="1"/>
    <row r="113996" hidden="1"/>
    <row r="113997" hidden="1"/>
    <row r="113998" hidden="1"/>
    <row r="113999" hidden="1"/>
    <row r="114000" hidden="1"/>
    <row r="114001" hidden="1"/>
    <row r="114002" hidden="1"/>
    <row r="114003" hidden="1"/>
    <row r="114004" hidden="1"/>
    <row r="114005" hidden="1"/>
    <row r="114006" hidden="1"/>
    <row r="114007" hidden="1"/>
    <row r="114008" hidden="1"/>
    <row r="114009" hidden="1"/>
    <row r="114010" hidden="1"/>
    <row r="114011" hidden="1"/>
    <row r="114012" hidden="1"/>
    <row r="114013" hidden="1"/>
    <row r="114014" hidden="1"/>
    <row r="114015" hidden="1"/>
    <row r="114016" hidden="1"/>
    <row r="114017" hidden="1"/>
    <row r="114018" hidden="1"/>
    <row r="114019" hidden="1"/>
    <row r="114020" hidden="1"/>
    <row r="114021" hidden="1"/>
    <row r="114022" hidden="1"/>
    <row r="114023" hidden="1"/>
    <row r="114024" hidden="1"/>
    <row r="114025" hidden="1"/>
    <row r="114026" hidden="1"/>
    <row r="114027" hidden="1"/>
    <row r="114028" hidden="1"/>
    <row r="114029" hidden="1"/>
    <row r="114030" hidden="1"/>
    <row r="114031" hidden="1"/>
    <row r="114032" hidden="1"/>
    <row r="114033" hidden="1"/>
    <row r="114034" hidden="1"/>
    <row r="114035" hidden="1"/>
    <row r="114036" hidden="1"/>
    <row r="114037" hidden="1"/>
    <row r="114038" hidden="1"/>
    <row r="114039" hidden="1"/>
    <row r="114040" hidden="1"/>
    <row r="114041" hidden="1"/>
    <row r="114042" hidden="1"/>
    <row r="114043" hidden="1"/>
    <row r="114044" hidden="1"/>
    <row r="114045" hidden="1"/>
    <row r="114046" hidden="1"/>
    <row r="114047" hidden="1"/>
    <row r="114048" hidden="1"/>
    <row r="114049" hidden="1"/>
    <row r="114050" hidden="1"/>
    <row r="114051" hidden="1"/>
    <row r="114052" hidden="1"/>
    <row r="114053" hidden="1"/>
    <row r="114054" hidden="1"/>
    <row r="114055" hidden="1"/>
    <row r="114056" hidden="1"/>
    <row r="114057" hidden="1"/>
    <row r="114058" hidden="1"/>
    <row r="114059" hidden="1"/>
    <row r="114060" hidden="1"/>
    <row r="114061" hidden="1"/>
    <row r="114062" hidden="1"/>
    <row r="114063" hidden="1"/>
    <row r="114064" hidden="1"/>
    <row r="114065" hidden="1"/>
    <row r="114066" hidden="1"/>
    <row r="114067" hidden="1"/>
    <row r="114068" hidden="1"/>
    <row r="114069" hidden="1"/>
    <row r="114070" hidden="1"/>
    <row r="114071" hidden="1"/>
    <row r="114072" hidden="1"/>
    <row r="114073" hidden="1"/>
    <row r="114074" hidden="1"/>
    <row r="114075" hidden="1"/>
    <row r="114076" hidden="1"/>
    <row r="114077" hidden="1"/>
    <row r="114078" hidden="1"/>
    <row r="114079" hidden="1"/>
    <row r="114080" hidden="1"/>
    <row r="114081" hidden="1"/>
    <row r="114082" hidden="1"/>
    <row r="114083" hidden="1"/>
    <row r="114084" hidden="1"/>
    <row r="114085" hidden="1"/>
    <row r="114086" hidden="1"/>
    <row r="114087" hidden="1"/>
    <row r="114088" hidden="1"/>
    <row r="114089" hidden="1"/>
    <row r="114090" hidden="1"/>
    <row r="114091" hidden="1"/>
    <row r="114092" hidden="1"/>
    <row r="114093" hidden="1"/>
    <row r="114094" hidden="1"/>
    <row r="114095" hidden="1"/>
    <row r="114096" hidden="1"/>
    <row r="114097" hidden="1"/>
    <row r="114098" hidden="1"/>
    <row r="114099" hidden="1"/>
    <row r="114100" hidden="1"/>
    <row r="114101" hidden="1"/>
    <row r="114102" hidden="1"/>
    <row r="114103" hidden="1"/>
    <row r="114104" hidden="1"/>
    <row r="114105" hidden="1"/>
    <row r="114106" hidden="1"/>
    <row r="114107" hidden="1"/>
    <row r="114108" hidden="1"/>
    <row r="114109" hidden="1"/>
    <row r="114110" hidden="1"/>
    <row r="114111" hidden="1"/>
    <row r="114112" hidden="1"/>
    <row r="114113" hidden="1"/>
    <row r="114114" hidden="1"/>
    <row r="114115" hidden="1"/>
    <row r="114116" hidden="1"/>
    <row r="114117" hidden="1"/>
    <row r="114118" hidden="1"/>
    <row r="114119" hidden="1"/>
    <row r="114120" hidden="1"/>
    <row r="114121" hidden="1"/>
    <row r="114122" hidden="1"/>
    <row r="114123" hidden="1"/>
    <row r="114124" hidden="1"/>
    <row r="114125" hidden="1"/>
    <row r="114126" hidden="1"/>
    <row r="114127" hidden="1"/>
    <row r="114128" hidden="1"/>
    <row r="114129" hidden="1"/>
    <row r="114130" hidden="1"/>
    <row r="114131" hidden="1"/>
    <row r="114132" hidden="1"/>
    <row r="114133" hidden="1"/>
    <row r="114134" hidden="1"/>
    <row r="114135" hidden="1"/>
    <row r="114136" hidden="1"/>
    <row r="114137" hidden="1"/>
    <row r="114138" hidden="1"/>
    <row r="114139" hidden="1"/>
    <row r="114140" hidden="1"/>
    <row r="114141" hidden="1"/>
    <row r="114142" hidden="1"/>
    <row r="114143" hidden="1"/>
    <row r="114144" hidden="1"/>
    <row r="114145" hidden="1"/>
    <row r="114146" hidden="1"/>
    <row r="114147" hidden="1"/>
    <row r="114148" hidden="1"/>
    <row r="114149" hidden="1"/>
    <row r="114150" hidden="1"/>
    <row r="114151" hidden="1"/>
    <row r="114152" hidden="1"/>
    <row r="114153" hidden="1"/>
    <row r="114154" hidden="1"/>
    <row r="114155" hidden="1"/>
    <row r="114156" hidden="1"/>
    <row r="114157" hidden="1"/>
    <row r="114158" hidden="1"/>
    <row r="114159" hidden="1"/>
    <row r="114160" hidden="1"/>
    <row r="114161" hidden="1"/>
    <row r="114162" hidden="1"/>
    <row r="114163" hidden="1"/>
    <row r="114164" hidden="1"/>
    <row r="114165" hidden="1"/>
    <row r="114166" hidden="1"/>
    <row r="114167" hidden="1"/>
    <row r="114168" hidden="1"/>
    <row r="114169" hidden="1"/>
    <row r="114170" hidden="1"/>
    <row r="114171" hidden="1"/>
    <row r="114172" hidden="1"/>
    <row r="114173" hidden="1"/>
    <row r="114174" hidden="1"/>
    <row r="114175" hidden="1"/>
    <row r="114176" hidden="1"/>
    <row r="114177" hidden="1"/>
    <row r="114178" hidden="1"/>
    <row r="114179" hidden="1"/>
    <row r="114180" hidden="1"/>
    <row r="114181" hidden="1"/>
    <row r="114182" hidden="1"/>
    <row r="114183" hidden="1"/>
    <row r="114184" hidden="1"/>
    <row r="114185" hidden="1"/>
    <row r="114186" hidden="1"/>
    <row r="114187" hidden="1"/>
    <row r="114188" hidden="1"/>
    <row r="114189" hidden="1"/>
    <row r="114190" hidden="1"/>
    <row r="114191" hidden="1"/>
    <row r="114192" hidden="1"/>
    <row r="114193" hidden="1"/>
    <row r="114194" hidden="1"/>
    <row r="114195" hidden="1"/>
    <row r="114196" hidden="1"/>
    <row r="114197" hidden="1"/>
    <row r="114198" hidden="1"/>
    <row r="114199" hidden="1"/>
    <row r="114200" hidden="1"/>
    <row r="114201" hidden="1"/>
    <row r="114202" hidden="1"/>
    <row r="114203" hidden="1"/>
    <row r="114204" hidden="1"/>
    <row r="114205" hidden="1"/>
    <row r="114206" hidden="1"/>
    <row r="114207" hidden="1"/>
    <row r="114208" hidden="1"/>
    <row r="114209" hidden="1"/>
    <row r="114210" hidden="1"/>
    <row r="114211" hidden="1"/>
    <row r="114212" hidden="1"/>
    <row r="114213" hidden="1"/>
    <row r="114214" hidden="1"/>
    <row r="114215" hidden="1"/>
    <row r="114216" hidden="1"/>
    <row r="114217" hidden="1"/>
    <row r="114218" hidden="1"/>
    <row r="114219" hidden="1"/>
    <row r="114220" hidden="1"/>
    <row r="114221" hidden="1"/>
    <row r="114222" hidden="1"/>
    <row r="114223" hidden="1"/>
    <row r="114224" hidden="1"/>
    <row r="114225" hidden="1"/>
    <row r="114226" hidden="1"/>
    <row r="114227" hidden="1"/>
    <row r="114228" hidden="1"/>
    <row r="114229" hidden="1"/>
    <row r="114230" hidden="1"/>
    <row r="114231" hidden="1"/>
    <row r="114232" hidden="1"/>
    <row r="114233" hidden="1"/>
    <row r="114234" hidden="1"/>
    <row r="114235" hidden="1"/>
    <row r="114236" hidden="1"/>
    <row r="114237" hidden="1"/>
    <row r="114238" hidden="1"/>
    <row r="114239" hidden="1"/>
    <row r="114240" hidden="1"/>
    <row r="114241" hidden="1"/>
    <row r="114242" hidden="1"/>
    <row r="114243" hidden="1"/>
    <row r="114244" hidden="1"/>
    <row r="114245" hidden="1"/>
    <row r="114246" hidden="1"/>
    <row r="114247" hidden="1"/>
    <row r="114248" hidden="1"/>
    <row r="114249" hidden="1"/>
    <row r="114250" hidden="1"/>
    <row r="114251" hidden="1"/>
    <row r="114252" hidden="1"/>
    <row r="114253" hidden="1"/>
    <row r="114254" hidden="1"/>
    <row r="114255" hidden="1"/>
    <row r="114256" hidden="1"/>
    <row r="114257" hidden="1"/>
    <row r="114258" hidden="1"/>
    <row r="114259" hidden="1"/>
    <row r="114260" hidden="1"/>
    <row r="114261" hidden="1"/>
    <row r="114262" hidden="1"/>
    <row r="114263" hidden="1"/>
    <row r="114264" hidden="1"/>
    <row r="114265" hidden="1"/>
    <row r="114266" hidden="1"/>
    <row r="114267" hidden="1"/>
    <row r="114268" hidden="1"/>
    <row r="114269" hidden="1"/>
    <row r="114270" hidden="1"/>
    <row r="114271" hidden="1"/>
    <row r="114272" hidden="1"/>
    <row r="114273" hidden="1"/>
    <row r="114274" hidden="1"/>
    <row r="114275" hidden="1"/>
    <row r="114276" hidden="1"/>
    <row r="114277" hidden="1"/>
    <row r="114278" hidden="1"/>
    <row r="114279" hidden="1"/>
    <row r="114280" hidden="1"/>
    <row r="114281" hidden="1"/>
    <row r="114282" hidden="1"/>
    <row r="114283" hidden="1"/>
    <row r="114284" hidden="1"/>
    <row r="114285" hidden="1"/>
    <row r="114286" hidden="1"/>
    <row r="114287" hidden="1"/>
    <row r="114288" hidden="1"/>
    <row r="114289" hidden="1"/>
    <row r="114290" hidden="1"/>
    <row r="114291" hidden="1"/>
    <row r="114292" hidden="1"/>
    <row r="114293" hidden="1"/>
    <row r="114294" hidden="1"/>
    <row r="114295" hidden="1"/>
    <row r="114296" hidden="1"/>
    <row r="114297" hidden="1"/>
    <row r="114298" hidden="1"/>
    <row r="114299" hidden="1"/>
    <row r="114300" hidden="1"/>
    <row r="114301" hidden="1"/>
    <row r="114302" hidden="1"/>
    <row r="114303" hidden="1"/>
    <row r="114304" hidden="1"/>
    <row r="114305" hidden="1"/>
    <row r="114306" hidden="1"/>
    <row r="114307" hidden="1"/>
    <row r="114308" hidden="1"/>
    <row r="114309" hidden="1"/>
    <row r="114310" hidden="1"/>
    <row r="114311" hidden="1"/>
    <row r="114312" hidden="1"/>
    <row r="114313" hidden="1"/>
    <row r="114314" hidden="1"/>
    <row r="114315" hidden="1"/>
    <row r="114316" hidden="1"/>
    <row r="114317" hidden="1"/>
    <row r="114318" hidden="1"/>
    <row r="114319" hidden="1"/>
    <row r="114320" hidden="1"/>
    <row r="114321" hidden="1"/>
    <row r="114322" hidden="1"/>
    <row r="114323" hidden="1"/>
    <row r="114324" hidden="1"/>
    <row r="114325" hidden="1"/>
    <row r="114326" hidden="1"/>
    <row r="114327" hidden="1"/>
    <row r="114328" hidden="1"/>
    <row r="114329" hidden="1"/>
    <row r="114330" hidden="1"/>
    <row r="114331" hidden="1"/>
    <row r="114332" hidden="1"/>
    <row r="114333" hidden="1"/>
    <row r="114334" hidden="1"/>
    <row r="114335" hidden="1"/>
    <row r="114336" hidden="1"/>
    <row r="114337" hidden="1"/>
    <row r="114338" hidden="1"/>
    <row r="114339" hidden="1"/>
    <row r="114340" hidden="1"/>
    <row r="114341" hidden="1"/>
    <row r="114342" hidden="1"/>
    <row r="114343" hidden="1"/>
    <row r="114344" hidden="1"/>
    <row r="114345" hidden="1"/>
    <row r="114346" hidden="1"/>
    <row r="114347" hidden="1"/>
    <row r="114348" hidden="1"/>
    <row r="114349" hidden="1"/>
    <row r="114350" hidden="1"/>
    <row r="114351" hidden="1"/>
    <row r="114352" hidden="1"/>
    <row r="114353" hidden="1"/>
    <row r="114354" hidden="1"/>
    <row r="114355" hidden="1"/>
    <row r="114356" hidden="1"/>
    <row r="114357" hidden="1"/>
    <row r="114358" hidden="1"/>
    <row r="114359" hidden="1"/>
    <row r="114360" hidden="1"/>
    <row r="114361" hidden="1"/>
    <row r="114362" hidden="1"/>
    <row r="114363" hidden="1"/>
    <row r="114364" hidden="1"/>
    <row r="114365" hidden="1"/>
    <row r="114366" hidden="1"/>
    <row r="114367" hidden="1"/>
    <row r="114368" hidden="1"/>
    <row r="114369" hidden="1"/>
    <row r="114370" hidden="1"/>
    <row r="114371" hidden="1"/>
    <row r="114372" hidden="1"/>
    <row r="114373" hidden="1"/>
    <row r="114374" hidden="1"/>
    <row r="114375" hidden="1"/>
    <row r="114376" hidden="1"/>
    <row r="114377" hidden="1"/>
    <row r="114378" hidden="1"/>
    <row r="114379" hidden="1"/>
    <row r="114380" hidden="1"/>
    <row r="114381" hidden="1"/>
    <row r="114382" hidden="1"/>
    <row r="114383" hidden="1"/>
    <row r="114384" hidden="1"/>
    <row r="114385" hidden="1"/>
    <row r="114386" hidden="1"/>
    <row r="114387" hidden="1"/>
    <row r="114388" hidden="1"/>
    <row r="114389" hidden="1"/>
    <row r="114390" hidden="1"/>
    <row r="114391" hidden="1"/>
    <row r="114392" hidden="1"/>
    <row r="114393" hidden="1"/>
    <row r="114394" hidden="1"/>
    <row r="114395" hidden="1"/>
    <row r="114396" hidden="1"/>
    <row r="114397" hidden="1"/>
    <row r="114398" hidden="1"/>
    <row r="114399" hidden="1"/>
    <row r="114400" hidden="1"/>
    <row r="114401" hidden="1"/>
    <row r="114402" hidden="1"/>
    <row r="114403" hidden="1"/>
    <row r="114404" hidden="1"/>
    <row r="114405" hidden="1"/>
    <row r="114406" hidden="1"/>
    <row r="114407" hidden="1"/>
    <row r="114408" hidden="1"/>
    <row r="114409" hidden="1"/>
    <row r="114410" hidden="1"/>
    <row r="114411" hidden="1"/>
    <row r="114412" hidden="1"/>
    <row r="114413" hidden="1"/>
    <row r="114414" hidden="1"/>
    <row r="114415" hidden="1"/>
    <row r="114416" hidden="1"/>
    <row r="114417" hidden="1"/>
    <row r="114418" hidden="1"/>
    <row r="114419" hidden="1"/>
    <row r="114420" hidden="1"/>
    <row r="114421" hidden="1"/>
    <row r="114422" hidden="1"/>
    <row r="114423" hidden="1"/>
    <row r="114424" hidden="1"/>
    <row r="114425" hidden="1"/>
    <row r="114426" hidden="1"/>
    <row r="114427" hidden="1"/>
    <row r="114428" hidden="1"/>
    <row r="114429" hidden="1"/>
    <row r="114430" hidden="1"/>
    <row r="114431" hidden="1"/>
    <row r="114432" hidden="1"/>
    <row r="114433" hidden="1"/>
    <row r="114434" hidden="1"/>
    <row r="114435" hidden="1"/>
    <row r="114436" hidden="1"/>
    <row r="114437" hidden="1"/>
    <row r="114438" hidden="1"/>
    <row r="114439" hidden="1"/>
    <row r="114440" hidden="1"/>
    <row r="114441" hidden="1"/>
    <row r="114442" hidden="1"/>
    <row r="114443" hidden="1"/>
    <row r="114444" hidden="1"/>
    <row r="114445" hidden="1"/>
    <row r="114446" hidden="1"/>
    <row r="114447" hidden="1"/>
    <row r="114448" hidden="1"/>
    <row r="114449" hidden="1"/>
    <row r="114450" hidden="1"/>
    <row r="114451" hidden="1"/>
    <row r="114452" hidden="1"/>
    <row r="114453" hidden="1"/>
    <row r="114454" hidden="1"/>
    <row r="114455" hidden="1"/>
    <row r="114456" hidden="1"/>
    <row r="114457" hidden="1"/>
    <row r="114458" hidden="1"/>
    <row r="114459" hidden="1"/>
    <row r="114460" hidden="1"/>
    <row r="114461" hidden="1"/>
    <row r="114462" hidden="1"/>
    <row r="114463" hidden="1"/>
    <row r="114464" hidden="1"/>
    <row r="114465" hidden="1"/>
    <row r="114466" hidden="1"/>
    <row r="114467" hidden="1"/>
    <row r="114468" hidden="1"/>
    <row r="114469" hidden="1"/>
    <row r="114470" hidden="1"/>
    <row r="114471" hidden="1"/>
    <row r="114472" hidden="1"/>
    <row r="114473" hidden="1"/>
    <row r="114474" hidden="1"/>
    <row r="114475" hidden="1"/>
    <row r="114476" hidden="1"/>
    <row r="114477" hidden="1"/>
    <row r="114478" hidden="1"/>
    <row r="114479" hidden="1"/>
    <row r="114480" hidden="1"/>
    <row r="114481" hidden="1"/>
    <row r="114482" hidden="1"/>
    <row r="114483" hidden="1"/>
    <row r="114484" hidden="1"/>
    <row r="114485" hidden="1"/>
    <row r="114486" hidden="1"/>
    <row r="114487" hidden="1"/>
    <row r="114488" hidden="1"/>
    <row r="114489" hidden="1"/>
    <row r="114490" hidden="1"/>
    <row r="114491" hidden="1"/>
    <row r="114492" hidden="1"/>
    <row r="114493" hidden="1"/>
    <row r="114494" hidden="1"/>
    <row r="114495" hidden="1"/>
    <row r="114496" hidden="1"/>
    <row r="114497" hidden="1"/>
    <row r="114498" hidden="1"/>
    <row r="114499" hidden="1"/>
    <row r="114500" hidden="1"/>
    <row r="114501" hidden="1"/>
    <row r="114502" hidden="1"/>
    <row r="114503" hidden="1"/>
    <row r="114504" hidden="1"/>
    <row r="114505" hidden="1"/>
    <row r="114506" hidden="1"/>
    <row r="114507" hidden="1"/>
    <row r="114508" hidden="1"/>
    <row r="114509" hidden="1"/>
    <row r="114510" hidden="1"/>
    <row r="114511" hidden="1"/>
    <row r="114512" hidden="1"/>
    <row r="114513" hidden="1"/>
    <row r="114514" hidden="1"/>
    <row r="114515" hidden="1"/>
    <row r="114516" hidden="1"/>
    <row r="114517" hidden="1"/>
    <row r="114518" hidden="1"/>
    <row r="114519" hidden="1"/>
    <row r="114520" hidden="1"/>
    <row r="114521" hidden="1"/>
    <row r="114522" hidden="1"/>
    <row r="114523" hidden="1"/>
    <row r="114524" hidden="1"/>
    <row r="114525" hidden="1"/>
    <row r="114526" hidden="1"/>
    <row r="114527" hidden="1"/>
    <row r="114528" hidden="1"/>
    <row r="114529" hidden="1"/>
    <row r="114530" hidden="1"/>
    <row r="114531" hidden="1"/>
    <row r="114532" hidden="1"/>
    <row r="114533" hidden="1"/>
    <row r="114534" hidden="1"/>
    <row r="114535" hidden="1"/>
    <row r="114536" hidden="1"/>
    <row r="114537" hidden="1"/>
    <row r="114538" hidden="1"/>
    <row r="114539" hidden="1"/>
    <row r="114540" hidden="1"/>
    <row r="114541" hidden="1"/>
    <row r="114542" hidden="1"/>
    <row r="114543" hidden="1"/>
    <row r="114544" hidden="1"/>
    <row r="114545" hidden="1"/>
    <row r="114546" hidden="1"/>
    <row r="114547" hidden="1"/>
    <row r="114548" hidden="1"/>
    <row r="114549" hidden="1"/>
    <row r="114550" hidden="1"/>
    <row r="114551" hidden="1"/>
    <row r="114552" hidden="1"/>
    <row r="114553" hidden="1"/>
    <row r="114554" hidden="1"/>
    <row r="114555" hidden="1"/>
    <row r="114556" hidden="1"/>
    <row r="114557" hidden="1"/>
    <row r="114558" hidden="1"/>
    <row r="114559" hidden="1"/>
    <row r="114560" hidden="1"/>
    <row r="114561" hidden="1"/>
    <row r="114562" hidden="1"/>
    <row r="114563" hidden="1"/>
    <row r="114564" hidden="1"/>
    <row r="114565" hidden="1"/>
    <row r="114566" hidden="1"/>
    <row r="114567" hidden="1"/>
    <row r="114568" hidden="1"/>
    <row r="114569" hidden="1"/>
    <row r="114570" hidden="1"/>
    <row r="114571" hidden="1"/>
    <row r="114572" hidden="1"/>
    <row r="114573" hidden="1"/>
    <row r="114574" hidden="1"/>
    <row r="114575" hidden="1"/>
    <row r="114576" hidden="1"/>
    <row r="114577" hidden="1"/>
    <row r="114578" hidden="1"/>
    <row r="114579" hidden="1"/>
    <row r="114580" hidden="1"/>
    <row r="114581" hidden="1"/>
    <row r="114582" hidden="1"/>
    <row r="114583" hidden="1"/>
    <row r="114584" hidden="1"/>
    <row r="114585" hidden="1"/>
    <row r="114586" hidden="1"/>
    <row r="114587" hidden="1"/>
    <row r="114588" hidden="1"/>
    <row r="114589" hidden="1"/>
    <row r="114590" hidden="1"/>
    <row r="114591" hidden="1"/>
    <row r="114592" hidden="1"/>
    <row r="114593" hidden="1"/>
    <row r="114594" hidden="1"/>
    <row r="114595" hidden="1"/>
    <row r="114596" hidden="1"/>
    <row r="114597" hidden="1"/>
    <row r="114598" hidden="1"/>
    <row r="114599" hidden="1"/>
    <row r="114600" hidden="1"/>
    <row r="114601" hidden="1"/>
    <row r="114602" hidden="1"/>
    <row r="114603" hidden="1"/>
    <row r="114604" hidden="1"/>
    <row r="114605" hidden="1"/>
    <row r="114606" hidden="1"/>
    <row r="114607" hidden="1"/>
    <row r="114608" hidden="1"/>
    <row r="114609" hidden="1"/>
    <row r="114610" hidden="1"/>
    <row r="114611" hidden="1"/>
    <row r="114612" hidden="1"/>
    <row r="114613" hidden="1"/>
    <row r="114614" hidden="1"/>
    <row r="114615" hidden="1"/>
    <row r="114616" hidden="1"/>
    <row r="114617" hidden="1"/>
    <row r="114618" hidden="1"/>
    <row r="114619" hidden="1"/>
    <row r="114620" hidden="1"/>
    <row r="114621" hidden="1"/>
    <row r="114622" hidden="1"/>
    <row r="114623" hidden="1"/>
    <row r="114624" hidden="1"/>
    <row r="114625" hidden="1"/>
    <row r="114626" hidden="1"/>
    <row r="114627" hidden="1"/>
    <row r="114628" hidden="1"/>
    <row r="114629" hidden="1"/>
    <row r="114630" hidden="1"/>
    <row r="114631" hidden="1"/>
    <row r="114632" hidden="1"/>
    <row r="114633" hidden="1"/>
    <row r="114634" hidden="1"/>
    <row r="114635" hidden="1"/>
    <row r="114636" hidden="1"/>
    <row r="114637" hidden="1"/>
    <row r="114638" hidden="1"/>
    <row r="114639" hidden="1"/>
    <row r="114640" hidden="1"/>
    <row r="114641" hidden="1"/>
    <row r="114642" hidden="1"/>
    <row r="114643" hidden="1"/>
    <row r="114644" hidden="1"/>
    <row r="114645" hidden="1"/>
    <row r="114646" hidden="1"/>
    <row r="114647" hidden="1"/>
    <row r="114648" hidden="1"/>
    <row r="114649" hidden="1"/>
    <row r="114650" hidden="1"/>
    <row r="114651" hidden="1"/>
    <row r="114652" hidden="1"/>
    <row r="114653" hidden="1"/>
    <row r="114654" hidden="1"/>
    <row r="114655" hidden="1"/>
    <row r="114656" hidden="1"/>
    <row r="114657" hidden="1"/>
    <row r="114658" hidden="1"/>
    <row r="114659" hidden="1"/>
    <row r="114660" hidden="1"/>
    <row r="114661" hidden="1"/>
    <row r="114662" hidden="1"/>
    <row r="114663" hidden="1"/>
    <row r="114664" hidden="1"/>
    <row r="114665" hidden="1"/>
    <row r="114666" hidden="1"/>
    <row r="114667" hidden="1"/>
    <row r="114668" hidden="1"/>
    <row r="114669" hidden="1"/>
    <row r="114670" hidden="1"/>
    <row r="114671" hidden="1"/>
    <row r="114672" hidden="1"/>
    <row r="114673" hidden="1"/>
    <row r="114674" hidden="1"/>
    <row r="114675" hidden="1"/>
    <row r="114676" hidden="1"/>
    <row r="114677" hidden="1"/>
    <row r="114678" hidden="1"/>
    <row r="114679" hidden="1"/>
    <row r="114680" hidden="1"/>
    <row r="114681" hidden="1"/>
    <row r="114682" hidden="1"/>
    <row r="114683" hidden="1"/>
    <row r="114684" hidden="1"/>
    <row r="114685" hidden="1"/>
    <row r="114686" hidden="1"/>
    <row r="114687" hidden="1"/>
    <row r="114688" hidden="1"/>
    <row r="114689" hidden="1"/>
    <row r="114690" hidden="1"/>
    <row r="114691" hidden="1"/>
    <row r="114692" hidden="1"/>
    <row r="114693" hidden="1"/>
    <row r="114694" hidden="1"/>
    <row r="114695" hidden="1"/>
    <row r="114696" hidden="1"/>
    <row r="114697" hidden="1"/>
    <row r="114698" hidden="1"/>
    <row r="114699" hidden="1"/>
    <row r="114700" hidden="1"/>
    <row r="114701" hidden="1"/>
    <row r="114702" hidden="1"/>
    <row r="114703" hidden="1"/>
    <row r="114704" hidden="1"/>
    <row r="114705" hidden="1"/>
    <row r="114706" hidden="1"/>
    <row r="114707" hidden="1"/>
    <row r="114708" hidden="1"/>
    <row r="114709" hidden="1"/>
    <row r="114710" hidden="1"/>
    <row r="114711" hidden="1"/>
    <row r="114712" hidden="1"/>
    <row r="114713" hidden="1"/>
    <row r="114714" hidden="1"/>
    <row r="114715" hidden="1"/>
    <row r="114716" hidden="1"/>
    <row r="114717" hidden="1"/>
    <row r="114718" hidden="1"/>
    <row r="114719" hidden="1"/>
    <row r="114720" hidden="1"/>
    <row r="114721" hidden="1"/>
    <row r="114722" hidden="1"/>
    <row r="114723" hidden="1"/>
    <row r="114724" hidden="1"/>
    <row r="114725" hidden="1"/>
    <row r="114726" hidden="1"/>
    <row r="114727" hidden="1"/>
    <row r="114728" hidden="1"/>
    <row r="114729" hidden="1"/>
    <row r="114730" hidden="1"/>
    <row r="114731" hidden="1"/>
    <row r="114732" hidden="1"/>
    <row r="114733" hidden="1"/>
    <row r="114734" hidden="1"/>
    <row r="114735" hidden="1"/>
    <row r="114736" hidden="1"/>
    <row r="114737" hidden="1"/>
    <row r="114738" hidden="1"/>
    <row r="114739" hidden="1"/>
    <row r="114740" hidden="1"/>
    <row r="114741" hidden="1"/>
    <row r="114742" hidden="1"/>
    <row r="114743" hidden="1"/>
    <row r="114744" hidden="1"/>
    <row r="114745" hidden="1"/>
    <row r="114746" hidden="1"/>
    <row r="114747" hidden="1"/>
    <row r="114748" hidden="1"/>
    <row r="114749" hidden="1"/>
    <row r="114750" hidden="1"/>
    <row r="114751" hidden="1"/>
    <row r="114752" hidden="1"/>
    <row r="114753" hidden="1"/>
    <row r="114754" hidden="1"/>
    <row r="114755" hidden="1"/>
    <row r="114756" hidden="1"/>
    <row r="114757" hidden="1"/>
    <row r="114758" hidden="1"/>
    <row r="114759" hidden="1"/>
    <row r="114760" hidden="1"/>
    <row r="114761" hidden="1"/>
    <row r="114762" hidden="1"/>
    <row r="114763" hidden="1"/>
    <row r="114764" hidden="1"/>
    <row r="114765" hidden="1"/>
    <row r="114766" hidden="1"/>
    <row r="114767" hidden="1"/>
    <row r="114768" hidden="1"/>
    <row r="114769" hidden="1"/>
    <row r="114770" hidden="1"/>
    <row r="114771" hidden="1"/>
    <row r="114772" hidden="1"/>
    <row r="114773" hidden="1"/>
    <row r="114774" hidden="1"/>
    <row r="114775" hidden="1"/>
    <row r="114776" hidden="1"/>
    <row r="114777" hidden="1"/>
    <row r="114778" hidden="1"/>
    <row r="114779" hidden="1"/>
    <row r="114780" hidden="1"/>
    <row r="114781" hidden="1"/>
    <row r="114782" hidden="1"/>
    <row r="114783" hidden="1"/>
    <row r="114784" hidden="1"/>
    <row r="114785" hidden="1"/>
    <row r="114786" hidden="1"/>
    <row r="114787" hidden="1"/>
    <row r="114788" hidden="1"/>
    <row r="114789" hidden="1"/>
    <row r="114790" hidden="1"/>
    <row r="114791" hidden="1"/>
    <row r="114792" hidden="1"/>
    <row r="114793" hidden="1"/>
    <row r="114794" hidden="1"/>
    <row r="114795" hidden="1"/>
    <row r="114796" hidden="1"/>
    <row r="114797" hidden="1"/>
    <row r="114798" hidden="1"/>
    <row r="114799" hidden="1"/>
    <row r="114800" hidden="1"/>
    <row r="114801" hidden="1"/>
    <row r="114802" hidden="1"/>
    <row r="114803" hidden="1"/>
    <row r="114804" hidden="1"/>
    <row r="114805" hidden="1"/>
    <row r="114806" hidden="1"/>
    <row r="114807" hidden="1"/>
    <row r="114808" hidden="1"/>
    <row r="114809" hidden="1"/>
    <row r="114810" hidden="1"/>
    <row r="114811" hidden="1"/>
    <row r="114812" hidden="1"/>
    <row r="114813" hidden="1"/>
    <row r="114814" hidden="1"/>
    <row r="114815" hidden="1"/>
    <row r="114816" hidden="1"/>
    <row r="114817" hidden="1"/>
    <row r="114818" hidden="1"/>
    <row r="114819" hidden="1"/>
    <row r="114820" hidden="1"/>
    <row r="114821" hidden="1"/>
    <row r="114822" hidden="1"/>
    <row r="114823" hidden="1"/>
    <row r="114824" hidden="1"/>
    <row r="114825" hidden="1"/>
    <row r="114826" hidden="1"/>
    <row r="114827" hidden="1"/>
    <row r="114828" hidden="1"/>
    <row r="114829" hidden="1"/>
    <row r="114830" hidden="1"/>
    <row r="114831" hidden="1"/>
    <row r="114832" hidden="1"/>
    <row r="114833" hidden="1"/>
    <row r="114834" hidden="1"/>
    <row r="114835" hidden="1"/>
    <row r="114836" hidden="1"/>
    <row r="114837" hidden="1"/>
    <row r="114838" hidden="1"/>
    <row r="114839" hidden="1"/>
    <row r="114840" hidden="1"/>
    <row r="114841" hidden="1"/>
    <row r="114842" hidden="1"/>
    <row r="114843" hidden="1"/>
    <row r="114844" hidden="1"/>
    <row r="114845" hidden="1"/>
    <row r="114846" hidden="1"/>
    <row r="114847" hidden="1"/>
    <row r="114848" hidden="1"/>
    <row r="114849" hidden="1"/>
    <row r="114850" hidden="1"/>
    <row r="114851" hidden="1"/>
    <row r="114852" hidden="1"/>
    <row r="114853" hidden="1"/>
    <row r="114854" hidden="1"/>
    <row r="114855" hidden="1"/>
    <row r="114856" hidden="1"/>
    <row r="114857" hidden="1"/>
    <row r="114858" hidden="1"/>
    <row r="114859" hidden="1"/>
    <row r="114860" hidden="1"/>
    <row r="114861" hidden="1"/>
    <row r="114862" hidden="1"/>
    <row r="114863" hidden="1"/>
    <row r="114864" hidden="1"/>
    <row r="114865" hidden="1"/>
    <row r="114866" hidden="1"/>
    <row r="114867" hidden="1"/>
    <row r="114868" hidden="1"/>
    <row r="114869" hidden="1"/>
    <row r="114870" hidden="1"/>
    <row r="114871" hidden="1"/>
    <row r="114872" hidden="1"/>
    <row r="114873" hidden="1"/>
    <row r="114874" hidden="1"/>
    <row r="114875" hidden="1"/>
    <row r="114876" hidden="1"/>
    <row r="114877" hidden="1"/>
    <row r="114878" hidden="1"/>
    <row r="114879" hidden="1"/>
    <row r="114880" hidden="1"/>
    <row r="114881" hidden="1"/>
    <row r="114882" hidden="1"/>
    <row r="114883" hidden="1"/>
    <row r="114884" hidden="1"/>
    <row r="114885" hidden="1"/>
    <row r="114886" hidden="1"/>
    <row r="114887" hidden="1"/>
    <row r="114888" hidden="1"/>
    <row r="114889" hidden="1"/>
    <row r="114890" hidden="1"/>
    <row r="114891" hidden="1"/>
    <row r="114892" hidden="1"/>
    <row r="114893" hidden="1"/>
    <row r="114894" hidden="1"/>
    <row r="114895" hidden="1"/>
    <row r="114896" hidden="1"/>
    <row r="114897" hidden="1"/>
    <row r="114898" hidden="1"/>
    <row r="114899" hidden="1"/>
    <row r="114900" hidden="1"/>
    <row r="114901" hidden="1"/>
    <row r="114902" hidden="1"/>
    <row r="114903" hidden="1"/>
    <row r="114904" hidden="1"/>
    <row r="114905" hidden="1"/>
    <row r="114906" hidden="1"/>
    <row r="114907" hidden="1"/>
    <row r="114908" hidden="1"/>
    <row r="114909" hidden="1"/>
    <row r="114910" hidden="1"/>
    <row r="114911" hidden="1"/>
    <row r="114912" hidden="1"/>
    <row r="114913" hidden="1"/>
    <row r="114914" hidden="1"/>
    <row r="114915" hidden="1"/>
    <row r="114916" hidden="1"/>
    <row r="114917" hidden="1"/>
    <row r="114918" hidden="1"/>
    <row r="114919" hidden="1"/>
    <row r="114920" hidden="1"/>
    <row r="114921" hidden="1"/>
    <row r="114922" hidden="1"/>
    <row r="114923" hidden="1"/>
    <row r="114924" hidden="1"/>
    <row r="114925" hidden="1"/>
    <row r="114926" hidden="1"/>
    <row r="114927" hidden="1"/>
    <row r="114928" hidden="1"/>
    <row r="114929" hidden="1"/>
    <row r="114930" hidden="1"/>
    <row r="114931" hidden="1"/>
    <row r="114932" hidden="1"/>
    <row r="114933" hidden="1"/>
    <row r="114934" hidden="1"/>
    <row r="114935" hidden="1"/>
    <row r="114936" hidden="1"/>
    <row r="114937" hidden="1"/>
    <row r="114938" hidden="1"/>
    <row r="114939" hidden="1"/>
    <row r="114940" hidden="1"/>
    <row r="114941" hidden="1"/>
    <row r="114942" hidden="1"/>
    <row r="114943" hidden="1"/>
    <row r="114944" hidden="1"/>
    <row r="114945" hidden="1"/>
    <row r="114946" hidden="1"/>
    <row r="114947" hidden="1"/>
    <row r="114948" hidden="1"/>
    <row r="114949" hidden="1"/>
    <row r="114950" hidden="1"/>
    <row r="114951" hidden="1"/>
    <row r="114952" hidden="1"/>
    <row r="114953" hidden="1"/>
    <row r="114954" hidden="1"/>
    <row r="114955" hidden="1"/>
    <row r="114956" hidden="1"/>
    <row r="114957" hidden="1"/>
    <row r="114958" hidden="1"/>
    <row r="114959" hidden="1"/>
    <row r="114960" hidden="1"/>
    <row r="114961" hidden="1"/>
    <row r="114962" hidden="1"/>
    <row r="114963" hidden="1"/>
    <row r="114964" hidden="1"/>
    <row r="114965" hidden="1"/>
    <row r="114966" hidden="1"/>
    <row r="114967" hidden="1"/>
    <row r="114968" hidden="1"/>
    <row r="114969" hidden="1"/>
    <row r="114970" hidden="1"/>
    <row r="114971" hidden="1"/>
    <row r="114972" hidden="1"/>
    <row r="114973" hidden="1"/>
    <row r="114974" hidden="1"/>
    <row r="114975" hidden="1"/>
    <row r="114976" hidden="1"/>
    <row r="114977" hidden="1"/>
    <row r="114978" hidden="1"/>
    <row r="114979" hidden="1"/>
    <row r="114980" hidden="1"/>
    <row r="114981" hidden="1"/>
    <row r="114982" hidden="1"/>
    <row r="114983" hidden="1"/>
    <row r="114984" hidden="1"/>
    <row r="114985" hidden="1"/>
    <row r="114986" hidden="1"/>
    <row r="114987" hidden="1"/>
    <row r="114988" hidden="1"/>
    <row r="114989" hidden="1"/>
    <row r="114990" hidden="1"/>
    <row r="114991" hidden="1"/>
    <row r="114992" hidden="1"/>
    <row r="114993" hidden="1"/>
    <row r="114994" hidden="1"/>
    <row r="114995" hidden="1"/>
    <row r="114996" hidden="1"/>
    <row r="114997" hidden="1"/>
    <row r="114998" hidden="1"/>
    <row r="114999" hidden="1"/>
    <row r="115000" hidden="1"/>
    <row r="115001" hidden="1"/>
    <row r="115002" hidden="1"/>
    <row r="115003" hidden="1"/>
    <row r="115004" hidden="1"/>
    <row r="115005" hidden="1"/>
    <row r="115006" hidden="1"/>
    <row r="115007" hidden="1"/>
    <row r="115008" hidden="1"/>
    <row r="115009" hidden="1"/>
    <row r="115010" hidden="1"/>
    <row r="115011" hidden="1"/>
    <row r="115012" hidden="1"/>
    <row r="115013" hidden="1"/>
    <row r="115014" hidden="1"/>
    <row r="115015" hidden="1"/>
    <row r="115016" hidden="1"/>
    <row r="115017" hidden="1"/>
    <row r="115018" hidden="1"/>
    <row r="115019" hidden="1"/>
    <row r="115020" hidden="1"/>
    <row r="115021" hidden="1"/>
    <row r="115022" hidden="1"/>
    <row r="115023" hidden="1"/>
    <row r="115024" hidden="1"/>
    <row r="115025" hidden="1"/>
    <row r="115026" hidden="1"/>
    <row r="115027" hidden="1"/>
    <row r="115028" hidden="1"/>
    <row r="115029" hidden="1"/>
    <row r="115030" hidden="1"/>
    <row r="115031" hidden="1"/>
    <row r="115032" hidden="1"/>
    <row r="115033" hidden="1"/>
    <row r="115034" hidden="1"/>
    <row r="115035" hidden="1"/>
    <row r="115036" hidden="1"/>
    <row r="115037" hidden="1"/>
    <row r="115038" hidden="1"/>
    <row r="115039" hidden="1"/>
    <row r="115040" hidden="1"/>
    <row r="115041" hidden="1"/>
    <row r="115042" hidden="1"/>
    <row r="115043" hidden="1"/>
    <row r="115044" hidden="1"/>
    <row r="115045" hidden="1"/>
    <row r="115046" hidden="1"/>
    <row r="115047" hidden="1"/>
    <row r="115048" hidden="1"/>
    <row r="115049" hidden="1"/>
    <row r="115050" hidden="1"/>
    <row r="115051" hidden="1"/>
    <row r="115052" hidden="1"/>
    <row r="115053" hidden="1"/>
    <row r="115054" hidden="1"/>
    <row r="115055" hidden="1"/>
    <row r="115056" hidden="1"/>
    <row r="115057" hidden="1"/>
    <row r="115058" hidden="1"/>
    <row r="115059" hidden="1"/>
    <row r="115060" hidden="1"/>
    <row r="115061" hidden="1"/>
    <row r="115062" hidden="1"/>
    <row r="115063" hidden="1"/>
    <row r="115064" hidden="1"/>
    <row r="115065" hidden="1"/>
    <row r="115066" hidden="1"/>
    <row r="115067" hidden="1"/>
    <row r="115068" hidden="1"/>
    <row r="115069" hidden="1"/>
    <row r="115070" hidden="1"/>
    <row r="115071" hidden="1"/>
    <row r="115072" hidden="1"/>
    <row r="115073" hidden="1"/>
    <row r="115074" hidden="1"/>
    <row r="115075" hidden="1"/>
    <row r="115076" hidden="1"/>
    <row r="115077" hidden="1"/>
    <row r="115078" hidden="1"/>
    <row r="115079" hidden="1"/>
    <row r="115080" hidden="1"/>
    <row r="115081" hidden="1"/>
    <row r="115082" hidden="1"/>
    <row r="115083" hidden="1"/>
    <row r="115084" hidden="1"/>
    <row r="115085" hidden="1"/>
    <row r="115086" hidden="1"/>
    <row r="115087" hidden="1"/>
    <row r="115088" hidden="1"/>
    <row r="115089" hidden="1"/>
    <row r="115090" hidden="1"/>
    <row r="115091" hidden="1"/>
    <row r="115092" hidden="1"/>
    <row r="115093" hidden="1"/>
    <row r="115094" hidden="1"/>
    <row r="115095" hidden="1"/>
    <row r="115096" hidden="1"/>
    <row r="115097" hidden="1"/>
    <row r="115098" hidden="1"/>
    <row r="115099" hidden="1"/>
    <row r="115100" hidden="1"/>
    <row r="115101" hidden="1"/>
    <row r="115102" hidden="1"/>
    <row r="115103" hidden="1"/>
    <row r="115104" hidden="1"/>
    <row r="115105" hidden="1"/>
    <row r="115106" hidden="1"/>
    <row r="115107" hidden="1"/>
    <row r="115108" hidden="1"/>
    <row r="115109" hidden="1"/>
    <row r="115110" hidden="1"/>
    <row r="115111" hidden="1"/>
    <row r="115112" hidden="1"/>
    <row r="115113" hidden="1"/>
    <row r="115114" hidden="1"/>
    <row r="115115" hidden="1"/>
    <row r="115116" hidden="1"/>
    <row r="115117" hidden="1"/>
    <row r="115118" hidden="1"/>
    <row r="115119" hidden="1"/>
    <row r="115120" hidden="1"/>
    <row r="115121" hidden="1"/>
    <row r="115122" hidden="1"/>
    <row r="115123" hidden="1"/>
    <row r="115124" hidden="1"/>
    <row r="115125" hidden="1"/>
    <row r="115126" hidden="1"/>
    <row r="115127" hidden="1"/>
    <row r="115128" hidden="1"/>
    <row r="115129" hidden="1"/>
    <row r="115130" hidden="1"/>
    <row r="115131" hidden="1"/>
    <row r="115132" hidden="1"/>
    <row r="115133" hidden="1"/>
    <row r="115134" hidden="1"/>
    <row r="115135" hidden="1"/>
    <row r="115136" hidden="1"/>
    <row r="115137" hidden="1"/>
    <row r="115138" hidden="1"/>
    <row r="115139" hidden="1"/>
    <row r="115140" hidden="1"/>
    <row r="115141" hidden="1"/>
    <row r="115142" hidden="1"/>
    <row r="115143" hidden="1"/>
    <row r="115144" hidden="1"/>
    <row r="115145" hidden="1"/>
    <row r="115146" hidden="1"/>
    <row r="115147" hidden="1"/>
    <row r="115148" hidden="1"/>
    <row r="115149" hidden="1"/>
    <row r="115150" hidden="1"/>
    <row r="115151" hidden="1"/>
    <row r="115152" hidden="1"/>
    <row r="115153" hidden="1"/>
    <row r="115154" hidden="1"/>
    <row r="115155" hidden="1"/>
    <row r="115156" hidden="1"/>
    <row r="115157" hidden="1"/>
    <row r="115158" hidden="1"/>
    <row r="115159" hidden="1"/>
    <row r="115160" hidden="1"/>
    <row r="115161" hidden="1"/>
    <row r="115162" hidden="1"/>
    <row r="115163" hidden="1"/>
    <row r="115164" hidden="1"/>
    <row r="115165" hidden="1"/>
    <row r="115166" hidden="1"/>
    <row r="115167" hidden="1"/>
    <row r="115168" hidden="1"/>
    <row r="115169" hidden="1"/>
    <row r="115170" hidden="1"/>
    <row r="115171" hidden="1"/>
    <row r="115172" hidden="1"/>
    <row r="115173" hidden="1"/>
    <row r="115174" hidden="1"/>
    <row r="115175" hidden="1"/>
    <row r="115176" hidden="1"/>
    <row r="115177" hidden="1"/>
    <row r="115178" hidden="1"/>
    <row r="115179" hidden="1"/>
    <row r="115180" hidden="1"/>
    <row r="115181" hidden="1"/>
    <row r="115182" hidden="1"/>
    <row r="115183" hidden="1"/>
    <row r="115184" hidden="1"/>
    <row r="115185" hidden="1"/>
    <row r="115186" hidden="1"/>
    <row r="115187" hidden="1"/>
    <row r="115188" hidden="1"/>
    <row r="115189" hidden="1"/>
    <row r="115190" hidden="1"/>
    <row r="115191" hidden="1"/>
    <row r="115192" hidden="1"/>
    <row r="115193" hidden="1"/>
    <row r="115194" hidden="1"/>
    <row r="115195" hidden="1"/>
    <row r="115196" hidden="1"/>
    <row r="115197" hidden="1"/>
    <row r="115198" hidden="1"/>
    <row r="115199" hidden="1"/>
    <row r="115200" hidden="1"/>
    <row r="115201" hidden="1"/>
    <row r="115202" hidden="1"/>
    <row r="115203" hidden="1"/>
    <row r="115204" hidden="1"/>
    <row r="115205" hidden="1"/>
    <row r="115206" hidden="1"/>
    <row r="115207" hidden="1"/>
    <row r="115208" hidden="1"/>
    <row r="115209" hidden="1"/>
    <row r="115210" hidden="1"/>
    <row r="115211" hidden="1"/>
    <row r="115212" hidden="1"/>
    <row r="115213" hidden="1"/>
    <row r="115214" hidden="1"/>
    <row r="115215" hidden="1"/>
    <row r="115216" hidden="1"/>
    <row r="115217" hidden="1"/>
    <row r="115218" hidden="1"/>
    <row r="115219" hidden="1"/>
    <row r="115220" hidden="1"/>
    <row r="115221" hidden="1"/>
    <row r="115222" hidden="1"/>
    <row r="115223" hidden="1"/>
    <row r="115224" hidden="1"/>
    <row r="115225" hidden="1"/>
    <row r="115226" hidden="1"/>
    <row r="115227" hidden="1"/>
    <row r="115228" hidden="1"/>
    <row r="115229" hidden="1"/>
    <row r="115230" hidden="1"/>
    <row r="115231" hidden="1"/>
    <row r="115232" hidden="1"/>
    <row r="115233" hidden="1"/>
    <row r="115234" hidden="1"/>
    <row r="115235" hidden="1"/>
    <row r="115236" hidden="1"/>
    <row r="115237" hidden="1"/>
    <row r="115238" hidden="1"/>
    <row r="115239" hidden="1"/>
    <row r="115240" hidden="1"/>
    <row r="115241" hidden="1"/>
    <row r="115242" hidden="1"/>
    <row r="115243" hidden="1"/>
    <row r="115244" hidden="1"/>
    <row r="115245" hidden="1"/>
    <row r="115246" hidden="1"/>
    <row r="115247" hidden="1"/>
    <row r="115248" hidden="1"/>
    <row r="115249" hidden="1"/>
    <row r="115250" hidden="1"/>
    <row r="115251" hidden="1"/>
    <row r="115252" hidden="1"/>
    <row r="115253" hidden="1"/>
    <row r="115254" hidden="1"/>
    <row r="115255" hidden="1"/>
    <row r="115256" hidden="1"/>
    <row r="115257" hidden="1"/>
    <row r="115258" hidden="1"/>
    <row r="115259" hidden="1"/>
    <row r="115260" hidden="1"/>
    <row r="115261" hidden="1"/>
    <row r="115262" hidden="1"/>
    <row r="115263" hidden="1"/>
    <row r="115264" hidden="1"/>
    <row r="115265" hidden="1"/>
    <row r="115266" hidden="1"/>
    <row r="115267" hidden="1"/>
    <row r="115268" hidden="1"/>
    <row r="115269" hidden="1"/>
    <row r="115270" hidden="1"/>
    <row r="115271" hidden="1"/>
    <row r="115272" hidden="1"/>
    <row r="115273" hidden="1"/>
    <row r="115274" hidden="1"/>
    <row r="115275" hidden="1"/>
    <row r="115276" hidden="1"/>
    <row r="115277" hidden="1"/>
    <row r="115278" hidden="1"/>
    <row r="115279" hidden="1"/>
    <row r="115280" hidden="1"/>
    <row r="115281" hidden="1"/>
    <row r="115282" hidden="1"/>
    <row r="115283" hidden="1"/>
    <row r="115284" hidden="1"/>
    <row r="115285" hidden="1"/>
    <row r="115286" hidden="1"/>
    <row r="115287" hidden="1"/>
    <row r="115288" hidden="1"/>
    <row r="115289" hidden="1"/>
    <row r="115290" hidden="1"/>
    <row r="115291" hidden="1"/>
    <row r="115292" hidden="1"/>
    <row r="115293" hidden="1"/>
    <row r="115294" hidden="1"/>
    <row r="115295" hidden="1"/>
    <row r="115296" hidden="1"/>
    <row r="115297" hidden="1"/>
    <row r="115298" hidden="1"/>
    <row r="115299" hidden="1"/>
    <row r="115300" hidden="1"/>
    <row r="115301" hidden="1"/>
    <row r="115302" hidden="1"/>
    <row r="115303" hidden="1"/>
    <row r="115304" hidden="1"/>
    <row r="115305" hidden="1"/>
    <row r="115306" hidden="1"/>
    <row r="115307" hidden="1"/>
    <row r="115308" hidden="1"/>
    <row r="115309" hidden="1"/>
    <row r="115310" hidden="1"/>
    <row r="115311" hidden="1"/>
    <row r="115312" hidden="1"/>
    <row r="115313" hidden="1"/>
    <row r="115314" hidden="1"/>
    <row r="115315" hidden="1"/>
    <row r="115316" hidden="1"/>
    <row r="115317" hidden="1"/>
    <row r="115318" hidden="1"/>
    <row r="115319" hidden="1"/>
    <row r="115320" hidden="1"/>
    <row r="115321" hidden="1"/>
    <row r="115322" hidden="1"/>
    <row r="115323" hidden="1"/>
    <row r="115324" hidden="1"/>
    <row r="115325" hidden="1"/>
    <row r="115326" hidden="1"/>
    <row r="115327" hidden="1"/>
    <row r="115328" hidden="1"/>
    <row r="115329" hidden="1"/>
    <row r="115330" hidden="1"/>
    <row r="115331" hidden="1"/>
    <row r="115332" hidden="1"/>
    <row r="115333" hidden="1"/>
    <row r="115334" hidden="1"/>
    <row r="115335" hidden="1"/>
    <row r="115336" hidden="1"/>
    <row r="115337" hidden="1"/>
    <row r="115338" hidden="1"/>
    <row r="115339" hidden="1"/>
    <row r="115340" hidden="1"/>
    <row r="115341" hidden="1"/>
    <row r="115342" hidden="1"/>
    <row r="115343" hidden="1"/>
    <row r="115344" hidden="1"/>
    <row r="115345" hidden="1"/>
    <row r="115346" hidden="1"/>
    <row r="115347" hidden="1"/>
    <row r="115348" hidden="1"/>
    <row r="115349" hidden="1"/>
    <row r="115350" hidden="1"/>
    <row r="115351" hidden="1"/>
    <row r="115352" hidden="1"/>
    <row r="115353" hidden="1"/>
    <row r="115354" hidden="1"/>
    <row r="115355" hidden="1"/>
    <row r="115356" hidden="1"/>
    <row r="115357" hidden="1"/>
    <row r="115358" hidden="1"/>
    <row r="115359" hidden="1"/>
    <row r="115360" hidden="1"/>
    <row r="115361" hidden="1"/>
    <row r="115362" hidden="1"/>
    <row r="115363" hidden="1"/>
    <row r="115364" hidden="1"/>
    <row r="115365" hidden="1"/>
    <row r="115366" hidden="1"/>
    <row r="115367" hidden="1"/>
    <row r="115368" hidden="1"/>
    <row r="115369" hidden="1"/>
    <row r="115370" hidden="1"/>
    <row r="115371" hidden="1"/>
    <row r="115372" hidden="1"/>
    <row r="115373" hidden="1"/>
    <row r="115374" hidden="1"/>
    <row r="115375" hidden="1"/>
    <row r="115376" hidden="1"/>
    <row r="115377" hidden="1"/>
    <row r="115378" hidden="1"/>
    <row r="115379" hidden="1"/>
    <row r="115380" hidden="1"/>
    <row r="115381" hidden="1"/>
    <row r="115382" hidden="1"/>
    <row r="115383" hidden="1"/>
    <row r="115384" hidden="1"/>
    <row r="115385" hidden="1"/>
    <row r="115386" hidden="1"/>
    <row r="115387" hidden="1"/>
    <row r="115388" hidden="1"/>
    <row r="115389" hidden="1"/>
    <row r="115390" hidden="1"/>
    <row r="115391" hidden="1"/>
    <row r="115392" hidden="1"/>
    <row r="115393" hidden="1"/>
    <row r="115394" hidden="1"/>
    <row r="115395" hidden="1"/>
    <row r="115396" hidden="1"/>
    <row r="115397" hidden="1"/>
    <row r="115398" hidden="1"/>
    <row r="115399" hidden="1"/>
    <row r="115400" hidden="1"/>
    <row r="115401" hidden="1"/>
    <row r="115402" hidden="1"/>
    <row r="115403" hidden="1"/>
    <row r="115404" hidden="1"/>
    <row r="115405" hidden="1"/>
    <row r="115406" hidden="1"/>
    <row r="115407" hidden="1"/>
    <row r="115408" hidden="1"/>
    <row r="115409" hidden="1"/>
    <row r="115410" hidden="1"/>
    <row r="115411" hidden="1"/>
    <row r="115412" hidden="1"/>
    <row r="115413" hidden="1"/>
    <row r="115414" hidden="1"/>
    <row r="115415" hidden="1"/>
    <row r="115416" hidden="1"/>
    <row r="115417" hidden="1"/>
    <row r="115418" hidden="1"/>
    <row r="115419" hidden="1"/>
    <row r="115420" hidden="1"/>
    <row r="115421" hidden="1"/>
    <row r="115422" hidden="1"/>
    <row r="115423" hidden="1"/>
    <row r="115424" hidden="1"/>
    <row r="115425" hidden="1"/>
    <row r="115426" hidden="1"/>
    <row r="115427" hidden="1"/>
    <row r="115428" hidden="1"/>
    <row r="115429" hidden="1"/>
    <row r="115430" hidden="1"/>
    <row r="115431" hidden="1"/>
    <row r="115432" hidden="1"/>
    <row r="115433" hidden="1"/>
    <row r="115434" hidden="1"/>
    <row r="115435" hidden="1"/>
    <row r="115436" hidden="1"/>
    <row r="115437" hidden="1"/>
    <row r="115438" hidden="1"/>
    <row r="115439" hidden="1"/>
    <row r="115440" hidden="1"/>
    <row r="115441" hidden="1"/>
    <row r="115442" hidden="1"/>
    <row r="115443" hidden="1"/>
    <row r="115444" hidden="1"/>
    <row r="115445" hidden="1"/>
    <row r="115446" hidden="1"/>
    <row r="115447" hidden="1"/>
    <row r="115448" hidden="1"/>
    <row r="115449" hidden="1"/>
    <row r="115450" hidden="1"/>
    <row r="115451" hidden="1"/>
    <row r="115452" hidden="1"/>
    <row r="115453" hidden="1"/>
    <row r="115454" hidden="1"/>
    <row r="115455" hidden="1"/>
    <row r="115456" hidden="1"/>
    <row r="115457" hidden="1"/>
    <row r="115458" hidden="1"/>
    <row r="115459" hidden="1"/>
    <row r="115460" hidden="1"/>
    <row r="115461" hidden="1"/>
    <row r="115462" hidden="1"/>
    <row r="115463" hidden="1"/>
    <row r="115464" hidden="1"/>
    <row r="115465" hidden="1"/>
    <row r="115466" hidden="1"/>
    <row r="115467" hidden="1"/>
    <row r="115468" hidden="1"/>
    <row r="115469" hidden="1"/>
    <row r="115470" hidden="1"/>
    <row r="115471" hidden="1"/>
    <row r="115472" hidden="1"/>
    <row r="115473" hidden="1"/>
    <row r="115474" hidden="1"/>
    <row r="115475" hidden="1"/>
    <row r="115476" hidden="1"/>
    <row r="115477" hidden="1"/>
    <row r="115478" hidden="1"/>
    <row r="115479" hidden="1"/>
    <row r="115480" hidden="1"/>
    <row r="115481" hidden="1"/>
    <row r="115482" hidden="1"/>
    <row r="115483" hidden="1"/>
    <row r="115484" hidden="1"/>
    <row r="115485" hidden="1"/>
    <row r="115486" hidden="1"/>
    <row r="115487" hidden="1"/>
    <row r="115488" hidden="1"/>
    <row r="115489" hidden="1"/>
    <row r="115490" hidden="1"/>
    <row r="115491" hidden="1"/>
    <row r="115492" hidden="1"/>
    <row r="115493" hidden="1"/>
    <row r="115494" hidden="1"/>
    <row r="115495" hidden="1"/>
    <row r="115496" hidden="1"/>
    <row r="115497" hidden="1"/>
    <row r="115498" hidden="1"/>
    <row r="115499" hidden="1"/>
    <row r="115500" hidden="1"/>
    <row r="115501" hidden="1"/>
    <row r="115502" hidden="1"/>
    <row r="115503" hidden="1"/>
    <row r="115504" hidden="1"/>
    <row r="115505" hidden="1"/>
    <row r="115506" hidden="1"/>
    <row r="115507" hidden="1"/>
    <row r="115508" hidden="1"/>
    <row r="115509" hidden="1"/>
    <row r="115510" hidden="1"/>
    <row r="115511" hidden="1"/>
    <row r="115512" hidden="1"/>
    <row r="115513" hidden="1"/>
    <row r="115514" hidden="1"/>
    <row r="115515" hidden="1"/>
    <row r="115516" hidden="1"/>
    <row r="115517" hidden="1"/>
    <row r="115518" hidden="1"/>
    <row r="115519" hidden="1"/>
    <row r="115520" hidden="1"/>
    <row r="115521" hidden="1"/>
    <row r="115522" hidden="1"/>
    <row r="115523" hidden="1"/>
    <row r="115524" hidden="1"/>
    <row r="115525" hidden="1"/>
    <row r="115526" hidden="1"/>
    <row r="115527" hidden="1"/>
    <row r="115528" hidden="1"/>
    <row r="115529" hidden="1"/>
    <row r="115530" hidden="1"/>
    <row r="115531" hidden="1"/>
    <row r="115532" hidden="1"/>
    <row r="115533" hidden="1"/>
    <row r="115534" hidden="1"/>
    <row r="115535" hidden="1"/>
    <row r="115536" hidden="1"/>
    <row r="115537" hidden="1"/>
    <row r="115538" hidden="1"/>
    <row r="115539" hidden="1"/>
    <row r="115540" hidden="1"/>
    <row r="115541" hidden="1"/>
    <row r="115542" hidden="1"/>
    <row r="115543" hidden="1"/>
    <row r="115544" hidden="1"/>
    <row r="115545" hidden="1"/>
    <row r="115546" hidden="1"/>
    <row r="115547" hidden="1"/>
    <row r="115548" hidden="1"/>
    <row r="115549" hidden="1"/>
    <row r="115550" hidden="1"/>
    <row r="115551" hidden="1"/>
    <row r="115552" hidden="1"/>
    <row r="115553" hidden="1"/>
    <row r="115554" hidden="1"/>
    <row r="115555" hidden="1"/>
    <row r="115556" hidden="1"/>
    <row r="115557" hidden="1"/>
    <row r="115558" hidden="1"/>
    <row r="115559" hidden="1"/>
    <row r="115560" hidden="1"/>
    <row r="115561" hidden="1"/>
    <row r="115562" hidden="1"/>
    <row r="115563" hidden="1"/>
    <row r="115564" hidden="1"/>
    <row r="115565" hidden="1"/>
    <row r="115566" hidden="1"/>
    <row r="115567" hidden="1"/>
    <row r="115568" hidden="1"/>
    <row r="115569" hidden="1"/>
    <row r="115570" hidden="1"/>
    <row r="115571" hidden="1"/>
    <row r="115572" hidden="1"/>
    <row r="115573" hidden="1"/>
    <row r="115574" hidden="1"/>
    <row r="115575" hidden="1"/>
    <row r="115576" hidden="1"/>
    <row r="115577" hidden="1"/>
    <row r="115578" hidden="1"/>
    <row r="115579" hidden="1"/>
    <row r="115580" hidden="1"/>
    <row r="115581" hidden="1"/>
    <row r="115582" hidden="1"/>
    <row r="115583" hidden="1"/>
    <row r="115584" hidden="1"/>
    <row r="115585" hidden="1"/>
    <row r="115586" hidden="1"/>
    <row r="115587" hidden="1"/>
    <row r="115588" hidden="1"/>
    <row r="115589" hidden="1"/>
    <row r="115590" hidden="1"/>
    <row r="115591" hidden="1"/>
    <row r="115592" hidden="1"/>
    <row r="115593" hidden="1"/>
    <row r="115594" hidden="1"/>
    <row r="115595" hidden="1"/>
    <row r="115596" hidden="1"/>
    <row r="115597" hidden="1"/>
    <row r="115598" hidden="1"/>
    <row r="115599" hidden="1"/>
    <row r="115600" hidden="1"/>
    <row r="115601" hidden="1"/>
    <row r="115602" hidden="1"/>
    <row r="115603" hidden="1"/>
    <row r="115604" hidden="1"/>
    <row r="115605" hidden="1"/>
    <row r="115606" hidden="1"/>
    <row r="115607" hidden="1"/>
    <row r="115608" hidden="1"/>
    <row r="115609" hidden="1"/>
    <row r="115610" hidden="1"/>
    <row r="115611" hidden="1"/>
    <row r="115612" hidden="1"/>
    <row r="115613" hidden="1"/>
    <row r="115614" hidden="1"/>
    <row r="115615" hidden="1"/>
    <row r="115616" hidden="1"/>
    <row r="115617" hidden="1"/>
    <row r="115618" hidden="1"/>
    <row r="115619" hidden="1"/>
    <row r="115620" hidden="1"/>
    <row r="115621" hidden="1"/>
    <row r="115622" hidden="1"/>
    <row r="115623" hidden="1"/>
    <row r="115624" hidden="1"/>
    <row r="115625" hidden="1"/>
    <row r="115626" hidden="1"/>
    <row r="115627" hidden="1"/>
    <row r="115628" hidden="1"/>
    <row r="115629" hidden="1"/>
    <row r="115630" hidden="1"/>
    <row r="115631" hidden="1"/>
    <row r="115632" hidden="1"/>
    <row r="115633" hidden="1"/>
    <row r="115634" hidden="1"/>
    <row r="115635" hidden="1"/>
    <row r="115636" hidden="1"/>
    <row r="115637" hidden="1"/>
    <row r="115638" hidden="1"/>
    <row r="115639" hidden="1"/>
    <row r="115640" hidden="1"/>
    <row r="115641" hidden="1"/>
    <row r="115642" hidden="1"/>
    <row r="115643" hidden="1"/>
    <row r="115644" hidden="1"/>
    <row r="115645" hidden="1"/>
    <row r="115646" hidden="1"/>
    <row r="115647" hidden="1"/>
    <row r="115648" hidden="1"/>
    <row r="115649" hidden="1"/>
    <row r="115650" hidden="1"/>
    <row r="115651" hidden="1"/>
    <row r="115652" hidden="1"/>
    <row r="115653" hidden="1"/>
    <row r="115654" hidden="1"/>
    <row r="115655" hidden="1"/>
    <row r="115656" hidden="1"/>
    <row r="115657" hidden="1"/>
    <row r="115658" hidden="1"/>
    <row r="115659" hidden="1"/>
    <row r="115660" hidden="1"/>
    <row r="115661" hidden="1"/>
    <row r="115662" hidden="1"/>
    <row r="115663" hidden="1"/>
    <row r="115664" hidden="1"/>
    <row r="115665" hidden="1"/>
    <row r="115666" hidden="1"/>
    <row r="115667" hidden="1"/>
    <row r="115668" hidden="1"/>
    <row r="115669" hidden="1"/>
    <row r="115670" hidden="1"/>
    <row r="115671" hidden="1"/>
    <row r="115672" hidden="1"/>
    <row r="115673" hidden="1"/>
    <row r="115674" hidden="1"/>
    <row r="115675" hidden="1"/>
    <row r="115676" hidden="1"/>
    <row r="115677" hidden="1"/>
    <row r="115678" hidden="1"/>
    <row r="115679" hidden="1"/>
    <row r="115680" hidden="1"/>
    <row r="115681" hidden="1"/>
    <row r="115682" hidden="1"/>
    <row r="115683" hidden="1"/>
    <row r="115684" hidden="1"/>
    <row r="115685" hidden="1"/>
    <row r="115686" hidden="1"/>
    <row r="115687" hidden="1"/>
    <row r="115688" hidden="1"/>
    <row r="115689" hidden="1"/>
    <row r="115690" hidden="1"/>
    <row r="115691" hidden="1"/>
    <row r="115692" hidden="1"/>
    <row r="115693" hidden="1"/>
    <row r="115694" hidden="1"/>
    <row r="115695" hidden="1"/>
    <row r="115696" hidden="1"/>
    <row r="115697" hidden="1"/>
    <row r="115698" hidden="1"/>
    <row r="115699" hidden="1"/>
    <row r="115700" hidden="1"/>
    <row r="115701" hidden="1"/>
    <row r="115702" hidden="1"/>
    <row r="115703" hidden="1"/>
    <row r="115704" hidden="1"/>
    <row r="115705" hidden="1"/>
    <row r="115706" hidden="1"/>
    <row r="115707" hidden="1"/>
    <row r="115708" hidden="1"/>
    <row r="115709" hidden="1"/>
    <row r="115710" hidden="1"/>
    <row r="115711" hidden="1"/>
    <row r="115712" hidden="1"/>
    <row r="115713" hidden="1"/>
    <row r="115714" hidden="1"/>
    <row r="115715" hidden="1"/>
    <row r="115716" hidden="1"/>
    <row r="115717" hidden="1"/>
    <row r="115718" hidden="1"/>
    <row r="115719" hidden="1"/>
    <row r="115720" hidden="1"/>
    <row r="115721" hidden="1"/>
    <row r="115722" hidden="1"/>
    <row r="115723" hidden="1"/>
    <row r="115724" hidden="1"/>
    <row r="115725" hidden="1"/>
    <row r="115726" hidden="1"/>
    <row r="115727" hidden="1"/>
    <row r="115728" hidden="1"/>
    <row r="115729" hidden="1"/>
    <row r="115730" hidden="1"/>
    <row r="115731" hidden="1"/>
    <row r="115732" hidden="1"/>
    <row r="115733" hidden="1"/>
    <row r="115734" hidden="1"/>
    <row r="115735" hidden="1"/>
    <row r="115736" hidden="1"/>
    <row r="115737" hidden="1"/>
    <row r="115738" hidden="1"/>
    <row r="115739" hidden="1"/>
    <row r="115740" hidden="1"/>
    <row r="115741" hidden="1"/>
    <row r="115742" hidden="1"/>
    <row r="115743" hidden="1"/>
    <row r="115744" hidden="1"/>
    <row r="115745" hidden="1"/>
    <row r="115746" hidden="1"/>
    <row r="115747" hidden="1"/>
    <row r="115748" hidden="1"/>
    <row r="115749" hidden="1"/>
    <row r="115750" hidden="1"/>
    <row r="115751" hidden="1"/>
    <row r="115752" hidden="1"/>
    <row r="115753" hidden="1"/>
    <row r="115754" hidden="1"/>
    <row r="115755" hidden="1"/>
    <row r="115756" hidden="1"/>
    <row r="115757" hidden="1"/>
    <row r="115758" hidden="1"/>
    <row r="115759" hidden="1"/>
    <row r="115760" hidden="1"/>
    <row r="115761" hidden="1"/>
    <row r="115762" hidden="1"/>
    <row r="115763" hidden="1"/>
    <row r="115764" hidden="1"/>
    <row r="115765" hidden="1"/>
    <row r="115766" hidden="1"/>
    <row r="115767" hidden="1"/>
    <row r="115768" hidden="1"/>
    <row r="115769" hidden="1"/>
    <row r="115770" hidden="1"/>
    <row r="115771" hidden="1"/>
    <row r="115772" hidden="1"/>
    <row r="115773" hidden="1"/>
    <row r="115774" hidden="1"/>
    <row r="115775" hidden="1"/>
    <row r="115776" hidden="1"/>
    <row r="115777" hidden="1"/>
    <row r="115778" hidden="1"/>
    <row r="115779" hidden="1"/>
    <row r="115780" hidden="1"/>
    <row r="115781" hidden="1"/>
    <row r="115782" hidden="1"/>
    <row r="115783" hidden="1"/>
    <row r="115784" hidden="1"/>
    <row r="115785" hidden="1"/>
    <row r="115786" hidden="1"/>
    <row r="115787" hidden="1"/>
    <row r="115788" hidden="1"/>
    <row r="115789" hidden="1"/>
    <row r="115790" hidden="1"/>
    <row r="115791" hidden="1"/>
    <row r="115792" hidden="1"/>
    <row r="115793" hidden="1"/>
    <row r="115794" hidden="1"/>
    <row r="115795" hidden="1"/>
    <row r="115796" hidden="1"/>
    <row r="115797" hidden="1"/>
    <row r="115798" hidden="1"/>
    <row r="115799" hidden="1"/>
    <row r="115800" hidden="1"/>
    <row r="115801" hidden="1"/>
    <row r="115802" hidden="1"/>
    <row r="115803" hidden="1"/>
    <row r="115804" hidden="1"/>
    <row r="115805" hidden="1"/>
    <row r="115806" hidden="1"/>
    <row r="115807" hidden="1"/>
    <row r="115808" hidden="1"/>
    <row r="115809" hidden="1"/>
    <row r="115810" hidden="1"/>
    <row r="115811" hidden="1"/>
    <row r="115812" hidden="1"/>
    <row r="115813" hidden="1"/>
    <row r="115814" hidden="1"/>
    <row r="115815" hidden="1"/>
    <row r="115816" hidden="1"/>
    <row r="115817" hidden="1"/>
    <row r="115818" hidden="1"/>
    <row r="115819" hidden="1"/>
    <row r="115820" hidden="1"/>
    <row r="115821" hidden="1"/>
    <row r="115822" hidden="1"/>
    <row r="115823" hidden="1"/>
    <row r="115824" hidden="1"/>
    <row r="115825" hidden="1"/>
    <row r="115826" hidden="1"/>
    <row r="115827" hidden="1"/>
    <row r="115828" hidden="1"/>
    <row r="115829" hidden="1"/>
    <row r="115830" hidden="1"/>
    <row r="115831" hidden="1"/>
    <row r="115832" hidden="1"/>
    <row r="115833" hidden="1"/>
    <row r="115834" hidden="1"/>
    <row r="115835" hidden="1"/>
    <row r="115836" hidden="1"/>
    <row r="115837" hidden="1"/>
    <row r="115838" hidden="1"/>
    <row r="115839" hidden="1"/>
    <row r="115840" hidden="1"/>
    <row r="115841" hidden="1"/>
    <row r="115842" hidden="1"/>
    <row r="115843" hidden="1"/>
    <row r="115844" hidden="1"/>
    <row r="115845" hidden="1"/>
    <row r="115846" hidden="1"/>
    <row r="115847" hidden="1"/>
    <row r="115848" hidden="1"/>
    <row r="115849" hidden="1"/>
    <row r="115850" hidden="1"/>
    <row r="115851" hidden="1"/>
    <row r="115852" hidden="1"/>
    <row r="115853" hidden="1"/>
    <row r="115854" hidden="1"/>
    <row r="115855" hidden="1"/>
    <row r="115856" hidden="1"/>
    <row r="115857" hidden="1"/>
    <row r="115858" hidden="1"/>
    <row r="115859" hidden="1"/>
    <row r="115860" hidden="1"/>
    <row r="115861" hidden="1"/>
    <row r="115862" hidden="1"/>
    <row r="115863" hidden="1"/>
    <row r="115864" hidden="1"/>
    <row r="115865" hidden="1"/>
    <row r="115866" hidden="1"/>
    <row r="115867" hidden="1"/>
    <row r="115868" hidden="1"/>
    <row r="115869" hidden="1"/>
    <row r="115870" hidden="1"/>
    <row r="115871" hidden="1"/>
    <row r="115872" hidden="1"/>
    <row r="115873" hidden="1"/>
    <row r="115874" hidden="1"/>
    <row r="115875" hidden="1"/>
    <row r="115876" hidden="1"/>
    <row r="115877" hidden="1"/>
    <row r="115878" hidden="1"/>
    <row r="115879" hidden="1"/>
    <row r="115880" hidden="1"/>
    <row r="115881" hidden="1"/>
    <row r="115882" hidden="1"/>
    <row r="115883" hidden="1"/>
    <row r="115884" hidden="1"/>
    <row r="115885" hidden="1"/>
    <row r="115886" hidden="1"/>
    <row r="115887" hidden="1"/>
    <row r="115888" hidden="1"/>
    <row r="115889" hidden="1"/>
    <row r="115890" hidden="1"/>
    <row r="115891" hidden="1"/>
    <row r="115892" hidden="1"/>
    <row r="115893" hidden="1"/>
    <row r="115894" hidden="1"/>
    <row r="115895" hidden="1"/>
    <row r="115896" hidden="1"/>
    <row r="115897" hidden="1"/>
    <row r="115898" hidden="1"/>
    <row r="115899" hidden="1"/>
    <row r="115900" hidden="1"/>
    <row r="115901" hidden="1"/>
    <row r="115902" hidden="1"/>
    <row r="115903" hidden="1"/>
    <row r="115904" hidden="1"/>
    <row r="115905" hidden="1"/>
    <row r="115906" hidden="1"/>
    <row r="115907" hidden="1"/>
    <row r="115908" hidden="1"/>
    <row r="115909" hidden="1"/>
    <row r="115910" hidden="1"/>
    <row r="115911" hidden="1"/>
    <row r="115912" hidden="1"/>
    <row r="115913" hidden="1"/>
    <row r="115914" hidden="1"/>
    <row r="115915" hidden="1"/>
    <row r="115916" hidden="1"/>
    <row r="115917" hidden="1"/>
    <row r="115918" hidden="1"/>
    <row r="115919" hidden="1"/>
    <row r="115920" hidden="1"/>
    <row r="115921" hidden="1"/>
    <row r="115922" hidden="1"/>
    <row r="115923" hidden="1"/>
    <row r="115924" hidden="1"/>
    <row r="115925" hidden="1"/>
    <row r="115926" hidden="1"/>
    <row r="115927" hidden="1"/>
    <row r="115928" hidden="1"/>
    <row r="115929" hidden="1"/>
    <row r="115930" hidden="1"/>
    <row r="115931" hidden="1"/>
    <row r="115932" hidden="1"/>
    <row r="115933" hidden="1"/>
    <row r="115934" hidden="1"/>
    <row r="115935" hidden="1"/>
    <row r="115936" hidden="1"/>
    <row r="115937" hidden="1"/>
    <row r="115938" hidden="1"/>
    <row r="115939" hidden="1"/>
    <row r="115940" hidden="1"/>
    <row r="115941" hidden="1"/>
    <row r="115942" hidden="1"/>
    <row r="115943" hidden="1"/>
    <row r="115944" hidden="1"/>
    <row r="115945" hidden="1"/>
    <row r="115946" hidden="1"/>
    <row r="115947" hidden="1"/>
    <row r="115948" hidden="1"/>
    <row r="115949" hidden="1"/>
    <row r="115950" hidden="1"/>
    <row r="115951" hidden="1"/>
    <row r="115952" hidden="1"/>
    <row r="115953" hidden="1"/>
    <row r="115954" hidden="1"/>
    <row r="115955" hidden="1"/>
    <row r="115956" hidden="1"/>
    <row r="115957" hidden="1"/>
    <row r="115958" hidden="1"/>
    <row r="115959" hidden="1"/>
    <row r="115960" hidden="1"/>
    <row r="115961" hidden="1"/>
    <row r="115962" hidden="1"/>
    <row r="115963" hidden="1"/>
    <row r="115964" hidden="1"/>
    <row r="115965" hidden="1"/>
    <row r="115966" hidden="1"/>
    <row r="115967" hidden="1"/>
    <row r="115968" hidden="1"/>
    <row r="115969" hidden="1"/>
    <row r="115970" hidden="1"/>
    <row r="115971" hidden="1"/>
    <row r="115972" hidden="1"/>
    <row r="115973" hidden="1"/>
    <row r="115974" hidden="1"/>
    <row r="115975" hidden="1"/>
    <row r="115976" hidden="1"/>
    <row r="115977" hidden="1"/>
    <row r="115978" hidden="1"/>
    <row r="115979" hidden="1"/>
    <row r="115980" hidden="1"/>
    <row r="115981" hidden="1"/>
    <row r="115982" hidden="1"/>
    <row r="115983" hidden="1"/>
    <row r="115984" hidden="1"/>
    <row r="115985" hidden="1"/>
    <row r="115986" hidden="1"/>
    <row r="115987" hidden="1"/>
    <row r="115988" hidden="1"/>
    <row r="115989" hidden="1"/>
    <row r="115990" hidden="1"/>
    <row r="115991" hidden="1"/>
    <row r="115992" hidden="1"/>
    <row r="115993" hidden="1"/>
    <row r="115994" hidden="1"/>
    <row r="115995" hidden="1"/>
    <row r="115996" hidden="1"/>
    <row r="115997" hidden="1"/>
    <row r="115998" hidden="1"/>
    <row r="115999" hidden="1"/>
    <row r="116000" hidden="1"/>
    <row r="116001" hidden="1"/>
    <row r="116002" hidden="1"/>
    <row r="116003" hidden="1"/>
    <row r="116004" hidden="1"/>
    <row r="116005" hidden="1"/>
    <row r="116006" hidden="1"/>
    <row r="116007" hidden="1"/>
    <row r="116008" hidden="1"/>
    <row r="116009" hidden="1"/>
    <row r="116010" hidden="1"/>
    <row r="116011" hidden="1"/>
    <row r="116012" hidden="1"/>
    <row r="116013" hidden="1"/>
    <row r="116014" hidden="1"/>
    <row r="116015" hidden="1"/>
    <row r="116016" hidden="1"/>
    <row r="116017" hidden="1"/>
    <row r="116018" hidden="1"/>
    <row r="116019" hidden="1"/>
    <row r="116020" hidden="1"/>
    <row r="116021" hidden="1"/>
    <row r="116022" hidden="1"/>
    <row r="116023" hidden="1"/>
    <row r="116024" hidden="1"/>
    <row r="116025" hidden="1"/>
    <row r="116026" hidden="1"/>
    <row r="116027" hidden="1"/>
    <row r="116028" hidden="1"/>
    <row r="116029" hidden="1"/>
    <row r="116030" hidden="1"/>
    <row r="116031" hidden="1"/>
    <row r="116032" hidden="1"/>
    <row r="116033" hidden="1"/>
    <row r="116034" hidden="1"/>
    <row r="116035" hidden="1"/>
    <row r="116036" hidden="1"/>
    <row r="116037" hidden="1"/>
    <row r="116038" hidden="1"/>
    <row r="116039" hidden="1"/>
    <row r="116040" hidden="1"/>
    <row r="116041" hidden="1"/>
    <row r="116042" hidden="1"/>
    <row r="116043" hidden="1"/>
    <row r="116044" hidden="1"/>
    <row r="116045" hidden="1"/>
    <row r="116046" hidden="1"/>
    <row r="116047" hidden="1"/>
    <row r="116048" hidden="1"/>
    <row r="116049" hidden="1"/>
    <row r="116050" hidden="1"/>
    <row r="116051" hidden="1"/>
    <row r="116052" hidden="1"/>
    <row r="116053" hidden="1"/>
    <row r="116054" hidden="1"/>
    <row r="116055" hidden="1"/>
    <row r="116056" hidden="1"/>
    <row r="116057" hidden="1"/>
    <row r="116058" hidden="1"/>
    <row r="116059" hidden="1"/>
    <row r="116060" hidden="1"/>
    <row r="116061" hidden="1"/>
    <row r="116062" hidden="1"/>
    <row r="116063" hidden="1"/>
    <row r="116064" hidden="1"/>
    <row r="116065" hidden="1"/>
    <row r="116066" hidden="1"/>
    <row r="116067" hidden="1"/>
    <row r="116068" hidden="1"/>
    <row r="116069" hidden="1"/>
    <row r="116070" hidden="1"/>
    <row r="116071" hidden="1"/>
    <row r="116072" hidden="1"/>
    <row r="116073" hidden="1"/>
    <row r="116074" hidden="1"/>
    <row r="116075" hidden="1"/>
    <row r="116076" hidden="1"/>
    <row r="116077" hidden="1"/>
    <row r="116078" hidden="1"/>
    <row r="116079" hidden="1"/>
    <row r="116080" hidden="1"/>
    <row r="116081" hidden="1"/>
    <row r="116082" hidden="1"/>
    <row r="116083" hidden="1"/>
    <row r="116084" hidden="1"/>
    <row r="116085" hidden="1"/>
    <row r="116086" hidden="1"/>
    <row r="116087" hidden="1"/>
    <row r="116088" hidden="1"/>
    <row r="116089" hidden="1"/>
    <row r="116090" hidden="1"/>
    <row r="116091" hidden="1"/>
    <row r="116092" hidden="1"/>
    <row r="116093" hidden="1"/>
    <row r="116094" hidden="1"/>
    <row r="116095" hidden="1"/>
    <row r="116096" hidden="1"/>
    <row r="116097" hidden="1"/>
    <row r="116098" hidden="1"/>
    <row r="116099" hidden="1"/>
    <row r="116100" hidden="1"/>
    <row r="116101" hidden="1"/>
    <row r="116102" hidden="1"/>
    <row r="116103" hidden="1"/>
    <row r="116104" hidden="1"/>
    <row r="116105" hidden="1"/>
    <row r="116106" hidden="1"/>
    <row r="116107" hidden="1"/>
    <row r="116108" hidden="1"/>
    <row r="116109" hidden="1"/>
    <row r="116110" hidden="1"/>
    <row r="116111" hidden="1"/>
    <row r="116112" hidden="1"/>
    <row r="116113" hidden="1"/>
    <row r="116114" hidden="1"/>
    <row r="116115" hidden="1"/>
    <row r="116116" hidden="1"/>
    <row r="116117" hidden="1"/>
    <row r="116118" hidden="1"/>
    <row r="116119" hidden="1"/>
    <row r="116120" hidden="1"/>
    <row r="116121" hidden="1"/>
    <row r="116122" hidden="1"/>
    <row r="116123" hidden="1"/>
    <row r="116124" hidden="1"/>
    <row r="116125" hidden="1"/>
    <row r="116126" hidden="1"/>
    <row r="116127" hidden="1"/>
    <row r="116128" hidden="1"/>
    <row r="116129" hidden="1"/>
    <row r="116130" hidden="1"/>
    <row r="116131" hidden="1"/>
    <row r="116132" hidden="1"/>
    <row r="116133" hidden="1"/>
    <row r="116134" hidden="1"/>
    <row r="116135" hidden="1"/>
    <row r="116136" hidden="1"/>
    <row r="116137" hidden="1"/>
    <row r="116138" hidden="1"/>
    <row r="116139" hidden="1"/>
    <row r="116140" hidden="1"/>
    <row r="116141" hidden="1"/>
    <row r="116142" hidden="1"/>
    <row r="116143" hidden="1"/>
    <row r="116144" hidden="1"/>
    <row r="116145" hidden="1"/>
    <row r="116146" hidden="1"/>
    <row r="116147" hidden="1"/>
    <row r="116148" hidden="1"/>
    <row r="116149" hidden="1"/>
    <row r="116150" hidden="1"/>
    <row r="116151" hidden="1"/>
    <row r="116152" hidden="1"/>
    <row r="116153" hidden="1"/>
    <row r="116154" hidden="1"/>
    <row r="116155" hidden="1"/>
    <row r="116156" hidden="1"/>
    <row r="116157" hidden="1"/>
    <row r="116158" hidden="1"/>
    <row r="116159" hidden="1"/>
    <row r="116160" hidden="1"/>
    <row r="116161" hidden="1"/>
    <row r="116162" hidden="1"/>
    <row r="116163" hidden="1"/>
    <row r="116164" hidden="1"/>
    <row r="116165" hidden="1"/>
    <row r="116166" hidden="1"/>
    <row r="116167" hidden="1"/>
    <row r="116168" hidden="1"/>
    <row r="116169" hidden="1"/>
    <row r="116170" hidden="1"/>
    <row r="116171" hidden="1"/>
    <row r="116172" hidden="1"/>
    <row r="116173" hidden="1"/>
    <row r="116174" hidden="1"/>
    <row r="116175" hidden="1"/>
    <row r="116176" hidden="1"/>
    <row r="116177" hidden="1"/>
    <row r="116178" hidden="1"/>
    <row r="116179" hidden="1"/>
    <row r="116180" hidden="1"/>
    <row r="116181" hidden="1"/>
    <row r="116182" hidden="1"/>
    <row r="116183" hidden="1"/>
    <row r="116184" hidden="1"/>
    <row r="116185" hidden="1"/>
    <row r="116186" hidden="1"/>
    <row r="116187" hidden="1"/>
    <row r="116188" hidden="1"/>
    <row r="116189" hidden="1"/>
    <row r="116190" hidden="1"/>
    <row r="116191" hidden="1"/>
    <row r="116192" hidden="1"/>
    <row r="116193" hidden="1"/>
    <row r="116194" hidden="1"/>
    <row r="116195" hidden="1"/>
    <row r="116196" hidden="1"/>
    <row r="116197" hidden="1"/>
    <row r="116198" hidden="1"/>
    <row r="116199" hidden="1"/>
    <row r="116200" hidden="1"/>
    <row r="116201" hidden="1"/>
    <row r="116202" hidden="1"/>
    <row r="116203" hidden="1"/>
    <row r="116204" hidden="1"/>
    <row r="116205" hidden="1"/>
    <row r="116206" hidden="1"/>
    <row r="116207" hidden="1"/>
    <row r="116208" hidden="1"/>
    <row r="116209" hidden="1"/>
    <row r="116210" hidden="1"/>
    <row r="116211" hidden="1"/>
    <row r="116212" hidden="1"/>
    <row r="116213" hidden="1"/>
    <row r="116214" hidden="1"/>
    <row r="116215" hidden="1"/>
    <row r="116216" hidden="1"/>
    <row r="116217" hidden="1"/>
    <row r="116218" hidden="1"/>
    <row r="116219" hidden="1"/>
    <row r="116220" hidden="1"/>
    <row r="116221" hidden="1"/>
    <row r="116222" hidden="1"/>
    <row r="116223" hidden="1"/>
    <row r="116224" hidden="1"/>
    <row r="116225" hidden="1"/>
    <row r="116226" hidden="1"/>
    <row r="116227" hidden="1"/>
    <row r="116228" hidden="1"/>
    <row r="116229" hidden="1"/>
    <row r="116230" hidden="1"/>
    <row r="116231" hidden="1"/>
    <row r="116232" hidden="1"/>
    <row r="116233" hidden="1"/>
    <row r="116234" hidden="1"/>
    <row r="116235" hidden="1"/>
    <row r="116236" hidden="1"/>
    <row r="116237" hidden="1"/>
    <row r="116238" hidden="1"/>
    <row r="116239" hidden="1"/>
    <row r="116240" hidden="1"/>
    <row r="116241" hidden="1"/>
    <row r="116242" hidden="1"/>
    <row r="116243" hidden="1"/>
    <row r="116244" hidden="1"/>
    <row r="116245" hidden="1"/>
    <row r="116246" hidden="1"/>
    <row r="116247" hidden="1"/>
    <row r="116248" hidden="1"/>
    <row r="116249" hidden="1"/>
    <row r="116250" hidden="1"/>
    <row r="116251" hidden="1"/>
    <row r="116252" hidden="1"/>
    <row r="116253" hidden="1"/>
    <row r="116254" hidden="1"/>
    <row r="116255" hidden="1"/>
    <row r="116256" hidden="1"/>
    <row r="116257" hidden="1"/>
    <row r="116258" hidden="1"/>
    <row r="116259" hidden="1"/>
    <row r="116260" hidden="1"/>
    <row r="116261" hidden="1"/>
    <row r="116262" hidden="1"/>
    <row r="116263" hidden="1"/>
    <row r="116264" hidden="1"/>
    <row r="116265" hidden="1"/>
    <row r="116266" hidden="1"/>
    <row r="116267" hidden="1"/>
    <row r="116268" hidden="1"/>
    <row r="116269" hidden="1"/>
    <row r="116270" hidden="1"/>
    <row r="116271" hidden="1"/>
    <row r="116272" hidden="1"/>
    <row r="116273" hidden="1"/>
    <row r="116274" hidden="1"/>
    <row r="116275" hidden="1"/>
    <row r="116276" hidden="1"/>
    <row r="116277" hidden="1"/>
    <row r="116278" hidden="1"/>
    <row r="116279" hidden="1"/>
    <row r="116280" hidden="1"/>
    <row r="116281" hidden="1"/>
    <row r="116282" hidden="1"/>
    <row r="116283" hidden="1"/>
    <row r="116284" hidden="1"/>
    <row r="116285" hidden="1"/>
    <row r="116286" hidden="1"/>
    <row r="116287" hidden="1"/>
    <row r="116288" hidden="1"/>
    <row r="116289" hidden="1"/>
    <row r="116290" hidden="1"/>
    <row r="116291" hidden="1"/>
    <row r="116292" hidden="1"/>
    <row r="116293" hidden="1"/>
    <row r="116294" hidden="1"/>
    <row r="116295" hidden="1"/>
    <row r="116296" hidden="1"/>
    <row r="116297" hidden="1"/>
    <row r="116298" hidden="1"/>
    <row r="116299" hidden="1"/>
    <row r="116300" hidden="1"/>
    <row r="116301" hidden="1"/>
    <row r="116302" hidden="1"/>
    <row r="116303" hidden="1"/>
    <row r="116304" hidden="1"/>
    <row r="116305" hidden="1"/>
    <row r="116306" hidden="1"/>
    <row r="116307" hidden="1"/>
    <row r="116308" hidden="1"/>
    <row r="116309" hidden="1"/>
    <row r="116310" hidden="1"/>
    <row r="116311" hidden="1"/>
    <row r="116312" hidden="1"/>
    <row r="116313" hidden="1"/>
    <row r="116314" hidden="1"/>
    <row r="116315" hidden="1"/>
    <row r="116316" hidden="1"/>
    <row r="116317" hidden="1"/>
    <row r="116318" hidden="1"/>
    <row r="116319" hidden="1"/>
    <row r="116320" hidden="1"/>
    <row r="116321" hidden="1"/>
    <row r="116322" hidden="1"/>
    <row r="116323" hidden="1"/>
    <row r="116324" hidden="1"/>
    <row r="116325" hidden="1"/>
    <row r="116326" hidden="1"/>
    <row r="116327" hidden="1"/>
    <row r="116328" hidden="1"/>
    <row r="116329" hidden="1"/>
    <row r="116330" hidden="1"/>
    <row r="116331" hidden="1"/>
    <row r="116332" hidden="1"/>
    <row r="116333" hidden="1"/>
    <row r="116334" hidden="1"/>
    <row r="116335" hidden="1"/>
    <row r="116336" hidden="1"/>
    <row r="116337" hidden="1"/>
    <row r="116338" hidden="1"/>
    <row r="116339" hidden="1"/>
    <row r="116340" hidden="1"/>
    <row r="116341" hidden="1"/>
    <row r="116342" hidden="1"/>
    <row r="116343" hidden="1"/>
    <row r="116344" hidden="1"/>
    <row r="116345" hidden="1"/>
    <row r="116346" hidden="1"/>
    <row r="116347" hidden="1"/>
    <row r="116348" hidden="1"/>
    <row r="116349" hidden="1"/>
    <row r="116350" hidden="1"/>
    <row r="116351" hidden="1"/>
    <row r="116352" hidden="1"/>
    <row r="116353" hidden="1"/>
    <row r="116354" hidden="1"/>
    <row r="116355" hidden="1"/>
    <row r="116356" hidden="1"/>
    <row r="116357" hidden="1"/>
    <row r="116358" hidden="1"/>
    <row r="116359" hidden="1"/>
    <row r="116360" hidden="1"/>
    <row r="116361" hidden="1"/>
    <row r="116362" hidden="1"/>
    <row r="116363" hidden="1"/>
    <row r="116364" hidden="1"/>
    <row r="116365" hidden="1"/>
    <row r="116366" hidden="1"/>
    <row r="116367" hidden="1"/>
    <row r="116368" hidden="1"/>
    <row r="116369" hidden="1"/>
    <row r="116370" hidden="1"/>
    <row r="116371" hidden="1"/>
    <row r="116372" hidden="1"/>
    <row r="116373" hidden="1"/>
    <row r="116374" hidden="1"/>
    <row r="116375" hidden="1"/>
    <row r="116376" hidden="1"/>
    <row r="116377" hidden="1"/>
    <row r="116378" hidden="1"/>
    <row r="116379" hidden="1"/>
    <row r="116380" hidden="1"/>
    <row r="116381" hidden="1"/>
    <row r="116382" hidden="1"/>
    <row r="116383" hidden="1"/>
    <row r="116384" hidden="1"/>
    <row r="116385" hidden="1"/>
    <row r="116386" hidden="1"/>
    <row r="116387" hidden="1"/>
    <row r="116388" hidden="1"/>
    <row r="116389" hidden="1"/>
    <row r="116390" hidden="1"/>
    <row r="116391" hidden="1"/>
    <row r="116392" hidden="1"/>
    <row r="116393" hidden="1"/>
    <row r="116394" hidden="1"/>
    <row r="116395" hidden="1"/>
    <row r="116396" hidden="1"/>
    <row r="116397" hidden="1"/>
    <row r="116398" hidden="1"/>
    <row r="116399" hidden="1"/>
    <row r="116400" hidden="1"/>
    <row r="116401" hidden="1"/>
    <row r="116402" hidden="1"/>
    <row r="116403" hidden="1"/>
    <row r="116404" hidden="1"/>
    <row r="116405" hidden="1"/>
    <row r="116406" hidden="1"/>
    <row r="116407" hidden="1"/>
    <row r="116408" hidden="1"/>
    <row r="116409" hidden="1"/>
    <row r="116410" hidden="1"/>
    <row r="116411" hidden="1"/>
    <row r="116412" hidden="1"/>
    <row r="116413" hidden="1"/>
    <row r="116414" hidden="1"/>
    <row r="116415" hidden="1"/>
    <row r="116416" hidden="1"/>
    <row r="116417" hidden="1"/>
    <row r="116418" hidden="1"/>
    <row r="116419" hidden="1"/>
    <row r="116420" hidden="1"/>
    <row r="116421" hidden="1"/>
    <row r="116422" hidden="1"/>
    <row r="116423" hidden="1"/>
    <row r="116424" hidden="1"/>
    <row r="116425" hidden="1"/>
    <row r="116426" hidden="1"/>
    <row r="116427" hidden="1"/>
    <row r="116428" hidden="1"/>
    <row r="116429" hidden="1"/>
    <row r="116430" hidden="1"/>
    <row r="116431" hidden="1"/>
    <row r="116432" hidden="1"/>
    <row r="116433" hidden="1"/>
    <row r="116434" hidden="1"/>
    <row r="116435" hidden="1"/>
    <row r="116436" hidden="1"/>
    <row r="116437" hidden="1"/>
    <row r="116438" hidden="1"/>
    <row r="116439" hidden="1"/>
    <row r="116440" hidden="1"/>
    <row r="116441" hidden="1"/>
    <row r="116442" hidden="1"/>
    <row r="116443" hidden="1"/>
    <row r="116444" hidden="1"/>
    <row r="116445" hidden="1"/>
    <row r="116446" hidden="1"/>
    <row r="116447" hidden="1"/>
    <row r="116448" hidden="1"/>
    <row r="116449" hidden="1"/>
    <row r="116450" hidden="1"/>
    <row r="116451" hidden="1"/>
    <row r="116452" hidden="1"/>
    <row r="116453" hidden="1"/>
    <row r="116454" hidden="1"/>
    <row r="116455" hidden="1"/>
    <row r="116456" hidden="1"/>
    <row r="116457" hidden="1"/>
    <row r="116458" hidden="1"/>
    <row r="116459" hidden="1"/>
    <row r="116460" hidden="1"/>
    <row r="116461" hidden="1"/>
    <row r="116462" hidden="1"/>
    <row r="116463" hidden="1"/>
    <row r="116464" hidden="1"/>
    <row r="116465" hidden="1"/>
    <row r="116466" hidden="1"/>
    <row r="116467" hidden="1"/>
    <row r="116468" hidden="1"/>
    <row r="116469" hidden="1"/>
    <row r="116470" hidden="1"/>
    <row r="116471" hidden="1"/>
    <row r="116472" hidden="1"/>
    <row r="116473" hidden="1"/>
    <row r="116474" hidden="1"/>
    <row r="116475" hidden="1"/>
    <row r="116476" hidden="1"/>
    <row r="116477" hidden="1"/>
    <row r="116478" hidden="1"/>
    <row r="116479" hidden="1"/>
    <row r="116480" hidden="1"/>
    <row r="116481" hidden="1"/>
    <row r="116482" hidden="1"/>
    <row r="116483" hidden="1"/>
    <row r="116484" hidden="1"/>
    <row r="116485" hidden="1"/>
    <row r="116486" hidden="1"/>
    <row r="116487" hidden="1"/>
    <row r="116488" hidden="1"/>
    <row r="116489" hidden="1"/>
    <row r="116490" hidden="1"/>
    <row r="116491" hidden="1"/>
    <row r="116492" hidden="1"/>
    <row r="116493" hidden="1"/>
    <row r="116494" hidden="1"/>
    <row r="116495" hidden="1"/>
    <row r="116496" hidden="1"/>
    <row r="116497" hidden="1"/>
    <row r="116498" hidden="1"/>
    <row r="116499" hidden="1"/>
    <row r="116500" hidden="1"/>
    <row r="116501" hidden="1"/>
    <row r="116502" hidden="1"/>
    <row r="116503" hidden="1"/>
    <row r="116504" hidden="1"/>
    <row r="116505" hidden="1"/>
    <row r="116506" hidden="1"/>
    <row r="116507" hidden="1"/>
    <row r="116508" hidden="1"/>
    <row r="116509" hidden="1"/>
    <row r="116510" hidden="1"/>
    <row r="116511" hidden="1"/>
    <row r="116512" hidden="1"/>
    <row r="116513" hidden="1"/>
    <row r="116514" hidden="1"/>
    <row r="116515" hidden="1"/>
    <row r="116516" hidden="1"/>
    <row r="116517" hidden="1"/>
    <row r="116518" hidden="1"/>
    <row r="116519" hidden="1"/>
    <row r="116520" hidden="1"/>
    <row r="116521" hidden="1"/>
    <row r="116522" hidden="1"/>
    <row r="116523" hidden="1"/>
    <row r="116524" hidden="1"/>
    <row r="116525" hidden="1"/>
    <row r="116526" hidden="1"/>
    <row r="116527" hidden="1"/>
    <row r="116528" hidden="1"/>
    <row r="116529" hidden="1"/>
    <row r="116530" hidden="1"/>
    <row r="116531" hidden="1"/>
    <row r="116532" hidden="1"/>
    <row r="116533" hidden="1"/>
    <row r="116534" hidden="1"/>
    <row r="116535" hidden="1"/>
    <row r="116536" hidden="1"/>
    <row r="116537" hidden="1"/>
    <row r="116538" hidden="1"/>
    <row r="116539" hidden="1"/>
    <row r="116540" hidden="1"/>
    <row r="116541" hidden="1"/>
    <row r="116542" hidden="1"/>
    <row r="116543" hidden="1"/>
    <row r="116544" hidden="1"/>
    <row r="116545" hidden="1"/>
    <row r="116546" hidden="1"/>
    <row r="116547" hidden="1"/>
    <row r="116548" hidden="1"/>
    <row r="116549" hidden="1"/>
    <row r="116550" hidden="1"/>
    <row r="116551" hidden="1"/>
    <row r="116552" hidden="1"/>
    <row r="116553" hidden="1"/>
    <row r="116554" hidden="1"/>
    <row r="116555" hidden="1"/>
    <row r="116556" hidden="1"/>
    <row r="116557" hidden="1"/>
    <row r="116558" hidden="1"/>
    <row r="116559" hidden="1"/>
    <row r="116560" hidden="1"/>
    <row r="116561" hidden="1"/>
    <row r="116562" hidden="1"/>
    <row r="116563" hidden="1"/>
    <row r="116564" hidden="1"/>
    <row r="116565" hidden="1"/>
    <row r="116566" hidden="1"/>
    <row r="116567" hidden="1"/>
    <row r="116568" hidden="1"/>
    <row r="116569" hidden="1"/>
    <row r="116570" hidden="1"/>
    <row r="116571" hidden="1"/>
    <row r="116572" hidden="1"/>
    <row r="116573" hidden="1"/>
    <row r="116574" hidden="1"/>
    <row r="116575" hidden="1"/>
    <row r="116576" hidden="1"/>
    <row r="116577" hidden="1"/>
    <row r="116578" hidden="1"/>
    <row r="116579" hidden="1"/>
    <row r="116580" hidden="1"/>
    <row r="116581" hidden="1"/>
    <row r="116582" hidden="1"/>
    <row r="116583" hidden="1"/>
    <row r="116584" hidden="1"/>
    <row r="116585" hidden="1"/>
    <row r="116586" hidden="1"/>
    <row r="116587" hidden="1"/>
    <row r="116588" hidden="1"/>
    <row r="116589" hidden="1"/>
    <row r="116590" hidden="1"/>
    <row r="116591" hidden="1"/>
    <row r="116592" hidden="1"/>
    <row r="116593" hidden="1"/>
    <row r="116594" hidden="1"/>
    <row r="116595" hidden="1"/>
    <row r="116596" hidden="1"/>
    <row r="116597" hidden="1"/>
    <row r="116598" hidden="1"/>
    <row r="116599" hidden="1"/>
    <row r="116600" hidden="1"/>
    <row r="116601" hidden="1"/>
    <row r="116602" hidden="1"/>
    <row r="116603" hidden="1"/>
    <row r="116604" hidden="1"/>
    <row r="116605" hidden="1"/>
    <row r="116606" hidden="1"/>
    <row r="116607" hidden="1"/>
    <row r="116608" hidden="1"/>
    <row r="116609" hidden="1"/>
    <row r="116610" hidden="1"/>
    <row r="116611" hidden="1"/>
    <row r="116612" hidden="1"/>
    <row r="116613" hidden="1"/>
    <row r="116614" hidden="1"/>
    <row r="116615" hidden="1"/>
    <row r="116616" hidden="1"/>
    <row r="116617" hidden="1"/>
    <row r="116618" hidden="1"/>
    <row r="116619" hidden="1"/>
    <row r="116620" hidden="1"/>
    <row r="116621" hidden="1"/>
    <row r="116622" hidden="1"/>
    <row r="116623" hidden="1"/>
    <row r="116624" hidden="1"/>
    <row r="116625" hidden="1"/>
    <row r="116626" hidden="1"/>
    <row r="116627" hidden="1"/>
    <row r="116628" hidden="1"/>
    <row r="116629" hidden="1"/>
    <row r="116630" hidden="1"/>
    <row r="116631" hidden="1"/>
    <row r="116632" hidden="1"/>
    <row r="116633" hidden="1"/>
    <row r="116634" hidden="1"/>
    <row r="116635" hidden="1"/>
    <row r="116636" hidden="1"/>
    <row r="116637" hidden="1"/>
    <row r="116638" hidden="1"/>
    <row r="116639" hidden="1"/>
    <row r="116640" hidden="1"/>
    <row r="116641" hidden="1"/>
    <row r="116642" hidden="1"/>
    <row r="116643" hidden="1"/>
    <row r="116644" hidden="1"/>
    <row r="116645" hidden="1"/>
    <row r="116646" hidden="1"/>
    <row r="116647" hidden="1"/>
    <row r="116648" hidden="1"/>
    <row r="116649" hidden="1"/>
    <row r="116650" hidden="1"/>
    <row r="116651" hidden="1"/>
    <row r="116652" hidden="1"/>
    <row r="116653" hidden="1"/>
    <row r="116654" hidden="1"/>
    <row r="116655" hidden="1"/>
    <row r="116656" hidden="1"/>
    <row r="116657" hidden="1"/>
    <row r="116658" hidden="1"/>
    <row r="116659" hidden="1"/>
    <row r="116660" hidden="1"/>
    <row r="116661" hidden="1"/>
    <row r="116662" hidden="1"/>
    <row r="116663" hidden="1"/>
    <row r="116664" hidden="1"/>
    <row r="116665" hidden="1"/>
    <row r="116666" hidden="1"/>
    <row r="116667" hidden="1"/>
    <row r="116668" hidden="1"/>
    <row r="116669" hidden="1"/>
    <row r="116670" hidden="1"/>
    <row r="116671" hidden="1"/>
    <row r="116672" hidden="1"/>
    <row r="116673" hidden="1"/>
    <row r="116674" hidden="1"/>
    <row r="116675" hidden="1"/>
    <row r="116676" hidden="1"/>
    <row r="116677" hidden="1"/>
    <row r="116678" hidden="1"/>
    <row r="116679" hidden="1"/>
    <row r="116680" hidden="1"/>
    <row r="116681" hidden="1"/>
    <row r="116682" hidden="1"/>
    <row r="116683" hidden="1"/>
    <row r="116684" hidden="1"/>
    <row r="116685" hidden="1"/>
    <row r="116686" hidden="1"/>
    <row r="116687" hidden="1"/>
    <row r="116688" hidden="1"/>
    <row r="116689" hidden="1"/>
    <row r="116690" hidden="1"/>
    <row r="116691" hidden="1"/>
    <row r="116692" hidden="1"/>
    <row r="116693" hidden="1"/>
    <row r="116694" hidden="1"/>
    <row r="116695" hidden="1"/>
    <row r="116696" hidden="1"/>
    <row r="116697" hidden="1"/>
    <row r="116698" hidden="1"/>
    <row r="116699" hidden="1"/>
    <row r="116700" hidden="1"/>
    <row r="116701" hidden="1"/>
    <row r="116702" hidden="1"/>
    <row r="116703" hidden="1"/>
    <row r="116704" hidden="1"/>
    <row r="116705" hidden="1"/>
    <row r="116706" hidden="1"/>
    <row r="116707" hidden="1"/>
    <row r="116708" hidden="1"/>
    <row r="116709" hidden="1"/>
    <row r="116710" hidden="1"/>
    <row r="116711" hidden="1"/>
    <row r="116712" hidden="1"/>
    <row r="116713" hidden="1"/>
    <row r="116714" hidden="1"/>
    <row r="116715" hidden="1"/>
    <row r="116716" hidden="1"/>
    <row r="116717" hidden="1"/>
    <row r="116718" hidden="1"/>
    <row r="116719" hidden="1"/>
    <row r="116720" hidden="1"/>
    <row r="116721" hidden="1"/>
    <row r="116722" hidden="1"/>
    <row r="116723" hidden="1"/>
    <row r="116724" hidden="1"/>
    <row r="116725" hidden="1"/>
    <row r="116726" hidden="1"/>
    <row r="116727" hidden="1"/>
    <row r="116728" hidden="1"/>
    <row r="116729" hidden="1"/>
    <row r="116730" hidden="1"/>
    <row r="116731" hidden="1"/>
    <row r="116732" hidden="1"/>
    <row r="116733" hidden="1"/>
    <row r="116734" hidden="1"/>
    <row r="116735" hidden="1"/>
    <row r="116736" hidden="1"/>
    <row r="116737" hidden="1"/>
    <row r="116738" hidden="1"/>
    <row r="116739" hidden="1"/>
    <row r="116740" hidden="1"/>
    <row r="116741" hidden="1"/>
    <row r="116742" hidden="1"/>
    <row r="116743" hidden="1"/>
    <row r="116744" hidden="1"/>
    <row r="116745" hidden="1"/>
    <row r="116746" hidden="1"/>
    <row r="116747" hidden="1"/>
    <row r="116748" hidden="1"/>
    <row r="116749" hidden="1"/>
    <row r="116750" hidden="1"/>
    <row r="116751" hidden="1"/>
    <row r="116752" hidden="1"/>
    <row r="116753" hidden="1"/>
    <row r="116754" hidden="1"/>
    <row r="116755" hidden="1"/>
    <row r="116756" hidden="1"/>
    <row r="116757" hidden="1"/>
    <row r="116758" hidden="1"/>
    <row r="116759" hidden="1"/>
    <row r="116760" hidden="1"/>
    <row r="116761" hidden="1"/>
    <row r="116762" hidden="1"/>
    <row r="116763" hidden="1"/>
    <row r="116764" hidden="1"/>
    <row r="116765" hidden="1"/>
    <row r="116766" hidden="1"/>
    <row r="116767" hidden="1"/>
    <row r="116768" hidden="1"/>
    <row r="116769" hidden="1"/>
    <row r="116770" hidden="1"/>
    <row r="116771" hidden="1"/>
    <row r="116772" hidden="1"/>
    <row r="116773" hidden="1"/>
    <row r="116774" hidden="1"/>
    <row r="116775" hidden="1"/>
    <row r="116776" hidden="1"/>
    <row r="116777" hidden="1"/>
    <row r="116778" hidden="1"/>
    <row r="116779" hidden="1"/>
    <row r="116780" hidden="1"/>
    <row r="116781" hidden="1"/>
    <row r="116782" hidden="1"/>
    <row r="116783" hidden="1"/>
    <row r="116784" hidden="1"/>
    <row r="116785" hidden="1"/>
    <row r="116786" hidden="1"/>
    <row r="116787" hidden="1"/>
    <row r="116788" hidden="1"/>
    <row r="116789" hidden="1"/>
    <row r="116790" hidden="1"/>
    <row r="116791" hidden="1"/>
    <row r="116792" hidden="1"/>
    <row r="116793" hidden="1"/>
    <row r="116794" hidden="1"/>
    <row r="116795" hidden="1"/>
    <row r="116796" hidden="1"/>
    <row r="116797" hidden="1"/>
    <row r="116798" hidden="1"/>
    <row r="116799" hidden="1"/>
    <row r="116800" hidden="1"/>
    <row r="116801" hidden="1"/>
    <row r="116802" hidden="1"/>
    <row r="116803" hidden="1"/>
    <row r="116804" hidden="1"/>
    <row r="116805" hidden="1"/>
    <row r="116806" hidden="1"/>
    <row r="116807" hidden="1"/>
    <row r="116808" hidden="1"/>
    <row r="116809" hidden="1"/>
    <row r="116810" hidden="1"/>
    <row r="116811" hidden="1"/>
    <row r="116812" hidden="1"/>
    <row r="116813" hidden="1"/>
    <row r="116814" hidden="1"/>
    <row r="116815" hidden="1"/>
    <row r="116816" hidden="1"/>
    <row r="116817" hidden="1"/>
    <row r="116818" hidden="1"/>
    <row r="116819" hidden="1"/>
    <row r="116820" hidden="1"/>
    <row r="116821" hidden="1"/>
    <row r="116822" hidden="1"/>
    <row r="116823" hidden="1"/>
    <row r="116824" hidden="1"/>
    <row r="116825" hidden="1"/>
    <row r="116826" hidden="1"/>
    <row r="116827" hidden="1"/>
    <row r="116828" hidden="1"/>
    <row r="116829" hidden="1"/>
    <row r="116830" hidden="1"/>
    <row r="116831" hidden="1"/>
    <row r="116832" hidden="1"/>
    <row r="116833" hidden="1"/>
    <row r="116834" hidden="1"/>
    <row r="116835" hidden="1"/>
    <row r="116836" hidden="1"/>
    <row r="116837" hidden="1"/>
    <row r="116838" hidden="1"/>
    <row r="116839" hidden="1"/>
    <row r="116840" hidden="1"/>
    <row r="116841" hidden="1"/>
    <row r="116842" hidden="1"/>
    <row r="116843" hidden="1"/>
    <row r="116844" hidden="1"/>
    <row r="116845" hidden="1"/>
    <row r="116846" hidden="1"/>
    <row r="116847" hidden="1"/>
    <row r="116848" hidden="1"/>
    <row r="116849" hidden="1"/>
    <row r="116850" hidden="1"/>
    <row r="116851" hidden="1"/>
    <row r="116852" hidden="1"/>
    <row r="116853" hidden="1"/>
    <row r="116854" hidden="1"/>
    <row r="116855" hidden="1"/>
    <row r="116856" hidden="1"/>
    <row r="116857" hidden="1"/>
    <row r="116858" hidden="1"/>
    <row r="116859" hidden="1"/>
    <row r="116860" hidden="1"/>
    <row r="116861" hidden="1"/>
    <row r="116862" hidden="1"/>
    <row r="116863" hidden="1"/>
    <row r="116864" hidden="1"/>
    <row r="116865" hidden="1"/>
    <row r="116866" hidden="1"/>
    <row r="116867" hidden="1"/>
    <row r="116868" hidden="1"/>
    <row r="116869" hidden="1"/>
    <row r="116870" hidden="1"/>
    <row r="116871" hidden="1"/>
    <row r="116872" hidden="1"/>
    <row r="116873" hidden="1"/>
    <row r="116874" hidden="1"/>
    <row r="116875" hidden="1"/>
    <row r="116876" hidden="1"/>
    <row r="116877" hidden="1"/>
    <row r="116878" hidden="1"/>
    <row r="116879" hidden="1"/>
    <row r="116880" hidden="1"/>
    <row r="116881" hidden="1"/>
    <row r="116882" hidden="1"/>
    <row r="116883" hidden="1"/>
    <row r="116884" hidden="1"/>
    <row r="116885" hidden="1"/>
    <row r="116886" hidden="1"/>
    <row r="116887" hidden="1"/>
    <row r="116888" hidden="1"/>
    <row r="116889" hidden="1"/>
    <row r="116890" hidden="1"/>
    <row r="116891" hidden="1"/>
    <row r="116892" hidden="1"/>
    <row r="116893" hidden="1"/>
    <row r="116894" hidden="1"/>
    <row r="116895" hidden="1"/>
    <row r="116896" hidden="1"/>
    <row r="116897" hidden="1"/>
    <row r="116898" hidden="1"/>
    <row r="116899" hidden="1"/>
    <row r="116900" hidden="1"/>
    <row r="116901" hidden="1"/>
    <row r="116902" hidden="1"/>
    <row r="116903" hidden="1"/>
    <row r="116904" hidden="1"/>
    <row r="116905" hidden="1"/>
    <row r="116906" hidden="1"/>
    <row r="116907" hidden="1"/>
    <row r="116908" hidden="1"/>
    <row r="116909" hidden="1"/>
    <row r="116910" hidden="1"/>
    <row r="116911" hidden="1"/>
    <row r="116912" hidden="1"/>
    <row r="116913" hidden="1"/>
    <row r="116914" hidden="1"/>
    <row r="116915" hidden="1"/>
    <row r="116916" hidden="1"/>
    <row r="116917" hidden="1"/>
    <row r="116918" hidden="1"/>
    <row r="116919" hidden="1"/>
    <row r="116920" hidden="1"/>
    <row r="116921" hidden="1"/>
    <row r="116922" hidden="1"/>
    <row r="116923" hidden="1"/>
    <row r="116924" hidden="1"/>
    <row r="116925" hidden="1"/>
    <row r="116926" hidden="1"/>
    <row r="116927" hidden="1"/>
    <row r="116928" hidden="1"/>
    <row r="116929" hidden="1"/>
    <row r="116930" hidden="1"/>
    <row r="116931" hidden="1"/>
    <row r="116932" hidden="1"/>
    <row r="116933" hidden="1"/>
    <row r="116934" hidden="1"/>
    <row r="116935" hidden="1"/>
    <row r="116936" hidden="1"/>
    <row r="116937" hidden="1"/>
    <row r="116938" hidden="1"/>
    <row r="116939" hidden="1"/>
    <row r="116940" hidden="1"/>
    <row r="116941" hidden="1"/>
    <row r="116942" hidden="1"/>
    <row r="116943" hidden="1"/>
    <row r="116944" hidden="1"/>
    <row r="116945" hidden="1"/>
    <row r="116946" hidden="1"/>
    <row r="116947" hidden="1"/>
    <row r="116948" hidden="1"/>
    <row r="116949" hidden="1"/>
    <row r="116950" hidden="1"/>
    <row r="116951" hidden="1"/>
    <row r="116952" hidden="1"/>
    <row r="116953" hidden="1"/>
    <row r="116954" hidden="1"/>
    <row r="116955" hidden="1"/>
    <row r="116956" hidden="1"/>
    <row r="116957" hidden="1"/>
    <row r="116958" hidden="1"/>
    <row r="116959" hidden="1"/>
    <row r="116960" hidden="1"/>
    <row r="116961" hidden="1"/>
    <row r="116962" hidden="1"/>
    <row r="116963" hidden="1"/>
    <row r="116964" hidden="1"/>
    <row r="116965" hidden="1"/>
    <row r="116966" hidden="1"/>
    <row r="116967" hidden="1"/>
    <row r="116968" hidden="1"/>
    <row r="116969" hidden="1"/>
    <row r="116970" hidden="1"/>
    <row r="116971" hidden="1"/>
    <row r="116972" hidden="1"/>
    <row r="116973" hidden="1"/>
    <row r="116974" hidden="1"/>
    <row r="116975" hidden="1"/>
    <row r="116976" hidden="1"/>
    <row r="116977" hidden="1"/>
    <row r="116978" hidden="1"/>
    <row r="116979" hidden="1"/>
    <row r="116980" hidden="1"/>
    <row r="116981" hidden="1"/>
    <row r="116982" hidden="1"/>
    <row r="116983" hidden="1"/>
    <row r="116984" hidden="1"/>
    <row r="116985" hidden="1"/>
    <row r="116986" hidden="1"/>
    <row r="116987" hidden="1"/>
    <row r="116988" hidden="1"/>
    <row r="116989" hidden="1"/>
    <row r="116990" hidden="1"/>
    <row r="116991" hidden="1"/>
    <row r="116992" hidden="1"/>
    <row r="116993" hidden="1"/>
    <row r="116994" hidden="1"/>
    <row r="116995" hidden="1"/>
    <row r="116996" hidden="1"/>
    <row r="116997" hidden="1"/>
    <row r="116998" hidden="1"/>
    <row r="116999" hidden="1"/>
    <row r="117000" hidden="1"/>
    <row r="117001" hidden="1"/>
    <row r="117002" hidden="1"/>
    <row r="117003" hidden="1"/>
    <row r="117004" hidden="1"/>
    <row r="117005" hidden="1"/>
    <row r="117006" hidden="1"/>
    <row r="117007" hidden="1"/>
    <row r="117008" hidden="1"/>
    <row r="117009" hidden="1"/>
    <row r="117010" hidden="1"/>
    <row r="117011" hidden="1"/>
    <row r="117012" hidden="1"/>
    <row r="117013" hidden="1"/>
    <row r="117014" hidden="1"/>
    <row r="117015" hidden="1"/>
    <row r="117016" hidden="1"/>
    <row r="117017" hidden="1"/>
    <row r="117018" hidden="1"/>
    <row r="117019" hidden="1"/>
    <row r="117020" hidden="1"/>
    <row r="117021" hidden="1"/>
    <row r="117022" hidden="1"/>
    <row r="117023" hidden="1"/>
    <row r="117024" hidden="1"/>
    <row r="117025" hidden="1"/>
    <row r="117026" hidden="1"/>
    <row r="117027" hidden="1"/>
    <row r="117028" hidden="1"/>
    <row r="117029" hidden="1"/>
    <row r="117030" hidden="1"/>
    <row r="117031" hidden="1"/>
    <row r="117032" hidden="1"/>
    <row r="117033" hidden="1"/>
    <row r="117034" hidden="1"/>
    <row r="117035" hidden="1"/>
    <row r="117036" hidden="1"/>
    <row r="117037" hidden="1"/>
    <row r="117038" hidden="1"/>
    <row r="117039" hidden="1"/>
    <row r="117040" hidden="1"/>
    <row r="117041" hidden="1"/>
    <row r="117042" hidden="1"/>
    <row r="117043" hidden="1"/>
    <row r="117044" hidden="1"/>
    <row r="117045" hidden="1"/>
    <row r="117046" hidden="1"/>
    <row r="117047" hidden="1"/>
    <row r="117048" hidden="1"/>
    <row r="117049" hidden="1"/>
    <row r="117050" hidden="1"/>
    <row r="117051" hidden="1"/>
    <row r="117052" hidden="1"/>
    <row r="117053" hidden="1"/>
    <row r="117054" hidden="1"/>
    <row r="117055" hidden="1"/>
    <row r="117056" hidden="1"/>
    <row r="117057" hidden="1"/>
    <row r="117058" hidden="1"/>
    <row r="117059" hidden="1"/>
    <row r="117060" hidden="1"/>
    <row r="117061" hidden="1"/>
    <row r="117062" hidden="1"/>
    <row r="117063" hidden="1"/>
    <row r="117064" hidden="1"/>
    <row r="117065" hidden="1"/>
    <row r="117066" hidden="1"/>
    <row r="117067" hidden="1"/>
    <row r="117068" hidden="1"/>
    <row r="117069" hidden="1"/>
    <row r="117070" hidden="1"/>
    <row r="117071" hidden="1"/>
    <row r="117072" hidden="1"/>
    <row r="117073" hidden="1"/>
    <row r="117074" hidden="1"/>
    <row r="117075" hidden="1"/>
    <row r="117076" hidden="1"/>
    <row r="117077" hidden="1"/>
    <row r="117078" hidden="1"/>
    <row r="117079" hidden="1"/>
    <row r="117080" hidden="1"/>
    <row r="117081" hidden="1"/>
    <row r="117082" hidden="1"/>
    <row r="117083" hidden="1"/>
    <row r="117084" hidden="1"/>
    <row r="117085" hidden="1"/>
    <row r="117086" hidden="1"/>
    <row r="117087" hidden="1"/>
    <row r="117088" hidden="1"/>
    <row r="117089" hidden="1"/>
    <row r="117090" hidden="1"/>
    <row r="117091" hidden="1"/>
    <row r="117092" hidden="1"/>
    <row r="117093" hidden="1"/>
    <row r="117094" hidden="1"/>
    <row r="117095" hidden="1"/>
    <row r="117096" hidden="1"/>
    <row r="117097" hidden="1"/>
    <row r="117098" hidden="1"/>
    <row r="117099" hidden="1"/>
    <row r="117100" hidden="1"/>
    <row r="117101" hidden="1"/>
    <row r="117102" hidden="1"/>
    <row r="117103" hidden="1"/>
    <row r="117104" hidden="1"/>
    <row r="117105" hidden="1"/>
    <row r="117106" hidden="1"/>
    <row r="117107" hidden="1"/>
    <row r="117108" hidden="1"/>
    <row r="117109" hidden="1"/>
    <row r="117110" hidden="1"/>
    <row r="117111" hidden="1"/>
    <row r="117112" hidden="1"/>
    <row r="117113" hidden="1"/>
    <row r="117114" hidden="1"/>
    <row r="117115" hidden="1"/>
    <row r="117116" hidden="1"/>
    <row r="117117" hidden="1"/>
    <row r="117118" hidden="1"/>
    <row r="117119" hidden="1"/>
    <row r="117120" hidden="1"/>
    <row r="117121" hidden="1"/>
    <row r="117122" hidden="1"/>
    <row r="117123" hidden="1"/>
    <row r="117124" hidden="1"/>
    <row r="117125" hidden="1"/>
    <row r="117126" hidden="1"/>
    <row r="117127" hidden="1"/>
    <row r="117128" hidden="1"/>
    <row r="117129" hidden="1"/>
    <row r="117130" hidden="1"/>
    <row r="117131" hidden="1"/>
    <row r="117132" hidden="1"/>
    <row r="117133" hidden="1"/>
    <row r="117134" hidden="1"/>
    <row r="117135" hidden="1"/>
    <row r="117136" hidden="1"/>
    <row r="117137" hidden="1"/>
    <row r="117138" hidden="1"/>
    <row r="117139" hidden="1"/>
    <row r="117140" hidden="1"/>
    <row r="117141" hidden="1"/>
    <row r="117142" hidden="1"/>
    <row r="117143" hidden="1"/>
    <row r="117144" hidden="1"/>
    <row r="117145" hidden="1"/>
    <row r="117146" hidden="1"/>
    <row r="117147" hidden="1"/>
    <row r="117148" hidden="1"/>
    <row r="117149" hidden="1"/>
    <row r="117150" hidden="1"/>
    <row r="117151" hidden="1"/>
    <row r="117152" hidden="1"/>
    <row r="117153" hidden="1"/>
    <row r="117154" hidden="1"/>
    <row r="117155" hidden="1"/>
    <row r="117156" hidden="1"/>
    <row r="117157" hidden="1"/>
    <row r="117158" hidden="1"/>
    <row r="117159" hidden="1"/>
    <row r="117160" hidden="1"/>
    <row r="117161" hidden="1"/>
    <row r="117162" hidden="1"/>
    <row r="117163" hidden="1"/>
    <row r="117164" hidden="1"/>
    <row r="117165" hidden="1"/>
    <row r="117166" hidden="1"/>
    <row r="117167" hidden="1"/>
    <row r="117168" hidden="1"/>
    <row r="117169" hidden="1"/>
    <row r="117170" hidden="1"/>
    <row r="117171" hidden="1"/>
    <row r="117172" hidden="1"/>
    <row r="117173" hidden="1"/>
    <row r="117174" hidden="1"/>
    <row r="117175" hidden="1"/>
    <row r="117176" hidden="1"/>
    <row r="117177" hidden="1"/>
    <row r="117178" hidden="1"/>
    <row r="117179" hidden="1"/>
    <row r="117180" hidden="1"/>
    <row r="117181" hidden="1"/>
    <row r="117182" hidden="1"/>
    <row r="117183" hidden="1"/>
    <row r="117184" hidden="1"/>
    <row r="117185" hidden="1"/>
    <row r="117186" hidden="1"/>
    <row r="117187" hidden="1"/>
    <row r="117188" hidden="1"/>
    <row r="117189" hidden="1"/>
    <row r="117190" hidden="1"/>
    <row r="117191" hidden="1"/>
    <row r="117192" hidden="1"/>
    <row r="117193" hidden="1"/>
    <row r="117194" hidden="1"/>
    <row r="117195" hidden="1"/>
    <row r="117196" hidden="1"/>
    <row r="117197" hidden="1"/>
    <row r="117198" hidden="1"/>
    <row r="117199" hidden="1"/>
    <row r="117200" hidden="1"/>
    <row r="117201" hidden="1"/>
    <row r="117202" hidden="1"/>
    <row r="117203" hidden="1"/>
    <row r="117204" hidden="1"/>
    <row r="117205" hidden="1"/>
    <row r="117206" hidden="1"/>
    <row r="117207" hidden="1"/>
    <row r="117208" hidden="1"/>
    <row r="117209" hidden="1"/>
    <row r="117210" hidden="1"/>
    <row r="117211" hidden="1"/>
    <row r="117212" hidden="1"/>
    <row r="117213" hidden="1"/>
    <row r="117214" hidden="1"/>
    <row r="117215" hidden="1"/>
    <row r="117216" hidden="1"/>
    <row r="117217" hidden="1"/>
    <row r="117218" hidden="1"/>
    <row r="117219" hidden="1"/>
    <row r="117220" hidden="1"/>
    <row r="117221" hidden="1"/>
    <row r="117222" hidden="1"/>
    <row r="117223" hidden="1"/>
    <row r="117224" hidden="1"/>
    <row r="117225" hidden="1"/>
    <row r="117226" hidden="1"/>
    <row r="117227" hidden="1"/>
    <row r="117228" hidden="1"/>
    <row r="117229" hidden="1"/>
    <row r="117230" hidden="1"/>
    <row r="117231" hidden="1"/>
    <row r="117232" hidden="1"/>
    <row r="117233" hidden="1"/>
    <row r="117234" hidden="1"/>
    <row r="117235" hidden="1"/>
    <row r="117236" hidden="1"/>
    <row r="117237" hidden="1"/>
    <row r="117238" hidden="1"/>
    <row r="117239" hidden="1"/>
    <row r="117240" hidden="1"/>
    <row r="117241" hidden="1"/>
    <row r="117242" hidden="1"/>
    <row r="117243" hidden="1"/>
    <row r="117244" hidden="1"/>
    <row r="117245" hidden="1"/>
    <row r="117246" hidden="1"/>
    <row r="117247" hidden="1"/>
    <row r="117248" hidden="1"/>
    <row r="117249" hidden="1"/>
    <row r="117250" hidden="1"/>
    <row r="117251" hidden="1"/>
    <row r="117252" hidden="1"/>
    <row r="117253" hidden="1"/>
    <row r="117254" hidden="1"/>
    <row r="117255" hidden="1"/>
    <row r="117256" hidden="1"/>
    <row r="117257" hidden="1"/>
    <row r="117258" hidden="1"/>
    <row r="117259" hidden="1"/>
    <row r="117260" hidden="1"/>
    <row r="117261" hidden="1"/>
    <row r="117262" hidden="1"/>
    <row r="117263" hidden="1"/>
    <row r="117264" hidden="1"/>
    <row r="117265" hidden="1"/>
    <row r="117266" hidden="1"/>
    <row r="117267" hidden="1"/>
    <row r="117268" hidden="1"/>
    <row r="117269" hidden="1"/>
    <row r="117270" hidden="1"/>
    <row r="117271" hidden="1"/>
    <row r="117272" hidden="1"/>
    <row r="117273" hidden="1"/>
    <row r="117274" hidden="1"/>
    <row r="117275" hidden="1"/>
    <row r="117276" hidden="1"/>
    <row r="117277" hidden="1"/>
    <row r="117278" hidden="1"/>
    <row r="117279" hidden="1"/>
    <row r="117280" hidden="1"/>
    <row r="117281" hidden="1"/>
    <row r="117282" hidden="1"/>
    <row r="117283" hidden="1"/>
    <row r="117284" hidden="1"/>
    <row r="117285" hidden="1"/>
    <row r="117286" hidden="1"/>
    <row r="117287" hidden="1"/>
    <row r="117288" hidden="1"/>
    <row r="117289" hidden="1"/>
    <row r="117290" hidden="1"/>
    <row r="117291" hidden="1"/>
    <row r="117292" hidden="1"/>
    <row r="117293" hidden="1"/>
    <row r="117294" hidden="1"/>
    <row r="117295" hidden="1"/>
    <row r="117296" hidden="1"/>
    <row r="117297" hidden="1"/>
    <row r="117298" hidden="1"/>
    <row r="117299" hidden="1"/>
    <row r="117300" hidden="1"/>
    <row r="117301" hidden="1"/>
    <row r="117302" hidden="1"/>
    <row r="117303" hidden="1"/>
    <row r="117304" hidden="1"/>
    <row r="117305" hidden="1"/>
    <row r="117306" hidden="1"/>
    <row r="117307" hidden="1"/>
    <row r="117308" hidden="1"/>
    <row r="117309" hidden="1"/>
    <row r="117310" hidden="1"/>
    <row r="117311" hidden="1"/>
    <row r="117312" hidden="1"/>
    <row r="117313" hidden="1"/>
    <row r="117314" hidden="1"/>
    <row r="117315" hidden="1"/>
    <row r="117316" hidden="1"/>
    <row r="117317" hidden="1"/>
    <row r="117318" hidden="1"/>
    <row r="117319" hidden="1"/>
    <row r="117320" hidden="1"/>
    <row r="117321" hidden="1"/>
    <row r="117322" hidden="1"/>
    <row r="117323" hidden="1"/>
    <row r="117324" hidden="1"/>
    <row r="117325" hidden="1"/>
    <row r="117326" hidden="1"/>
    <row r="117327" hidden="1"/>
    <row r="117328" hidden="1"/>
    <row r="117329" hidden="1"/>
    <row r="117330" hidden="1"/>
    <row r="117331" hidden="1"/>
    <row r="117332" hidden="1"/>
    <row r="117333" hidden="1"/>
    <row r="117334" hidden="1"/>
    <row r="117335" hidden="1"/>
    <row r="117336" hidden="1"/>
    <row r="117337" hidden="1"/>
    <row r="117338" hidden="1"/>
    <row r="117339" hidden="1"/>
    <row r="117340" hidden="1"/>
    <row r="117341" hidden="1"/>
    <row r="117342" hidden="1"/>
    <row r="117343" hidden="1"/>
    <row r="117344" hidden="1"/>
    <row r="117345" hidden="1"/>
    <row r="117346" hidden="1"/>
    <row r="117347" hidden="1"/>
    <row r="117348" hidden="1"/>
    <row r="117349" hidden="1"/>
    <row r="117350" hidden="1"/>
    <row r="117351" hidden="1"/>
    <row r="117352" hidden="1"/>
    <row r="117353" hidden="1"/>
    <row r="117354" hidden="1"/>
    <row r="117355" hidden="1"/>
    <row r="117356" hidden="1"/>
    <row r="117357" hidden="1"/>
    <row r="117358" hidden="1"/>
    <row r="117359" hidden="1"/>
    <row r="117360" hidden="1"/>
    <row r="117361" hidden="1"/>
    <row r="117362" hidden="1"/>
    <row r="117363" hidden="1"/>
    <row r="117364" hidden="1"/>
    <row r="117365" hidden="1"/>
    <row r="117366" hidden="1"/>
    <row r="117367" hidden="1"/>
    <row r="117368" hidden="1"/>
    <row r="117369" hidden="1"/>
    <row r="117370" hidden="1"/>
    <row r="117371" hidden="1"/>
    <row r="117372" hidden="1"/>
    <row r="117373" hidden="1"/>
    <row r="117374" hidden="1"/>
    <row r="117375" hidden="1"/>
    <row r="117376" hidden="1"/>
    <row r="117377" hidden="1"/>
    <row r="117378" hidden="1"/>
    <row r="117379" hidden="1"/>
    <row r="117380" hidden="1"/>
    <row r="117381" hidden="1"/>
    <row r="117382" hidden="1"/>
    <row r="117383" hidden="1"/>
    <row r="117384" hidden="1"/>
    <row r="117385" hidden="1"/>
    <row r="117386" hidden="1"/>
    <row r="117387" hidden="1"/>
    <row r="117388" hidden="1"/>
    <row r="117389" hidden="1"/>
    <row r="117390" hidden="1"/>
    <row r="117391" hidden="1"/>
    <row r="117392" hidden="1"/>
    <row r="117393" hidden="1"/>
    <row r="117394" hidden="1"/>
    <row r="117395" hidden="1"/>
    <row r="117396" hidden="1"/>
    <row r="117397" hidden="1"/>
    <row r="117398" hidden="1"/>
    <row r="117399" hidden="1"/>
    <row r="117400" hidden="1"/>
    <row r="117401" hidden="1"/>
    <row r="117402" hidden="1"/>
    <row r="117403" hidden="1"/>
    <row r="117404" hidden="1"/>
    <row r="117405" hidden="1"/>
    <row r="117406" hidden="1"/>
    <row r="117407" hidden="1"/>
    <row r="117408" hidden="1"/>
    <row r="117409" hidden="1"/>
    <row r="117410" hidden="1"/>
    <row r="117411" hidden="1"/>
    <row r="117412" hidden="1"/>
    <row r="117413" hidden="1"/>
    <row r="117414" hidden="1"/>
    <row r="117415" hidden="1"/>
    <row r="117416" hidden="1"/>
    <row r="117417" hidden="1"/>
    <row r="117418" hidden="1"/>
    <row r="117419" hidden="1"/>
    <row r="117420" hidden="1"/>
    <row r="117421" hidden="1"/>
    <row r="117422" hidden="1"/>
    <row r="117423" hidden="1"/>
    <row r="117424" hidden="1"/>
    <row r="117425" hidden="1"/>
    <row r="117426" hidden="1"/>
    <row r="117427" hidden="1"/>
    <row r="117428" hidden="1"/>
    <row r="117429" hidden="1"/>
    <row r="117430" hidden="1"/>
    <row r="117431" hidden="1"/>
    <row r="117432" hidden="1"/>
    <row r="117433" hidden="1"/>
    <row r="117434" hidden="1"/>
    <row r="117435" hidden="1"/>
    <row r="117436" hidden="1"/>
    <row r="117437" hidden="1"/>
    <row r="117438" hidden="1"/>
    <row r="117439" hidden="1"/>
    <row r="117440" hidden="1"/>
    <row r="117441" hidden="1"/>
    <row r="117442" hidden="1"/>
    <row r="117443" hidden="1"/>
    <row r="117444" hidden="1"/>
    <row r="117445" hidden="1"/>
    <row r="117446" hidden="1"/>
    <row r="117447" hidden="1"/>
    <row r="117448" hidden="1"/>
    <row r="117449" hidden="1"/>
    <row r="117450" hidden="1"/>
    <row r="117451" hidden="1"/>
    <row r="117452" hidden="1"/>
    <row r="117453" hidden="1"/>
    <row r="117454" hidden="1"/>
    <row r="117455" hidden="1"/>
    <row r="117456" hidden="1"/>
    <row r="117457" hidden="1"/>
    <row r="117458" hidden="1"/>
    <row r="117459" hidden="1"/>
    <row r="117460" hidden="1"/>
    <row r="117461" hidden="1"/>
    <row r="117462" hidden="1"/>
    <row r="117463" hidden="1"/>
    <row r="117464" hidden="1"/>
    <row r="117465" hidden="1"/>
    <row r="117466" hidden="1"/>
    <row r="117467" hidden="1"/>
    <row r="117468" hidden="1"/>
    <row r="117469" hidden="1"/>
    <row r="117470" hidden="1"/>
    <row r="117471" hidden="1"/>
    <row r="117472" hidden="1"/>
    <row r="117473" hidden="1"/>
    <row r="117474" hidden="1"/>
    <row r="117475" hidden="1"/>
    <row r="117476" hidden="1"/>
    <row r="117477" hidden="1"/>
    <row r="117478" hidden="1"/>
    <row r="117479" hidden="1"/>
    <row r="117480" hidden="1"/>
    <row r="117481" hidden="1"/>
    <row r="117482" hidden="1"/>
    <row r="117483" hidden="1"/>
    <row r="117484" hidden="1"/>
    <row r="117485" hidden="1"/>
    <row r="117486" hidden="1"/>
    <row r="117487" hidden="1"/>
    <row r="117488" hidden="1"/>
    <row r="117489" hidden="1"/>
    <row r="117490" hidden="1"/>
    <row r="117491" hidden="1"/>
    <row r="117492" hidden="1"/>
    <row r="117493" hidden="1"/>
    <row r="117494" hidden="1"/>
    <row r="117495" hidden="1"/>
    <row r="117496" hidden="1"/>
    <row r="117497" hidden="1"/>
    <row r="117498" hidden="1"/>
    <row r="117499" hidden="1"/>
    <row r="117500" hidden="1"/>
    <row r="117501" hidden="1"/>
    <row r="117502" hidden="1"/>
    <row r="117503" hidden="1"/>
    <row r="117504" hidden="1"/>
    <row r="117505" hidden="1"/>
    <row r="117506" hidden="1"/>
    <row r="117507" hidden="1"/>
    <row r="117508" hidden="1"/>
    <row r="117509" hidden="1"/>
    <row r="117510" hidden="1"/>
    <row r="117511" hidden="1"/>
    <row r="117512" hidden="1"/>
    <row r="117513" hidden="1"/>
    <row r="117514" hidden="1"/>
    <row r="117515" hidden="1"/>
    <row r="117516" hidden="1"/>
    <row r="117517" hidden="1"/>
    <row r="117518" hidden="1"/>
    <row r="117519" hidden="1"/>
    <row r="117520" hidden="1"/>
    <row r="117521" hidden="1"/>
    <row r="117522" hidden="1"/>
    <row r="117523" hidden="1"/>
    <row r="117524" hidden="1"/>
    <row r="117525" hidden="1"/>
    <row r="117526" hidden="1"/>
    <row r="117527" hidden="1"/>
    <row r="117528" hidden="1"/>
    <row r="117529" hidden="1"/>
    <row r="117530" hidden="1"/>
    <row r="117531" hidden="1"/>
    <row r="117532" hidden="1"/>
    <row r="117533" hidden="1"/>
    <row r="117534" hidden="1"/>
    <row r="117535" hidden="1"/>
    <row r="117536" hidden="1"/>
    <row r="117537" hidden="1"/>
    <row r="117538" hidden="1"/>
    <row r="117539" hidden="1"/>
    <row r="117540" hidden="1"/>
    <row r="117541" hidden="1"/>
    <row r="117542" hidden="1"/>
    <row r="117543" hidden="1"/>
    <row r="117544" hidden="1"/>
    <row r="117545" hidden="1"/>
    <row r="117546" hidden="1"/>
    <row r="117547" hidden="1"/>
    <row r="117548" hidden="1"/>
    <row r="117549" hidden="1"/>
    <row r="117550" hidden="1"/>
    <row r="117551" hidden="1"/>
    <row r="117552" hidden="1"/>
    <row r="117553" hidden="1"/>
    <row r="117554" hidden="1"/>
    <row r="117555" hidden="1"/>
    <row r="117556" hidden="1"/>
    <row r="117557" hidden="1"/>
    <row r="117558" hidden="1"/>
    <row r="117559" hidden="1"/>
    <row r="117560" hidden="1"/>
    <row r="117561" hidden="1"/>
    <row r="117562" hidden="1"/>
    <row r="117563" hidden="1"/>
    <row r="117564" hidden="1"/>
    <row r="117565" hidden="1"/>
    <row r="117566" hidden="1"/>
    <row r="117567" hidden="1"/>
    <row r="117568" hidden="1"/>
    <row r="117569" hidden="1"/>
    <row r="117570" hidden="1"/>
    <row r="117571" hidden="1"/>
    <row r="117572" hidden="1"/>
    <row r="117573" hidden="1"/>
    <row r="117574" hidden="1"/>
    <row r="117575" hidden="1"/>
    <row r="117576" hidden="1"/>
    <row r="117577" hidden="1"/>
    <row r="117578" hidden="1"/>
    <row r="117579" hidden="1"/>
    <row r="117580" hidden="1"/>
    <row r="117581" hidden="1"/>
    <row r="117582" hidden="1"/>
    <row r="117583" hidden="1"/>
    <row r="117584" hidden="1"/>
    <row r="117585" hidden="1"/>
    <row r="117586" hidden="1"/>
    <row r="117587" hidden="1"/>
    <row r="117588" hidden="1"/>
    <row r="117589" hidden="1"/>
    <row r="117590" hidden="1"/>
    <row r="117591" hidden="1"/>
    <row r="117592" hidden="1"/>
    <row r="117593" hidden="1"/>
    <row r="117594" hidden="1"/>
    <row r="117595" hidden="1"/>
    <row r="117596" hidden="1"/>
    <row r="117597" hidden="1"/>
    <row r="117598" hidden="1"/>
    <row r="117599" hidden="1"/>
    <row r="117600" hidden="1"/>
    <row r="117601" hidden="1"/>
    <row r="117602" hidden="1"/>
    <row r="117603" hidden="1"/>
    <row r="117604" hidden="1"/>
    <row r="117605" hidden="1"/>
    <row r="117606" hidden="1"/>
    <row r="117607" hidden="1"/>
    <row r="117608" hidden="1"/>
    <row r="117609" hidden="1"/>
    <row r="117610" hidden="1"/>
    <row r="117611" hidden="1"/>
    <row r="117612" hidden="1"/>
    <row r="117613" hidden="1"/>
    <row r="117614" hidden="1"/>
    <row r="117615" hidden="1"/>
    <row r="117616" hidden="1"/>
    <row r="117617" hidden="1"/>
    <row r="117618" hidden="1"/>
    <row r="117619" hidden="1"/>
    <row r="117620" hidden="1"/>
    <row r="117621" hidden="1"/>
    <row r="117622" hidden="1"/>
    <row r="117623" hidden="1"/>
    <row r="117624" hidden="1"/>
    <row r="117625" hidden="1"/>
    <row r="117626" hidden="1"/>
    <row r="117627" hidden="1"/>
    <row r="117628" hidden="1"/>
    <row r="117629" hidden="1"/>
    <row r="117630" hidden="1"/>
    <row r="117631" hidden="1"/>
    <row r="117632" hidden="1"/>
    <row r="117633" hidden="1"/>
    <row r="117634" hidden="1"/>
    <row r="117635" hidden="1"/>
    <row r="117636" hidden="1"/>
    <row r="117637" hidden="1"/>
    <row r="117638" hidden="1"/>
    <row r="117639" hidden="1"/>
    <row r="117640" hidden="1"/>
    <row r="117641" hidden="1"/>
    <row r="117642" hidden="1"/>
    <row r="117643" hidden="1"/>
    <row r="117644" hidden="1"/>
    <row r="117645" hidden="1"/>
    <row r="117646" hidden="1"/>
    <row r="117647" hidden="1"/>
    <row r="117648" hidden="1"/>
    <row r="117649" hidden="1"/>
    <row r="117650" hidden="1"/>
    <row r="117651" hidden="1"/>
    <row r="117652" hidden="1"/>
    <row r="117653" hidden="1"/>
    <row r="117654" hidden="1"/>
    <row r="117655" hidden="1"/>
    <row r="117656" hidden="1"/>
    <row r="117657" hidden="1"/>
    <row r="117658" hidden="1"/>
    <row r="117659" hidden="1"/>
    <row r="117660" hidden="1"/>
    <row r="117661" hidden="1"/>
    <row r="117662" hidden="1"/>
    <row r="117663" hidden="1"/>
    <row r="117664" hidden="1"/>
    <row r="117665" hidden="1"/>
    <row r="117666" hidden="1"/>
    <row r="117667" hidden="1"/>
    <row r="117668" hidden="1"/>
    <row r="117669" hidden="1"/>
    <row r="117670" hidden="1"/>
    <row r="117671" hidden="1"/>
    <row r="117672" hidden="1"/>
    <row r="117673" hidden="1"/>
    <row r="117674" hidden="1"/>
    <row r="117675" hidden="1"/>
    <row r="117676" hidden="1"/>
    <row r="117677" hidden="1"/>
    <row r="117678" hidden="1"/>
    <row r="117679" hidden="1"/>
    <row r="117680" hidden="1"/>
    <row r="117681" hidden="1"/>
    <row r="117682" hidden="1"/>
    <row r="117683" hidden="1"/>
    <row r="117684" hidden="1"/>
    <row r="117685" hidden="1"/>
    <row r="117686" hidden="1"/>
    <row r="117687" hidden="1"/>
    <row r="117688" hidden="1"/>
    <row r="117689" hidden="1"/>
    <row r="117690" hidden="1"/>
    <row r="117691" hidden="1"/>
    <row r="117692" hidden="1"/>
    <row r="117693" hidden="1"/>
    <row r="117694" hidden="1"/>
    <row r="117695" hidden="1"/>
    <row r="117696" hidden="1"/>
    <row r="117697" hidden="1"/>
    <row r="117698" hidden="1"/>
    <row r="117699" hidden="1"/>
    <row r="117700" hidden="1"/>
    <row r="117701" hidden="1"/>
    <row r="117702" hidden="1"/>
    <row r="117703" hidden="1"/>
    <row r="117704" hidden="1"/>
    <row r="117705" hidden="1"/>
    <row r="117706" hidden="1"/>
    <row r="117707" hidden="1"/>
    <row r="117708" hidden="1"/>
    <row r="117709" hidden="1"/>
    <row r="117710" hidden="1"/>
    <row r="117711" hidden="1"/>
    <row r="117712" hidden="1"/>
    <row r="117713" hidden="1"/>
    <row r="117714" hidden="1"/>
    <row r="117715" hidden="1"/>
    <row r="117716" hidden="1"/>
    <row r="117717" hidden="1"/>
    <row r="117718" hidden="1"/>
    <row r="117719" hidden="1"/>
    <row r="117720" hidden="1"/>
    <row r="117721" hidden="1"/>
    <row r="117722" hidden="1"/>
    <row r="117723" hidden="1"/>
    <row r="117724" hidden="1"/>
    <row r="117725" hidden="1"/>
    <row r="117726" hidden="1"/>
    <row r="117727" hidden="1"/>
    <row r="117728" hidden="1"/>
    <row r="117729" hidden="1"/>
    <row r="117730" hidden="1"/>
    <row r="117731" hidden="1"/>
    <row r="117732" hidden="1"/>
    <row r="117733" hidden="1"/>
    <row r="117734" hidden="1"/>
    <row r="117735" hidden="1"/>
    <row r="117736" hidden="1"/>
    <row r="117737" hidden="1"/>
    <row r="117738" hidden="1"/>
    <row r="117739" hidden="1"/>
    <row r="117740" hidden="1"/>
    <row r="117741" hidden="1"/>
    <row r="117742" hidden="1"/>
    <row r="117743" hidden="1"/>
    <row r="117744" hidden="1"/>
    <row r="117745" hidden="1"/>
    <row r="117746" hidden="1"/>
    <row r="117747" hidden="1"/>
    <row r="117748" hidden="1"/>
    <row r="117749" hidden="1"/>
    <row r="117750" hidden="1"/>
    <row r="117751" hidden="1"/>
    <row r="117752" hidden="1"/>
    <row r="117753" hidden="1"/>
    <row r="117754" hidden="1"/>
    <row r="117755" hidden="1"/>
    <row r="117756" hidden="1"/>
    <row r="117757" hidden="1"/>
    <row r="117758" hidden="1"/>
    <row r="117759" hidden="1"/>
    <row r="117760" hidden="1"/>
    <row r="117761" hidden="1"/>
    <row r="117762" hidden="1"/>
    <row r="117763" hidden="1"/>
    <row r="117764" hidden="1"/>
    <row r="117765" hidden="1"/>
    <row r="117766" hidden="1"/>
    <row r="117767" hidden="1"/>
    <row r="117768" hidden="1"/>
    <row r="117769" hidden="1"/>
    <row r="117770" hidden="1"/>
    <row r="117771" hidden="1"/>
    <row r="117772" hidden="1"/>
    <row r="117773" hidden="1"/>
    <row r="117774" hidden="1"/>
    <row r="117775" hidden="1"/>
    <row r="117776" hidden="1"/>
    <row r="117777" hidden="1"/>
    <row r="117778" hidden="1"/>
    <row r="117779" hidden="1"/>
    <row r="117780" hidden="1"/>
    <row r="117781" hidden="1"/>
    <row r="117782" hidden="1"/>
    <row r="117783" hidden="1"/>
    <row r="117784" hidden="1"/>
    <row r="117785" hidden="1"/>
    <row r="117786" hidden="1"/>
    <row r="117787" hidden="1"/>
    <row r="117788" hidden="1"/>
    <row r="117789" hidden="1"/>
    <row r="117790" hidden="1"/>
    <row r="117791" hidden="1"/>
    <row r="117792" hidden="1"/>
    <row r="117793" hidden="1"/>
    <row r="117794" hidden="1"/>
    <row r="117795" hidden="1"/>
    <row r="117796" hidden="1"/>
    <row r="117797" hidden="1"/>
    <row r="117798" hidden="1"/>
    <row r="117799" hidden="1"/>
    <row r="117800" hidden="1"/>
    <row r="117801" hidden="1"/>
    <row r="117802" hidden="1"/>
    <row r="117803" hidden="1"/>
    <row r="117804" hidden="1"/>
    <row r="117805" hidden="1"/>
    <row r="117806" hidden="1"/>
    <row r="117807" hidden="1"/>
    <row r="117808" hidden="1"/>
    <row r="117809" hidden="1"/>
    <row r="117810" hidden="1"/>
    <row r="117811" hidden="1"/>
    <row r="117812" hidden="1"/>
    <row r="117813" hidden="1"/>
    <row r="117814" hidden="1"/>
    <row r="117815" hidden="1"/>
    <row r="117816" hidden="1"/>
    <row r="117817" hidden="1"/>
    <row r="117818" hidden="1"/>
    <row r="117819" hidden="1"/>
    <row r="117820" hidden="1"/>
    <row r="117821" hidden="1"/>
    <row r="117822" hidden="1"/>
    <row r="117823" hidden="1"/>
    <row r="117824" hidden="1"/>
    <row r="117825" hidden="1"/>
    <row r="117826" hidden="1"/>
    <row r="117827" hidden="1"/>
    <row r="117828" hidden="1"/>
    <row r="117829" hidden="1"/>
    <row r="117830" hidden="1"/>
    <row r="117831" hidden="1"/>
    <row r="117832" hidden="1"/>
    <row r="117833" hidden="1"/>
    <row r="117834" hidden="1"/>
    <row r="117835" hidden="1"/>
    <row r="117836" hidden="1"/>
    <row r="117837" hidden="1"/>
    <row r="117838" hidden="1"/>
    <row r="117839" hidden="1"/>
    <row r="117840" hidden="1"/>
    <row r="117841" hidden="1"/>
    <row r="117842" hidden="1"/>
    <row r="117843" hidden="1"/>
    <row r="117844" hidden="1"/>
    <row r="117845" hidden="1"/>
    <row r="117846" hidden="1"/>
    <row r="117847" hidden="1"/>
    <row r="117848" hidden="1"/>
    <row r="117849" hidden="1"/>
    <row r="117850" hidden="1"/>
    <row r="117851" hidden="1"/>
    <row r="117852" hidden="1"/>
    <row r="117853" hidden="1"/>
    <row r="117854" hidden="1"/>
    <row r="117855" hidden="1"/>
    <row r="117856" hidden="1"/>
    <row r="117857" hidden="1"/>
    <row r="117858" hidden="1"/>
    <row r="117859" hidden="1"/>
    <row r="117860" hidden="1"/>
    <row r="117861" hidden="1"/>
    <row r="117862" hidden="1"/>
    <row r="117863" hidden="1"/>
    <row r="117864" hidden="1"/>
    <row r="117865" hidden="1"/>
    <row r="117866" hidden="1"/>
    <row r="117867" hidden="1"/>
    <row r="117868" hidden="1"/>
    <row r="117869" hidden="1"/>
    <row r="117870" hidden="1"/>
    <row r="117871" hidden="1"/>
    <row r="117872" hidden="1"/>
    <row r="117873" hidden="1"/>
    <row r="117874" hidden="1"/>
    <row r="117875" hidden="1"/>
    <row r="117876" hidden="1"/>
    <row r="117877" hidden="1"/>
    <row r="117878" hidden="1"/>
    <row r="117879" hidden="1"/>
    <row r="117880" hidden="1"/>
    <row r="117881" hidden="1"/>
    <row r="117882" hidden="1"/>
    <row r="117883" hidden="1"/>
    <row r="117884" hidden="1"/>
    <row r="117885" hidden="1"/>
    <row r="117886" hidden="1"/>
    <row r="117887" hidden="1"/>
    <row r="117888" hidden="1"/>
    <row r="117889" hidden="1"/>
    <row r="117890" hidden="1"/>
    <row r="117891" hidden="1"/>
    <row r="117892" hidden="1"/>
    <row r="117893" hidden="1"/>
    <row r="117894" hidden="1"/>
    <row r="117895" hidden="1"/>
    <row r="117896" hidden="1"/>
    <row r="117897" hidden="1"/>
    <row r="117898" hidden="1"/>
    <row r="117899" hidden="1"/>
    <row r="117900" hidden="1"/>
    <row r="117901" hidden="1"/>
    <row r="117902" hidden="1"/>
    <row r="117903" hidden="1"/>
    <row r="117904" hidden="1"/>
    <row r="117905" hidden="1"/>
    <row r="117906" hidden="1"/>
    <row r="117907" hidden="1"/>
    <row r="117908" hidden="1"/>
    <row r="117909" hidden="1"/>
    <row r="117910" hidden="1"/>
    <row r="117911" hidden="1"/>
    <row r="117912" hidden="1"/>
    <row r="117913" hidden="1"/>
    <row r="117914" hidden="1"/>
    <row r="117915" hidden="1"/>
    <row r="117916" hidden="1"/>
    <row r="117917" hidden="1"/>
    <row r="117918" hidden="1"/>
    <row r="117919" hidden="1"/>
    <row r="117920" hidden="1"/>
    <row r="117921" hidden="1"/>
    <row r="117922" hidden="1"/>
    <row r="117923" hidden="1"/>
    <row r="117924" hidden="1"/>
    <row r="117925" hidden="1"/>
    <row r="117926" hidden="1"/>
    <row r="117927" hidden="1"/>
    <row r="117928" hidden="1"/>
    <row r="117929" hidden="1"/>
    <row r="117930" hidden="1"/>
    <row r="117931" hidden="1"/>
    <row r="117932" hidden="1"/>
    <row r="117933" hidden="1"/>
    <row r="117934" hidden="1"/>
    <row r="117935" hidden="1"/>
    <row r="117936" hidden="1"/>
    <row r="117937" hidden="1"/>
    <row r="117938" hidden="1"/>
    <row r="117939" hidden="1"/>
    <row r="117940" hidden="1"/>
    <row r="117941" hidden="1"/>
    <row r="117942" hidden="1"/>
    <row r="117943" hidden="1"/>
    <row r="117944" hidden="1"/>
    <row r="117945" hidden="1"/>
    <row r="117946" hidden="1"/>
    <row r="117947" hidden="1"/>
    <row r="117948" hidden="1"/>
    <row r="117949" hidden="1"/>
    <row r="117950" hidden="1"/>
    <row r="117951" hidden="1"/>
    <row r="117952" hidden="1"/>
    <row r="117953" hidden="1"/>
    <row r="117954" hidden="1"/>
    <row r="117955" hidden="1"/>
    <row r="117956" hidden="1"/>
    <row r="117957" hidden="1"/>
    <row r="117958" hidden="1"/>
    <row r="117959" hidden="1"/>
    <row r="117960" hidden="1"/>
    <row r="117961" hidden="1"/>
    <row r="117962" hidden="1"/>
    <row r="117963" hidden="1"/>
    <row r="117964" hidden="1"/>
    <row r="117965" hidden="1"/>
    <row r="117966" hidden="1"/>
    <row r="117967" hidden="1"/>
    <row r="117968" hidden="1"/>
    <row r="117969" hidden="1"/>
    <row r="117970" hidden="1"/>
    <row r="117971" hidden="1"/>
    <row r="117972" hidden="1"/>
    <row r="117973" hidden="1"/>
    <row r="117974" hidden="1"/>
    <row r="117975" hidden="1"/>
    <row r="117976" hidden="1"/>
    <row r="117977" hidden="1"/>
    <row r="117978" hidden="1"/>
    <row r="117979" hidden="1"/>
    <row r="117980" hidden="1"/>
    <row r="117981" hidden="1"/>
    <row r="117982" hidden="1"/>
    <row r="117983" hidden="1"/>
    <row r="117984" hidden="1"/>
    <row r="117985" hidden="1"/>
    <row r="117986" hidden="1"/>
    <row r="117987" hidden="1"/>
    <row r="117988" hidden="1"/>
    <row r="117989" hidden="1"/>
    <row r="117990" hidden="1"/>
    <row r="117991" hidden="1"/>
    <row r="117992" hidden="1"/>
    <row r="117993" hidden="1"/>
    <row r="117994" hidden="1"/>
    <row r="117995" hidden="1"/>
    <row r="117996" hidden="1"/>
    <row r="117997" hidden="1"/>
    <row r="117998" hidden="1"/>
    <row r="117999" hidden="1"/>
    <row r="118000" hidden="1"/>
    <row r="118001" hidden="1"/>
    <row r="118002" hidden="1"/>
    <row r="118003" hidden="1"/>
    <row r="118004" hidden="1"/>
    <row r="118005" hidden="1"/>
    <row r="118006" hidden="1"/>
    <row r="118007" hidden="1"/>
    <row r="118008" hidden="1"/>
    <row r="118009" hidden="1"/>
    <row r="118010" hidden="1"/>
    <row r="118011" hidden="1"/>
    <row r="118012" hidden="1"/>
    <row r="118013" hidden="1"/>
    <row r="118014" hidden="1"/>
    <row r="118015" hidden="1"/>
    <row r="118016" hidden="1"/>
    <row r="118017" hidden="1"/>
    <row r="118018" hidden="1"/>
    <row r="118019" hidden="1"/>
    <row r="118020" hidden="1"/>
    <row r="118021" hidden="1"/>
    <row r="118022" hidden="1"/>
    <row r="118023" hidden="1"/>
    <row r="118024" hidden="1"/>
    <row r="118025" hidden="1"/>
    <row r="118026" hidden="1"/>
    <row r="118027" hidden="1"/>
    <row r="118028" hidden="1"/>
    <row r="118029" hidden="1"/>
    <row r="118030" hidden="1"/>
    <row r="118031" hidden="1"/>
    <row r="118032" hidden="1"/>
    <row r="118033" hidden="1"/>
    <row r="118034" hidden="1"/>
    <row r="118035" hidden="1"/>
    <row r="118036" hidden="1"/>
    <row r="118037" hidden="1"/>
    <row r="118038" hidden="1"/>
    <row r="118039" hidden="1"/>
    <row r="118040" hidden="1"/>
    <row r="118041" hidden="1"/>
    <row r="118042" hidden="1"/>
    <row r="118043" hidden="1"/>
    <row r="118044" hidden="1"/>
    <row r="118045" hidden="1"/>
    <row r="118046" hidden="1"/>
    <row r="118047" hidden="1"/>
    <row r="118048" hidden="1"/>
    <row r="118049" hidden="1"/>
    <row r="118050" hidden="1"/>
    <row r="118051" hidden="1"/>
    <row r="118052" hidden="1"/>
    <row r="118053" hidden="1"/>
    <row r="118054" hidden="1"/>
    <row r="118055" hidden="1"/>
    <row r="118056" hidden="1"/>
    <row r="118057" hidden="1"/>
    <row r="118058" hidden="1"/>
    <row r="118059" hidden="1"/>
    <row r="118060" hidden="1"/>
    <row r="118061" hidden="1"/>
    <row r="118062" hidden="1"/>
    <row r="118063" hidden="1"/>
    <row r="118064" hidden="1"/>
    <row r="118065" hidden="1"/>
    <row r="118066" hidden="1"/>
    <row r="118067" hidden="1"/>
    <row r="118068" hidden="1"/>
    <row r="118069" hidden="1"/>
    <row r="118070" hidden="1"/>
    <row r="118071" hidden="1"/>
    <row r="118072" hidden="1"/>
    <row r="118073" hidden="1"/>
    <row r="118074" hidden="1"/>
    <row r="118075" hidden="1"/>
    <row r="118076" hidden="1"/>
    <row r="118077" hidden="1"/>
    <row r="118078" hidden="1"/>
    <row r="118079" hidden="1"/>
    <row r="118080" hidden="1"/>
    <row r="118081" hidden="1"/>
    <row r="118082" hidden="1"/>
    <row r="118083" hidden="1"/>
    <row r="118084" hidden="1"/>
    <row r="118085" hidden="1"/>
    <row r="118086" hidden="1"/>
    <row r="118087" hidden="1"/>
    <row r="118088" hidden="1"/>
    <row r="118089" hidden="1"/>
    <row r="118090" hidden="1"/>
    <row r="118091" hidden="1"/>
    <row r="118092" hidden="1"/>
    <row r="118093" hidden="1"/>
    <row r="118094" hidden="1"/>
    <row r="118095" hidden="1"/>
    <row r="118096" hidden="1"/>
    <row r="118097" hidden="1"/>
    <row r="118098" hidden="1"/>
    <row r="118099" hidden="1"/>
    <row r="118100" hidden="1"/>
    <row r="118101" hidden="1"/>
    <row r="118102" hidden="1"/>
    <row r="118103" hidden="1"/>
    <row r="118104" hidden="1"/>
    <row r="118105" hidden="1"/>
    <row r="118106" hidden="1"/>
    <row r="118107" hidden="1"/>
    <row r="118108" hidden="1"/>
    <row r="118109" hidden="1"/>
    <row r="118110" hidden="1"/>
    <row r="118111" hidden="1"/>
    <row r="118112" hidden="1"/>
    <row r="118113" hidden="1"/>
    <row r="118114" hidden="1"/>
    <row r="118115" hidden="1"/>
    <row r="118116" hidden="1"/>
    <row r="118117" hidden="1"/>
    <row r="118118" hidden="1"/>
    <row r="118119" hidden="1"/>
    <row r="118120" hidden="1"/>
    <row r="118121" hidden="1"/>
    <row r="118122" hidden="1"/>
    <row r="118123" hidden="1"/>
    <row r="118124" hidden="1"/>
    <row r="118125" hidden="1"/>
    <row r="118126" hidden="1"/>
    <row r="118127" hidden="1"/>
    <row r="118128" hidden="1"/>
    <row r="118129" hidden="1"/>
    <row r="118130" hidden="1"/>
    <row r="118131" hidden="1"/>
    <row r="118132" hidden="1"/>
    <row r="118133" hidden="1"/>
    <row r="118134" hidden="1"/>
    <row r="118135" hidden="1"/>
    <row r="118136" hidden="1"/>
    <row r="118137" hidden="1"/>
    <row r="118138" hidden="1"/>
    <row r="118139" hidden="1"/>
    <row r="118140" hidden="1"/>
    <row r="118141" hidden="1"/>
    <row r="118142" hidden="1"/>
    <row r="118143" hidden="1"/>
    <row r="118144" hidden="1"/>
    <row r="118145" hidden="1"/>
    <row r="118146" hidden="1"/>
    <row r="118147" hidden="1"/>
    <row r="118148" hidden="1"/>
    <row r="118149" hidden="1"/>
    <row r="118150" hidden="1"/>
    <row r="118151" hidden="1"/>
    <row r="118152" hidden="1"/>
    <row r="118153" hidden="1"/>
    <row r="118154" hidden="1"/>
    <row r="118155" hidden="1"/>
    <row r="118156" hidden="1"/>
    <row r="118157" hidden="1"/>
    <row r="118158" hidden="1"/>
    <row r="118159" hidden="1"/>
    <row r="118160" hidden="1"/>
    <row r="118161" hidden="1"/>
    <row r="118162" hidden="1"/>
    <row r="118163" hidden="1"/>
    <row r="118164" hidden="1"/>
    <row r="118165" hidden="1"/>
    <row r="118166" hidden="1"/>
    <row r="118167" hidden="1"/>
    <row r="118168" hidden="1"/>
    <row r="118169" hidden="1"/>
    <row r="118170" hidden="1"/>
    <row r="118171" hidden="1"/>
    <row r="118172" hidden="1"/>
    <row r="118173" hidden="1"/>
    <row r="118174" hidden="1"/>
    <row r="118175" hidden="1"/>
    <row r="118176" hidden="1"/>
    <row r="118177" hidden="1"/>
    <row r="118178" hidden="1"/>
    <row r="118179" hidden="1"/>
    <row r="118180" hidden="1"/>
    <row r="118181" hidden="1"/>
    <row r="118182" hidden="1"/>
    <row r="118183" hidden="1"/>
    <row r="118184" hidden="1"/>
    <row r="118185" hidden="1"/>
    <row r="118186" hidden="1"/>
    <row r="118187" hidden="1"/>
    <row r="118188" hidden="1"/>
    <row r="118189" hidden="1"/>
    <row r="118190" hidden="1"/>
    <row r="118191" hidden="1"/>
    <row r="118192" hidden="1"/>
    <row r="118193" hidden="1"/>
    <row r="118194" hidden="1"/>
    <row r="118195" hidden="1"/>
    <row r="118196" hidden="1"/>
    <row r="118197" hidden="1"/>
    <row r="118198" hidden="1"/>
    <row r="118199" hidden="1"/>
    <row r="118200" hidden="1"/>
    <row r="118201" hidden="1"/>
    <row r="118202" hidden="1"/>
    <row r="118203" hidden="1"/>
    <row r="118204" hidden="1"/>
    <row r="118205" hidden="1"/>
    <row r="118206" hidden="1"/>
    <row r="118207" hidden="1"/>
    <row r="118208" hidden="1"/>
    <row r="118209" hidden="1"/>
    <row r="118210" hidden="1"/>
    <row r="118211" hidden="1"/>
    <row r="118212" hidden="1"/>
    <row r="118213" hidden="1"/>
    <row r="118214" hidden="1"/>
    <row r="118215" hidden="1"/>
    <row r="118216" hidden="1"/>
    <row r="118217" hidden="1"/>
    <row r="118218" hidden="1"/>
    <row r="118219" hidden="1"/>
    <row r="118220" hidden="1"/>
    <row r="118221" hidden="1"/>
    <row r="118222" hidden="1"/>
    <row r="118223" hidden="1"/>
    <row r="118224" hidden="1"/>
    <row r="118225" hidden="1"/>
    <row r="118226" hidden="1"/>
    <row r="118227" hidden="1"/>
    <row r="118228" hidden="1"/>
    <row r="118229" hidden="1"/>
    <row r="118230" hidden="1"/>
    <row r="118231" hidden="1"/>
    <row r="118232" hidden="1"/>
    <row r="118233" hidden="1"/>
    <row r="118234" hidden="1"/>
    <row r="118235" hidden="1"/>
    <row r="118236" hidden="1"/>
    <row r="118237" hidden="1"/>
    <row r="118238" hidden="1"/>
    <row r="118239" hidden="1"/>
    <row r="118240" hidden="1"/>
    <row r="118241" hidden="1"/>
    <row r="118242" hidden="1"/>
    <row r="118243" hidden="1"/>
    <row r="118244" hidden="1"/>
    <row r="118245" hidden="1"/>
    <row r="118246" hidden="1"/>
    <row r="118247" hidden="1"/>
    <row r="118248" hidden="1"/>
    <row r="118249" hidden="1"/>
    <row r="118250" hidden="1"/>
    <row r="118251" hidden="1"/>
    <row r="118252" hidden="1"/>
    <row r="118253" hidden="1"/>
    <row r="118254" hidden="1"/>
    <row r="118255" hidden="1"/>
    <row r="118256" hidden="1"/>
    <row r="118257" hidden="1"/>
    <row r="118258" hidden="1"/>
    <row r="118259" hidden="1"/>
    <row r="118260" hidden="1"/>
    <row r="118261" hidden="1"/>
    <row r="118262" hidden="1"/>
    <row r="118263" hidden="1"/>
    <row r="118264" hidden="1"/>
    <row r="118265" hidden="1"/>
    <row r="118266" hidden="1"/>
    <row r="118267" hidden="1"/>
    <row r="118268" hidden="1"/>
    <row r="118269" hidden="1"/>
    <row r="118270" hidden="1"/>
    <row r="118271" hidden="1"/>
    <row r="118272" hidden="1"/>
    <row r="118273" hidden="1"/>
    <row r="118274" hidden="1"/>
    <row r="118275" hidden="1"/>
    <row r="118276" hidden="1"/>
    <row r="118277" hidden="1"/>
    <row r="118278" hidden="1"/>
    <row r="118279" hidden="1"/>
    <row r="118280" hidden="1"/>
    <row r="118281" hidden="1"/>
    <row r="118282" hidden="1"/>
    <row r="118283" hidden="1"/>
    <row r="118284" hidden="1"/>
    <row r="118285" hidden="1"/>
    <row r="118286" hidden="1"/>
    <row r="118287" hidden="1"/>
    <row r="118288" hidden="1"/>
    <row r="118289" hidden="1"/>
    <row r="118290" hidden="1"/>
    <row r="118291" hidden="1"/>
    <row r="118292" hidden="1"/>
    <row r="118293" hidden="1"/>
    <row r="118294" hidden="1"/>
    <row r="118295" hidden="1"/>
    <row r="118296" hidden="1"/>
    <row r="118297" hidden="1"/>
    <row r="118298" hidden="1"/>
    <row r="118299" hidden="1"/>
    <row r="118300" hidden="1"/>
    <row r="118301" hidden="1"/>
    <row r="118302" hidden="1"/>
    <row r="118303" hidden="1"/>
    <row r="118304" hidden="1"/>
    <row r="118305" hidden="1"/>
    <row r="118306" hidden="1"/>
    <row r="118307" hidden="1"/>
    <row r="118308" hidden="1"/>
    <row r="118309" hidden="1"/>
    <row r="118310" hidden="1"/>
    <row r="118311" hidden="1"/>
    <row r="118312" hidden="1"/>
    <row r="118313" hidden="1"/>
    <row r="118314" hidden="1"/>
    <row r="118315" hidden="1"/>
    <row r="118316" hidden="1"/>
    <row r="118317" hidden="1"/>
    <row r="118318" hidden="1"/>
    <row r="118319" hidden="1"/>
    <row r="118320" hidden="1"/>
    <row r="118321" hidden="1"/>
    <row r="118322" hidden="1"/>
    <row r="118323" hidden="1"/>
    <row r="118324" hidden="1"/>
    <row r="118325" hidden="1"/>
    <row r="118326" hidden="1"/>
    <row r="118327" hidden="1"/>
    <row r="118328" hidden="1"/>
    <row r="118329" hidden="1"/>
    <row r="118330" hidden="1"/>
    <row r="118331" hidden="1"/>
    <row r="118332" hidden="1"/>
    <row r="118333" hidden="1"/>
    <row r="118334" hidden="1"/>
    <row r="118335" hidden="1"/>
    <row r="118336" hidden="1"/>
    <row r="118337" hidden="1"/>
    <row r="118338" hidden="1"/>
    <row r="118339" hidden="1"/>
    <row r="118340" hidden="1"/>
    <row r="118341" hidden="1"/>
    <row r="118342" hidden="1"/>
    <row r="118343" hidden="1"/>
    <row r="118344" hidden="1"/>
    <row r="118345" hidden="1"/>
    <row r="118346" hidden="1"/>
    <row r="118347" hidden="1"/>
    <row r="118348" hidden="1"/>
    <row r="118349" hidden="1"/>
    <row r="118350" hidden="1"/>
    <row r="118351" hidden="1"/>
    <row r="118352" hidden="1"/>
    <row r="118353" hidden="1"/>
    <row r="118354" hidden="1"/>
    <row r="118355" hidden="1"/>
    <row r="118356" hidden="1"/>
    <row r="118357" hidden="1"/>
    <row r="118358" hidden="1"/>
    <row r="118359" hidden="1"/>
    <row r="118360" hidden="1"/>
    <row r="118361" hidden="1"/>
    <row r="118362" hidden="1"/>
    <row r="118363" hidden="1"/>
    <row r="118364" hidden="1"/>
    <row r="118365" hidden="1"/>
    <row r="118366" hidden="1"/>
    <row r="118367" hidden="1"/>
    <row r="118368" hidden="1"/>
    <row r="118369" hidden="1"/>
    <row r="118370" hidden="1"/>
    <row r="118371" hidden="1"/>
    <row r="118372" hidden="1"/>
    <row r="118373" hidden="1"/>
    <row r="118374" hidden="1"/>
    <row r="118375" hidden="1"/>
    <row r="118376" hidden="1"/>
    <row r="118377" hidden="1"/>
    <row r="118378" hidden="1"/>
    <row r="118379" hidden="1"/>
    <row r="118380" hidden="1"/>
    <row r="118381" hidden="1"/>
    <row r="118382" hidden="1"/>
    <row r="118383" hidden="1"/>
    <row r="118384" hidden="1"/>
    <row r="118385" hidden="1"/>
    <row r="118386" hidden="1"/>
    <row r="118387" hidden="1"/>
    <row r="118388" hidden="1"/>
    <row r="118389" hidden="1"/>
    <row r="118390" hidden="1"/>
    <row r="118391" hidden="1"/>
    <row r="118392" hidden="1"/>
    <row r="118393" hidden="1"/>
    <row r="118394" hidden="1"/>
    <row r="118395" hidden="1"/>
    <row r="118396" hidden="1"/>
    <row r="118397" hidden="1"/>
    <row r="118398" hidden="1"/>
    <row r="118399" hidden="1"/>
    <row r="118400" hidden="1"/>
    <row r="118401" hidden="1"/>
    <row r="118402" hidden="1"/>
    <row r="118403" hidden="1"/>
    <row r="118404" hidden="1"/>
    <row r="118405" hidden="1"/>
    <row r="118406" hidden="1"/>
    <row r="118407" hidden="1"/>
    <row r="118408" hidden="1"/>
    <row r="118409" hidden="1"/>
    <row r="118410" hidden="1"/>
    <row r="118411" hidden="1"/>
    <row r="118412" hidden="1"/>
    <row r="118413" hidden="1"/>
    <row r="118414" hidden="1"/>
    <row r="118415" hidden="1"/>
    <row r="118416" hidden="1"/>
    <row r="118417" hidden="1"/>
    <row r="118418" hidden="1"/>
    <row r="118419" hidden="1"/>
    <row r="118420" hidden="1"/>
    <row r="118421" hidden="1"/>
    <row r="118422" hidden="1"/>
    <row r="118423" hidden="1"/>
    <row r="118424" hidden="1"/>
    <row r="118425" hidden="1"/>
    <row r="118426" hidden="1"/>
    <row r="118427" hidden="1"/>
    <row r="118428" hidden="1"/>
    <row r="118429" hidden="1"/>
    <row r="118430" hidden="1"/>
    <row r="118431" hidden="1"/>
    <row r="118432" hidden="1"/>
    <row r="118433" hidden="1"/>
    <row r="118434" hidden="1"/>
    <row r="118435" hidden="1"/>
    <row r="118436" hidden="1"/>
    <row r="118437" hidden="1"/>
    <row r="118438" hidden="1"/>
    <row r="118439" hidden="1"/>
    <row r="118440" hidden="1"/>
    <row r="118441" hidden="1"/>
    <row r="118442" hidden="1"/>
    <row r="118443" hidden="1"/>
    <row r="118444" hidden="1"/>
    <row r="118445" hidden="1"/>
    <row r="118446" hidden="1"/>
    <row r="118447" hidden="1"/>
    <row r="118448" hidden="1"/>
    <row r="118449" hidden="1"/>
    <row r="118450" hidden="1"/>
    <row r="118451" hidden="1"/>
    <row r="118452" hidden="1"/>
    <row r="118453" hidden="1"/>
    <row r="118454" hidden="1"/>
    <row r="118455" hidden="1"/>
    <row r="118456" hidden="1"/>
    <row r="118457" hidden="1"/>
    <row r="118458" hidden="1"/>
    <row r="118459" hidden="1"/>
    <row r="118460" hidden="1"/>
    <row r="118461" hidden="1"/>
    <row r="118462" hidden="1"/>
    <row r="118463" hidden="1"/>
    <row r="118464" hidden="1"/>
    <row r="118465" hidden="1"/>
    <row r="118466" hidden="1"/>
    <row r="118467" hidden="1"/>
    <row r="118468" hidden="1"/>
    <row r="118469" hidden="1"/>
    <row r="118470" hidden="1"/>
    <row r="118471" hidden="1"/>
    <row r="118472" hidden="1"/>
    <row r="118473" hidden="1"/>
    <row r="118474" hidden="1"/>
    <row r="118475" hidden="1"/>
    <row r="118476" hidden="1"/>
    <row r="118477" hidden="1"/>
    <row r="118478" hidden="1"/>
    <row r="118479" hidden="1"/>
    <row r="118480" hidden="1"/>
    <row r="118481" hidden="1"/>
    <row r="118482" hidden="1"/>
    <row r="118483" hidden="1"/>
    <row r="118484" hidden="1"/>
    <row r="118485" hidden="1"/>
    <row r="118486" hidden="1"/>
    <row r="118487" hidden="1"/>
    <row r="118488" hidden="1"/>
    <row r="118489" hidden="1"/>
    <row r="118490" hidden="1"/>
    <row r="118491" hidden="1"/>
    <row r="118492" hidden="1"/>
    <row r="118493" hidden="1"/>
    <row r="118494" hidden="1"/>
    <row r="118495" hidden="1"/>
    <row r="118496" hidden="1"/>
    <row r="118497" hidden="1"/>
    <row r="118498" hidden="1"/>
    <row r="118499" hidden="1"/>
    <row r="118500" hidden="1"/>
    <row r="118501" hidden="1"/>
    <row r="118502" hidden="1"/>
    <row r="118503" hidden="1"/>
    <row r="118504" hidden="1"/>
    <row r="118505" hidden="1"/>
    <row r="118506" hidden="1"/>
    <row r="118507" hidden="1"/>
    <row r="118508" hidden="1"/>
    <row r="118509" hidden="1"/>
    <row r="118510" hidden="1"/>
    <row r="118511" hidden="1"/>
    <row r="118512" hidden="1"/>
    <row r="118513" hidden="1"/>
    <row r="118514" hidden="1"/>
    <row r="118515" hidden="1"/>
    <row r="118516" hidden="1"/>
    <row r="118517" hidden="1"/>
    <row r="118518" hidden="1"/>
    <row r="118519" hidden="1"/>
    <row r="118520" hidden="1"/>
    <row r="118521" hidden="1"/>
    <row r="118522" hidden="1"/>
    <row r="118523" hidden="1"/>
    <row r="118524" hidden="1"/>
    <row r="118525" hidden="1"/>
    <row r="118526" hidden="1"/>
    <row r="118527" hidden="1"/>
    <row r="118528" hidden="1"/>
    <row r="118529" hidden="1"/>
    <row r="118530" hidden="1"/>
    <row r="118531" hidden="1"/>
    <row r="118532" hidden="1"/>
    <row r="118533" hidden="1"/>
    <row r="118534" hidden="1"/>
    <row r="118535" hidden="1"/>
    <row r="118536" hidden="1"/>
    <row r="118537" hidden="1"/>
    <row r="118538" hidden="1"/>
    <row r="118539" hidden="1"/>
    <row r="118540" hidden="1"/>
    <row r="118541" hidden="1"/>
    <row r="118542" hidden="1"/>
    <row r="118543" hidden="1"/>
    <row r="118544" hidden="1"/>
    <row r="118545" hidden="1"/>
    <row r="118546" hidden="1"/>
    <row r="118547" hidden="1"/>
    <row r="118548" hidden="1"/>
    <row r="118549" hidden="1"/>
    <row r="118550" hidden="1"/>
    <row r="118551" hidden="1"/>
    <row r="118552" hidden="1"/>
    <row r="118553" hidden="1"/>
    <row r="118554" hidden="1"/>
    <row r="118555" hidden="1"/>
    <row r="118556" hidden="1"/>
    <row r="118557" hidden="1"/>
    <row r="118558" hidden="1"/>
    <row r="118559" hidden="1"/>
    <row r="118560" hidden="1"/>
    <row r="118561" hidden="1"/>
    <row r="118562" hidden="1"/>
    <row r="118563" hidden="1"/>
    <row r="118564" hidden="1"/>
    <row r="118565" hidden="1"/>
    <row r="118566" hidden="1"/>
    <row r="118567" hidden="1"/>
    <row r="118568" hidden="1"/>
    <row r="118569" hidden="1"/>
    <row r="118570" hidden="1"/>
    <row r="118571" hidden="1"/>
    <row r="118572" hidden="1"/>
    <row r="118573" hidden="1"/>
    <row r="118574" hidden="1"/>
    <row r="118575" hidden="1"/>
    <row r="118576" hidden="1"/>
    <row r="118577" hidden="1"/>
    <row r="118578" hidden="1"/>
    <row r="118579" hidden="1"/>
    <row r="118580" hidden="1"/>
    <row r="118581" hidden="1"/>
    <row r="118582" hidden="1"/>
    <row r="118583" hidden="1"/>
    <row r="118584" hidden="1"/>
    <row r="118585" hidden="1"/>
    <row r="118586" hidden="1"/>
    <row r="118587" hidden="1"/>
    <row r="118588" hidden="1"/>
    <row r="118589" hidden="1"/>
    <row r="118590" hidden="1"/>
    <row r="118591" hidden="1"/>
    <row r="118592" hidden="1"/>
    <row r="118593" hidden="1"/>
    <row r="118594" hidden="1"/>
    <row r="118595" hidden="1"/>
    <row r="118596" hidden="1"/>
    <row r="118597" hidden="1"/>
    <row r="118598" hidden="1"/>
    <row r="118599" hidden="1"/>
    <row r="118600" hidden="1"/>
    <row r="118601" hidden="1"/>
    <row r="118602" hidden="1"/>
    <row r="118603" hidden="1"/>
    <row r="118604" hidden="1"/>
    <row r="118605" hidden="1"/>
    <row r="118606" hidden="1"/>
    <row r="118607" hidden="1"/>
    <row r="118608" hidden="1"/>
    <row r="118609" hidden="1"/>
    <row r="118610" hidden="1"/>
    <row r="118611" hidden="1"/>
    <row r="118612" hidden="1"/>
    <row r="118613" hidden="1"/>
    <row r="118614" hidden="1"/>
    <row r="118615" hidden="1"/>
    <row r="118616" hidden="1"/>
    <row r="118617" hidden="1"/>
    <row r="118618" hidden="1"/>
    <row r="118619" hidden="1"/>
    <row r="118620" hidden="1"/>
    <row r="118621" hidden="1"/>
    <row r="118622" hidden="1"/>
    <row r="118623" hidden="1"/>
    <row r="118624" hidden="1"/>
    <row r="118625" hidden="1"/>
    <row r="118626" hidden="1"/>
    <row r="118627" hidden="1"/>
    <row r="118628" hidden="1"/>
    <row r="118629" hidden="1"/>
    <row r="118630" hidden="1"/>
    <row r="118631" hidden="1"/>
    <row r="118632" hidden="1"/>
    <row r="118633" hidden="1"/>
    <row r="118634" hidden="1"/>
    <row r="118635" hidden="1"/>
    <row r="118636" hidden="1"/>
    <row r="118637" hidden="1"/>
    <row r="118638" hidden="1"/>
    <row r="118639" hidden="1"/>
    <row r="118640" hidden="1"/>
    <row r="118641" hidden="1"/>
    <row r="118642" hidden="1"/>
    <row r="118643" hidden="1"/>
    <row r="118644" hidden="1"/>
    <row r="118645" hidden="1"/>
    <row r="118646" hidden="1"/>
    <row r="118647" hidden="1"/>
    <row r="118648" hidden="1"/>
    <row r="118649" hidden="1"/>
    <row r="118650" hidden="1"/>
    <row r="118651" hidden="1"/>
    <row r="118652" hidden="1"/>
    <row r="118653" hidden="1"/>
    <row r="118654" hidden="1"/>
    <row r="118655" hidden="1"/>
    <row r="118656" hidden="1"/>
    <row r="118657" hidden="1"/>
    <row r="118658" hidden="1"/>
    <row r="118659" hidden="1"/>
    <row r="118660" hidden="1"/>
    <row r="118661" hidden="1"/>
    <row r="118662" hidden="1"/>
    <row r="118663" hidden="1"/>
    <row r="118664" hidden="1"/>
    <row r="118665" hidden="1"/>
    <row r="118666" hidden="1"/>
    <row r="118667" hidden="1"/>
    <row r="118668" hidden="1"/>
    <row r="118669" hidden="1"/>
    <row r="118670" hidden="1"/>
    <row r="118671" hidden="1"/>
    <row r="118672" hidden="1"/>
    <row r="118673" hidden="1"/>
    <row r="118674" hidden="1"/>
    <row r="118675" hidden="1"/>
    <row r="118676" hidden="1"/>
    <row r="118677" hidden="1"/>
    <row r="118678" hidden="1"/>
    <row r="118679" hidden="1"/>
    <row r="118680" hidden="1"/>
    <row r="118681" hidden="1"/>
    <row r="118682" hidden="1"/>
    <row r="118683" hidden="1"/>
    <row r="118684" hidden="1"/>
    <row r="118685" hidden="1"/>
    <row r="118686" hidden="1"/>
    <row r="118687" hidden="1"/>
    <row r="118688" hidden="1"/>
    <row r="118689" hidden="1"/>
    <row r="118690" hidden="1"/>
    <row r="118691" hidden="1"/>
    <row r="118692" hidden="1"/>
    <row r="118693" hidden="1"/>
    <row r="118694" hidden="1"/>
    <row r="118695" hidden="1"/>
    <row r="118696" hidden="1"/>
    <row r="118697" hidden="1"/>
    <row r="118698" hidden="1"/>
    <row r="118699" hidden="1"/>
    <row r="118700" hidden="1"/>
    <row r="118701" hidden="1"/>
    <row r="118702" hidden="1"/>
    <row r="118703" hidden="1"/>
    <row r="118704" hidden="1"/>
    <row r="118705" hidden="1"/>
    <row r="118706" hidden="1"/>
    <row r="118707" hidden="1"/>
    <row r="118708" hidden="1"/>
    <row r="118709" hidden="1"/>
    <row r="118710" hidden="1"/>
    <row r="118711" hidden="1"/>
    <row r="118712" hidden="1"/>
    <row r="118713" hidden="1"/>
    <row r="118714" hidden="1"/>
    <row r="118715" hidden="1"/>
    <row r="118716" hidden="1"/>
    <row r="118717" hidden="1"/>
    <row r="118718" hidden="1"/>
    <row r="118719" hidden="1"/>
    <row r="118720" hidden="1"/>
    <row r="118721" hidden="1"/>
    <row r="118722" hidden="1"/>
    <row r="118723" hidden="1"/>
    <row r="118724" hidden="1"/>
    <row r="118725" hidden="1"/>
    <row r="118726" hidden="1"/>
    <row r="118727" hidden="1"/>
    <row r="118728" hidden="1"/>
    <row r="118729" hidden="1"/>
    <row r="118730" hidden="1"/>
    <row r="118731" hidden="1"/>
    <row r="118732" hidden="1"/>
    <row r="118733" hidden="1"/>
    <row r="118734" hidden="1"/>
    <row r="118735" hidden="1"/>
    <row r="118736" hidden="1"/>
    <row r="118737" hidden="1"/>
    <row r="118738" hidden="1"/>
    <row r="118739" hidden="1"/>
    <row r="118740" hidden="1"/>
    <row r="118741" hidden="1"/>
    <row r="118742" hidden="1"/>
    <row r="118743" hidden="1"/>
    <row r="118744" hidden="1"/>
    <row r="118745" hidden="1"/>
    <row r="118746" hidden="1"/>
    <row r="118747" hidden="1"/>
    <row r="118748" hidden="1"/>
    <row r="118749" hidden="1"/>
    <row r="118750" hidden="1"/>
    <row r="118751" hidden="1"/>
    <row r="118752" hidden="1"/>
    <row r="118753" hidden="1"/>
    <row r="118754" hidden="1"/>
    <row r="118755" hidden="1"/>
    <row r="118756" hidden="1"/>
    <row r="118757" hidden="1"/>
    <row r="118758" hidden="1"/>
    <row r="118759" hidden="1"/>
    <row r="118760" hidden="1"/>
    <row r="118761" hidden="1"/>
    <row r="118762" hidden="1"/>
    <row r="118763" hidden="1"/>
    <row r="118764" hidden="1"/>
    <row r="118765" hidden="1"/>
    <row r="118766" hidden="1"/>
    <row r="118767" hidden="1"/>
    <row r="118768" hidden="1"/>
    <row r="118769" hidden="1"/>
    <row r="118770" hidden="1"/>
    <row r="118771" hidden="1"/>
    <row r="118772" hidden="1"/>
    <row r="118773" hidden="1"/>
    <row r="118774" hidden="1"/>
    <row r="118775" hidden="1"/>
    <row r="118776" hidden="1"/>
    <row r="118777" hidden="1"/>
    <row r="118778" hidden="1"/>
    <row r="118779" hidden="1"/>
    <row r="118780" hidden="1"/>
    <row r="118781" hidden="1"/>
    <row r="118782" hidden="1"/>
    <row r="118783" hidden="1"/>
    <row r="118784" hidden="1"/>
    <row r="118785" hidden="1"/>
    <row r="118786" hidden="1"/>
    <row r="118787" hidden="1"/>
    <row r="118788" hidden="1"/>
    <row r="118789" hidden="1"/>
    <row r="118790" hidden="1"/>
    <row r="118791" hidden="1"/>
    <row r="118792" hidden="1"/>
    <row r="118793" hidden="1"/>
    <row r="118794" hidden="1"/>
    <row r="118795" hidden="1"/>
    <row r="118796" hidden="1"/>
    <row r="118797" hidden="1"/>
    <row r="118798" hidden="1"/>
    <row r="118799" hidden="1"/>
    <row r="118800" hidden="1"/>
    <row r="118801" hidden="1"/>
    <row r="118802" hidden="1"/>
    <row r="118803" hidden="1"/>
    <row r="118804" hidden="1"/>
    <row r="118805" hidden="1"/>
    <row r="118806" hidden="1"/>
    <row r="118807" hidden="1"/>
    <row r="118808" hidden="1"/>
    <row r="118809" hidden="1"/>
    <row r="118810" hidden="1"/>
    <row r="118811" hidden="1"/>
    <row r="118812" hidden="1"/>
    <row r="118813" hidden="1"/>
    <row r="118814" hidden="1"/>
    <row r="118815" hidden="1"/>
    <row r="118816" hidden="1"/>
    <row r="118817" hidden="1"/>
    <row r="118818" hidden="1"/>
    <row r="118819" hidden="1"/>
    <row r="118820" hidden="1"/>
    <row r="118821" hidden="1"/>
    <row r="118822" hidden="1"/>
    <row r="118823" hidden="1"/>
    <row r="118824" hidden="1"/>
    <row r="118825" hidden="1"/>
    <row r="118826" hidden="1"/>
    <row r="118827" hidden="1"/>
    <row r="118828" hidden="1"/>
    <row r="118829" hidden="1"/>
    <row r="118830" hidden="1"/>
    <row r="118831" hidden="1"/>
    <row r="118832" hidden="1"/>
    <row r="118833" hidden="1"/>
    <row r="118834" hidden="1"/>
    <row r="118835" hidden="1"/>
    <row r="118836" hidden="1"/>
    <row r="118837" hidden="1"/>
    <row r="118838" hidden="1"/>
    <row r="118839" hidden="1"/>
    <row r="118840" hidden="1"/>
    <row r="118841" hidden="1"/>
    <row r="118842" hidden="1"/>
    <row r="118843" hidden="1"/>
    <row r="118844" hidden="1"/>
    <row r="118845" hidden="1"/>
    <row r="118846" hidden="1"/>
    <row r="118847" hidden="1"/>
    <row r="118848" hidden="1"/>
    <row r="118849" hidden="1"/>
    <row r="118850" hidden="1"/>
    <row r="118851" hidden="1"/>
    <row r="118852" hidden="1"/>
    <row r="118853" hidden="1"/>
    <row r="118854" hidden="1"/>
    <row r="118855" hidden="1"/>
    <row r="118856" hidden="1"/>
    <row r="118857" hidden="1"/>
    <row r="118858" hidden="1"/>
    <row r="118859" hidden="1"/>
    <row r="118860" hidden="1"/>
    <row r="118861" hidden="1"/>
    <row r="118862" hidden="1"/>
    <row r="118863" hidden="1"/>
    <row r="118864" hidden="1"/>
    <row r="118865" hidden="1"/>
    <row r="118866" hidden="1"/>
    <row r="118867" hidden="1"/>
    <row r="118868" hidden="1"/>
    <row r="118869" hidden="1"/>
    <row r="118870" hidden="1"/>
    <row r="118871" hidden="1"/>
    <row r="118872" hidden="1"/>
    <row r="118873" hidden="1"/>
    <row r="118874" hidden="1"/>
    <row r="118875" hidden="1"/>
    <row r="118876" hidden="1"/>
    <row r="118877" hidden="1"/>
    <row r="118878" hidden="1"/>
    <row r="118879" hidden="1"/>
    <row r="118880" hidden="1"/>
    <row r="118881" hidden="1"/>
    <row r="118882" hidden="1"/>
    <row r="118883" hidden="1"/>
    <row r="118884" hidden="1"/>
    <row r="118885" hidden="1"/>
    <row r="118886" hidden="1"/>
    <row r="118887" hidden="1"/>
    <row r="118888" hidden="1"/>
    <row r="118889" hidden="1"/>
    <row r="118890" hidden="1"/>
    <row r="118891" hidden="1"/>
    <row r="118892" hidden="1"/>
    <row r="118893" hidden="1"/>
    <row r="118894" hidden="1"/>
    <row r="118895" hidden="1"/>
    <row r="118896" hidden="1"/>
    <row r="118897" hidden="1"/>
    <row r="118898" hidden="1"/>
    <row r="118899" hidden="1"/>
    <row r="118900" hidden="1"/>
    <row r="118901" hidden="1"/>
    <row r="118902" hidden="1"/>
    <row r="118903" hidden="1"/>
    <row r="118904" hidden="1"/>
    <row r="118905" hidden="1"/>
    <row r="118906" hidden="1"/>
    <row r="118907" hidden="1"/>
    <row r="118908" hidden="1"/>
    <row r="118909" hidden="1"/>
    <row r="118910" hidden="1"/>
    <row r="118911" hidden="1"/>
    <row r="118912" hidden="1"/>
    <row r="118913" hidden="1"/>
    <row r="118914" hidden="1"/>
    <row r="118915" hidden="1"/>
    <row r="118916" hidden="1"/>
    <row r="118917" hidden="1"/>
    <row r="118918" hidden="1"/>
    <row r="118919" hidden="1"/>
    <row r="118920" hidden="1"/>
    <row r="118921" hidden="1"/>
    <row r="118922" hidden="1"/>
    <row r="118923" hidden="1"/>
    <row r="118924" hidden="1"/>
    <row r="118925" hidden="1"/>
    <row r="118926" hidden="1"/>
    <row r="118927" hidden="1"/>
    <row r="118928" hidden="1"/>
    <row r="118929" hidden="1"/>
    <row r="118930" hidden="1"/>
    <row r="118931" hidden="1"/>
    <row r="118932" hidden="1"/>
    <row r="118933" hidden="1"/>
    <row r="118934" hidden="1"/>
    <row r="118935" hidden="1"/>
    <row r="118936" hidden="1"/>
    <row r="118937" hidden="1"/>
    <row r="118938" hidden="1"/>
    <row r="118939" hidden="1"/>
    <row r="118940" hidden="1"/>
    <row r="118941" hidden="1"/>
    <row r="118942" hidden="1"/>
    <row r="118943" hidden="1"/>
    <row r="118944" hidden="1"/>
    <row r="118945" hidden="1"/>
    <row r="118946" hidden="1"/>
    <row r="118947" hidden="1"/>
    <row r="118948" hidden="1"/>
    <row r="118949" hidden="1"/>
    <row r="118950" hidden="1"/>
    <row r="118951" hidden="1"/>
    <row r="118952" hidden="1"/>
    <row r="118953" hidden="1"/>
    <row r="118954" hidden="1"/>
    <row r="118955" hidden="1"/>
    <row r="118956" hidden="1"/>
    <row r="118957" hidden="1"/>
    <row r="118958" hidden="1"/>
    <row r="118959" hidden="1"/>
    <row r="118960" hidden="1"/>
    <row r="118961" hidden="1"/>
    <row r="118962" hidden="1"/>
    <row r="118963" hidden="1"/>
    <row r="118964" hidden="1"/>
    <row r="118965" hidden="1"/>
    <row r="118966" hidden="1"/>
    <row r="118967" hidden="1"/>
    <row r="118968" hidden="1"/>
    <row r="118969" hidden="1"/>
    <row r="118970" hidden="1"/>
    <row r="118971" hidden="1"/>
    <row r="118972" hidden="1"/>
    <row r="118973" hidden="1"/>
    <row r="118974" hidden="1"/>
    <row r="118975" hidden="1"/>
    <row r="118976" hidden="1"/>
    <row r="118977" hidden="1"/>
    <row r="118978" hidden="1"/>
    <row r="118979" hidden="1"/>
    <row r="118980" hidden="1"/>
    <row r="118981" hidden="1"/>
    <row r="118982" hidden="1"/>
    <row r="118983" hidden="1"/>
    <row r="118984" hidden="1"/>
    <row r="118985" hidden="1"/>
    <row r="118986" hidden="1"/>
    <row r="118987" hidden="1"/>
    <row r="118988" hidden="1"/>
    <row r="118989" hidden="1"/>
    <row r="118990" hidden="1"/>
    <row r="118991" hidden="1"/>
    <row r="118992" hidden="1"/>
    <row r="118993" hidden="1"/>
    <row r="118994" hidden="1"/>
    <row r="118995" hidden="1"/>
    <row r="118996" hidden="1"/>
    <row r="118997" hidden="1"/>
    <row r="118998" hidden="1"/>
    <row r="118999" hidden="1"/>
    <row r="119000" hidden="1"/>
    <row r="119001" hidden="1"/>
    <row r="119002" hidden="1"/>
    <row r="119003" hidden="1"/>
    <row r="119004" hidden="1"/>
    <row r="119005" hidden="1"/>
    <row r="119006" hidden="1"/>
    <row r="119007" hidden="1"/>
    <row r="119008" hidden="1"/>
    <row r="119009" hidden="1"/>
    <row r="119010" hidden="1"/>
    <row r="119011" hidden="1"/>
    <row r="119012" hidden="1"/>
    <row r="119013" hidden="1"/>
    <row r="119014" hidden="1"/>
    <row r="119015" hidden="1"/>
    <row r="119016" hidden="1"/>
    <row r="119017" hidden="1"/>
    <row r="119018" hidden="1"/>
    <row r="119019" hidden="1"/>
    <row r="119020" hidden="1"/>
    <row r="119021" hidden="1"/>
    <row r="119022" hidden="1"/>
    <row r="119023" hidden="1"/>
    <row r="119024" hidden="1"/>
    <row r="119025" hidden="1"/>
    <row r="119026" hidden="1"/>
    <row r="119027" hidden="1"/>
    <row r="119028" hidden="1"/>
    <row r="119029" hidden="1"/>
    <row r="119030" hidden="1"/>
    <row r="119031" hidden="1"/>
    <row r="119032" hidden="1"/>
    <row r="119033" hidden="1"/>
    <row r="119034" hidden="1"/>
    <row r="119035" hidden="1"/>
    <row r="119036" hidden="1"/>
    <row r="119037" hidden="1"/>
    <row r="119038" hidden="1"/>
    <row r="119039" hidden="1"/>
    <row r="119040" hidden="1"/>
    <row r="119041" hidden="1"/>
    <row r="119042" hidden="1"/>
    <row r="119043" hidden="1"/>
    <row r="119044" hidden="1"/>
    <row r="119045" hidden="1"/>
    <row r="119046" hidden="1"/>
    <row r="119047" hidden="1"/>
    <row r="119048" hidden="1"/>
    <row r="119049" hidden="1"/>
    <row r="119050" hidden="1"/>
    <row r="119051" hidden="1"/>
    <row r="119052" hidden="1"/>
    <row r="119053" hidden="1"/>
    <row r="119054" hidden="1"/>
    <row r="119055" hidden="1"/>
    <row r="119056" hidden="1"/>
    <row r="119057" hidden="1"/>
    <row r="119058" hidden="1"/>
    <row r="119059" hidden="1"/>
    <row r="119060" hidden="1"/>
    <row r="119061" hidden="1"/>
    <row r="119062" hidden="1"/>
    <row r="119063" hidden="1"/>
    <row r="119064" hidden="1"/>
    <row r="119065" hidden="1"/>
    <row r="119066" hidden="1"/>
    <row r="119067" hidden="1"/>
    <row r="119068" hidden="1"/>
    <row r="119069" hidden="1"/>
    <row r="119070" hidden="1"/>
    <row r="119071" hidden="1"/>
    <row r="119072" hidden="1"/>
    <row r="119073" hidden="1"/>
    <row r="119074" hidden="1"/>
    <row r="119075" hidden="1"/>
    <row r="119076" hidden="1"/>
    <row r="119077" hidden="1"/>
    <row r="119078" hidden="1"/>
    <row r="119079" hidden="1"/>
    <row r="119080" hidden="1"/>
    <row r="119081" hidden="1"/>
    <row r="119082" hidden="1"/>
    <row r="119083" hidden="1"/>
    <row r="119084" hidden="1"/>
    <row r="119085" hidden="1"/>
    <row r="119086" hidden="1"/>
    <row r="119087" hidden="1"/>
    <row r="119088" hidden="1"/>
    <row r="119089" hidden="1"/>
    <row r="119090" hidden="1"/>
    <row r="119091" hidden="1"/>
    <row r="119092" hidden="1"/>
    <row r="119093" hidden="1"/>
    <row r="119094" hidden="1"/>
    <row r="119095" hidden="1"/>
    <row r="119096" hidden="1"/>
    <row r="119097" hidden="1"/>
    <row r="119098" hidden="1"/>
    <row r="119099" hidden="1"/>
    <row r="119100" hidden="1"/>
    <row r="119101" hidden="1"/>
    <row r="119102" hidden="1"/>
    <row r="119103" hidden="1"/>
    <row r="119104" hidden="1"/>
    <row r="119105" hidden="1"/>
    <row r="119106" hidden="1"/>
    <row r="119107" hidden="1"/>
    <row r="119108" hidden="1"/>
    <row r="119109" hidden="1"/>
    <row r="119110" hidden="1"/>
    <row r="119111" hidden="1"/>
    <row r="119112" hidden="1"/>
    <row r="119113" hidden="1"/>
    <row r="119114" hidden="1"/>
    <row r="119115" hidden="1"/>
    <row r="119116" hidden="1"/>
    <row r="119117" hidden="1"/>
    <row r="119118" hidden="1"/>
    <row r="119119" hidden="1"/>
    <row r="119120" hidden="1"/>
    <row r="119121" hidden="1"/>
    <row r="119122" hidden="1"/>
    <row r="119123" hidden="1"/>
    <row r="119124" hidden="1"/>
    <row r="119125" hidden="1"/>
    <row r="119126" hidden="1"/>
    <row r="119127" hidden="1"/>
    <row r="119128" hidden="1"/>
    <row r="119129" hidden="1"/>
    <row r="119130" hidden="1"/>
    <row r="119131" hidden="1"/>
    <row r="119132" hidden="1"/>
    <row r="119133" hidden="1"/>
    <row r="119134" hidden="1"/>
    <row r="119135" hidden="1"/>
    <row r="119136" hidden="1"/>
    <row r="119137" hidden="1"/>
    <row r="119138" hidden="1"/>
    <row r="119139" hidden="1"/>
    <row r="119140" hidden="1"/>
    <row r="119141" hidden="1"/>
    <row r="119142" hidden="1"/>
    <row r="119143" hidden="1"/>
    <row r="119144" hidden="1"/>
    <row r="119145" hidden="1"/>
    <row r="119146" hidden="1"/>
    <row r="119147" hidden="1"/>
    <row r="119148" hidden="1"/>
    <row r="119149" hidden="1"/>
    <row r="119150" hidden="1"/>
    <row r="119151" hidden="1"/>
    <row r="119152" hidden="1"/>
    <row r="119153" hidden="1"/>
    <row r="119154" hidden="1"/>
    <row r="119155" hidden="1"/>
    <row r="119156" hidden="1"/>
    <row r="119157" hidden="1"/>
    <row r="119158" hidden="1"/>
    <row r="119159" hidden="1"/>
    <row r="119160" hidden="1"/>
    <row r="119161" hidden="1"/>
    <row r="119162" hidden="1"/>
    <row r="119163" hidden="1"/>
    <row r="119164" hidden="1"/>
    <row r="119165" hidden="1"/>
    <row r="119166" hidden="1"/>
    <row r="119167" hidden="1"/>
    <row r="119168" hidden="1"/>
    <row r="119169" hidden="1"/>
    <row r="119170" hidden="1"/>
    <row r="119171" hidden="1"/>
    <row r="119172" hidden="1"/>
    <row r="119173" hidden="1"/>
    <row r="119174" hidden="1"/>
    <row r="119175" hidden="1"/>
    <row r="119176" hidden="1"/>
    <row r="119177" hidden="1"/>
    <row r="119178" hidden="1"/>
    <row r="119179" hidden="1"/>
    <row r="119180" hidden="1"/>
    <row r="119181" hidden="1"/>
    <row r="119182" hidden="1"/>
    <row r="119183" hidden="1"/>
    <row r="119184" hidden="1"/>
    <row r="119185" hidden="1"/>
    <row r="119186" hidden="1"/>
    <row r="119187" hidden="1"/>
    <row r="119188" hidden="1"/>
    <row r="119189" hidden="1"/>
    <row r="119190" hidden="1"/>
    <row r="119191" hidden="1"/>
    <row r="119192" hidden="1"/>
    <row r="119193" hidden="1"/>
    <row r="119194" hidden="1"/>
    <row r="119195" hidden="1"/>
    <row r="119196" hidden="1"/>
    <row r="119197" hidden="1"/>
    <row r="119198" hidden="1"/>
    <row r="119199" hidden="1"/>
    <row r="119200" hidden="1"/>
    <row r="119201" hidden="1"/>
    <row r="119202" hidden="1"/>
    <row r="119203" hidden="1"/>
    <row r="119204" hidden="1"/>
    <row r="119205" hidden="1"/>
    <row r="119206" hidden="1"/>
    <row r="119207" hidden="1"/>
    <row r="119208" hidden="1"/>
    <row r="119209" hidden="1"/>
    <row r="119210" hidden="1"/>
    <row r="119211" hidden="1"/>
    <row r="119212" hidden="1"/>
    <row r="119213" hidden="1"/>
    <row r="119214" hidden="1"/>
    <row r="119215" hidden="1"/>
    <row r="119216" hidden="1"/>
    <row r="119217" hidden="1"/>
    <row r="119218" hidden="1"/>
    <row r="119219" hidden="1"/>
    <row r="119220" hidden="1"/>
    <row r="119221" hidden="1"/>
    <row r="119222" hidden="1"/>
    <row r="119223" hidden="1"/>
    <row r="119224" hidden="1"/>
    <row r="119225" hidden="1"/>
    <row r="119226" hidden="1"/>
    <row r="119227" hidden="1"/>
    <row r="119228" hidden="1"/>
    <row r="119229" hidden="1"/>
    <row r="119230" hidden="1"/>
    <row r="119231" hidden="1"/>
    <row r="119232" hidden="1"/>
    <row r="119233" hidden="1"/>
    <row r="119234" hidden="1"/>
    <row r="119235" hidden="1"/>
    <row r="119236" hidden="1"/>
    <row r="119237" hidden="1"/>
    <row r="119238" hidden="1"/>
    <row r="119239" hidden="1"/>
    <row r="119240" hidden="1"/>
    <row r="119241" hidden="1"/>
    <row r="119242" hidden="1"/>
    <row r="119243" hidden="1"/>
    <row r="119244" hidden="1"/>
    <row r="119245" hidden="1"/>
    <row r="119246" hidden="1"/>
    <row r="119247" hidden="1"/>
    <row r="119248" hidden="1"/>
    <row r="119249" hidden="1"/>
    <row r="119250" hidden="1"/>
    <row r="119251" hidden="1"/>
    <row r="119252" hidden="1"/>
    <row r="119253" hidden="1"/>
    <row r="119254" hidden="1"/>
    <row r="119255" hidden="1"/>
    <row r="119256" hidden="1"/>
    <row r="119257" hidden="1"/>
    <row r="119258" hidden="1"/>
    <row r="119259" hidden="1"/>
    <row r="119260" hidden="1"/>
    <row r="119261" hidden="1"/>
    <row r="119262" hidden="1"/>
    <row r="119263" hidden="1"/>
    <row r="119264" hidden="1"/>
    <row r="119265" hidden="1"/>
    <row r="119266" hidden="1"/>
    <row r="119267" hidden="1"/>
    <row r="119268" hidden="1"/>
    <row r="119269" hidden="1"/>
    <row r="119270" hidden="1"/>
    <row r="119271" hidden="1"/>
    <row r="119272" hidden="1"/>
    <row r="119273" hidden="1"/>
    <row r="119274" hidden="1"/>
    <row r="119275" hidden="1"/>
    <row r="119276" hidden="1"/>
    <row r="119277" hidden="1"/>
    <row r="119278" hidden="1"/>
    <row r="119279" hidden="1"/>
    <row r="119280" hidden="1"/>
    <row r="119281" hidden="1"/>
    <row r="119282" hidden="1"/>
    <row r="119283" hidden="1"/>
    <row r="119284" hidden="1"/>
    <row r="119285" hidden="1"/>
    <row r="119286" hidden="1"/>
    <row r="119287" hidden="1"/>
    <row r="119288" hidden="1"/>
    <row r="119289" hidden="1"/>
    <row r="119290" hidden="1"/>
    <row r="119291" hidden="1"/>
    <row r="119292" hidden="1"/>
    <row r="119293" hidden="1"/>
    <row r="119294" hidden="1"/>
    <row r="119295" hidden="1"/>
    <row r="119296" hidden="1"/>
    <row r="119297" hidden="1"/>
    <row r="119298" hidden="1"/>
    <row r="119299" hidden="1"/>
    <row r="119300" hidden="1"/>
    <row r="119301" hidden="1"/>
    <row r="119302" hidden="1"/>
    <row r="119303" hidden="1"/>
    <row r="119304" hidden="1"/>
    <row r="119305" hidden="1"/>
    <row r="119306" hidden="1"/>
    <row r="119307" hidden="1"/>
    <row r="119308" hidden="1"/>
    <row r="119309" hidden="1"/>
    <row r="119310" hidden="1"/>
    <row r="119311" hidden="1"/>
    <row r="119312" hidden="1"/>
    <row r="119313" hidden="1"/>
    <row r="119314" hidden="1"/>
    <row r="119315" hidden="1"/>
    <row r="119316" hidden="1"/>
    <row r="119317" hidden="1"/>
    <row r="119318" hidden="1"/>
    <row r="119319" hidden="1"/>
    <row r="119320" hidden="1"/>
    <row r="119321" hidden="1"/>
    <row r="119322" hidden="1"/>
    <row r="119323" hidden="1"/>
    <row r="119324" hidden="1"/>
    <row r="119325" hidden="1"/>
    <row r="119326" hidden="1"/>
    <row r="119327" hidden="1"/>
    <row r="119328" hidden="1"/>
    <row r="119329" hidden="1"/>
    <row r="119330" hidden="1"/>
    <row r="119331" hidden="1"/>
    <row r="119332" hidden="1"/>
    <row r="119333" hidden="1"/>
    <row r="119334" hidden="1"/>
    <row r="119335" hidden="1"/>
    <row r="119336" hidden="1"/>
    <row r="119337" hidden="1"/>
    <row r="119338" hidden="1"/>
    <row r="119339" hidden="1"/>
    <row r="119340" hidden="1"/>
    <row r="119341" hidden="1"/>
    <row r="119342" hidden="1"/>
    <row r="119343" hidden="1"/>
    <row r="119344" hidden="1"/>
    <row r="119345" hidden="1"/>
    <row r="119346" hidden="1"/>
    <row r="119347" hidden="1"/>
    <row r="119348" hidden="1"/>
    <row r="119349" hidden="1"/>
    <row r="119350" hidden="1"/>
    <row r="119351" hidden="1"/>
    <row r="119352" hidden="1"/>
    <row r="119353" hidden="1"/>
    <row r="119354" hidden="1"/>
    <row r="119355" hidden="1"/>
    <row r="119356" hidden="1"/>
    <row r="119357" hidden="1"/>
    <row r="119358" hidden="1"/>
    <row r="119359" hidden="1"/>
    <row r="119360" hidden="1"/>
    <row r="119361" hidden="1"/>
    <row r="119362" hidden="1"/>
    <row r="119363" hidden="1"/>
    <row r="119364" hidden="1"/>
    <row r="119365" hidden="1"/>
    <row r="119366" hidden="1"/>
    <row r="119367" hidden="1"/>
    <row r="119368" hidden="1"/>
    <row r="119369" hidden="1"/>
    <row r="119370" hidden="1"/>
    <row r="119371" hidden="1"/>
    <row r="119372" hidden="1"/>
    <row r="119373" hidden="1"/>
    <row r="119374" hidden="1"/>
    <row r="119375" hidden="1"/>
    <row r="119376" hidden="1"/>
    <row r="119377" hidden="1"/>
    <row r="119378" hidden="1"/>
    <row r="119379" hidden="1"/>
    <row r="119380" hidden="1"/>
    <row r="119381" hidden="1"/>
    <row r="119382" hidden="1"/>
    <row r="119383" hidden="1"/>
    <row r="119384" hidden="1"/>
    <row r="119385" hidden="1"/>
    <row r="119386" hidden="1"/>
    <row r="119387" hidden="1"/>
    <row r="119388" hidden="1"/>
    <row r="119389" hidden="1"/>
    <row r="119390" hidden="1"/>
    <row r="119391" hidden="1"/>
    <row r="119392" hidden="1"/>
    <row r="119393" hidden="1"/>
    <row r="119394" hidden="1"/>
    <row r="119395" hidden="1"/>
    <row r="119396" hidden="1"/>
    <row r="119397" hidden="1"/>
    <row r="119398" hidden="1"/>
    <row r="119399" hidden="1"/>
    <row r="119400" hidden="1"/>
    <row r="119401" hidden="1"/>
    <row r="119402" hidden="1"/>
    <row r="119403" hidden="1"/>
    <row r="119404" hidden="1"/>
    <row r="119405" hidden="1"/>
    <row r="119406" hidden="1"/>
    <row r="119407" hidden="1"/>
    <row r="119408" hidden="1"/>
    <row r="119409" hidden="1"/>
    <row r="119410" hidden="1"/>
    <row r="119411" hidden="1"/>
    <row r="119412" hidden="1"/>
    <row r="119413" hidden="1"/>
    <row r="119414" hidden="1"/>
    <row r="119415" hidden="1"/>
    <row r="119416" hidden="1"/>
    <row r="119417" hidden="1"/>
    <row r="119418" hidden="1"/>
    <row r="119419" hidden="1"/>
    <row r="119420" hidden="1"/>
    <row r="119421" hidden="1"/>
    <row r="119422" hidden="1"/>
    <row r="119423" hidden="1"/>
    <row r="119424" hidden="1"/>
    <row r="119425" hidden="1"/>
    <row r="119426" hidden="1"/>
    <row r="119427" hidden="1"/>
    <row r="119428" hidden="1"/>
    <row r="119429" hidden="1"/>
    <row r="119430" hidden="1"/>
    <row r="119431" hidden="1"/>
    <row r="119432" hidden="1"/>
    <row r="119433" hidden="1"/>
    <row r="119434" hidden="1"/>
    <row r="119435" hidden="1"/>
    <row r="119436" hidden="1"/>
    <row r="119437" hidden="1"/>
    <row r="119438" hidden="1"/>
    <row r="119439" hidden="1"/>
    <row r="119440" hidden="1"/>
    <row r="119441" hidden="1"/>
    <row r="119442" hidden="1"/>
    <row r="119443" hidden="1"/>
    <row r="119444" hidden="1"/>
    <row r="119445" hidden="1"/>
    <row r="119446" hidden="1"/>
    <row r="119447" hidden="1"/>
    <row r="119448" hidden="1"/>
    <row r="119449" hidden="1"/>
    <row r="119450" hidden="1"/>
    <row r="119451" hidden="1"/>
    <row r="119452" hidden="1"/>
    <row r="119453" hidden="1"/>
    <row r="119454" hidden="1"/>
    <row r="119455" hidden="1"/>
    <row r="119456" hidden="1"/>
    <row r="119457" hidden="1"/>
    <row r="119458" hidden="1"/>
    <row r="119459" hidden="1"/>
    <row r="119460" hidden="1"/>
    <row r="119461" hidden="1"/>
    <row r="119462" hidden="1"/>
    <row r="119463" hidden="1"/>
    <row r="119464" hidden="1"/>
    <row r="119465" hidden="1"/>
    <row r="119466" hidden="1"/>
    <row r="119467" hidden="1"/>
    <row r="119468" hidden="1"/>
    <row r="119469" hidden="1"/>
    <row r="119470" hidden="1"/>
    <row r="119471" hidden="1"/>
    <row r="119472" hidden="1"/>
    <row r="119473" hidden="1"/>
    <row r="119474" hidden="1"/>
    <row r="119475" hidden="1"/>
    <row r="119476" hidden="1"/>
    <row r="119477" hidden="1"/>
    <row r="119478" hidden="1"/>
    <row r="119479" hidden="1"/>
    <row r="119480" hidden="1"/>
    <row r="119481" hidden="1"/>
    <row r="119482" hidden="1"/>
    <row r="119483" hidden="1"/>
    <row r="119484" hidden="1"/>
    <row r="119485" hidden="1"/>
    <row r="119486" hidden="1"/>
    <row r="119487" hidden="1"/>
    <row r="119488" hidden="1"/>
    <row r="119489" hidden="1"/>
    <row r="119490" hidden="1"/>
    <row r="119491" hidden="1"/>
    <row r="119492" hidden="1"/>
    <row r="119493" hidden="1"/>
    <row r="119494" hidden="1"/>
    <row r="119495" hidden="1"/>
    <row r="119496" hidden="1"/>
    <row r="119497" hidden="1"/>
    <row r="119498" hidden="1"/>
    <row r="119499" hidden="1"/>
    <row r="119500" hidden="1"/>
    <row r="119501" hidden="1"/>
    <row r="119502" hidden="1"/>
    <row r="119503" hidden="1"/>
    <row r="119504" hidden="1"/>
    <row r="119505" hidden="1"/>
    <row r="119506" hidden="1"/>
    <row r="119507" hidden="1"/>
    <row r="119508" hidden="1"/>
    <row r="119509" hidden="1"/>
    <row r="119510" hidden="1"/>
    <row r="119511" hidden="1"/>
    <row r="119512" hidden="1"/>
    <row r="119513" hidden="1"/>
    <row r="119514" hidden="1"/>
    <row r="119515" hidden="1"/>
    <row r="119516" hidden="1"/>
    <row r="119517" hidden="1"/>
    <row r="119518" hidden="1"/>
    <row r="119519" hidden="1"/>
    <row r="119520" hidden="1"/>
    <row r="119521" hidden="1"/>
    <row r="119522" hidden="1"/>
    <row r="119523" hidden="1"/>
    <row r="119524" hidden="1"/>
    <row r="119525" hidden="1"/>
    <row r="119526" hidden="1"/>
    <row r="119527" hidden="1"/>
    <row r="119528" hidden="1"/>
    <row r="119529" hidden="1"/>
    <row r="119530" hidden="1"/>
    <row r="119531" hidden="1"/>
    <row r="119532" hidden="1"/>
    <row r="119533" hidden="1"/>
    <row r="119534" hidden="1"/>
    <row r="119535" hidden="1"/>
    <row r="119536" hidden="1"/>
    <row r="119537" hidden="1"/>
    <row r="119538" hidden="1"/>
    <row r="119539" hidden="1"/>
    <row r="119540" hidden="1"/>
    <row r="119541" hidden="1"/>
    <row r="119542" hidden="1"/>
    <row r="119543" hidden="1"/>
    <row r="119544" hidden="1"/>
    <row r="119545" hidden="1"/>
    <row r="119546" hidden="1"/>
    <row r="119547" hidden="1"/>
    <row r="119548" hidden="1"/>
    <row r="119549" hidden="1"/>
    <row r="119550" hidden="1"/>
    <row r="119551" hidden="1"/>
    <row r="119552" hidden="1"/>
    <row r="119553" hidden="1"/>
    <row r="119554" hidden="1"/>
    <row r="119555" hidden="1"/>
    <row r="119556" hidden="1"/>
    <row r="119557" hidden="1"/>
    <row r="119558" hidden="1"/>
    <row r="119559" hidden="1"/>
    <row r="119560" hidden="1"/>
    <row r="119561" hidden="1"/>
    <row r="119562" hidden="1"/>
    <row r="119563" hidden="1"/>
    <row r="119564" hidden="1"/>
    <row r="119565" hidden="1"/>
    <row r="119566" hidden="1"/>
    <row r="119567" hidden="1"/>
    <row r="119568" hidden="1"/>
    <row r="119569" hidden="1"/>
    <row r="119570" hidden="1"/>
    <row r="119571" hidden="1"/>
    <row r="119572" hidden="1"/>
    <row r="119573" hidden="1"/>
    <row r="119574" hidden="1"/>
    <row r="119575" hidden="1"/>
    <row r="119576" hidden="1"/>
    <row r="119577" hidden="1"/>
    <row r="119578" hidden="1"/>
    <row r="119579" hidden="1"/>
    <row r="119580" hidden="1"/>
    <row r="119581" hidden="1"/>
    <row r="119582" hidden="1"/>
    <row r="119583" hidden="1"/>
    <row r="119584" hidden="1"/>
    <row r="119585" hidden="1"/>
    <row r="119586" hidden="1"/>
    <row r="119587" hidden="1"/>
    <row r="119588" hidden="1"/>
    <row r="119589" hidden="1"/>
    <row r="119590" hidden="1"/>
    <row r="119591" hidden="1"/>
    <row r="119592" hidden="1"/>
    <row r="119593" hidden="1"/>
    <row r="119594" hidden="1"/>
    <row r="119595" hidden="1"/>
    <row r="119596" hidden="1"/>
    <row r="119597" hidden="1"/>
    <row r="119598" hidden="1"/>
    <row r="119599" hidden="1"/>
    <row r="119600" hidden="1"/>
    <row r="119601" hidden="1"/>
    <row r="119602" hidden="1"/>
    <row r="119603" hidden="1"/>
    <row r="119604" hidden="1"/>
    <row r="119605" hidden="1"/>
    <row r="119606" hidden="1"/>
    <row r="119607" hidden="1"/>
    <row r="119608" hidden="1"/>
    <row r="119609" hidden="1"/>
    <row r="119610" hidden="1"/>
    <row r="119611" hidden="1"/>
    <row r="119612" hidden="1"/>
    <row r="119613" hidden="1"/>
    <row r="119614" hidden="1"/>
    <row r="119615" hidden="1"/>
    <row r="119616" hidden="1"/>
    <row r="119617" hidden="1"/>
    <row r="119618" hidden="1"/>
    <row r="119619" hidden="1"/>
    <row r="119620" hidden="1"/>
    <row r="119621" hidden="1"/>
    <row r="119622" hidden="1"/>
    <row r="119623" hidden="1"/>
    <row r="119624" hidden="1"/>
    <row r="119625" hidden="1"/>
    <row r="119626" hidden="1"/>
    <row r="119627" hidden="1"/>
    <row r="119628" hidden="1"/>
    <row r="119629" hidden="1"/>
    <row r="119630" hidden="1"/>
    <row r="119631" hidden="1"/>
    <row r="119632" hidden="1"/>
    <row r="119633" hidden="1"/>
    <row r="119634" hidden="1"/>
    <row r="119635" hidden="1"/>
    <row r="119636" hidden="1"/>
    <row r="119637" hidden="1"/>
    <row r="119638" hidden="1"/>
    <row r="119639" hidden="1"/>
    <row r="119640" hidden="1"/>
    <row r="119641" hidden="1"/>
    <row r="119642" hidden="1"/>
    <row r="119643" hidden="1"/>
    <row r="119644" hidden="1"/>
    <row r="119645" hidden="1"/>
    <row r="119646" hidden="1"/>
    <row r="119647" hidden="1"/>
    <row r="119648" hidden="1"/>
    <row r="119649" hidden="1"/>
    <row r="119650" hidden="1"/>
    <row r="119651" hidden="1"/>
    <row r="119652" hidden="1"/>
    <row r="119653" hidden="1"/>
    <row r="119654" hidden="1"/>
    <row r="119655" hidden="1"/>
    <row r="119656" hidden="1"/>
    <row r="119657" hidden="1"/>
    <row r="119658" hidden="1"/>
    <row r="119659" hidden="1"/>
    <row r="119660" hidden="1"/>
    <row r="119661" hidden="1"/>
    <row r="119662" hidden="1"/>
    <row r="119663" hidden="1"/>
    <row r="119664" hidden="1"/>
    <row r="119665" hidden="1"/>
    <row r="119666" hidden="1"/>
    <row r="119667" hidden="1"/>
    <row r="119668" hidden="1"/>
    <row r="119669" hidden="1"/>
    <row r="119670" hidden="1"/>
    <row r="119671" hidden="1"/>
    <row r="119672" hidden="1"/>
    <row r="119673" hidden="1"/>
    <row r="119674" hidden="1"/>
    <row r="119675" hidden="1"/>
    <row r="119676" hidden="1"/>
    <row r="119677" hidden="1"/>
    <row r="119678" hidden="1"/>
    <row r="119679" hidden="1"/>
    <row r="119680" hidden="1"/>
    <row r="119681" hidden="1"/>
    <row r="119682" hidden="1"/>
    <row r="119683" hidden="1"/>
    <row r="119684" hidden="1"/>
    <row r="119685" hidden="1"/>
    <row r="119686" hidden="1"/>
    <row r="119687" hidden="1"/>
    <row r="119688" hidden="1"/>
    <row r="119689" hidden="1"/>
    <row r="119690" hidden="1"/>
    <row r="119691" hidden="1"/>
    <row r="119692" hidden="1"/>
    <row r="119693" hidden="1"/>
    <row r="119694" hidden="1"/>
    <row r="119695" hidden="1"/>
    <row r="119696" hidden="1"/>
    <row r="119697" hidden="1"/>
    <row r="119698" hidden="1"/>
    <row r="119699" hidden="1"/>
    <row r="119700" hidden="1"/>
    <row r="119701" hidden="1"/>
    <row r="119702" hidden="1"/>
    <row r="119703" hidden="1"/>
    <row r="119704" hidden="1"/>
    <row r="119705" hidden="1"/>
    <row r="119706" hidden="1"/>
    <row r="119707" hidden="1"/>
    <row r="119708" hidden="1"/>
    <row r="119709" hidden="1"/>
    <row r="119710" hidden="1"/>
    <row r="119711" hidden="1"/>
    <row r="119712" hidden="1"/>
    <row r="119713" hidden="1"/>
    <row r="119714" hidden="1"/>
    <row r="119715" hidden="1"/>
    <row r="119716" hidden="1"/>
    <row r="119717" hidden="1"/>
    <row r="119718" hidden="1"/>
    <row r="119719" hidden="1"/>
    <row r="119720" hidden="1"/>
    <row r="119721" hidden="1"/>
    <row r="119722" hidden="1"/>
    <row r="119723" hidden="1"/>
    <row r="119724" hidden="1"/>
    <row r="119725" hidden="1"/>
    <row r="119726" hidden="1"/>
    <row r="119727" hidden="1"/>
    <row r="119728" hidden="1"/>
    <row r="119729" hidden="1"/>
    <row r="119730" hidden="1"/>
    <row r="119731" hidden="1"/>
    <row r="119732" hidden="1"/>
    <row r="119733" hidden="1"/>
    <row r="119734" hidden="1"/>
    <row r="119735" hidden="1"/>
    <row r="119736" hidden="1"/>
    <row r="119737" hidden="1"/>
    <row r="119738" hidden="1"/>
    <row r="119739" hidden="1"/>
    <row r="119740" hidden="1"/>
    <row r="119741" hidden="1"/>
    <row r="119742" hidden="1"/>
    <row r="119743" hidden="1"/>
    <row r="119744" hidden="1"/>
    <row r="119745" hidden="1"/>
    <row r="119746" hidden="1"/>
    <row r="119747" hidden="1"/>
    <row r="119748" hidden="1"/>
    <row r="119749" hidden="1"/>
    <row r="119750" hidden="1"/>
    <row r="119751" hidden="1"/>
    <row r="119752" hidden="1"/>
    <row r="119753" hidden="1"/>
    <row r="119754" hidden="1"/>
    <row r="119755" hidden="1"/>
    <row r="119756" hidden="1"/>
    <row r="119757" hidden="1"/>
    <row r="119758" hidden="1"/>
    <row r="119759" hidden="1"/>
    <row r="119760" hidden="1"/>
    <row r="119761" hidden="1"/>
    <row r="119762" hidden="1"/>
    <row r="119763" hidden="1"/>
    <row r="119764" hidden="1"/>
    <row r="119765" hidden="1"/>
    <row r="119766" hidden="1"/>
    <row r="119767" hidden="1"/>
    <row r="119768" hidden="1"/>
    <row r="119769" hidden="1"/>
    <row r="119770" hidden="1"/>
    <row r="119771" hidden="1"/>
    <row r="119772" hidden="1"/>
    <row r="119773" hidden="1"/>
    <row r="119774" hidden="1"/>
    <row r="119775" hidden="1"/>
    <row r="119776" hidden="1"/>
    <row r="119777" hidden="1"/>
    <row r="119778" hidden="1"/>
    <row r="119779" hidden="1"/>
    <row r="119780" hidden="1"/>
    <row r="119781" hidden="1"/>
    <row r="119782" hidden="1"/>
    <row r="119783" hidden="1"/>
    <row r="119784" hidden="1"/>
    <row r="119785" hidden="1"/>
    <row r="119786" hidden="1"/>
    <row r="119787" hidden="1"/>
    <row r="119788" hidden="1"/>
    <row r="119789" hidden="1"/>
    <row r="119790" hidden="1"/>
    <row r="119791" hidden="1"/>
    <row r="119792" hidden="1"/>
    <row r="119793" hidden="1"/>
    <row r="119794" hidden="1"/>
    <row r="119795" hidden="1"/>
    <row r="119796" hidden="1"/>
    <row r="119797" hidden="1"/>
    <row r="119798" hidden="1"/>
    <row r="119799" hidden="1"/>
    <row r="119800" hidden="1"/>
    <row r="119801" hidden="1"/>
    <row r="119802" hidden="1"/>
    <row r="119803" hidden="1"/>
    <row r="119804" hidden="1"/>
    <row r="119805" hidden="1"/>
    <row r="119806" hidden="1"/>
    <row r="119807" hidden="1"/>
    <row r="119808" hidden="1"/>
    <row r="119809" hidden="1"/>
    <row r="119810" hidden="1"/>
    <row r="119811" hidden="1"/>
    <row r="119812" hidden="1"/>
    <row r="119813" hidden="1"/>
    <row r="119814" hidden="1"/>
    <row r="119815" hidden="1"/>
    <row r="119816" hidden="1"/>
    <row r="119817" hidden="1"/>
    <row r="119818" hidden="1"/>
    <row r="119819" hidden="1"/>
    <row r="119820" hidden="1"/>
    <row r="119821" hidden="1"/>
    <row r="119822" hidden="1"/>
    <row r="119823" hidden="1"/>
    <row r="119824" hidden="1"/>
    <row r="119825" hidden="1"/>
    <row r="119826" hidden="1"/>
    <row r="119827" hidden="1"/>
    <row r="119828" hidden="1"/>
    <row r="119829" hidden="1"/>
    <row r="119830" hidden="1"/>
    <row r="119831" hidden="1"/>
    <row r="119832" hidden="1"/>
    <row r="119833" hidden="1"/>
    <row r="119834" hidden="1"/>
    <row r="119835" hidden="1"/>
    <row r="119836" hidden="1"/>
    <row r="119837" hidden="1"/>
    <row r="119838" hidden="1"/>
    <row r="119839" hidden="1"/>
    <row r="119840" hidden="1"/>
    <row r="119841" hidden="1"/>
    <row r="119842" hidden="1"/>
    <row r="119843" hidden="1"/>
    <row r="119844" hidden="1"/>
    <row r="119845" hidden="1"/>
    <row r="119846" hidden="1"/>
    <row r="119847" hidden="1"/>
    <row r="119848" hidden="1"/>
    <row r="119849" hidden="1"/>
    <row r="119850" hidden="1"/>
    <row r="119851" hidden="1"/>
    <row r="119852" hidden="1"/>
    <row r="119853" hidden="1"/>
    <row r="119854" hidden="1"/>
    <row r="119855" hidden="1"/>
    <row r="119856" hidden="1"/>
    <row r="119857" hidden="1"/>
    <row r="119858" hidden="1"/>
    <row r="119859" hidden="1"/>
    <row r="119860" hidden="1"/>
    <row r="119861" hidden="1"/>
    <row r="119862" hidden="1"/>
    <row r="119863" hidden="1"/>
    <row r="119864" hidden="1"/>
    <row r="119865" hidden="1"/>
    <row r="119866" hidden="1"/>
    <row r="119867" hidden="1"/>
    <row r="119868" hidden="1"/>
    <row r="119869" hidden="1"/>
    <row r="119870" hidden="1"/>
    <row r="119871" hidden="1"/>
    <row r="119872" hidden="1"/>
    <row r="119873" hidden="1"/>
    <row r="119874" hidden="1"/>
    <row r="119875" hidden="1"/>
    <row r="119876" hidden="1"/>
    <row r="119877" hidden="1"/>
    <row r="119878" hidden="1"/>
    <row r="119879" hidden="1"/>
    <row r="119880" hidden="1"/>
    <row r="119881" hidden="1"/>
    <row r="119882" hidden="1"/>
    <row r="119883" hidden="1"/>
    <row r="119884" hidden="1"/>
    <row r="119885" hidden="1"/>
    <row r="119886" hidden="1"/>
    <row r="119887" hidden="1"/>
    <row r="119888" hidden="1"/>
    <row r="119889" hidden="1"/>
    <row r="119890" hidden="1"/>
    <row r="119891" hidden="1"/>
    <row r="119892" hidden="1"/>
    <row r="119893" hidden="1"/>
    <row r="119894" hidden="1"/>
    <row r="119895" hidden="1"/>
    <row r="119896" hidden="1"/>
    <row r="119897" hidden="1"/>
    <row r="119898" hidden="1"/>
    <row r="119899" hidden="1"/>
    <row r="119900" hidden="1"/>
    <row r="119901" hidden="1"/>
    <row r="119902" hidden="1"/>
    <row r="119903" hidden="1"/>
    <row r="119904" hidden="1"/>
    <row r="119905" hidden="1"/>
    <row r="119906" hidden="1"/>
    <row r="119907" hidden="1"/>
    <row r="119908" hidden="1"/>
    <row r="119909" hidden="1"/>
    <row r="119910" hidden="1"/>
    <row r="119911" hidden="1"/>
    <row r="119912" hidden="1"/>
    <row r="119913" hidden="1"/>
    <row r="119914" hidden="1"/>
    <row r="119915" hidden="1"/>
    <row r="119916" hidden="1"/>
    <row r="119917" hidden="1"/>
    <row r="119918" hidden="1"/>
    <row r="119919" hidden="1"/>
    <row r="119920" hidden="1"/>
    <row r="119921" hidden="1"/>
    <row r="119922" hidden="1"/>
    <row r="119923" hidden="1"/>
    <row r="119924" hidden="1"/>
    <row r="119925" hidden="1"/>
    <row r="119926" hidden="1"/>
    <row r="119927" hidden="1"/>
    <row r="119928" hidden="1"/>
    <row r="119929" hidden="1"/>
    <row r="119930" hidden="1"/>
    <row r="119931" hidden="1"/>
    <row r="119932" hidden="1"/>
    <row r="119933" hidden="1"/>
    <row r="119934" hidden="1"/>
    <row r="119935" hidden="1"/>
    <row r="119936" hidden="1"/>
    <row r="119937" hidden="1"/>
    <row r="119938" hidden="1"/>
    <row r="119939" hidden="1"/>
    <row r="119940" hidden="1"/>
    <row r="119941" hidden="1"/>
    <row r="119942" hidden="1"/>
    <row r="119943" hidden="1"/>
    <row r="119944" hidden="1"/>
    <row r="119945" hidden="1"/>
    <row r="119946" hidden="1"/>
    <row r="119947" hidden="1"/>
    <row r="119948" hidden="1"/>
    <row r="119949" hidden="1"/>
    <row r="119950" hidden="1"/>
    <row r="119951" hidden="1"/>
    <row r="119952" hidden="1"/>
    <row r="119953" hidden="1"/>
    <row r="119954" hidden="1"/>
    <row r="119955" hidden="1"/>
    <row r="119956" hidden="1"/>
    <row r="119957" hidden="1"/>
    <row r="119958" hidden="1"/>
    <row r="119959" hidden="1"/>
    <row r="119960" hidden="1"/>
    <row r="119961" hidden="1"/>
    <row r="119962" hidden="1"/>
    <row r="119963" hidden="1"/>
    <row r="119964" hidden="1"/>
    <row r="119965" hidden="1"/>
    <row r="119966" hidden="1"/>
    <row r="119967" hidden="1"/>
    <row r="119968" hidden="1"/>
    <row r="119969" hidden="1"/>
    <row r="119970" hidden="1"/>
    <row r="119971" hidden="1"/>
    <row r="119972" hidden="1"/>
    <row r="119973" hidden="1"/>
    <row r="119974" hidden="1"/>
    <row r="119975" hidden="1"/>
    <row r="119976" hidden="1"/>
    <row r="119977" hidden="1"/>
    <row r="119978" hidden="1"/>
    <row r="119979" hidden="1"/>
    <row r="119980" hidden="1"/>
    <row r="119981" hidden="1"/>
    <row r="119982" hidden="1"/>
    <row r="119983" hidden="1"/>
    <row r="119984" hidden="1"/>
    <row r="119985" hidden="1"/>
    <row r="119986" hidden="1"/>
    <row r="119987" hidden="1"/>
    <row r="119988" hidden="1"/>
    <row r="119989" hidden="1"/>
    <row r="119990" hidden="1"/>
    <row r="119991" hidden="1"/>
    <row r="119992" hidden="1"/>
    <row r="119993" hidden="1"/>
    <row r="119994" hidden="1"/>
    <row r="119995" hidden="1"/>
    <row r="119996" hidden="1"/>
    <row r="119997" hidden="1"/>
    <row r="119998" hidden="1"/>
    <row r="119999" hidden="1"/>
    <row r="120000" hidden="1"/>
    <row r="120001" hidden="1"/>
    <row r="120002" hidden="1"/>
    <row r="120003" hidden="1"/>
    <row r="120004" hidden="1"/>
    <row r="120005" hidden="1"/>
    <row r="120006" hidden="1"/>
    <row r="120007" hidden="1"/>
    <row r="120008" hidden="1"/>
    <row r="120009" hidden="1"/>
    <row r="120010" hidden="1"/>
    <row r="120011" hidden="1"/>
    <row r="120012" hidden="1"/>
    <row r="120013" hidden="1"/>
    <row r="120014" hidden="1"/>
    <row r="120015" hidden="1"/>
    <row r="120016" hidden="1"/>
    <row r="120017" hidden="1"/>
    <row r="120018" hidden="1"/>
    <row r="120019" hidden="1"/>
    <row r="120020" hidden="1"/>
    <row r="120021" hidden="1"/>
    <row r="120022" hidden="1"/>
    <row r="120023" hidden="1"/>
    <row r="120024" hidden="1"/>
    <row r="120025" hidden="1"/>
    <row r="120026" hidden="1"/>
    <row r="120027" hidden="1"/>
    <row r="120028" hidden="1"/>
    <row r="120029" hidden="1"/>
    <row r="120030" hidden="1"/>
    <row r="120031" hidden="1"/>
    <row r="120032" hidden="1"/>
    <row r="120033" hidden="1"/>
    <row r="120034" hidden="1"/>
    <row r="120035" hidden="1"/>
    <row r="120036" hidden="1"/>
    <row r="120037" hidden="1"/>
    <row r="120038" hidden="1"/>
    <row r="120039" hidden="1"/>
    <row r="120040" hidden="1"/>
    <row r="120041" hidden="1"/>
    <row r="120042" hidden="1"/>
    <row r="120043" hidden="1"/>
    <row r="120044" hidden="1"/>
    <row r="120045" hidden="1"/>
    <row r="120046" hidden="1"/>
    <row r="120047" hidden="1"/>
    <row r="120048" hidden="1"/>
    <row r="120049" hidden="1"/>
    <row r="120050" hidden="1"/>
    <row r="120051" hidden="1"/>
    <row r="120052" hidden="1"/>
    <row r="120053" hidden="1"/>
    <row r="120054" hidden="1"/>
    <row r="120055" hidden="1"/>
    <row r="120056" hidden="1"/>
    <row r="120057" hidden="1"/>
    <row r="120058" hidden="1"/>
    <row r="120059" hidden="1"/>
    <row r="120060" hidden="1"/>
    <row r="120061" hidden="1"/>
    <row r="120062" hidden="1"/>
    <row r="120063" hidden="1"/>
    <row r="120064" hidden="1"/>
    <row r="120065" hidden="1"/>
    <row r="120066" hidden="1"/>
    <row r="120067" hidden="1"/>
    <row r="120068" hidden="1"/>
    <row r="120069" hidden="1"/>
    <row r="120070" hidden="1"/>
    <row r="120071" hidden="1"/>
    <row r="120072" hidden="1"/>
    <row r="120073" hidden="1"/>
    <row r="120074" hidden="1"/>
    <row r="120075" hidden="1"/>
    <row r="120076" hidden="1"/>
    <row r="120077" hidden="1"/>
    <row r="120078" hidden="1"/>
    <row r="120079" hidden="1"/>
    <row r="120080" hidden="1"/>
    <row r="120081" hidden="1"/>
    <row r="120082" hidden="1"/>
    <row r="120083" hidden="1"/>
    <row r="120084" hidden="1"/>
    <row r="120085" hidden="1"/>
    <row r="120086" hidden="1"/>
    <row r="120087" hidden="1"/>
    <row r="120088" hidden="1"/>
    <row r="120089" hidden="1"/>
    <row r="120090" hidden="1"/>
    <row r="120091" hidden="1"/>
    <row r="120092" hidden="1"/>
    <row r="120093" hidden="1"/>
    <row r="120094" hidden="1"/>
    <row r="120095" hidden="1"/>
    <row r="120096" hidden="1"/>
    <row r="120097" hidden="1"/>
    <row r="120098" hidden="1"/>
    <row r="120099" hidden="1"/>
    <row r="120100" hidden="1"/>
    <row r="120101" hidden="1"/>
    <row r="120102" hidden="1"/>
    <row r="120103" hidden="1"/>
    <row r="120104" hidden="1"/>
    <row r="120105" hidden="1"/>
    <row r="120106" hidden="1"/>
    <row r="120107" hidden="1"/>
    <row r="120108" hidden="1"/>
    <row r="120109" hidden="1"/>
    <row r="120110" hidden="1"/>
    <row r="120111" hidden="1"/>
    <row r="120112" hidden="1"/>
    <row r="120113" hidden="1"/>
    <row r="120114" hidden="1"/>
    <row r="120115" hidden="1"/>
    <row r="120116" hidden="1"/>
    <row r="120117" hidden="1"/>
    <row r="120118" hidden="1"/>
    <row r="120119" hidden="1"/>
    <row r="120120" hidden="1"/>
    <row r="120121" hidden="1"/>
    <row r="120122" hidden="1"/>
    <row r="120123" hidden="1"/>
    <row r="120124" hidden="1"/>
    <row r="120125" hidden="1"/>
    <row r="120126" hidden="1"/>
    <row r="120127" hidden="1"/>
    <row r="120128" hidden="1"/>
    <row r="120129" hidden="1"/>
    <row r="120130" hidden="1"/>
    <row r="120131" hidden="1"/>
    <row r="120132" hidden="1"/>
    <row r="120133" hidden="1"/>
    <row r="120134" hidden="1"/>
    <row r="120135" hidden="1"/>
    <row r="120136" hidden="1"/>
    <row r="120137" hidden="1"/>
    <row r="120138" hidden="1"/>
    <row r="120139" hidden="1"/>
    <row r="120140" hidden="1"/>
    <row r="120141" hidden="1"/>
    <row r="120142" hidden="1"/>
    <row r="120143" hidden="1"/>
    <row r="120144" hidden="1"/>
    <row r="120145" hidden="1"/>
    <row r="120146" hidden="1"/>
    <row r="120147" hidden="1"/>
    <row r="120148" hidden="1"/>
    <row r="120149" hidden="1"/>
    <row r="120150" hidden="1"/>
    <row r="120151" hidden="1"/>
    <row r="120152" hidden="1"/>
    <row r="120153" hidden="1"/>
    <row r="120154" hidden="1"/>
    <row r="120155" hidden="1"/>
    <row r="120156" hidden="1"/>
    <row r="120157" hidden="1"/>
    <row r="120158" hidden="1"/>
    <row r="120159" hidden="1"/>
    <row r="120160" hidden="1"/>
    <row r="120161" hidden="1"/>
    <row r="120162" hidden="1"/>
    <row r="120163" hidden="1"/>
    <row r="120164" hidden="1"/>
    <row r="120165" hidden="1"/>
    <row r="120166" hidden="1"/>
    <row r="120167" hidden="1"/>
    <row r="120168" hidden="1"/>
    <row r="120169" hidden="1"/>
    <row r="120170" hidden="1"/>
    <row r="120171" hidden="1"/>
    <row r="120172" hidden="1"/>
    <row r="120173" hidden="1"/>
    <row r="120174" hidden="1"/>
    <row r="120175" hidden="1"/>
    <row r="120176" hidden="1"/>
    <row r="120177" hidden="1"/>
    <row r="120178" hidden="1"/>
    <row r="120179" hidden="1"/>
    <row r="120180" hidden="1"/>
    <row r="120181" hidden="1"/>
    <row r="120182" hidden="1"/>
    <row r="120183" hidden="1"/>
    <row r="120184" hidden="1"/>
    <row r="120185" hidden="1"/>
    <row r="120186" hidden="1"/>
    <row r="120187" hidden="1"/>
    <row r="120188" hidden="1"/>
    <row r="120189" hidden="1"/>
    <row r="120190" hidden="1"/>
    <row r="120191" hidden="1"/>
    <row r="120192" hidden="1"/>
    <row r="120193" hidden="1"/>
    <row r="120194" hidden="1"/>
    <row r="120195" hidden="1"/>
    <row r="120196" hidden="1"/>
    <row r="120197" hidden="1"/>
    <row r="120198" hidden="1"/>
    <row r="120199" hidden="1"/>
    <row r="120200" hidden="1"/>
    <row r="120201" hidden="1"/>
    <row r="120202" hidden="1"/>
    <row r="120203" hidden="1"/>
    <row r="120204" hidden="1"/>
    <row r="120205" hidden="1"/>
    <row r="120206" hidden="1"/>
    <row r="120207" hidden="1"/>
    <row r="120208" hidden="1"/>
    <row r="120209" hidden="1"/>
    <row r="120210" hidden="1"/>
    <row r="120211" hidden="1"/>
    <row r="120212" hidden="1"/>
    <row r="120213" hidden="1"/>
    <row r="120214" hidden="1"/>
    <row r="120215" hidden="1"/>
    <row r="120216" hidden="1"/>
    <row r="120217" hidden="1"/>
    <row r="120218" hidden="1"/>
    <row r="120219" hidden="1"/>
    <row r="120220" hidden="1"/>
    <row r="120221" hidden="1"/>
    <row r="120222" hidden="1"/>
    <row r="120223" hidden="1"/>
    <row r="120224" hidden="1"/>
    <row r="120225" hidden="1"/>
    <row r="120226" hidden="1"/>
    <row r="120227" hidden="1"/>
    <row r="120228" hidden="1"/>
    <row r="120229" hidden="1"/>
    <row r="120230" hidden="1"/>
    <row r="120231" hidden="1"/>
    <row r="120232" hidden="1"/>
    <row r="120233" hidden="1"/>
    <row r="120234" hidden="1"/>
    <row r="120235" hidden="1"/>
    <row r="120236" hidden="1"/>
    <row r="120237" hidden="1"/>
    <row r="120238" hidden="1"/>
    <row r="120239" hidden="1"/>
    <row r="120240" hidden="1"/>
    <row r="120241" hidden="1"/>
    <row r="120242" hidden="1"/>
    <row r="120243" hidden="1"/>
    <row r="120244" hidden="1"/>
    <row r="120245" hidden="1"/>
    <row r="120246" hidden="1"/>
    <row r="120247" hidden="1"/>
    <row r="120248" hidden="1"/>
    <row r="120249" hidden="1"/>
    <row r="120250" hidden="1"/>
    <row r="120251" hidden="1"/>
    <row r="120252" hidden="1"/>
    <row r="120253" hidden="1"/>
    <row r="120254" hidden="1"/>
    <row r="120255" hidden="1"/>
    <row r="120256" hidden="1"/>
    <row r="120257" hidden="1"/>
    <row r="120258" hidden="1"/>
    <row r="120259" hidden="1"/>
    <row r="120260" hidden="1"/>
    <row r="120261" hidden="1"/>
    <row r="120262" hidden="1"/>
    <row r="120263" hidden="1"/>
    <row r="120264" hidden="1"/>
    <row r="120265" hidden="1"/>
    <row r="120266" hidden="1"/>
    <row r="120267" hidden="1"/>
    <row r="120268" hidden="1"/>
    <row r="120269" hidden="1"/>
    <row r="120270" hidden="1"/>
    <row r="120271" hidden="1"/>
    <row r="120272" hidden="1"/>
    <row r="120273" hidden="1"/>
    <row r="120274" hidden="1"/>
    <row r="120275" hidden="1"/>
    <row r="120276" hidden="1"/>
    <row r="120277" hidden="1"/>
    <row r="120278" hidden="1"/>
    <row r="120279" hidden="1"/>
    <row r="120280" hidden="1"/>
    <row r="120281" hidden="1"/>
    <row r="120282" hidden="1"/>
    <row r="120283" hidden="1"/>
    <row r="120284" hidden="1"/>
    <row r="120285" hidden="1"/>
    <row r="120286" hidden="1"/>
    <row r="120287" hidden="1"/>
    <row r="120288" hidden="1"/>
    <row r="120289" hidden="1"/>
    <row r="120290" hidden="1"/>
    <row r="120291" hidden="1"/>
    <row r="120292" hidden="1"/>
    <row r="120293" hidden="1"/>
    <row r="120294" hidden="1"/>
    <row r="120295" hidden="1"/>
    <row r="120296" hidden="1"/>
    <row r="120297" hidden="1"/>
    <row r="120298" hidden="1"/>
    <row r="120299" hidden="1"/>
    <row r="120300" hidden="1"/>
    <row r="120301" hidden="1"/>
    <row r="120302" hidden="1"/>
    <row r="120303" hidden="1"/>
    <row r="120304" hidden="1"/>
    <row r="120305" hidden="1"/>
    <row r="120306" hidden="1"/>
    <row r="120307" hidden="1"/>
    <row r="120308" hidden="1"/>
    <row r="120309" hidden="1"/>
    <row r="120310" hidden="1"/>
    <row r="120311" hidden="1"/>
    <row r="120312" hidden="1"/>
    <row r="120313" hidden="1"/>
    <row r="120314" hidden="1"/>
    <row r="120315" hidden="1"/>
    <row r="120316" hidden="1"/>
    <row r="120317" hidden="1"/>
    <row r="120318" hidden="1"/>
    <row r="120319" hidden="1"/>
    <row r="120320" hidden="1"/>
    <row r="120321" hidden="1"/>
    <row r="120322" hidden="1"/>
    <row r="120323" hidden="1"/>
    <row r="120324" hidden="1"/>
    <row r="120325" hidden="1"/>
    <row r="120326" hidden="1"/>
    <row r="120327" hidden="1"/>
    <row r="120328" hidden="1"/>
    <row r="120329" hidden="1"/>
    <row r="120330" hidden="1"/>
    <row r="120331" hidden="1"/>
    <row r="120332" hidden="1"/>
    <row r="120333" hidden="1"/>
    <row r="120334" hidden="1"/>
    <row r="120335" hidden="1"/>
    <row r="120336" hidden="1"/>
    <row r="120337" hidden="1"/>
    <row r="120338" hidden="1"/>
    <row r="120339" hidden="1"/>
    <row r="120340" hidden="1"/>
    <row r="120341" hidden="1"/>
    <row r="120342" hidden="1"/>
    <row r="120343" hidden="1"/>
    <row r="120344" hidden="1"/>
    <row r="120345" hidden="1"/>
    <row r="120346" hidden="1"/>
    <row r="120347" hidden="1"/>
    <row r="120348" hidden="1"/>
    <row r="120349" hidden="1"/>
    <row r="120350" hidden="1"/>
    <row r="120351" hidden="1"/>
    <row r="120352" hidden="1"/>
    <row r="120353" hidden="1"/>
    <row r="120354" hidden="1"/>
    <row r="120355" hidden="1"/>
    <row r="120356" hidden="1"/>
    <row r="120357" hidden="1"/>
    <row r="120358" hidden="1"/>
    <row r="120359" hidden="1"/>
    <row r="120360" hidden="1"/>
    <row r="120361" hidden="1"/>
    <row r="120362" hidden="1"/>
    <row r="120363" hidden="1"/>
    <row r="120364" hidden="1"/>
    <row r="120365" hidden="1"/>
    <row r="120366" hidden="1"/>
    <row r="120367" hidden="1"/>
    <row r="120368" hidden="1"/>
    <row r="120369" hidden="1"/>
    <row r="120370" hidden="1"/>
    <row r="120371" hidden="1"/>
    <row r="120372" hidden="1"/>
    <row r="120373" hidden="1"/>
    <row r="120374" hidden="1"/>
    <row r="120375" hidden="1"/>
    <row r="120376" hidden="1"/>
    <row r="120377" hidden="1"/>
    <row r="120378" hidden="1"/>
    <row r="120379" hidden="1"/>
    <row r="120380" hidden="1"/>
    <row r="120381" hidden="1"/>
    <row r="120382" hidden="1"/>
    <row r="120383" hidden="1"/>
    <row r="120384" hidden="1"/>
    <row r="120385" hidden="1"/>
    <row r="120386" hidden="1"/>
    <row r="120387" hidden="1"/>
    <row r="120388" hidden="1"/>
    <row r="120389" hidden="1"/>
    <row r="120390" hidden="1"/>
    <row r="120391" hidden="1"/>
    <row r="120392" hidden="1"/>
    <row r="120393" hidden="1"/>
    <row r="120394" hidden="1"/>
    <row r="120395" hidden="1"/>
    <row r="120396" hidden="1"/>
    <row r="120397" hidden="1"/>
    <row r="120398" hidden="1"/>
    <row r="120399" hidden="1"/>
    <row r="120400" hidden="1"/>
    <row r="120401" hidden="1"/>
    <row r="120402" hidden="1"/>
    <row r="120403" hidden="1"/>
    <row r="120404" hidden="1"/>
    <row r="120405" hidden="1"/>
    <row r="120406" hidden="1"/>
    <row r="120407" hidden="1"/>
    <row r="120408" hidden="1"/>
    <row r="120409" hidden="1"/>
    <row r="120410" hidden="1"/>
    <row r="120411" hidden="1"/>
    <row r="120412" hidden="1"/>
    <row r="120413" hidden="1"/>
    <row r="120414" hidden="1"/>
    <row r="120415" hidden="1"/>
    <row r="120416" hidden="1"/>
    <row r="120417" hidden="1"/>
    <row r="120418" hidden="1"/>
    <row r="120419" hidden="1"/>
    <row r="120420" hidden="1"/>
    <row r="120421" hidden="1"/>
    <row r="120422" hidden="1"/>
    <row r="120423" hidden="1"/>
    <row r="120424" hidden="1"/>
    <row r="120425" hidden="1"/>
    <row r="120426" hidden="1"/>
    <row r="120427" hidden="1"/>
    <row r="120428" hidden="1"/>
    <row r="120429" hidden="1"/>
    <row r="120430" hidden="1"/>
    <row r="120431" hidden="1"/>
    <row r="120432" hidden="1"/>
    <row r="120433" hidden="1"/>
    <row r="120434" hidden="1"/>
    <row r="120435" hidden="1"/>
    <row r="120436" hidden="1"/>
    <row r="120437" hidden="1"/>
    <row r="120438" hidden="1"/>
    <row r="120439" hidden="1"/>
    <row r="120440" hidden="1"/>
    <row r="120441" hidden="1"/>
    <row r="120442" hidden="1"/>
    <row r="120443" hidden="1"/>
    <row r="120444" hidden="1"/>
    <row r="120445" hidden="1"/>
    <row r="120446" hidden="1"/>
    <row r="120447" hidden="1"/>
    <row r="120448" hidden="1"/>
    <row r="120449" hidden="1"/>
    <row r="120450" hidden="1"/>
    <row r="120451" hidden="1"/>
    <row r="120452" hidden="1"/>
    <row r="120453" hidden="1"/>
    <row r="120454" hidden="1"/>
    <row r="120455" hidden="1"/>
    <row r="120456" hidden="1"/>
    <row r="120457" hidden="1"/>
    <row r="120458" hidden="1"/>
    <row r="120459" hidden="1"/>
    <row r="120460" hidden="1"/>
    <row r="120461" hidden="1"/>
    <row r="120462" hidden="1"/>
    <row r="120463" hidden="1"/>
    <row r="120464" hidden="1"/>
    <row r="120465" hidden="1"/>
    <row r="120466" hidden="1"/>
    <row r="120467" hidden="1"/>
    <row r="120468" hidden="1"/>
    <row r="120469" hidden="1"/>
    <row r="120470" hidden="1"/>
    <row r="120471" hidden="1"/>
    <row r="120472" hidden="1"/>
    <row r="120473" hidden="1"/>
    <row r="120474" hidden="1"/>
    <row r="120475" hidden="1"/>
    <row r="120476" hidden="1"/>
    <row r="120477" hidden="1"/>
    <row r="120478" hidden="1"/>
    <row r="120479" hidden="1"/>
    <row r="120480" hidden="1"/>
    <row r="120481" hidden="1"/>
    <row r="120482" hidden="1"/>
    <row r="120483" hidden="1"/>
    <row r="120484" hidden="1"/>
    <row r="120485" hidden="1"/>
    <row r="120486" hidden="1"/>
    <row r="120487" hidden="1"/>
    <row r="120488" hidden="1"/>
    <row r="120489" hidden="1"/>
    <row r="120490" hidden="1"/>
    <row r="120491" hidden="1"/>
    <row r="120492" hidden="1"/>
    <row r="120493" hidden="1"/>
    <row r="120494" hidden="1"/>
    <row r="120495" hidden="1"/>
    <row r="120496" hidden="1"/>
    <row r="120497" hidden="1"/>
    <row r="120498" hidden="1"/>
    <row r="120499" hidden="1"/>
    <row r="120500" hidden="1"/>
    <row r="120501" hidden="1"/>
    <row r="120502" hidden="1"/>
    <row r="120503" hidden="1"/>
    <row r="120504" hidden="1"/>
    <row r="120505" hidden="1"/>
    <row r="120506" hidden="1"/>
    <row r="120507" hidden="1"/>
    <row r="120508" hidden="1"/>
    <row r="120509" hidden="1"/>
    <row r="120510" hidden="1"/>
    <row r="120511" hidden="1"/>
    <row r="120512" hidden="1"/>
    <row r="120513" hidden="1"/>
    <row r="120514" hidden="1"/>
    <row r="120515" hidden="1"/>
    <row r="120516" hidden="1"/>
    <row r="120517" hidden="1"/>
    <row r="120518" hidden="1"/>
    <row r="120519" hidden="1"/>
    <row r="120520" hidden="1"/>
    <row r="120521" hidden="1"/>
    <row r="120522" hidden="1"/>
    <row r="120523" hidden="1"/>
    <row r="120524" hidden="1"/>
    <row r="120525" hidden="1"/>
    <row r="120526" hidden="1"/>
    <row r="120527" hidden="1"/>
    <row r="120528" hidden="1"/>
    <row r="120529" hidden="1"/>
    <row r="120530" hidden="1"/>
    <row r="120531" hidden="1"/>
    <row r="120532" hidden="1"/>
    <row r="120533" hidden="1"/>
    <row r="120534" hidden="1"/>
    <row r="120535" hidden="1"/>
    <row r="120536" hidden="1"/>
    <row r="120537" hidden="1"/>
    <row r="120538" hidden="1"/>
    <row r="120539" hidden="1"/>
    <row r="120540" hidden="1"/>
    <row r="120541" hidden="1"/>
    <row r="120542" hidden="1"/>
    <row r="120543" hidden="1"/>
    <row r="120544" hidden="1"/>
    <row r="120545" hidden="1"/>
    <row r="120546" hidden="1"/>
    <row r="120547" hidden="1"/>
    <row r="120548" hidden="1"/>
    <row r="120549" hidden="1"/>
    <row r="120550" hidden="1"/>
    <row r="120551" hidden="1"/>
    <row r="120552" hidden="1"/>
    <row r="120553" hidden="1"/>
    <row r="120554" hidden="1"/>
    <row r="120555" hidden="1"/>
    <row r="120556" hidden="1"/>
    <row r="120557" hidden="1"/>
    <row r="120558" hidden="1"/>
    <row r="120559" hidden="1"/>
    <row r="120560" hidden="1"/>
    <row r="120561" hidden="1"/>
    <row r="120562" hidden="1"/>
    <row r="120563" hidden="1"/>
    <row r="120564" hidden="1"/>
    <row r="120565" hidden="1"/>
    <row r="120566" hidden="1"/>
    <row r="120567" hidden="1"/>
    <row r="120568" hidden="1"/>
    <row r="120569" hidden="1"/>
    <row r="120570" hidden="1"/>
    <row r="120571" hidden="1"/>
    <row r="120572" hidden="1"/>
    <row r="120573" hidden="1"/>
    <row r="120574" hidden="1"/>
    <row r="120575" hidden="1"/>
    <row r="120576" hidden="1"/>
    <row r="120577" hidden="1"/>
    <row r="120578" hidden="1"/>
    <row r="120579" hidden="1"/>
    <row r="120580" hidden="1"/>
    <row r="120581" hidden="1"/>
    <row r="120582" hidden="1"/>
    <row r="120583" hidden="1"/>
    <row r="120584" hidden="1"/>
    <row r="120585" hidden="1"/>
    <row r="120586" hidden="1"/>
    <row r="120587" hidden="1"/>
    <row r="120588" hidden="1"/>
    <row r="120589" hidden="1"/>
    <row r="120590" hidden="1"/>
    <row r="120591" hidden="1"/>
    <row r="120592" hidden="1"/>
    <row r="120593" hidden="1"/>
    <row r="120594" hidden="1"/>
    <row r="120595" hidden="1"/>
    <row r="120596" hidden="1"/>
    <row r="120597" hidden="1"/>
    <row r="120598" hidden="1"/>
    <row r="120599" hidden="1"/>
    <row r="120600" hidden="1"/>
    <row r="120601" hidden="1"/>
    <row r="120602" hidden="1"/>
    <row r="120603" hidden="1"/>
    <row r="120604" hidden="1"/>
    <row r="120605" hidden="1"/>
    <row r="120606" hidden="1"/>
    <row r="120607" hidden="1"/>
    <row r="120608" hidden="1"/>
    <row r="120609" hidden="1"/>
    <row r="120610" hidden="1"/>
    <row r="120611" hidden="1"/>
    <row r="120612" hidden="1"/>
    <row r="120613" hidden="1"/>
    <row r="120614" hidden="1"/>
    <row r="120615" hidden="1"/>
    <row r="120616" hidden="1"/>
    <row r="120617" hidden="1"/>
    <row r="120618" hidden="1"/>
    <row r="120619" hidden="1"/>
    <row r="120620" hidden="1"/>
    <row r="120621" hidden="1"/>
    <row r="120622" hidden="1"/>
    <row r="120623" hidden="1"/>
    <row r="120624" hidden="1"/>
    <row r="120625" hidden="1"/>
    <row r="120626" hidden="1"/>
    <row r="120627" hidden="1"/>
    <row r="120628" hidden="1"/>
    <row r="120629" hidden="1"/>
    <row r="120630" hidden="1"/>
    <row r="120631" hidden="1"/>
    <row r="120632" hidden="1"/>
    <row r="120633" hidden="1"/>
    <row r="120634" hidden="1"/>
    <row r="120635" hidden="1"/>
    <row r="120636" hidden="1"/>
    <row r="120637" hidden="1"/>
    <row r="120638" hidden="1"/>
    <row r="120639" hidden="1"/>
    <row r="120640" hidden="1"/>
    <row r="120641" hidden="1"/>
    <row r="120642" hidden="1"/>
    <row r="120643" hidden="1"/>
    <row r="120644" hidden="1"/>
    <row r="120645" hidden="1"/>
    <row r="120646" hidden="1"/>
    <row r="120647" hidden="1"/>
    <row r="120648" hidden="1"/>
    <row r="120649" hidden="1"/>
    <row r="120650" hidden="1"/>
    <row r="120651" hidden="1"/>
    <row r="120652" hidden="1"/>
    <row r="120653" hidden="1"/>
    <row r="120654" hidden="1"/>
    <row r="120655" hidden="1"/>
    <row r="120656" hidden="1"/>
    <row r="120657" hidden="1"/>
    <row r="120658" hidden="1"/>
    <row r="120659" hidden="1"/>
    <row r="120660" hidden="1"/>
    <row r="120661" hidden="1"/>
    <row r="120662" hidden="1"/>
    <row r="120663" hidden="1"/>
    <row r="120664" hidden="1"/>
    <row r="120665" hidden="1"/>
    <row r="120666" hidden="1"/>
    <row r="120667" hidden="1"/>
    <row r="120668" hidden="1"/>
    <row r="120669" hidden="1"/>
    <row r="120670" hidden="1"/>
    <row r="120671" hidden="1"/>
    <row r="120672" hidden="1"/>
    <row r="120673" hidden="1"/>
    <row r="120674" hidden="1"/>
    <row r="120675" hidden="1"/>
    <row r="120676" hidden="1"/>
    <row r="120677" hidden="1"/>
    <row r="120678" hidden="1"/>
    <row r="120679" hidden="1"/>
    <row r="120680" hidden="1"/>
    <row r="120681" hidden="1"/>
    <row r="120682" hidden="1"/>
    <row r="120683" hidden="1"/>
    <row r="120684" hidden="1"/>
    <row r="120685" hidden="1"/>
    <row r="120686" hidden="1"/>
    <row r="120687" hidden="1"/>
    <row r="120688" hidden="1"/>
    <row r="120689" hidden="1"/>
    <row r="120690" hidden="1"/>
    <row r="120691" hidden="1"/>
    <row r="120692" hidden="1"/>
    <row r="120693" hidden="1"/>
    <row r="120694" hidden="1"/>
    <row r="120695" hidden="1"/>
    <row r="120696" hidden="1"/>
    <row r="120697" hidden="1"/>
    <row r="120698" hidden="1"/>
    <row r="120699" hidden="1"/>
    <row r="120700" hidden="1"/>
    <row r="120701" hidden="1"/>
    <row r="120702" hidden="1"/>
    <row r="120703" hidden="1"/>
    <row r="120704" hidden="1"/>
    <row r="120705" hidden="1"/>
    <row r="120706" hidden="1"/>
    <row r="120707" hidden="1"/>
    <row r="120708" hidden="1"/>
    <row r="120709" hidden="1"/>
    <row r="120710" hidden="1"/>
    <row r="120711" hidden="1"/>
    <row r="120712" hidden="1"/>
    <row r="120713" hidden="1"/>
    <row r="120714" hidden="1"/>
    <row r="120715" hidden="1"/>
    <row r="120716" hidden="1"/>
    <row r="120717" hidden="1"/>
    <row r="120718" hidden="1"/>
    <row r="120719" hidden="1"/>
    <row r="120720" hidden="1"/>
    <row r="120721" hidden="1"/>
    <row r="120722" hidden="1"/>
    <row r="120723" hidden="1"/>
    <row r="120724" hidden="1"/>
    <row r="120725" hidden="1"/>
    <row r="120726" hidden="1"/>
    <row r="120727" hidden="1"/>
    <row r="120728" hidden="1"/>
    <row r="120729" hidden="1"/>
    <row r="120730" hidden="1"/>
    <row r="120731" hidden="1"/>
    <row r="120732" hidden="1"/>
    <row r="120733" hidden="1"/>
    <row r="120734" hidden="1"/>
    <row r="120735" hidden="1"/>
    <row r="120736" hidden="1"/>
    <row r="120737" hidden="1"/>
    <row r="120738" hidden="1"/>
    <row r="120739" hidden="1"/>
    <row r="120740" hidden="1"/>
    <row r="120741" hidden="1"/>
    <row r="120742" hidden="1"/>
    <row r="120743" hidden="1"/>
    <row r="120744" hidden="1"/>
    <row r="120745" hidden="1"/>
    <row r="120746" hidden="1"/>
    <row r="120747" hidden="1"/>
    <row r="120748" hidden="1"/>
    <row r="120749" hidden="1"/>
    <row r="120750" hidden="1"/>
    <row r="120751" hidden="1"/>
    <row r="120752" hidden="1"/>
    <row r="120753" hidden="1"/>
    <row r="120754" hidden="1"/>
    <row r="120755" hidden="1"/>
    <row r="120756" hidden="1"/>
    <row r="120757" hidden="1"/>
    <row r="120758" hidden="1"/>
    <row r="120759" hidden="1"/>
    <row r="120760" hidden="1"/>
    <row r="120761" hidden="1"/>
    <row r="120762" hidden="1"/>
    <row r="120763" hidden="1"/>
    <row r="120764" hidden="1"/>
    <row r="120765" hidden="1"/>
    <row r="120766" hidden="1"/>
    <row r="120767" hidden="1"/>
    <row r="120768" hidden="1"/>
    <row r="120769" hidden="1"/>
    <row r="120770" hidden="1"/>
    <row r="120771" hidden="1"/>
    <row r="120772" hidden="1"/>
    <row r="120773" hidden="1"/>
    <row r="120774" hidden="1"/>
    <row r="120775" hidden="1"/>
    <row r="120776" hidden="1"/>
    <row r="120777" hidden="1"/>
    <row r="120778" hidden="1"/>
    <row r="120779" hidden="1"/>
    <row r="120780" hidden="1"/>
    <row r="120781" hidden="1"/>
    <row r="120782" hidden="1"/>
    <row r="120783" hidden="1"/>
    <row r="120784" hidden="1"/>
    <row r="120785" hidden="1"/>
    <row r="120786" hidden="1"/>
    <row r="120787" hidden="1"/>
    <row r="120788" hidden="1"/>
    <row r="120789" hidden="1"/>
    <row r="120790" hidden="1"/>
    <row r="120791" hidden="1"/>
    <row r="120792" hidden="1"/>
    <row r="120793" hidden="1"/>
    <row r="120794" hidden="1"/>
    <row r="120795" hidden="1"/>
    <row r="120796" hidden="1"/>
    <row r="120797" hidden="1"/>
    <row r="120798" hidden="1"/>
    <row r="120799" hidden="1"/>
    <row r="120800" hidden="1"/>
    <row r="120801" hidden="1"/>
    <row r="120802" hidden="1"/>
    <row r="120803" hidden="1"/>
    <row r="120804" hidden="1"/>
    <row r="120805" hidden="1"/>
    <row r="120806" hidden="1"/>
    <row r="120807" hidden="1"/>
    <row r="120808" hidden="1"/>
    <row r="120809" hidden="1"/>
    <row r="120810" hidden="1"/>
    <row r="120811" hidden="1"/>
    <row r="120812" hidden="1"/>
    <row r="120813" hidden="1"/>
    <row r="120814" hidden="1"/>
    <row r="120815" hidden="1"/>
    <row r="120816" hidden="1"/>
    <row r="120817" hidden="1"/>
    <row r="120818" hidden="1"/>
    <row r="120819" hidden="1"/>
    <row r="120820" hidden="1"/>
    <row r="120821" hidden="1"/>
    <row r="120822" hidden="1"/>
    <row r="120823" hidden="1"/>
    <row r="120824" hidden="1"/>
    <row r="120825" hidden="1"/>
    <row r="120826" hidden="1"/>
    <row r="120827" hidden="1"/>
    <row r="120828" hidden="1"/>
    <row r="120829" hidden="1"/>
    <row r="120830" hidden="1"/>
    <row r="120831" hidden="1"/>
    <row r="120832" hidden="1"/>
    <row r="120833" hidden="1"/>
    <row r="120834" hidden="1"/>
    <row r="120835" hidden="1"/>
    <row r="120836" hidden="1"/>
    <row r="120837" hidden="1"/>
    <row r="120838" hidden="1"/>
    <row r="120839" hidden="1"/>
    <row r="120840" hidden="1"/>
    <row r="120841" hidden="1"/>
    <row r="120842" hidden="1"/>
    <row r="120843" hidden="1"/>
    <row r="120844" hidden="1"/>
    <row r="120845" hidden="1"/>
    <row r="120846" hidden="1"/>
    <row r="120847" hidden="1"/>
    <row r="120848" hidden="1"/>
    <row r="120849" hidden="1"/>
    <row r="120850" hidden="1"/>
    <row r="120851" hidden="1"/>
    <row r="120852" hidden="1"/>
    <row r="120853" hidden="1"/>
    <row r="120854" hidden="1"/>
    <row r="120855" hidden="1"/>
    <row r="120856" hidden="1"/>
    <row r="120857" hidden="1"/>
    <row r="120858" hidden="1"/>
    <row r="120859" hidden="1"/>
    <row r="120860" hidden="1"/>
    <row r="120861" hidden="1"/>
    <row r="120862" hidden="1"/>
    <row r="120863" hidden="1"/>
    <row r="120864" hidden="1"/>
    <row r="120865" hidden="1"/>
    <row r="120866" hidden="1"/>
    <row r="120867" hidden="1"/>
    <row r="120868" hidden="1"/>
    <row r="120869" hidden="1"/>
    <row r="120870" hidden="1"/>
    <row r="120871" hidden="1"/>
    <row r="120872" hidden="1"/>
    <row r="120873" hidden="1"/>
    <row r="120874" hidden="1"/>
    <row r="120875" hidden="1"/>
    <row r="120876" hidden="1"/>
    <row r="120877" hidden="1"/>
    <row r="120878" hidden="1"/>
    <row r="120879" hidden="1"/>
    <row r="120880" hidden="1"/>
    <row r="120881" hidden="1"/>
    <row r="120882" hidden="1"/>
    <row r="120883" hidden="1"/>
    <row r="120884" hidden="1"/>
    <row r="120885" hidden="1"/>
    <row r="120886" hidden="1"/>
    <row r="120887" hidden="1"/>
    <row r="120888" hidden="1"/>
    <row r="120889" hidden="1"/>
    <row r="120890" hidden="1"/>
    <row r="120891" hidden="1"/>
    <row r="120892" hidden="1"/>
    <row r="120893" hidden="1"/>
    <row r="120894" hidden="1"/>
    <row r="120895" hidden="1"/>
    <row r="120896" hidden="1"/>
    <row r="120897" hidden="1"/>
    <row r="120898" hidden="1"/>
    <row r="120899" hidden="1"/>
    <row r="120900" hidden="1"/>
    <row r="120901" hidden="1"/>
    <row r="120902" hidden="1"/>
    <row r="120903" hidden="1"/>
    <row r="120904" hidden="1"/>
    <row r="120905" hidden="1"/>
    <row r="120906" hidden="1"/>
    <row r="120907" hidden="1"/>
    <row r="120908" hidden="1"/>
    <row r="120909" hidden="1"/>
    <row r="120910" hidden="1"/>
    <row r="120911" hidden="1"/>
    <row r="120912" hidden="1"/>
    <row r="120913" hidden="1"/>
    <row r="120914" hidden="1"/>
    <row r="120915" hidden="1"/>
    <row r="120916" hidden="1"/>
    <row r="120917" hidden="1"/>
    <row r="120918" hidden="1"/>
    <row r="120919" hidden="1"/>
    <row r="120920" hidden="1"/>
    <row r="120921" hidden="1"/>
    <row r="120922" hidden="1"/>
    <row r="120923" hidden="1"/>
    <row r="120924" hidden="1"/>
    <row r="120925" hidden="1"/>
    <row r="120926" hidden="1"/>
    <row r="120927" hidden="1"/>
    <row r="120928" hidden="1"/>
    <row r="120929" hidden="1"/>
    <row r="120930" hidden="1"/>
    <row r="120931" hidden="1"/>
    <row r="120932" hidden="1"/>
    <row r="120933" hidden="1"/>
    <row r="120934" hidden="1"/>
    <row r="120935" hidden="1"/>
    <row r="120936" hidden="1"/>
    <row r="120937" hidden="1"/>
    <row r="120938" hidden="1"/>
    <row r="120939" hidden="1"/>
    <row r="120940" hidden="1"/>
    <row r="120941" hidden="1"/>
    <row r="120942" hidden="1"/>
    <row r="120943" hidden="1"/>
    <row r="120944" hidden="1"/>
    <row r="120945" hidden="1"/>
    <row r="120946" hidden="1"/>
    <row r="120947" hidden="1"/>
    <row r="120948" hidden="1"/>
    <row r="120949" hidden="1"/>
    <row r="120950" hidden="1"/>
    <row r="120951" hidden="1"/>
    <row r="120952" hidden="1"/>
    <row r="120953" hidden="1"/>
    <row r="120954" hidden="1"/>
    <row r="120955" hidden="1"/>
    <row r="120956" hidden="1"/>
    <row r="120957" hidden="1"/>
    <row r="120958" hidden="1"/>
    <row r="120959" hidden="1"/>
    <row r="120960" hidden="1"/>
    <row r="120961" hidden="1"/>
    <row r="120962" hidden="1"/>
    <row r="120963" hidden="1"/>
    <row r="120964" hidden="1"/>
    <row r="120965" hidden="1"/>
    <row r="120966" hidden="1"/>
    <row r="120967" hidden="1"/>
    <row r="120968" hidden="1"/>
    <row r="120969" hidden="1"/>
    <row r="120970" hidden="1"/>
    <row r="120971" hidden="1"/>
    <row r="120972" hidden="1"/>
    <row r="120973" hidden="1"/>
    <row r="120974" hidden="1"/>
    <row r="120975" hidden="1"/>
    <row r="120976" hidden="1"/>
    <row r="120977" hidden="1"/>
    <row r="120978" hidden="1"/>
    <row r="120979" hidden="1"/>
    <row r="120980" hidden="1"/>
    <row r="120981" hidden="1"/>
    <row r="120982" hidden="1"/>
    <row r="120983" hidden="1"/>
    <row r="120984" hidden="1"/>
    <row r="120985" hidden="1"/>
    <row r="120986" hidden="1"/>
    <row r="120987" hidden="1"/>
    <row r="120988" hidden="1"/>
    <row r="120989" hidden="1"/>
    <row r="120990" hidden="1"/>
    <row r="120991" hidden="1"/>
    <row r="120992" hidden="1"/>
    <row r="120993" hidden="1"/>
    <row r="120994" hidden="1"/>
    <row r="120995" hidden="1"/>
    <row r="120996" hidden="1"/>
    <row r="120997" hidden="1"/>
    <row r="120998" hidden="1"/>
    <row r="120999" hidden="1"/>
    <row r="121000" hidden="1"/>
    <row r="121001" hidden="1"/>
    <row r="121002" hidden="1"/>
    <row r="121003" hidden="1"/>
    <row r="121004" hidden="1"/>
    <row r="121005" hidden="1"/>
    <row r="121006" hidden="1"/>
    <row r="121007" hidden="1"/>
    <row r="121008" hidden="1"/>
    <row r="121009" hidden="1"/>
    <row r="121010" hidden="1"/>
    <row r="121011" hidden="1"/>
    <row r="121012" hidden="1"/>
    <row r="121013" hidden="1"/>
    <row r="121014" hidden="1"/>
    <row r="121015" hidden="1"/>
    <row r="121016" hidden="1"/>
    <row r="121017" hidden="1"/>
    <row r="121018" hidden="1"/>
    <row r="121019" hidden="1"/>
    <row r="121020" hidden="1"/>
    <row r="121021" hidden="1"/>
    <row r="121022" hidden="1"/>
    <row r="121023" hidden="1"/>
    <row r="121024" hidden="1"/>
    <row r="121025" hidden="1"/>
    <row r="121026" hidden="1"/>
    <row r="121027" hidden="1"/>
    <row r="121028" hidden="1"/>
    <row r="121029" hidden="1"/>
    <row r="121030" hidden="1"/>
    <row r="121031" hidden="1"/>
    <row r="121032" hidden="1"/>
    <row r="121033" hidden="1"/>
    <row r="121034" hidden="1"/>
    <row r="121035" hidden="1"/>
    <row r="121036" hidden="1"/>
    <row r="121037" hidden="1"/>
    <row r="121038" hidden="1"/>
    <row r="121039" hidden="1"/>
    <row r="121040" hidden="1"/>
    <row r="121041" hidden="1"/>
    <row r="121042" hidden="1"/>
    <row r="121043" hidden="1"/>
    <row r="121044" hidden="1"/>
    <row r="121045" hidden="1"/>
    <row r="121046" hidden="1"/>
    <row r="121047" hidden="1"/>
    <row r="121048" hidden="1"/>
    <row r="121049" hidden="1"/>
    <row r="121050" hidden="1"/>
    <row r="121051" hidden="1"/>
    <row r="121052" hidden="1"/>
    <row r="121053" hidden="1"/>
    <row r="121054" hidden="1"/>
    <row r="121055" hidden="1"/>
    <row r="121056" hidden="1"/>
    <row r="121057" hidden="1"/>
    <row r="121058" hidden="1"/>
    <row r="121059" hidden="1"/>
    <row r="121060" hidden="1"/>
    <row r="121061" hidden="1"/>
    <row r="121062" hidden="1"/>
    <row r="121063" hidden="1"/>
    <row r="121064" hidden="1"/>
    <row r="121065" hidden="1"/>
    <row r="121066" hidden="1"/>
    <row r="121067" hidden="1"/>
    <row r="121068" hidden="1"/>
    <row r="121069" hidden="1"/>
    <row r="121070" hidden="1"/>
    <row r="121071" hidden="1"/>
    <row r="121072" hidden="1"/>
    <row r="121073" hidden="1"/>
    <row r="121074" hidden="1"/>
    <row r="121075" hidden="1"/>
    <row r="121076" hidden="1"/>
    <row r="121077" hidden="1"/>
    <row r="121078" hidden="1"/>
    <row r="121079" hidden="1"/>
    <row r="121080" hidden="1"/>
    <row r="121081" hidden="1"/>
    <row r="121082" hidden="1"/>
    <row r="121083" hidden="1"/>
    <row r="121084" hidden="1"/>
    <row r="121085" hidden="1"/>
    <row r="121086" hidden="1"/>
    <row r="121087" hidden="1"/>
    <row r="121088" hidden="1"/>
    <row r="121089" hidden="1"/>
    <row r="121090" hidden="1"/>
    <row r="121091" hidden="1"/>
    <row r="121092" hidden="1"/>
    <row r="121093" hidden="1"/>
    <row r="121094" hidden="1"/>
    <row r="121095" hidden="1"/>
    <row r="121096" hidden="1"/>
    <row r="121097" hidden="1"/>
    <row r="121098" hidden="1"/>
    <row r="121099" hidden="1"/>
    <row r="121100" hidden="1"/>
    <row r="121101" hidden="1"/>
    <row r="121102" hidden="1"/>
    <row r="121103" hidden="1"/>
    <row r="121104" hidden="1"/>
    <row r="121105" hidden="1"/>
    <row r="121106" hidden="1"/>
    <row r="121107" hidden="1"/>
    <row r="121108" hidden="1"/>
    <row r="121109" hidden="1"/>
    <row r="121110" hidden="1"/>
    <row r="121111" hidden="1"/>
    <row r="121112" hidden="1"/>
    <row r="121113" hidden="1"/>
    <row r="121114" hidden="1"/>
    <row r="121115" hidden="1"/>
    <row r="121116" hidden="1"/>
    <row r="121117" hidden="1"/>
    <row r="121118" hidden="1"/>
    <row r="121119" hidden="1"/>
    <row r="121120" hidden="1"/>
    <row r="121121" hidden="1"/>
    <row r="121122" hidden="1"/>
    <row r="121123" hidden="1"/>
    <row r="121124" hidden="1"/>
    <row r="121125" hidden="1"/>
    <row r="121126" hidden="1"/>
    <row r="121127" hidden="1"/>
    <row r="121128" hidden="1"/>
    <row r="121129" hidden="1"/>
    <row r="121130" hidden="1"/>
    <row r="121131" hidden="1"/>
    <row r="121132" hidden="1"/>
    <row r="121133" hidden="1"/>
    <row r="121134" hidden="1"/>
    <row r="121135" hidden="1"/>
    <row r="121136" hidden="1"/>
    <row r="121137" hidden="1"/>
    <row r="121138" hidden="1"/>
    <row r="121139" hidden="1"/>
    <row r="121140" hidden="1"/>
    <row r="121141" hidden="1"/>
    <row r="121142" hidden="1"/>
    <row r="121143" hidden="1"/>
    <row r="121144" hidden="1"/>
    <row r="121145" hidden="1"/>
    <row r="121146" hidden="1"/>
    <row r="121147" hidden="1"/>
    <row r="121148" hidden="1"/>
    <row r="121149" hidden="1"/>
    <row r="121150" hidden="1"/>
    <row r="121151" hidden="1"/>
    <row r="121152" hidden="1"/>
    <row r="121153" hidden="1"/>
    <row r="121154" hidden="1"/>
    <row r="121155" hidden="1"/>
    <row r="121156" hidden="1"/>
    <row r="121157" hidden="1"/>
    <row r="121158" hidden="1"/>
    <row r="121159" hidden="1"/>
    <row r="121160" hidden="1"/>
    <row r="121161" hidden="1"/>
    <row r="121162" hidden="1"/>
    <row r="121163" hidden="1"/>
    <row r="121164" hidden="1"/>
    <row r="121165" hidden="1"/>
    <row r="121166" hidden="1"/>
    <row r="121167" hidden="1"/>
    <row r="121168" hidden="1"/>
    <row r="121169" hidden="1"/>
    <row r="121170" hidden="1"/>
    <row r="121171" hidden="1"/>
    <row r="121172" hidden="1"/>
    <row r="121173" hidden="1"/>
    <row r="121174" hidden="1"/>
    <row r="121175" hidden="1"/>
    <row r="121176" hidden="1"/>
    <row r="121177" hidden="1"/>
    <row r="121178" hidden="1"/>
    <row r="121179" hidden="1"/>
    <row r="121180" hidden="1"/>
    <row r="121181" hidden="1"/>
    <row r="121182" hidden="1"/>
    <row r="121183" hidden="1"/>
    <row r="121184" hidden="1"/>
    <row r="121185" hidden="1"/>
    <row r="121186" hidden="1"/>
    <row r="121187" hidden="1"/>
    <row r="121188" hidden="1"/>
    <row r="121189" hidden="1"/>
    <row r="121190" hidden="1"/>
    <row r="121191" hidden="1"/>
    <row r="121192" hidden="1"/>
    <row r="121193" hidden="1"/>
    <row r="121194" hidden="1"/>
    <row r="121195" hidden="1"/>
    <row r="121196" hidden="1"/>
    <row r="121197" hidden="1"/>
    <row r="121198" hidden="1"/>
    <row r="121199" hidden="1"/>
    <row r="121200" hidden="1"/>
    <row r="121201" hidden="1"/>
    <row r="121202" hidden="1"/>
    <row r="121203" hidden="1"/>
    <row r="121204" hidden="1"/>
    <row r="121205" hidden="1"/>
    <row r="121206" hidden="1"/>
    <row r="121207" hidden="1"/>
    <row r="121208" hidden="1"/>
    <row r="121209" hidden="1"/>
    <row r="121210" hidden="1"/>
    <row r="121211" hidden="1"/>
    <row r="121212" hidden="1"/>
    <row r="121213" hidden="1"/>
    <row r="121214" hidden="1"/>
    <row r="121215" hidden="1"/>
    <row r="121216" hidden="1"/>
    <row r="121217" hidden="1"/>
    <row r="121218" hidden="1"/>
    <row r="121219" hidden="1"/>
    <row r="121220" hidden="1"/>
    <row r="121221" hidden="1"/>
    <row r="121222" hidden="1"/>
    <row r="121223" hidden="1"/>
    <row r="121224" hidden="1"/>
    <row r="121225" hidden="1"/>
    <row r="121226" hidden="1"/>
    <row r="121227" hidden="1"/>
    <row r="121228" hidden="1"/>
    <row r="121229" hidden="1"/>
    <row r="121230" hidden="1"/>
    <row r="121231" hidden="1"/>
    <row r="121232" hidden="1"/>
    <row r="121233" hidden="1"/>
    <row r="121234" hidden="1"/>
    <row r="121235" hidden="1"/>
    <row r="121236" hidden="1"/>
    <row r="121237" hidden="1"/>
    <row r="121238" hidden="1"/>
    <row r="121239" hidden="1"/>
    <row r="121240" hidden="1"/>
    <row r="121241" hidden="1"/>
    <row r="121242" hidden="1"/>
    <row r="121243" hidden="1"/>
    <row r="121244" hidden="1"/>
    <row r="121245" hidden="1"/>
    <row r="121246" hidden="1"/>
    <row r="121247" hidden="1"/>
    <row r="121248" hidden="1"/>
    <row r="121249" hidden="1"/>
    <row r="121250" hidden="1"/>
    <row r="121251" hidden="1"/>
    <row r="121252" hidden="1"/>
    <row r="121253" hidden="1"/>
    <row r="121254" hidden="1"/>
    <row r="121255" hidden="1"/>
    <row r="121256" hidden="1"/>
    <row r="121257" hidden="1"/>
    <row r="121258" hidden="1"/>
    <row r="121259" hidden="1"/>
    <row r="121260" hidden="1"/>
    <row r="121261" hidden="1"/>
    <row r="121262" hidden="1"/>
    <row r="121263" hidden="1"/>
    <row r="121264" hidden="1"/>
    <row r="121265" hidden="1"/>
    <row r="121266" hidden="1"/>
    <row r="121267" hidden="1"/>
    <row r="121268" hidden="1"/>
    <row r="121269" hidden="1"/>
    <row r="121270" hidden="1"/>
    <row r="121271" hidden="1"/>
    <row r="121272" hidden="1"/>
    <row r="121273" hidden="1"/>
    <row r="121274" hidden="1"/>
    <row r="121275" hidden="1"/>
    <row r="121276" hidden="1"/>
    <row r="121277" hidden="1"/>
    <row r="121278" hidden="1"/>
    <row r="121279" hidden="1"/>
    <row r="121280" hidden="1"/>
    <row r="121281" hidden="1"/>
    <row r="121282" hidden="1"/>
    <row r="121283" hidden="1"/>
    <row r="121284" hidden="1"/>
    <row r="121285" hidden="1"/>
    <row r="121286" hidden="1"/>
    <row r="121287" hidden="1"/>
    <row r="121288" hidden="1"/>
    <row r="121289" hidden="1"/>
    <row r="121290" hidden="1"/>
    <row r="121291" hidden="1"/>
    <row r="121292" hidden="1"/>
    <row r="121293" hidden="1"/>
    <row r="121294" hidden="1"/>
    <row r="121295" hidden="1"/>
    <row r="121296" hidden="1"/>
    <row r="121297" hidden="1"/>
    <row r="121298" hidden="1"/>
    <row r="121299" hidden="1"/>
    <row r="121300" hidden="1"/>
    <row r="121301" hidden="1"/>
    <row r="121302" hidden="1"/>
    <row r="121303" hidden="1"/>
    <row r="121304" hidden="1"/>
    <row r="121305" hidden="1"/>
    <row r="121306" hidden="1"/>
    <row r="121307" hidden="1"/>
    <row r="121308" hidden="1"/>
    <row r="121309" hidden="1"/>
    <row r="121310" hidden="1"/>
    <row r="121311" hidden="1"/>
    <row r="121312" hidden="1"/>
    <row r="121313" hidden="1"/>
    <row r="121314" hidden="1"/>
    <row r="121315" hidden="1"/>
    <row r="121316" hidden="1"/>
    <row r="121317" hidden="1"/>
    <row r="121318" hidden="1"/>
    <row r="121319" hidden="1"/>
    <row r="121320" hidden="1"/>
    <row r="121321" hidden="1"/>
    <row r="121322" hidden="1"/>
    <row r="121323" hidden="1"/>
    <row r="121324" hidden="1"/>
    <row r="121325" hidden="1"/>
    <row r="121326" hidden="1"/>
    <row r="121327" hidden="1"/>
    <row r="121328" hidden="1"/>
    <row r="121329" hidden="1"/>
    <row r="121330" hidden="1"/>
    <row r="121331" hidden="1"/>
    <row r="121332" hidden="1"/>
    <row r="121333" hidden="1"/>
    <row r="121334" hidden="1"/>
    <row r="121335" hidden="1"/>
    <row r="121336" hidden="1"/>
    <row r="121337" hidden="1"/>
    <row r="121338" hidden="1"/>
    <row r="121339" hidden="1"/>
    <row r="121340" hidden="1"/>
    <row r="121341" hidden="1"/>
    <row r="121342" hidden="1"/>
    <row r="121343" hidden="1"/>
    <row r="121344" hidden="1"/>
    <row r="121345" hidden="1"/>
    <row r="121346" hidden="1"/>
    <row r="121347" hidden="1"/>
    <row r="121348" hidden="1"/>
    <row r="121349" hidden="1"/>
    <row r="121350" hidden="1"/>
    <row r="121351" hidden="1"/>
    <row r="121352" hidden="1"/>
    <row r="121353" hidden="1"/>
    <row r="121354" hidden="1"/>
    <row r="121355" hidden="1"/>
    <row r="121356" hidden="1"/>
    <row r="121357" hidden="1"/>
    <row r="121358" hidden="1"/>
    <row r="121359" hidden="1"/>
    <row r="121360" hidden="1"/>
    <row r="121361" hidden="1"/>
    <row r="121362" hidden="1"/>
    <row r="121363" hidden="1"/>
    <row r="121364" hidden="1"/>
    <row r="121365" hidden="1"/>
    <row r="121366" hidden="1"/>
    <row r="121367" hidden="1"/>
    <row r="121368" hidden="1"/>
    <row r="121369" hidden="1"/>
    <row r="121370" hidden="1"/>
    <row r="121371" hidden="1"/>
    <row r="121372" hidden="1"/>
    <row r="121373" hidden="1"/>
    <row r="121374" hidden="1"/>
    <row r="121375" hidden="1"/>
    <row r="121376" hidden="1"/>
    <row r="121377" hidden="1"/>
    <row r="121378" hidden="1"/>
    <row r="121379" hidden="1"/>
    <row r="121380" hidden="1"/>
    <row r="121381" hidden="1"/>
    <row r="121382" hidden="1"/>
    <row r="121383" hidden="1"/>
    <row r="121384" hidden="1"/>
    <row r="121385" hidden="1"/>
    <row r="121386" hidden="1"/>
    <row r="121387" hidden="1"/>
    <row r="121388" hidden="1"/>
    <row r="121389" hidden="1"/>
    <row r="121390" hidden="1"/>
    <row r="121391" hidden="1"/>
    <row r="121392" hidden="1"/>
    <row r="121393" hidden="1"/>
    <row r="121394" hidden="1"/>
    <row r="121395" hidden="1"/>
    <row r="121396" hidden="1"/>
    <row r="121397" hidden="1"/>
    <row r="121398" hidden="1"/>
    <row r="121399" hidden="1"/>
    <row r="121400" hidden="1"/>
    <row r="121401" hidden="1"/>
    <row r="121402" hidden="1"/>
    <row r="121403" hidden="1"/>
    <row r="121404" hidden="1"/>
    <row r="121405" hidden="1"/>
    <row r="121406" hidden="1"/>
    <row r="121407" hidden="1"/>
    <row r="121408" hidden="1"/>
    <row r="121409" hidden="1"/>
    <row r="121410" hidden="1"/>
    <row r="121411" hidden="1"/>
    <row r="121412" hidden="1"/>
    <row r="121413" hidden="1"/>
    <row r="121414" hidden="1"/>
    <row r="121415" hidden="1"/>
    <row r="121416" hidden="1"/>
    <row r="121417" hidden="1"/>
    <row r="121418" hidden="1"/>
    <row r="121419" hidden="1"/>
    <row r="121420" hidden="1"/>
    <row r="121421" hidden="1"/>
    <row r="121422" hidden="1"/>
    <row r="121423" hidden="1"/>
    <row r="121424" hidden="1"/>
    <row r="121425" hidden="1"/>
    <row r="121426" hidden="1"/>
    <row r="121427" hidden="1"/>
    <row r="121428" hidden="1"/>
    <row r="121429" hidden="1"/>
    <row r="121430" hidden="1"/>
    <row r="121431" hidden="1"/>
    <row r="121432" hidden="1"/>
    <row r="121433" hidden="1"/>
    <row r="121434" hidden="1"/>
    <row r="121435" hidden="1"/>
    <row r="121436" hidden="1"/>
    <row r="121437" hidden="1"/>
    <row r="121438" hidden="1"/>
    <row r="121439" hidden="1"/>
    <row r="121440" hidden="1"/>
    <row r="121441" hidden="1"/>
    <row r="121442" hidden="1"/>
    <row r="121443" hidden="1"/>
    <row r="121444" hidden="1"/>
    <row r="121445" hidden="1"/>
    <row r="121446" hidden="1"/>
    <row r="121447" hidden="1"/>
    <row r="121448" hidden="1"/>
    <row r="121449" hidden="1"/>
    <row r="121450" hidden="1"/>
    <row r="121451" hidden="1"/>
    <row r="121452" hidden="1"/>
    <row r="121453" hidden="1"/>
    <row r="121454" hidden="1"/>
    <row r="121455" hidden="1"/>
    <row r="121456" hidden="1"/>
    <row r="121457" hidden="1"/>
    <row r="121458" hidden="1"/>
    <row r="121459" hidden="1"/>
    <row r="121460" hidden="1"/>
    <row r="121461" hidden="1"/>
    <row r="121462" hidden="1"/>
    <row r="121463" hidden="1"/>
    <row r="121464" hidden="1"/>
    <row r="121465" hidden="1"/>
    <row r="121466" hidden="1"/>
    <row r="121467" hidden="1"/>
    <row r="121468" hidden="1"/>
    <row r="121469" hidden="1"/>
    <row r="121470" hidden="1"/>
    <row r="121471" hidden="1"/>
    <row r="121472" hidden="1"/>
    <row r="121473" hidden="1"/>
    <row r="121474" hidden="1"/>
    <row r="121475" hidden="1"/>
    <row r="121476" hidden="1"/>
    <row r="121477" hidden="1"/>
    <row r="121478" hidden="1"/>
    <row r="121479" hidden="1"/>
    <row r="121480" hidden="1"/>
    <row r="121481" hidden="1"/>
    <row r="121482" hidden="1"/>
    <row r="121483" hidden="1"/>
    <row r="121484" hidden="1"/>
    <row r="121485" hidden="1"/>
    <row r="121486" hidden="1"/>
    <row r="121487" hidden="1"/>
    <row r="121488" hidden="1"/>
    <row r="121489" hidden="1"/>
    <row r="121490" hidden="1"/>
    <row r="121491" hidden="1"/>
    <row r="121492" hidden="1"/>
    <row r="121493" hidden="1"/>
    <row r="121494" hidden="1"/>
    <row r="121495" hidden="1"/>
    <row r="121496" hidden="1"/>
    <row r="121497" hidden="1"/>
    <row r="121498" hidden="1"/>
    <row r="121499" hidden="1"/>
    <row r="121500" hidden="1"/>
    <row r="121501" hidden="1"/>
    <row r="121502" hidden="1"/>
    <row r="121503" hidden="1"/>
    <row r="121504" hidden="1"/>
    <row r="121505" hidden="1"/>
    <row r="121506" hidden="1"/>
    <row r="121507" hidden="1"/>
    <row r="121508" hidden="1"/>
    <row r="121509" hidden="1"/>
    <row r="121510" hidden="1"/>
    <row r="121511" hidden="1"/>
    <row r="121512" hidden="1"/>
    <row r="121513" hidden="1"/>
    <row r="121514" hidden="1"/>
    <row r="121515" hidden="1"/>
    <row r="121516" hidden="1"/>
    <row r="121517" hidden="1"/>
    <row r="121518" hidden="1"/>
    <row r="121519" hidden="1"/>
    <row r="121520" hidden="1"/>
    <row r="121521" hidden="1"/>
    <row r="121522" hidden="1"/>
    <row r="121523" hidden="1"/>
    <row r="121524" hidden="1"/>
    <row r="121525" hidden="1"/>
    <row r="121526" hidden="1"/>
    <row r="121527" hidden="1"/>
    <row r="121528" hidden="1"/>
    <row r="121529" hidden="1"/>
    <row r="121530" hidden="1"/>
    <row r="121531" hidden="1"/>
    <row r="121532" hidden="1"/>
    <row r="121533" hidden="1"/>
    <row r="121534" hidden="1"/>
    <row r="121535" hidden="1"/>
    <row r="121536" hidden="1"/>
    <row r="121537" hidden="1"/>
    <row r="121538" hidden="1"/>
    <row r="121539" hidden="1"/>
    <row r="121540" hidden="1"/>
    <row r="121541" hidden="1"/>
    <row r="121542" hidden="1"/>
    <row r="121543" hidden="1"/>
    <row r="121544" hidden="1"/>
    <row r="121545" hidden="1"/>
    <row r="121546" hidden="1"/>
    <row r="121547" hidden="1"/>
    <row r="121548" hidden="1"/>
    <row r="121549" hidden="1"/>
    <row r="121550" hidden="1"/>
    <row r="121551" hidden="1"/>
    <row r="121552" hidden="1"/>
    <row r="121553" hidden="1"/>
    <row r="121554" hidden="1"/>
    <row r="121555" hidden="1"/>
    <row r="121556" hidden="1"/>
    <row r="121557" hidden="1"/>
    <row r="121558" hidden="1"/>
    <row r="121559" hidden="1"/>
    <row r="121560" hidden="1"/>
    <row r="121561" hidden="1"/>
    <row r="121562" hidden="1"/>
    <row r="121563" hidden="1"/>
    <row r="121564" hidden="1"/>
    <row r="121565" hidden="1"/>
    <row r="121566" hidden="1"/>
    <row r="121567" hidden="1"/>
    <row r="121568" hidden="1"/>
    <row r="121569" hidden="1"/>
    <row r="121570" hidden="1"/>
    <row r="121571" hidden="1"/>
    <row r="121572" hidden="1"/>
    <row r="121573" hidden="1"/>
    <row r="121574" hidden="1"/>
    <row r="121575" hidden="1"/>
    <row r="121576" hidden="1"/>
    <row r="121577" hidden="1"/>
    <row r="121578" hidden="1"/>
    <row r="121579" hidden="1"/>
    <row r="121580" hidden="1"/>
    <row r="121581" hidden="1"/>
    <row r="121582" hidden="1"/>
    <row r="121583" hidden="1"/>
    <row r="121584" hidden="1"/>
    <row r="121585" hidden="1"/>
    <row r="121586" hidden="1"/>
    <row r="121587" hidden="1"/>
    <row r="121588" hidden="1"/>
    <row r="121589" hidden="1"/>
    <row r="121590" hidden="1"/>
    <row r="121591" hidden="1"/>
    <row r="121592" hidden="1"/>
    <row r="121593" hidden="1"/>
    <row r="121594" hidden="1"/>
    <row r="121595" hidden="1"/>
    <row r="121596" hidden="1"/>
    <row r="121597" hidden="1"/>
    <row r="121598" hidden="1"/>
    <row r="121599" hidden="1"/>
    <row r="121600" hidden="1"/>
    <row r="121601" hidden="1"/>
    <row r="121602" hidden="1"/>
    <row r="121603" hidden="1"/>
    <row r="121604" hidden="1"/>
    <row r="121605" hidden="1"/>
    <row r="121606" hidden="1"/>
    <row r="121607" hidden="1"/>
    <row r="121608" hidden="1"/>
    <row r="121609" hidden="1"/>
    <row r="121610" hidden="1"/>
    <row r="121611" hidden="1"/>
    <row r="121612" hidden="1"/>
    <row r="121613" hidden="1"/>
    <row r="121614" hidden="1"/>
    <row r="121615" hidden="1"/>
    <row r="121616" hidden="1"/>
    <row r="121617" hidden="1"/>
    <row r="121618" hidden="1"/>
    <row r="121619" hidden="1"/>
    <row r="121620" hidden="1"/>
    <row r="121621" hidden="1"/>
    <row r="121622" hidden="1"/>
    <row r="121623" hidden="1"/>
    <row r="121624" hidden="1"/>
    <row r="121625" hidden="1"/>
    <row r="121626" hidden="1"/>
    <row r="121627" hidden="1"/>
    <row r="121628" hidden="1"/>
    <row r="121629" hidden="1"/>
    <row r="121630" hidden="1"/>
    <row r="121631" hidden="1"/>
    <row r="121632" hidden="1"/>
    <row r="121633" hidden="1"/>
    <row r="121634" hidden="1"/>
    <row r="121635" hidden="1"/>
    <row r="121636" hidden="1"/>
    <row r="121637" hidden="1"/>
    <row r="121638" hidden="1"/>
    <row r="121639" hidden="1"/>
    <row r="121640" hidden="1"/>
    <row r="121641" hidden="1"/>
    <row r="121642" hidden="1"/>
    <row r="121643" hidden="1"/>
    <row r="121644" hidden="1"/>
    <row r="121645" hidden="1"/>
    <row r="121646" hidden="1"/>
    <row r="121647" hidden="1"/>
    <row r="121648" hidden="1"/>
    <row r="121649" hidden="1"/>
    <row r="121650" hidden="1"/>
    <row r="121651" hidden="1"/>
    <row r="121652" hidden="1"/>
    <row r="121653" hidden="1"/>
    <row r="121654" hidden="1"/>
    <row r="121655" hidden="1"/>
    <row r="121656" hidden="1"/>
    <row r="121657" hidden="1"/>
    <row r="121658" hidden="1"/>
    <row r="121659" hidden="1"/>
    <row r="121660" hidden="1"/>
    <row r="121661" hidden="1"/>
    <row r="121662" hidden="1"/>
    <row r="121663" hidden="1"/>
    <row r="121664" hidden="1"/>
    <row r="121665" hidden="1"/>
    <row r="121666" hidden="1"/>
    <row r="121667" hidden="1"/>
    <row r="121668" hidden="1"/>
    <row r="121669" hidden="1"/>
    <row r="121670" hidden="1"/>
    <row r="121671" hidden="1"/>
    <row r="121672" hidden="1"/>
    <row r="121673" hidden="1"/>
    <row r="121674" hidden="1"/>
    <row r="121675" hidden="1"/>
    <row r="121676" hidden="1"/>
    <row r="121677" hidden="1"/>
    <row r="121678" hidden="1"/>
    <row r="121679" hidden="1"/>
    <row r="121680" hidden="1"/>
    <row r="121681" hidden="1"/>
    <row r="121682" hidden="1"/>
    <row r="121683" hidden="1"/>
    <row r="121684" hidden="1"/>
    <row r="121685" hidden="1"/>
    <row r="121686" hidden="1"/>
    <row r="121687" hidden="1"/>
    <row r="121688" hidden="1"/>
    <row r="121689" hidden="1"/>
    <row r="121690" hidden="1"/>
    <row r="121691" hidden="1"/>
    <row r="121692" hidden="1"/>
    <row r="121693" hidden="1"/>
    <row r="121694" hidden="1"/>
    <row r="121695" hidden="1"/>
    <row r="121696" hidden="1"/>
    <row r="121697" hidden="1"/>
    <row r="121698" hidden="1"/>
    <row r="121699" hidden="1"/>
    <row r="121700" hidden="1"/>
    <row r="121701" hidden="1"/>
    <row r="121702" hidden="1"/>
    <row r="121703" hidden="1"/>
    <row r="121704" hidden="1"/>
    <row r="121705" hidden="1"/>
    <row r="121706" hidden="1"/>
    <row r="121707" hidden="1"/>
    <row r="121708" hidden="1"/>
    <row r="121709" hidden="1"/>
    <row r="121710" hidden="1"/>
    <row r="121711" hidden="1"/>
    <row r="121712" hidden="1"/>
    <row r="121713" hidden="1"/>
    <row r="121714" hidden="1"/>
    <row r="121715" hidden="1"/>
    <row r="121716" hidden="1"/>
    <row r="121717" hidden="1"/>
    <row r="121718" hidden="1"/>
    <row r="121719" hidden="1"/>
    <row r="121720" hidden="1"/>
    <row r="121721" hidden="1"/>
    <row r="121722" hidden="1"/>
    <row r="121723" hidden="1"/>
    <row r="121724" hidden="1"/>
    <row r="121725" hidden="1"/>
    <row r="121726" hidden="1"/>
    <row r="121727" hidden="1"/>
    <row r="121728" hidden="1"/>
    <row r="121729" hidden="1"/>
    <row r="121730" hidden="1"/>
    <row r="121731" hidden="1"/>
    <row r="121732" hidden="1"/>
    <row r="121733" hidden="1"/>
    <row r="121734" hidden="1"/>
    <row r="121735" hidden="1"/>
    <row r="121736" hidden="1"/>
    <row r="121737" hidden="1"/>
    <row r="121738" hidden="1"/>
    <row r="121739" hidden="1"/>
    <row r="121740" hidden="1"/>
    <row r="121741" hidden="1"/>
    <row r="121742" hidden="1"/>
    <row r="121743" hidden="1"/>
    <row r="121744" hidden="1"/>
    <row r="121745" hidden="1"/>
    <row r="121746" hidden="1"/>
    <row r="121747" hidden="1"/>
    <row r="121748" hidden="1"/>
    <row r="121749" hidden="1"/>
    <row r="121750" hidden="1"/>
    <row r="121751" hidden="1"/>
    <row r="121752" hidden="1"/>
    <row r="121753" hidden="1"/>
    <row r="121754" hidden="1"/>
    <row r="121755" hidden="1"/>
    <row r="121756" hidden="1"/>
    <row r="121757" hidden="1"/>
    <row r="121758" hidden="1"/>
    <row r="121759" hidden="1"/>
    <row r="121760" hidden="1"/>
    <row r="121761" hidden="1"/>
    <row r="121762" hidden="1"/>
    <row r="121763" hidden="1"/>
    <row r="121764" hidden="1"/>
    <row r="121765" hidden="1"/>
    <row r="121766" hidden="1"/>
    <row r="121767" hidden="1"/>
    <row r="121768" hidden="1"/>
    <row r="121769" hidden="1"/>
    <row r="121770" hidden="1"/>
    <row r="121771" hidden="1"/>
    <row r="121772" hidden="1"/>
    <row r="121773" hidden="1"/>
    <row r="121774" hidden="1"/>
    <row r="121775" hidden="1"/>
    <row r="121776" hidden="1"/>
    <row r="121777" hidden="1"/>
    <row r="121778" hidden="1"/>
    <row r="121779" hidden="1"/>
    <row r="121780" hidden="1"/>
    <row r="121781" hidden="1"/>
    <row r="121782" hidden="1"/>
    <row r="121783" hidden="1"/>
    <row r="121784" hidden="1"/>
    <row r="121785" hidden="1"/>
    <row r="121786" hidden="1"/>
    <row r="121787" hidden="1"/>
    <row r="121788" hidden="1"/>
    <row r="121789" hidden="1"/>
    <row r="121790" hidden="1"/>
    <row r="121791" hidden="1"/>
    <row r="121792" hidden="1"/>
    <row r="121793" hidden="1"/>
    <row r="121794" hidden="1"/>
    <row r="121795" hidden="1"/>
    <row r="121796" hidden="1"/>
    <row r="121797" hidden="1"/>
    <row r="121798" hidden="1"/>
    <row r="121799" hidden="1"/>
    <row r="121800" hidden="1"/>
    <row r="121801" hidden="1"/>
    <row r="121802" hidden="1"/>
    <row r="121803" hidden="1"/>
    <row r="121804" hidden="1"/>
    <row r="121805" hidden="1"/>
    <row r="121806" hidden="1"/>
    <row r="121807" hidden="1"/>
    <row r="121808" hidden="1"/>
    <row r="121809" hidden="1"/>
    <row r="121810" hidden="1"/>
    <row r="121811" hidden="1"/>
    <row r="121812" hidden="1"/>
    <row r="121813" hidden="1"/>
    <row r="121814" hidden="1"/>
    <row r="121815" hidden="1"/>
    <row r="121816" hidden="1"/>
    <row r="121817" hidden="1"/>
    <row r="121818" hidden="1"/>
    <row r="121819" hidden="1"/>
    <row r="121820" hidden="1"/>
    <row r="121821" hidden="1"/>
    <row r="121822" hidden="1"/>
    <row r="121823" hidden="1"/>
    <row r="121824" hidden="1"/>
    <row r="121825" hidden="1"/>
    <row r="121826" hidden="1"/>
    <row r="121827" hidden="1"/>
    <row r="121828" hidden="1"/>
    <row r="121829" hidden="1"/>
    <row r="121830" hidden="1"/>
    <row r="121831" hidden="1"/>
    <row r="121832" hidden="1"/>
    <row r="121833" hidden="1"/>
    <row r="121834" hidden="1"/>
    <row r="121835" hidden="1"/>
    <row r="121836" hidden="1"/>
    <row r="121837" hidden="1"/>
    <row r="121838" hidden="1"/>
    <row r="121839" hidden="1"/>
    <row r="121840" hidden="1"/>
    <row r="121841" hidden="1"/>
    <row r="121842" hidden="1"/>
    <row r="121843" hidden="1"/>
    <row r="121844" hidden="1"/>
    <row r="121845" hidden="1"/>
    <row r="121846" hidden="1"/>
    <row r="121847" hidden="1"/>
    <row r="121848" hidden="1"/>
    <row r="121849" hidden="1"/>
    <row r="121850" hidden="1"/>
    <row r="121851" hidden="1"/>
    <row r="121852" hidden="1"/>
    <row r="121853" hidden="1"/>
    <row r="121854" hidden="1"/>
    <row r="121855" hidden="1"/>
    <row r="121856" hidden="1"/>
    <row r="121857" hidden="1"/>
    <row r="121858" hidden="1"/>
    <row r="121859" hidden="1"/>
    <row r="121860" hidden="1"/>
    <row r="121861" hidden="1"/>
    <row r="121862" hidden="1"/>
    <row r="121863" hidden="1"/>
    <row r="121864" hidden="1"/>
    <row r="121865" hidden="1"/>
    <row r="121866" hidden="1"/>
    <row r="121867" hidden="1"/>
    <row r="121868" hidden="1"/>
    <row r="121869" hidden="1"/>
    <row r="121870" hidden="1"/>
    <row r="121871" hidden="1"/>
    <row r="121872" hidden="1"/>
    <row r="121873" hidden="1"/>
    <row r="121874" hidden="1"/>
    <row r="121875" hidden="1"/>
    <row r="121876" hidden="1"/>
    <row r="121877" hidden="1"/>
    <row r="121878" hidden="1"/>
    <row r="121879" hidden="1"/>
    <row r="121880" hidden="1"/>
    <row r="121881" hidden="1"/>
    <row r="121882" hidden="1"/>
    <row r="121883" hidden="1"/>
    <row r="121884" hidden="1"/>
    <row r="121885" hidden="1"/>
    <row r="121886" hidden="1"/>
    <row r="121887" hidden="1"/>
    <row r="121888" hidden="1"/>
    <row r="121889" hidden="1"/>
    <row r="121890" hidden="1"/>
    <row r="121891" hidden="1"/>
    <row r="121892" hidden="1"/>
    <row r="121893" hidden="1"/>
    <row r="121894" hidden="1"/>
    <row r="121895" hidden="1"/>
    <row r="121896" hidden="1"/>
    <row r="121897" hidden="1"/>
    <row r="121898" hidden="1"/>
    <row r="121899" hidden="1"/>
    <row r="121900" hidden="1"/>
    <row r="121901" hidden="1"/>
    <row r="121902" hidden="1"/>
    <row r="121903" hidden="1"/>
    <row r="121904" hidden="1"/>
    <row r="121905" hidden="1"/>
    <row r="121906" hidden="1"/>
    <row r="121907" hidden="1"/>
    <row r="121908" hidden="1"/>
    <row r="121909" hidden="1"/>
    <row r="121910" hidden="1"/>
    <row r="121911" hidden="1"/>
    <row r="121912" hidden="1"/>
    <row r="121913" hidden="1"/>
    <row r="121914" hidden="1"/>
    <row r="121915" hidden="1"/>
    <row r="121916" hidden="1"/>
    <row r="121917" hidden="1"/>
    <row r="121918" hidden="1"/>
    <row r="121919" hidden="1"/>
    <row r="121920" hidden="1"/>
    <row r="121921" hidden="1"/>
    <row r="121922" hidden="1"/>
    <row r="121923" hidden="1"/>
    <row r="121924" hidden="1"/>
    <row r="121925" hidden="1"/>
    <row r="121926" hidden="1"/>
    <row r="121927" hidden="1"/>
    <row r="121928" hidden="1"/>
    <row r="121929" hidden="1"/>
    <row r="121930" hidden="1"/>
    <row r="121931" hidden="1"/>
    <row r="121932" hidden="1"/>
    <row r="121933" hidden="1"/>
    <row r="121934" hidden="1"/>
    <row r="121935" hidden="1"/>
    <row r="121936" hidden="1"/>
    <row r="121937" hidden="1"/>
    <row r="121938" hidden="1"/>
    <row r="121939" hidden="1"/>
    <row r="121940" hidden="1"/>
    <row r="121941" hidden="1"/>
    <row r="121942" hidden="1"/>
    <row r="121943" hidden="1"/>
    <row r="121944" hidden="1"/>
    <row r="121945" hidden="1"/>
    <row r="121946" hidden="1"/>
    <row r="121947" hidden="1"/>
    <row r="121948" hidden="1"/>
    <row r="121949" hidden="1"/>
    <row r="121950" hidden="1"/>
    <row r="121951" hidden="1"/>
    <row r="121952" hidden="1"/>
    <row r="121953" hidden="1"/>
    <row r="121954" hidden="1"/>
    <row r="121955" hidden="1"/>
    <row r="121956" hidden="1"/>
    <row r="121957" hidden="1"/>
    <row r="121958" hidden="1"/>
    <row r="121959" hidden="1"/>
    <row r="121960" hidden="1"/>
    <row r="121961" hidden="1"/>
    <row r="121962" hidden="1"/>
    <row r="121963" hidden="1"/>
    <row r="121964" hidden="1"/>
    <row r="121965" hidden="1"/>
    <row r="121966" hidden="1"/>
    <row r="121967" hidden="1"/>
    <row r="121968" hidden="1"/>
    <row r="121969" hidden="1"/>
    <row r="121970" hidden="1"/>
    <row r="121971" hidden="1"/>
    <row r="121972" hidden="1"/>
    <row r="121973" hidden="1"/>
    <row r="121974" hidden="1"/>
    <row r="121975" hidden="1"/>
    <row r="121976" hidden="1"/>
    <row r="121977" hidden="1"/>
    <row r="121978" hidden="1"/>
    <row r="121979" hidden="1"/>
    <row r="121980" hidden="1"/>
    <row r="121981" hidden="1"/>
    <row r="121982" hidden="1"/>
    <row r="121983" hidden="1"/>
    <row r="121984" hidden="1"/>
    <row r="121985" hidden="1"/>
    <row r="121986" hidden="1"/>
    <row r="121987" hidden="1"/>
    <row r="121988" hidden="1"/>
    <row r="121989" hidden="1"/>
    <row r="121990" hidden="1"/>
    <row r="121991" hidden="1"/>
    <row r="121992" hidden="1"/>
    <row r="121993" hidden="1"/>
    <row r="121994" hidden="1"/>
    <row r="121995" hidden="1"/>
    <row r="121996" hidden="1"/>
    <row r="121997" hidden="1"/>
    <row r="121998" hidden="1"/>
    <row r="121999" hidden="1"/>
    <row r="122000" hidden="1"/>
    <row r="122001" hidden="1"/>
    <row r="122002" hidden="1"/>
    <row r="122003" hidden="1"/>
    <row r="122004" hidden="1"/>
    <row r="122005" hidden="1"/>
    <row r="122006" hidden="1"/>
    <row r="122007" hidden="1"/>
    <row r="122008" hidden="1"/>
    <row r="122009" hidden="1"/>
    <row r="122010" hidden="1"/>
    <row r="122011" hidden="1"/>
    <row r="122012" hidden="1"/>
    <row r="122013" hidden="1"/>
    <row r="122014" hidden="1"/>
    <row r="122015" hidden="1"/>
    <row r="122016" hidden="1"/>
    <row r="122017" hidden="1"/>
    <row r="122018" hidden="1"/>
    <row r="122019" hidden="1"/>
    <row r="122020" hidden="1"/>
    <row r="122021" hidden="1"/>
    <row r="122022" hidden="1"/>
    <row r="122023" hidden="1"/>
    <row r="122024" hidden="1"/>
    <row r="122025" hidden="1"/>
    <row r="122026" hidden="1"/>
    <row r="122027" hidden="1"/>
    <row r="122028" hidden="1"/>
    <row r="122029" hidden="1"/>
    <row r="122030" hidden="1"/>
    <row r="122031" hidden="1"/>
    <row r="122032" hidden="1"/>
    <row r="122033" hidden="1"/>
    <row r="122034" hidden="1"/>
    <row r="122035" hidden="1"/>
    <row r="122036" hidden="1"/>
    <row r="122037" hidden="1"/>
    <row r="122038" hidden="1"/>
    <row r="122039" hidden="1"/>
    <row r="122040" hidden="1"/>
    <row r="122041" hidden="1"/>
    <row r="122042" hidden="1"/>
    <row r="122043" hidden="1"/>
    <row r="122044" hidden="1"/>
    <row r="122045" hidden="1"/>
    <row r="122046" hidden="1"/>
    <row r="122047" hidden="1"/>
    <row r="122048" hidden="1"/>
    <row r="122049" hidden="1"/>
    <row r="122050" hidden="1"/>
    <row r="122051" hidden="1"/>
    <row r="122052" hidden="1"/>
    <row r="122053" hidden="1"/>
    <row r="122054" hidden="1"/>
    <row r="122055" hidden="1"/>
    <row r="122056" hidden="1"/>
    <row r="122057" hidden="1"/>
    <row r="122058" hidden="1"/>
    <row r="122059" hidden="1"/>
    <row r="122060" hidden="1"/>
    <row r="122061" hidden="1"/>
    <row r="122062" hidden="1"/>
    <row r="122063" hidden="1"/>
    <row r="122064" hidden="1"/>
    <row r="122065" hidden="1"/>
    <row r="122066" hidden="1"/>
    <row r="122067" hidden="1"/>
    <row r="122068" hidden="1"/>
    <row r="122069" hidden="1"/>
    <row r="122070" hidden="1"/>
    <row r="122071" hidden="1"/>
    <row r="122072" hidden="1"/>
    <row r="122073" hidden="1"/>
    <row r="122074" hidden="1"/>
    <row r="122075" hidden="1"/>
    <row r="122076" hidden="1"/>
    <row r="122077" hidden="1"/>
    <row r="122078" hidden="1"/>
    <row r="122079" hidden="1"/>
    <row r="122080" hidden="1"/>
    <row r="122081" hidden="1"/>
    <row r="122082" hidden="1"/>
    <row r="122083" hidden="1"/>
    <row r="122084" hidden="1"/>
    <row r="122085" hidden="1"/>
    <row r="122086" hidden="1"/>
    <row r="122087" hidden="1"/>
    <row r="122088" hidden="1"/>
    <row r="122089" hidden="1"/>
    <row r="122090" hidden="1"/>
    <row r="122091" hidden="1"/>
    <row r="122092" hidden="1"/>
    <row r="122093" hidden="1"/>
    <row r="122094" hidden="1"/>
    <row r="122095" hidden="1"/>
    <row r="122096" hidden="1"/>
    <row r="122097" hidden="1"/>
    <row r="122098" hidden="1"/>
    <row r="122099" hidden="1"/>
    <row r="122100" hidden="1"/>
    <row r="122101" hidden="1"/>
    <row r="122102" hidden="1"/>
    <row r="122103" hidden="1"/>
    <row r="122104" hidden="1"/>
    <row r="122105" hidden="1"/>
    <row r="122106" hidden="1"/>
    <row r="122107" hidden="1"/>
    <row r="122108" hidden="1"/>
    <row r="122109" hidden="1"/>
    <row r="122110" hidden="1"/>
    <row r="122111" hidden="1"/>
    <row r="122112" hidden="1"/>
    <row r="122113" hidden="1"/>
    <row r="122114" hidden="1"/>
    <row r="122115" hidden="1"/>
    <row r="122116" hidden="1"/>
    <row r="122117" hidden="1"/>
    <row r="122118" hidden="1"/>
    <row r="122119" hidden="1"/>
    <row r="122120" hidden="1"/>
    <row r="122121" hidden="1"/>
    <row r="122122" hidden="1"/>
    <row r="122123" hidden="1"/>
    <row r="122124" hidden="1"/>
    <row r="122125" hidden="1"/>
    <row r="122126" hidden="1"/>
    <row r="122127" hidden="1"/>
    <row r="122128" hidden="1"/>
    <row r="122129" hidden="1"/>
    <row r="122130" hidden="1"/>
    <row r="122131" hidden="1"/>
    <row r="122132" hidden="1"/>
    <row r="122133" hidden="1"/>
    <row r="122134" hidden="1"/>
    <row r="122135" hidden="1"/>
    <row r="122136" hidden="1"/>
    <row r="122137" hidden="1"/>
    <row r="122138" hidden="1"/>
    <row r="122139" hidden="1"/>
    <row r="122140" hidden="1"/>
    <row r="122141" hidden="1"/>
    <row r="122142" hidden="1"/>
    <row r="122143" hidden="1"/>
    <row r="122144" hidden="1"/>
    <row r="122145" hidden="1"/>
    <row r="122146" hidden="1"/>
    <row r="122147" hidden="1"/>
    <row r="122148" hidden="1"/>
    <row r="122149" hidden="1"/>
    <row r="122150" hidden="1"/>
    <row r="122151" hidden="1"/>
    <row r="122152" hidden="1"/>
    <row r="122153" hidden="1"/>
    <row r="122154" hidden="1"/>
    <row r="122155" hidden="1"/>
    <row r="122156" hidden="1"/>
    <row r="122157" hidden="1"/>
    <row r="122158" hidden="1"/>
    <row r="122159" hidden="1"/>
    <row r="122160" hidden="1"/>
    <row r="122161" hidden="1"/>
    <row r="122162" hidden="1"/>
    <row r="122163" hidden="1"/>
    <row r="122164" hidden="1"/>
    <row r="122165" hidden="1"/>
    <row r="122166" hidden="1"/>
    <row r="122167" hidden="1"/>
    <row r="122168" hidden="1"/>
    <row r="122169" hidden="1"/>
    <row r="122170" hidden="1"/>
    <row r="122171" hidden="1"/>
    <row r="122172" hidden="1"/>
    <row r="122173" hidden="1"/>
    <row r="122174" hidden="1"/>
    <row r="122175" hidden="1"/>
    <row r="122176" hidden="1"/>
    <row r="122177" hidden="1"/>
    <row r="122178" hidden="1"/>
    <row r="122179" hidden="1"/>
    <row r="122180" hidden="1"/>
    <row r="122181" hidden="1"/>
    <row r="122182" hidden="1"/>
    <row r="122183" hidden="1"/>
    <row r="122184" hidden="1"/>
    <row r="122185" hidden="1"/>
    <row r="122186" hidden="1"/>
    <row r="122187" hidden="1"/>
    <row r="122188" hidden="1"/>
    <row r="122189" hidden="1"/>
    <row r="122190" hidden="1"/>
    <row r="122191" hidden="1"/>
    <row r="122192" hidden="1"/>
    <row r="122193" hidden="1"/>
    <row r="122194" hidden="1"/>
    <row r="122195" hidden="1"/>
    <row r="122196" hidden="1"/>
    <row r="122197" hidden="1"/>
    <row r="122198" hidden="1"/>
    <row r="122199" hidden="1"/>
    <row r="122200" hidden="1"/>
    <row r="122201" hidden="1"/>
    <row r="122202" hidden="1"/>
    <row r="122203" hidden="1"/>
    <row r="122204" hidden="1"/>
    <row r="122205" hidden="1"/>
    <row r="122206" hidden="1"/>
    <row r="122207" hidden="1"/>
    <row r="122208" hidden="1"/>
    <row r="122209" hidden="1"/>
    <row r="122210" hidden="1"/>
    <row r="122211" hidden="1"/>
    <row r="122212" hidden="1"/>
    <row r="122213" hidden="1"/>
    <row r="122214" hidden="1"/>
    <row r="122215" hidden="1"/>
    <row r="122216" hidden="1"/>
    <row r="122217" hidden="1"/>
    <row r="122218" hidden="1"/>
    <row r="122219" hidden="1"/>
    <row r="122220" hidden="1"/>
    <row r="122221" hidden="1"/>
    <row r="122222" hidden="1"/>
    <row r="122223" hidden="1"/>
    <row r="122224" hidden="1"/>
    <row r="122225" hidden="1"/>
    <row r="122226" hidden="1"/>
    <row r="122227" hidden="1"/>
    <row r="122228" hidden="1"/>
    <row r="122229" hidden="1"/>
    <row r="122230" hidden="1"/>
    <row r="122231" hidden="1"/>
    <row r="122232" hidden="1"/>
    <row r="122233" hidden="1"/>
    <row r="122234" hidden="1"/>
    <row r="122235" hidden="1"/>
    <row r="122236" hidden="1"/>
    <row r="122237" hidden="1"/>
    <row r="122238" hidden="1"/>
    <row r="122239" hidden="1"/>
    <row r="122240" hidden="1"/>
    <row r="122241" hidden="1"/>
    <row r="122242" hidden="1"/>
    <row r="122243" hidden="1"/>
    <row r="122244" hidden="1"/>
    <row r="122245" hidden="1"/>
    <row r="122246" hidden="1"/>
    <row r="122247" hidden="1"/>
    <row r="122248" hidden="1"/>
    <row r="122249" hidden="1"/>
    <row r="122250" hidden="1"/>
    <row r="122251" hidden="1"/>
    <row r="122252" hidden="1"/>
    <row r="122253" hidden="1"/>
    <row r="122254" hidden="1"/>
    <row r="122255" hidden="1"/>
    <row r="122256" hidden="1"/>
    <row r="122257" hidden="1"/>
    <row r="122258" hidden="1"/>
    <row r="122259" hidden="1"/>
    <row r="122260" hidden="1"/>
    <row r="122261" hidden="1"/>
    <row r="122262" hidden="1"/>
    <row r="122263" hidden="1"/>
    <row r="122264" hidden="1"/>
    <row r="122265" hidden="1"/>
    <row r="122266" hidden="1"/>
    <row r="122267" hidden="1"/>
    <row r="122268" hidden="1"/>
    <row r="122269" hidden="1"/>
    <row r="122270" hidden="1"/>
    <row r="122271" hidden="1"/>
    <row r="122272" hidden="1"/>
    <row r="122273" hidden="1"/>
    <row r="122274" hidden="1"/>
    <row r="122275" hidden="1"/>
    <row r="122276" hidden="1"/>
    <row r="122277" hidden="1"/>
    <row r="122278" hidden="1"/>
    <row r="122279" hidden="1"/>
    <row r="122280" hidden="1"/>
    <row r="122281" hidden="1"/>
    <row r="122282" hidden="1"/>
    <row r="122283" hidden="1"/>
    <row r="122284" hidden="1"/>
    <row r="122285" hidden="1"/>
    <row r="122286" hidden="1"/>
    <row r="122287" hidden="1"/>
    <row r="122288" hidden="1"/>
    <row r="122289" hidden="1"/>
    <row r="122290" hidden="1"/>
    <row r="122291" hidden="1"/>
    <row r="122292" hidden="1"/>
    <row r="122293" hidden="1"/>
    <row r="122294" hidden="1"/>
    <row r="122295" hidden="1"/>
    <row r="122296" hidden="1"/>
    <row r="122297" hidden="1"/>
    <row r="122298" hidden="1"/>
    <row r="122299" hidden="1"/>
    <row r="122300" hidden="1"/>
    <row r="122301" hidden="1"/>
    <row r="122302" hidden="1"/>
    <row r="122303" hidden="1"/>
    <row r="122304" hidden="1"/>
    <row r="122305" hidden="1"/>
    <row r="122306" hidden="1"/>
    <row r="122307" hidden="1"/>
    <row r="122308" hidden="1"/>
    <row r="122309" hidden="1"/>
    <row r="122310" hidden="1"/>
    <row r="122311" hidden="1"/>
    <row r="122312" hidden="1"/>
    <row r="122313" hidden="1"/>
    <row r="122314" hidden="1"/>
    <row r="122315" hidden="1"/>
    <row r="122316" hidden="1"/>
    <row r="122317" hidden="1"/>
    <row r="122318" hidden="1"/>
    <row r="122319" hidden="1"/>
    <row r="122320" hidden="1"/>
    <row r="122321" hidden="1"/>
    <row r="122322" hidden="1"/>
    <row r="122323" hidden="1"/>
    <row r="122324" hidden="1"/>
    <row r="122325" hidden="1"/>
    <row r="122326" hidden="1"/>
    <row r="122327" hidden="1"/>
    <row r="122328" hidden="1"/>
    <row r="122329" hidden="1"/>
    <row r="122330" hidden="1"/>
    <row r="122331" hidden="1"/>
    <row r="122332" hidden="1"/>
    <row r="122333" hidden="1"/>
    <row r="122334" hidden="1"/>
    <row r="122335" hidden="1"/>
    <row r="122336" hidden="1"/>
    <row r="122337" hidden="1"/>
    <row r="122338" hidden="1"/>
    <row r="122339" hidden="1"/>
    <row r="122340" hidden="1"/>
    <row r="122341" hidden="1"/>
    <row r="122342" hidden="1"/>
    <row r="122343" hidden="1"/>
    <row r="122344" hidden="1"/>
    <row r="122345" hidden="1"/>
    <row r="122346" hidden="1"/>
    <row r="122347" hidden="1"/>
    <row r="122348" hidden="1"/>
    <row r="122349" hidden="1"/>
    <row r="122350" hidden="1"/>
    <row r="122351" hidden="1"/>
    <row r="122352" hidden="1"/>
    <row r="122353" hidden="1"/>
    <row r="122354" hidden="1"/>
    <row r="122355" hidden="1"/>
    <row r="122356" hidden="1"/>
    <row r="122357" hidden="1"/>
    <row r="122358" hidden="1"/>
    <row r="122359" hidden="1"/>
    <row r="122360" hidden="1"/>
    <row r="122361" hidden="1"/>
    <row r="122362" hidden="1"/>
    <row r="122363" hidden="1"/>
    <row r="122364" hidden="1"/>
    <row r="122365" hidden="1"/>
    <row r="122366" hidden="1"/>
    <row r="122367" hidden="1"/>
    <row r="122368" hidden="1"/>
    <row r="122369" hidden="1"/>
    <row r="122370" hidden="1"/>
    <row r="122371" hidden="1"/>
    <row r="122372" hidden="1"/>
    <row r="122373" hidden="1"/>
    <row r="122374" hidden="1"/>
    <row r="122375" hidden="1"/>
    <row r="122376" hidden="1"/>
    <row r="122377" hidden="1"/>
    <row r="122378" hidden="1"/>
    <row r="122379" hidden="1"/>
    <row r="122380" hidden="1"/>
    <row r="122381" hidden="1"/>
    <row r="122382" hidden="1"/>
    <row r="122383" hidden="1"/>
    <row r="122384" hidden="1"/>
    <row r="122385" hidden="1"/>
    <row r="122386" hidden="1"/>
    <row r="122387" hidden="1"/>
    <row r="122388" hidden="1"/>
    <row r="122389" hidden="1"/>
    <row r="122390" hidden="1"/>
    <row r="122391" hidden="1"/>
    <row r="122392" hidden="1"/>
    <row r="122393" hidden="1"/>
    <row r="122394" hidden="1"/>
    <row r="122395" hidden="1"/>
    <row r="122396" hidden="1"/>
    <row r="122397" hidden="1"/>
    <row r="122398" hidden="1"/>
    <row r="122399" hidden="1"/>
    <row r="122400" hidden="1"/>
    <row r="122401" hidden="1"/>
    <row r="122402" hidden="1"/>
    <row r="122403" hidden="1"/>
    <row r="122404" hidden="1"/>
    <row r="122405" hidden="1"/>
    <row r="122406" hidden="1"/>
    <row r="122407" hidden="1"/>
    <row r="122408" hidden="1"/>
    <row r="122409" hidden="1"/>
    <row r="122410" hidden="1"/>
    <row r="122411" hidden="1"/>
    <row r="122412" hidden="1"/>
    <row r="122413" hidden="1"/>
    <row r="122414" hidden="1"/>
    <row r="122415" hidden="1"/>
    <row r="122416" hidden="1"/>
    <row r="122417" hidden="1"/>
    <row r="122418" hidden="1"/>
    <row r="122419" hidden="1"/>
    <row r="122420" hidden="1"/>
    <row r="122421" hidden="1"/>
    <row r="122422" hidden="1"/>
    <row r="122423" hidden="1"/>
    <row r="122424" hidden="1"/>
    <row r="122425" hidden="1"/>
    <row r="122426" hidden="1"/>
    <row r="122427" hidden="1"/>
    <row r="122428" hidden="1"/>
    <row r="122429" hidden="1"/>
    <row r="122430" hidden="1"/>
    <row r="122431" hidden="1"/>
    <row r="122432" hidden="1"/>
    <row r="122433" hidden="1"/>
    <row r="122434" hidden="1"/>
    <row r="122435" hidden="1"/>
    <row r="122436" hidden="1"/>
    <row r="122437" hidden="1"/>
    <row r="122438" hidden="1"/>
    <row r="122439" hidden="1"/>
    <row r="122440" hidden="1"/>
    <row r="122441" hidden="1"/>
    <row r="122442" hidden="1"/>
    <row r="122443" hidden="1"/>
    <row r="122444" hidden="1"/>
    <row r="122445" hidden="1"/>
    <row r="122446" hidden="1"/>
    <row r="122447" hidden="1"/>
    <row r="122448" hidden="1"/>
    <row r="122449" hidden="1"/>
    <row r="122450" hidden="1"/>
    <row r="122451" hidden="1"/>
    <row r="122452" hidden="1"/>
    <row r="122453" hidden="1"/>
    <row r="122454" hidden="1"/>
    <row r="122455" hidden="1"/>
    <row r="122456" hidden="1"/>
    <row r="122457" hidden="1"/>
    <row r="122458" hidden="1"/>
    <row r="122459" hidden="1"/>
    <row r="122460" hidden="1"/>
    <row r="122461" hidden="1"/>
    <row r="122462" hidden="1"/>
    <row r="122463" hidden="1"/>
    <row r="122464" hidden="1"/>
    <row r="122465" hidden="1"/>
    <row r="122466" hidden="1"/>
    <row r="122467" hidden="1"/>
    <row r="122468" hidden="1"/>
    <row r="122469" hidden="1"/>
    <row r="122470" hidden="1"/>
    <row r="122471" hidden="1"/>
    <row r="122472" hidden="1"/>
    <row r="122473" hidden="1"/>
    <row r="122474" hidden="1"/>
    <row r="122475" hidden="1"/>
    <row r="122476" hidden="1"/>
    <row r="122477" hidden="1"/>
    <row r="122478" hidden="1"/>
    <row r="122479" hidden="1"/>
    <row r="122480" hidden="1"/>
    <row r="122481" hidden="1"/>
    <row r="122482" hidden="1"/>
    <row r="122483" hidden="1"/>
    <row r="122484" hidden="1"/>
    <row r="122485" hidden="1"/>
    <row r="122486" hidden="1"/>
    <row r="122487" hidden="1"/>
    <row r="122488" hidden="1"/>
    <row r="122489" hidden="1"/>
    <row r="122490" hidden="1"/>
    <row r="122491" hidden="1"/>
    <row r="122492" hidden="1"/>
    <row r="122493" hidden="1"/>
    <row r="122494" hidden="1"/>
    <row r="122495" hidden="1"/>
    <row r="122496" hidden="1"/>
    <row r="122497" hidden="1"/>
    <row r="122498" hidden="1"/>
    <row r="122499" hidden="1"/>
    <row r="122500" hidden="1"/>
    <row r="122501" hidden="1"/>
    <row r="122502" hidden="1"/>
    <row r="122503" hidden="1"/>
    <row r="122504" hidden="1"/>
    <row r="122505" hidden="1"/>
    <row r="122506" hidden="1"/>
    <row r="122507" hidden="1"/>
    <row r="122508" hidden="1"/>
    <row r="122509" hidden="1"/>
    <row r="122510" hidden="1"/>
    <row r="122511" hidden="1"/>
    <row r="122512" hidden="1"/>
    <row r="122513" hidden="1"/>
    <row r="122514" hidden="1"/>
    <row r="122515" hidden="1"/>
    <row r="122516" hidden="1"/>
    <row r="122517" hidden="1"/>
    <row r="122518" hidden="1"/>
    <row r="122519" hidden="1"/>
    <row r="122520" hidden="1"/>
    <row r="122521" hidden="1"/>
    <row r="122522" hidden="1"/>
    <row r="122523" hidden="1"/>
    <row r="122524" hidden="1"/>
    <row r="122525" hidden="1"/>
    <row r="122526" hidden="1"/>
    <row r="122527" hidden="1"/>
    <row r="122528" hidden="1"/>
    <row r="122529" hidden="1"/>
    <row r="122530" hidden="1"/>
    <row r="122531" hidden="1"/>
    <row r="122532" hidden="1"/>
    <row r="122533" hidden="1"/>
    <row r="122534" hidden="1"/>
    <row r="122535" hidden="1"/>
    <row r="122536" hidden="1"/>
    <row r="122537" hidden="1"/>
    <row r="122538" hidden="1"/>
    <row r="122539" hidden="1"/>
    <row r="122540" hidden="1"/>
    <row r="122541" hidden="1"/>
    <row r="122542" hidden="1"/>
    <row r="122543" hidden="1"/>
    <row r="122544" hidden="1"/>
    <row r="122545" hidden="1"/>
    <row r="122546" hidden="1"/>
    <row r="122547" hidden="1"/>
    <row r="122548" hidden="1"/>
    <row r="122549" hidden="1"/>
    <row r="122550" hidden="1"/>
    <row r="122551" hidden="1"/>
    <row r="122552" hidden="1"/>
    <row r="122553" hidden="1"/>
    <row r="122554" hidden="1"/>
    <row r="122555" hidden="1"/>
    <row r="122556" hidden="1"/>
    <row r="122557" hidden="1"/>
    <row r="122558" hidden="1"/>
    <row r="122559" hidden="1"/>
    <row r="122560" hidden="1"/>
    <row r="122561" hidden="1"/>
    <row r="122562" hidden="1"/>
    <row r="122563" hidden="1"/>
    <row r="122564" hidden="1"/>
    <row r="122565" hidden="1"/>
    <row r="122566" hidden="1"/>
    <row r="122567" hidden="1"/>
    <row r="122568" hidden="1"/>
    <row r="122569" hidden="1"/>
    <row r="122570" hidden="1"/>
    <row r="122571" hidden="1"/>
    <row r="122572" hidden="1"/>
    <row r="122573" hidden="1"/>
    <row r="122574" hidden="1"/>
    <row r="122575" hidden="1"/>
    <row r="122576" hidden="1"/>
    <row r="122577" hidden="1"/>
    <row r="122578" hidden="1"/>
    <row r="122579" hidden="1"/>
    <row r="122580" hidden="1"/>
    <row r="122581" hidden="1"/>
    <row r="122582" hidden="1"/>
    <row r="122583" hidden="1"/>
    <row r="122584" hidden="1"/>
    <row r="122585" hidden="1"/>
    <row r="122586" hidden="1"/>
    <row r="122587" hidden="1"/>
    <row r="122588" hidden="1"/>
    <row r="122589" hidden="1"/>
    <row r="122590" hidden="1"/>
    <row r="122591" hidden="1"/>
    <row r="122592" hidden="1"/>
    <row r="122593" hidden="1"/>
    <row r="122594" hidden="1"/>
    <row r="122595" hidden="1"/>
    <row r="122596" hidden="1"/>
    <row r="122597" hidden="1"/>
    <row r="122598" hidden="1"/>
    <row r="122599" hidden="1"/>
    <row r="122600" hidden="1"/>
    <row r="122601" hidden="1"/>
    <row r="122602" hidden="1"/>
    <row r="122603" hidden="1"/>
    <row r="122604" hidden="1"/>
    <row r="122605" hidden="1"/>
    <row r="122606" hidden="1"/>
    <row r="122607" hidden="1"/>
    <row r="122608" hidden="1"/>
    <row r="122609" hidden="1"/>
    <row r="122610" hidden="1"/>
    <row r="122611" hidden="1"/>
    <row r="122612" hidden="1"/>
    <row r="122613" hidden="1"/>
    <row r="122614" hidden="1"/>
    <row r="122615" hidden="1"/>
    <row r="122616" hidden="1"/>
    <row r="122617" hidden="1"/>
    <row r="122618" hidden="1"/>
    <row r="122619" hidden="1"/>
    <row r="122620" hidden="1"/>
    <row r="122621" hidden="1"/>
    <row r="122622" hidden="1"/>
    <row r="122623" hidden="1"/>
    <row r="122624" hidden="1"/>
    <row r="122625" hidden="1"/>
    <row r="122626" hidden="1"/>
    <row r="122627" hidden="1"/>
    <row r="122628" hidden="1"/>
    <row r="122629" hidden="1"/>
    <row r="122630" hidden="1"/>
    <row r="122631" hidden="1"/>
  </sheetData>
  <autoFilter ref="$A$1:$Z$122631">
    <filterColumn colId="5">
      <filters>
        <filter val="Steadily Increasing"/>
      </filters>
    </filterColumn>
    <filterColumn colId="10">
      <filters>
        <filter val="13:00:00"/>
        <filter val="12:30:00"/>
        <filter val="18:00:00"/>
        <filter val="23:00:00"/>
        <filter val="9:00:00"/>
        <filter val="15:00:00"/>
        <filter val="7:00:00"/>
        <filter val="17:00:00"/>
        <filter val="20:00:00"/>
        <filter val="22:00:00"/>
        <filter val="10:00:00"/>
        <filter val="8:00:00"/>
        <filter val="5:00:00"/>
        <filter val="24:00:00"/>
        <filter val="14:00:00"/>
        <filter val="19:00:00"/>
        <filter val="16:00:00"/>
        <filter val="21:00:00"/>
      </filters>
    </filterColumn>
    <filterColumn colId="11">
      <customFilters>
        <customFilter operator="notEqual" val="*/*"/>
      </customFilters>
    </filterColumn>
    <sortState ref="A1:Z122631">
      <sortCondition ref="K1:K122631"/>
    </sortState>
  </autoFil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0" max="20" width="26.14"/>
    <col customWidth="1" min="21" max="21" width="27.86"/>
    <col customWidth="1" min="22" max="22" width="23.86"/>
    <col customWidth="1" min="23" max="23" width="30.43"/>
  </cols>
  <sheetData>
    <row r="1">
      <c r="A1" s="1" t="s">
        <v>95</v>
      </c>
      <c r="B1" s="1" t="s">
        <v>4483</v>
      </c>
      <c r="C1" s="1" t="s">
        <v>4484</v>
      </c>
      <c r="D1" s="1" t="s">
        <v>4485</v>
      </c>
      <c r="E1" s="1" t="s">
        <v>4486</v>
      </c>
      <c r="F1" s="1" t="s">
        <v>4487</v>
      </c>
      <c r="G1" s="1" t="s">
        <v>4488</v>
      </c>
      <c r="H1" s="1" t="s">
        <v>4489</v>
      </c>
      <c r="I1" s="1" t="s">
        <v>4490</v>
      </c>
      <c r="J1" s="1" t="s">
        <v>4491</v>
      </c>
      <c r="K1" s="1" t="s">
        <v>4492</v>
      </c>
      <c r="L1" s="1" t="s">
        <v>4493</v>
      </c>
      <c r="M1" s="1" t="s">
        <v>4494</v>
      </c>
      <c r="N1" s="1" t="s">
        <v>4495</v>
      </c>
      <c r="O1" s="1" t="s">
        <v>4496</v>
      </c>
      <c r="P1" s="1" t="s">
        <v>4497</v>
      </c>
      <c r="Q1" s="1" t="s">
        <v>4498</v>
      </c>
      <c r="R1" s="25"/>
      <c r="S1" s="25"/>
      <c r="T1" s="25"/>
      <c r="U1" s="28"/>
      <c r="V1" s="28"/>
      <c r="W1" s="25"/>
      <c r="X1" s="25"/>
      <c r="Y1" s="25"/>
      <c r="Z1" s="25"/>
      <c r="AA1" s="25"/>
    </row>
    <row r="2">
      <c r="A2" s="2" t="s">
        <v>39</v>
      </c>
      <c r="B2" s="2" t="s">
        <v>73</v>
      </c>
      <c r="C2" s="2">
        <v>8044200.0</v>
      </c>
      <c r="D2" s="2">
        <v>8083500.0</v>
      </c>
      <c r="E2" s="2">
        <v>8215500.0</v>
      </c>
      <c r="F2" s="2">
        <v>8409700.0</v>
      </c>
      <c r="G2" s="2">
        <v>8569900.0</v>
      </c>
      <c r="H2" s="2">
        <v>8564000.0</v>
      </c>
      <c r="I2" s="2">
        <v>8824500.0</v>
      </c>
      <c r="J2" s="2">
        <v>8652800.0</v>
      </c>
      <c r="K2" s="2">
        <v>1.0</v>
      </c>
      <c r="L2" s="2">
        <v>156.0</v>
      </c>
      <c r="M2" s="2">
        <v>30.0</v>
      </c>
      <c r="N2" s="2">
        <v>4.7055582E7</v>
      </c>
      <c r="O2" s="2">
        <v>457.0</v>
      </c>
      <c r="P2" s="2" t="s">
        <v>4499</v>
      </c>
      <c r="Q2" s="2" t="s">
        <v>4500</v>
      </c>
      <c r="U2" s="29"/>
      <c r="V2" s="29"/>
    </row>
    <row r="3">
      <c r="A3" s="2" t="s">
        <v>37</v>
      </c>
      <c r="B3" s="2" t="s">
        <v>83</v>
      </c>
      <c r="C3" s="30">
        <v>3343100.0</v>
      </c>
      <c r="D3" s="2">
        <v>3545300.0</v>
      </c>
      <c r="E3" s="2">
        <v>3473600.0</v>
      </c>
      <c r="F3" s="2">
        <v>3489300.0</v>
      </c>
      <c r="G3" s="2">
        <v>3442200.0</v>
      </c>
      <c r="H3" s="2">
        <v>3386400.0</v>
      </c>
      <c r="I3" s="2">
        <v>3537100.0</v>
      </c>
      <c r="J3" s="2">
        <v>3455233.0</v>
      </c>
      <c r="K3" s="2">
        <v>2.0</v>
      </c>
      <c r="L3" s="2">
        <v>189.0</v>
      </c>
      <c r="M3" s="2">
        <v>17.0</v>
      </c>
      <c r="N3" s="2">
        <v>4.6627236E7</v>
      </c>
      <c r="O3" s="2">
        <v>456.0</v>
      </c>
      <c r="P3" s="2" t="s">
        <v>4499</v>
      </c>
      <c r="Q3" s="2" t="s">
        <v>4501</v>
      </c>
    </row>
    <row r="4">
      <c r="A4" s="2" t="s">
        <v>4505</v>
      </c>
      <c r="B4" s="2" t="s">
        <v>73</v>
      </c>
      <c r="C4" s="2">
        <v>2705500.0</v>
      </c>
      <c r="D4" s="2">
        <v>2680800.0</v>
      </c>
      <c r="E4" s="2">
        <v>2824800.0</v>
      </c>
      <c r="F4" s="2">
        <v>2922700.0</v>
      </c>
      <c r="G4" s="2">
        <v>2989900.0</v>
      </c>
      <c r="H4" s="2">
        <v>2654800.0</v>
      </c>
      <c r="I4" s="2">
        <v>2541100.0</v>
      </c>
      <c r="J4" s="2">
        <v>2728600.0</v>
      </c>
      <c r="K4" s="2">
        <v>3.0</v>
      </c>
      <c r="L4" s="2">
        <v>94.0</v>
      </c>
      <c r="M4" s="2">
        <v>34.0</v>
      </c>
      <c r="N4" s="2">
        <v>2.2182835E7</v>
      </c>
      <c r="O4" s="2">
        <v>350.0</v>
      </c>
      <c r="P4" s="2" t="s">
        <v>4506</v>
      </c>
      <c r="Q4" s="2" t="s">
        <v>4507</v>
      </c>
    </row>
    <row r="5">
      <c r="A5" s="2" t="s">
        <v>4508</v>
      </c>
      <c r="B5" s="2" t="s">
        <v>73</v>
      </c>
      <c r="C5" s="2">
        <v>1701200.0</v>
      </c>
      <c r="D5" s="2">
        <v>1419100.0</v>
      </c>
      <c r="E5" s="2">
        <v>1474900.0</v>
      </c>
      <c r="F5" s="2">
        <v>1560800.0</v>
      </c>
      <c r="G5" s="2">
        <v>1607300.0</v>
      </c>
      <c r="H5" s="2">
        <v>1696300.0</v>
      </c>
      <c r="I5" s="2">
        <v>1767000.0</v>
      </c>
      <c r="J5" s="2">
        <v>1690200.0</v>
      </c>
      <c r="K5" s="2">
        <v>4.0</v>
      </c>
      <c r="L5" s="2">
        <v>67.0</v>
      </c>
      <c r="M5" s="2">
        <v>26.0</v>
      </c>
      <c r="N5" s="2">
        <v>1.1844025E7</v>
      </c>
      <c r="O5" s="2">
        <v>168.0</v>
      </c>
      <c r="P5" s="2" t="s">
        <v>4509</v>
      </c>
      <c r="Q5" s="2" t="s">
        <v>4510</v>
      </c>
    </row>
    <row r="6">
      <c r="A6" s="2" t="s">
        <v>4511</v>
      </c>
      <c r="B6" s="2" t="s">
        <v>73</v>
      </c>
      <c r="C6" s="2">
        <v>1488300.0</v>
      </c>
      <c r="D6" s="2">
        <v>1530300.0</v>
      </c>
      <c r="E6" s="2">
        <v>1556500.0</v>
      </c>
      <c r="F6" s="2">
        <v>1510300.0</v>
      </c>
      <c r="G6" s="2">
        <v>1511800.0</v>
      </c>
      <c r="H6" s="2">
        <v>1499400.0</v>
      </c>
      <c r="I6" s="2">
        <v>1587400.0</v>
      </c>
      <c r="J6" s="2">
        <v>1532867.0</v>
      </c>
      <c r="K6" s="2">
        <v>5.0</v>
      </c>
      <c r="L6" s="2">
        <v>162.0</v>
      </c>
      <c r="M6" s="2">
        <v>21.0</v>
      </c>
      <c r="N6" s="2">
        <v>2.5937981E7</v>
      </c>
      <c r="O6" s="2">
        <v>544.0</v>
      </c>
      <c r="P6" s="2" t="s">
        <v>4512</v>
      </c>
      <c r="Q6" s="2" t="s">
        <v>4513</v>
      </c>
      <c r="W6" s="18" t="s">
        <v>4514</v>
      </c>
    </row>
    <row r="7">
      <c r="A7" s="2" t="s">
        <v>4515</v>
      </c>
      <c r="B7" s="2" t="s">
        <v>73</v>
      </c>
      <c r="C7" s="2">
        <v>1446500.0</v>
      </c>
      <c r="D7" s="2">
        <v>1326500.0</v>
      </c>
      <c r="E7" s="2">
        <v>1359600.0</v>
      </c>
      <c r="F7" s="2">
        <v>1467200.0</v>
      </c>
      <c r="G7" s="2">
        <v>1505500.0</v>
      </c>
      <c r="H7" s="2">
        <v>1507200.0</v>
      </c>
      <c r="I7" s="2">
        <v>1564000.0</v>
      </c>
      <c r="J7" s="2">
        <v>1525567.0</v>
      </c>
      <c r="K7" s="2">
        <v>6.0</v>
      </c>
      <c r="L7" s="2">
        <v>87.0</v>
      </c>
      <c r="M7" s="2">
        <v>21.0</v>
      </c>
      <c r="N7" s="2">
        <v>2.9416087E7</v>
      </c>
      <c r="O7" s="2">
        <v>195.0</v>
      </c>
      <c r="P7" s="2" t="s">
        <v>4516</v>
      </c>
      <c r="Q7" s="2" t="s">
        <v>4512</v>
      </c>
      <c r="U7" s="29"/>
      <c r="V7" s="29"/>
    </row>
    <row r="8">
      <c r="A8" s="2" t="s">
        <v>4517</v>
      </c>
      <c r="B8" s="2" t="s">
        <v>73</v>
      </c>
      <c r="C8" s="2">
        <v>1219200.0</v>
      </c>
      <c r="D8" s="2">
        <v>1187200.0</v>
      </c>
      <c r="E8" s="2">
        <v>1175600.0</v>
      </c>
      <c r="F8" s="2">
        <v>1122300.0</v>
      </c>
      <c r="G8" s="2">
        <v>1120000.0</v>
      </c>
      <c r="H8" s="2">
        <v>1065400.0</v>
      </c>
      <c r="I8" s="2">
        <v>1059200.0</v>
      </c>
      <c r="J8" s="2">
        <v>1081533.0</v>
      </c>
      <c r="K8" s="2">
        <v>7.0</v>
      </c>
      <c r="L8" s="2">
        <v>136.0</v>
      </c>
      <c r="M8" s="2">
        <v>32.0</v>
      </c>
      <c r="N8" s="2">
        <v>3.1155097E7</v>
      </c>
      <c r="O8" s="2">
        <v>315.0</v>
      </c>
      <c r="P8" s="2" t="s">
        <v>4518</v>
      </c>
      <c r="Q8" s="2" t="s">
        <v>4519</v>
      </c>
      <c r="U8" s="29"/>
      <c r="V8" s="29"/>
    </row>
    <row r="9">
      <c r="A9" s="2" t="s">
        <v>4520</v>
      </c>
      <c r="B9" s="2" t="s">
        <v>73</v>
      </c>
      <c r="C9" s="2">
        <v>820800.0</v>
      </c>
      <c r="D9" s="2">
        <v>799600.0</v>
      </c>
      <c r="E9" s="2">
        <v>799300.0</v>
      </c>
      <c r="F9" s="2">
        <v>807700.0</v>
      </c>
      <c r="G9" s="2">
        <v>829100.0</v>
      </c>
      <c r="H9" s="2">
        <v>836200.0</v>
      </c>
      <c r="I9" s="2">
        <v>874200.0</v>
      </c>
      <c r="J9" s="2">
        <v>846500.0</v>
      </c>
      <c r="K9" s="2">
        <v>8.0</v>
      </c>
      <c r="L9" s="2">
        <v>80.0</v>
      </c>
      <c r="M9" s="2">
        <v>5.0</v>
      </c>
      <c r="N9" s="2">
        <v>1.1402058E7</v>
      </c>
      <c r="O9" s="2">
        <v>86.0</v>
      </c>
      <c r="P9" s="2" t="s">
        <v>4521</v>
      </c>
      <c r="Q9" s="2" t="s">
        <v>4522</v>
      </c>
      <c r="U9" s="29"/>
      <c r="V9" s="29"/>
    </row>
    <row r="10">
      <c r="A10" s="2" t="s">
        <v>4523</v>
      </c>
      <c r="B10" s="2" t="s">
        <v>73</v>
      </c>
      <c r="C10" s="2">
        <v>811700.0</v>
      </c>
      <c r="D10" s="2">
        <v>782500.0</v>
      </c>
      <c r="E10" s="2">
        <v>751100.0</v>
      </c>
      <c r="F10" s="2">
        <v>792500.0</v>
      </c>
      <c r="G10" s="2">
        <v>810100.0</v>
      </c>
      <c r="H10" s="2">
        <v>796300.0</v>
      </c>
      <c r="I10" s="2">
        <v>817900.0</v>
      </c>
      <c r="J10" s="2">
        <v>808100.0</v>
      </c>
      <c r="K10" s="2">
        <v>9.0</v>
      </c>
      <c r="L10" s="2">
        <v>157.0</v>
      </c>
      <c r="M10" s="2">
        <v>18.0</v>
      </c>
      <c r="N10" s="2">
        <v>7988257.0</v>
      </c>
      <c r="O10" s="2">
        <v>346.0</v>
      </c>
      <c r="P10" s="2" t="s">
        <v>4524</v>
      </c>
      <c r="Q10" s="2" t="s">
        <v>4525</v>
      </c>
      <c r="U10" s="29"/>
      <c r="V10" s="29"/>
    </row>
    <row r="11">
      <c r="A11" s="2" t="s">
        <v>4526</v>
      </c>
      <c r="B11" s="2" t="s">
        <v>73</v>
      </c>
      <c r="C11" s="2">
        <v>654600.0</v>
      </c>
      <c r="D11" s="2">
        <v>633500.0</v>
      </c>
      <c r="E11" s="2">
        <v>576700.0</v>
      </c>
      <c r="F11" s="2">
        <v>549000.0</v>
      </c>
      <c r="G11" s="2">
        <v>590500.0</v>
      </c>
      <c r="H11" s="2">
        <v>579100.0</v>
      </c>
      <c r="I11" s="2">
        <v>620500.0</v>
      </c>
      <c r="J11" s="2">
        <v>596700.0</v>
      </c>
      <c r="K11" s="2">
        <v>10.0</v>
      </c>
      <c r="L11" s="2">
        <v>185.0</v>
      </c>
      <c r="M11" s="2">
        <v>11.0</v>
      </c>
      <c r="N11" s="2">
        <v>1.3460004E7</v>
      </c>
      <c r="O11" s="2">
        <v>284.0</v>
      </c>
      <c r="P11" s="2" t="s">
        <v>4521</v>
      </c>
      <c r="Q11" s="2" t="s">
        <v>4527</v>
      </c>
      <c r="U11" s="29"/>
      <c r="V11" s="29"/>
      <c r="W11" s="18" t="s">
        <v>4528</v>
      </c>
    </row>
    <row r="12">
      <c r="A12" s="2" t="s">
        <v>4529</v>
      </c>
      <c r="B12" s="2" t="s">
        <v>73</v>
      </c>
      <c r="C12" s="2">
        <v>560000.0</v>
      </c>
      <c r="D12" s="2">
        <v>514700.0</v>
      </c>
      <c r="E12" s="2">
        <v>421000.0</v>
      </c>
      <c r="F12" s="2">
        <v>500100.0</v>
      </c>
      <c r="G12" s="2">
        <v>526100.0</v>
      </c>
      <c r="H12" s="2">
        <v>535100.0</v>
      </c>
      <c r="I12" s="2">
        <v>552500.0</v>
      </c>
      <c r="J12" s="2">
        <v>537900.0</v>
      </c>
      <c r="K12" s="2">
        <v>11.0</v>
      </c>
      <c r="L12" s="2">
        <v>80.0</v>
      </c>
      <c r="M12" s="2">
        <v>12.0</v>
      </c>
      <c r="N12" s="2">
        <v>7931472.0</v>
      </c>
      <c r="O12" s="2">
        <v>145.0</v>
      </c>
      <c r="P12" s="2" t="s">
        <v>4499</v>
      </c>
      <c r="Q12" s="2" t="s">
        <v>4530</v>
      </c>
      <c r="U12" s="29"/>
      <c r="V12" s="29"/>
    </row>
    <row r="13">
      <c r="A13" s="2" t="s">
        <v>4531</v>
      </c>
      <c r="B13" s="2" t="s">
        <v>73</v>
      </c>
      <c r="C13" s="2">
        <v>509100.0</v>
      </c>
      <c r="D13" s="2">
        <v>477200.0</v>
      </c>
      <c r="E13" s="2">
        <v>465600.0</v>
      </c>
      <c r="F13" s="2">
        <v>411600.0</v>
      </c>
      <c r="G13" s="2">
        <v>459100.0</v>
      </c>
      <c r="H13" s="2">
        <v>477700.0</v>
      </c>
      <c r="I13" s="2">
        <v>495400.0</v>
      </c>
      <c r="J13" s="2">
        <v>477400.0</v>
      </c>
      <c r="K13" s="2">
        <v>12.0</v>
      </c>
      <c r="L13" s="2">
        <v>217.0</v>
      </c>
      <c r="M13" s="2">
        <v>16.0</v>
      </c>
      <c r="N13" s="2">
        <v>1.6965828E7</v>
      </c>
      <c r="O13" s="2">
        <v>304.0</v>
      </c>
      <c r="P13" s="2" t="s">
        <v>4521</v>
      </c>
      <c r="Q13" s="2" t="s">
        <v>4532</v>
      </c>
      <c r="U13" s="29"/>
      <c r="V13" s="29"/>
    </row>
    <row r="14">
      <c r="A14" s="2" t="s">
        <v>42</v>
      </c>
      <c r="B14" s="2" t="s">
        <v>71</v>
      </c>
      <c r="C14" s="2">
        <v>536400.0</v>
      </c>
      <c r="D14" s="2">
        <v>450900.0</v>
      </c>
      <c r="E14" s="2">
        <v>438400.0</v>
      </c>
      <c r="F14" s="2">
        <v>454600.0</v>
      </c>
      <c r="G14" s="2">
        <v>454500.0</v>
      </c>
      <c r="H14" s="2">
        <v>423700.0</v>
      </c>
      <c r="I14" s="2">
        <v>428500.0</v>
      </c>
      <c r="J14" s="2">
        <v>435567.0</v>
      </c>
      <c r="K14" s="2">
        <v>13.0</v>
      </c>
      <c r="L14" s="2">
        <v>700.0</v>
      </c>
      <c r="M14" s="2">
        <v>46.0</v>
      </c>
      <c r="N14" s="2">
        <v>2.0171489E7</v>
      </c>
      <c r="O14" s="2">
        <v>2256.0</v>
      </c>
      <c r="P14" s="2" t="s">
        <v>4521</v>
      </c>
      <c r="Q14" s="2" t="s">
        <v>4524</v>
      </c>
      <c r="U14" s="29"/>
      <c r="V14" s="29"/>
    </row>
    <row r="15">
      <c r="A15" s="2" t="s">
        <v>46</v>
      </c>
      <c r="B15" s="2" t="s">
        <v>71</v>
      </c>
      <c r="C15" s="2">
        <v>479500.0</v>
      </c>
      <c r="D15" s="2">
        <v>459500.0</v>
      </c>
      <c r="E15" s="2">
        <v>455800.0</v>
      </c>
      <c r="F15" s="2">
        <v>453000.0</v>
      </c>
      <c r="G15" s="2">
        <v>438800.0</v>
      </c>
      <c r="H15" s="2">
        <v>412500.0</v>
      </c>
      <c r="I15" s="2">
        <v>421200.0</v>
      </c>
      <c r="J15" s="2">
        <v>424167.0</v>
      </c>
      <c r="K15" s="2">
        <v>14.0</v>
      </c>
      <c r="L15" s="2">
        <v>468.0</v>
      </c>
      <c r="M15" s="2">
        <v>44.0</v>
      </c>
      <c r="N15" s="2">
        <v>3.5889975E7</v>
      </c>
      <c r="O15" s="2">
        <v>1377.0</v>
      </c>
      <c r="P15" s="2" t="s">
        <v>4533</v>
      </c>
      <c r="Q15" s="2" t="s">
        <v>4534</v>
      </c>
      <c r="U15" s="29"/>
      <c r="V15" s="29"/>
    </row>
    <row r="16">
      <c r="A16" s="2" t="s">
        <v>59</v>
      </c>
      <c r="B16" s="2" t="s">
        <v>71</v>
      </c>
      <c r="C16" s="2">
        <v>376900.0</v>
      </c>
      <c r="D16" s="2">
        <v>366500.0</v>
      </c>
      <c r="E16" s="2">
        <v>375300.0</v>
      </c>
      <c r="F16" s="2">
        <v>417300.0</v>
      </c>
      <c r="G16" s="2">
        <v>415300.0</v>
      </c>
      <c r="H16" s="2">
        <v>400000.0</v>
      </c>
      <c r="I16" s="2">
        <v>406200.0</v>
      </c>
      <c r="J16" s="2">
        <v>407167.0</v>
      </c>
      <c r="K16" s="2">
        <v>15.0</v>
      </c>
      <c r="L16" s="2">
        <v>683.0</v>
      </c>
      <c r="M16" s="2">
        <v>44.0</v>
      </c>
      <c r="N16" s="2">
        <v>2.0874507E7</v>
      </c>
      <c r="O16" s="2">
        <v>2438.0</v>
      </c>
      <c r="P16" s="2" t="s">
        <v>4521</v>
      </c>
      <c r="Q16" s="2" t="s">
        <v>4535</v>
      </c>
      <c r="U16" s="29"/>
      <c r="V16" s="29"/>
    </row>
    <row r="17">
      <c r="A17" s="2" t="s">
        <v>51</v>
      </c>
      <c r="B17" s="2" t="s">
        <v>71</v>
      </c>
      <c r="C17" s="2">
        <v>414100.0</v>
      </c>
      <c r="D17" s="2">
        <v>405700.0</v>
      </c>
      <c r="E17" s="2">
        <v>383300.0</v>
      </c>
      <c r="F17" s="2">
        <v>364300.0</v>
      </c>
      <c r="G17" s="2">
        <v>373400.0</v>
      </c>
      <c r="H17" s="2">
        <v>363900.0</v>
      </c>
      <c r="I17" s="2">
        <v>385000.0</v>
      </c>
      <c r="J17" s="2">
        <v>374100.0</v>
      </c>
      <c r="K17" s="2">
        <v>16.0</v>
      </c>
      <c r="L17" s="2">
        <v>438.0</v>
      </c>
      <c r="M17" s="2">
        <v>36.0</v>
      </c>
      <c r="N17" s="2">
        <v>5.8879949E7</v>
      </c>
      <c r="O17" s="2">
        <v>1480.0</v>
      </c>
      <c r="P17" s="2" t="s">
        <v>4536</v>
      </c>
      <c r="Q17" s="2" t="s">
        <v>4512</v>
      </c>
      <c r="U17" s="29"/>
      <c r="V17" s="29"/>
    </row>
    <row r="18">
      <c r="A18" s="2" t="s">
        <v>4537</v>
      </c>
      <c r="B18" s="2" t="s">
        <v>71</v>
      </c>
      <c r="C18" s="2">
        <v>207900.0</v>
      </c>
      <c r="D18" s="2">
        <v>203200.0</v>
      </c>
      <c r="E18" s="2">
        <v>208600.0</v>
      </c>
      <c r="F18" s="2">
        <v>380800.0</v>
      </c>
      <c r="G18" s="2">
        <v>391900.0</v>
      </c>
      <c r="H18" s="2">
        <v>383300.0</v>
      </c>
      <c r="I18" s="2">
        <v>341500.0</v>
      </c>
      <c r="J18" s="2">
        <v>372233.0</v>
      </c>
      <c r="K18" s="2">
        <v>17.0</v>
      </c>
      <c r="L18" s="2">
        <v>244.0</v>
      </c>
      <c r="M18" s="2">
        <v>25.0</v>
      </c>
      <c r="N18" s="2">
        <v>4.2985735E7</v>
      </c>
      <c r="O18" s="2">
        <v>829.0</v>
      </c>
      <c r="P18" s="2" t="s">
        <v>4512</v>
      </c>
      <c r="Q18" s="2" t="s">
        <v>4538</v>
      </c>
      <c r="U18" s="29"/>
      <c r="V18" s="29"/>
    </row>
    <row r="19">
      <c r="A19" s="2" t="s">
        <v>56</v>
      </c>
      <c r="B19" s="2" t="s">
        <v>71</v>
      </c>
      <c r="C19" s="2">
        <v>395500.0</v>
      </c>
      <c r="D19" s="2">
        <v>373300.0</v>
      </c>
      <c r="E19" s="2">
        <v>356900.0</v>
      </c>
      <c r="F19" s="2">
        <v>387900.0</v>
      </c>
      <c r="G19" s="2">
        <v>388700.0</v>
      </c>
      <c r="H19" s="2">
        <v>333700.0</v>
      </c>
      <c r="I19" s="2">
        <v>353700.0</v>
      </c>
      <c r="J19" s="2">
        <v>358700.0</v>
      </c>
      <c r="K19" s="2">
        <v>18.0</v>
      </c>
      <c r="L19" s="2">
        <v>431.0</v>
      </c>
      <c r="M19" s="2">
        <v>27.0</v>
      </c>
      <c r="N19" s="2">
        <v>5.2715123E7</v>
      </c>
      <c r="O19" s="2">
        <v>1017.0</v>
      </c>
      <c r="P19" s="2" t="s">
        <v>4499</v>
      </c>
      <c r="Q19" s="2" t="s">
        <v>4521</v>
      </c>
      <c r="U19" s="29"/>
      <c r="V19" s="29"/>
    </row>
    <row r="20">
      <c r="A20" s="2" t="s">
        <v>4539</v>
      </c>
      <c r="B20" s="2" t="s">
        <v>71</v>
      </c>
      <c r="C20" s="2">
        <v>355800.0</v>
      </c>
      <c r="D20" s="2">
        <v>352200.0</v>
      </c>
      <c r="E20" s="2">
        <v>367300.0</v>
      </c>
      <c r="F20" s="2">
        <v>364700.0</v>
      </c>
      <c r="G20" s="2">
        <v>363300.0</v>
      </c>
      <c r="H20" s="2">
        <v>327300.0</v>
      </c>
      <c r="I20" s="2">
        <v>334400.0</v>
      </c>
      <c r="J20" s="2">
        <v>341667.0</v>
      </c>
      <c r="K20" s="2">
        <v>19.0</v>
      </c>
      <c r="L20" s="2">
        <v>810.0</v>
      </c>
      <c r="M20" s="2">
        <v>38.0</v>
      </c>
      <c r="N20" s="2">
        <v>3.7600511E7</v>
      </c>
      <c r="O20" s="2">
        <v>2256.0</v>
      </c>
      <c r="P20" s="2" t="s">
        <v>4521</v>
      </c>
      <c r="Q20" s="2" t="s">
        <v>4533</v>
      </c>
      <c r="U20" s="29"/>
      <c r="V20" s="29"/>
    </row>
    <row r="21">
      <c r="A21" s="2" t="s">
        <v>67</v>
      </c>
      <c r="B21" s="2" t="s">
        <v>71</v>
      </c>
      <c r="C21" s="2">
        <v>373200.0</v>
      </c>
      <c r="D21" s="2">
        <v>348600.0</v>
      </c>
      <c r="E21" s="2">
        <v>346100.0</v>
      </c>
      <c r="F21" s="2">
        <v>339400.0</v>
      </c>
      <c r="G21" s="2">
        <v>341400.0</v>
      </c>
      <c r="H21" s="2">
        <v>332800.0</v>
      </c>
      <c r="I21" s="2">
        <v>349400.0</v>
      </c>
      <c r="J21" s="2">
        <v>341200.0</v>
      </c>
      <c r="K21" s="2">
        <v>20.0</v>
      </c>
      <c r="L21" s="2">
        <v>558.0</v>
      </c>
      <c r="M21" s="2">
        <v>33.0</v>
      </c>
      <c r="N21" s="2">
        <v>5.5985845E7</v>
      </c>
      <c r="O21" s="2">
        <v>1389.0</v>
      </c>
      <c r="P21" s="2" t="s">
        <v>4536</v>
      </c>
      <c r="Q21" s="2" t="s">
        <v>4512</v>
      </c>
      <c r="U21" s="29"/>
      <c r="V21" s="29"/>
    </row>
    <row r="22">
      <c r="A22" s="2" t="s">
        <v>64</v>
      </c>
      <c r="B22" s="2" t="s">
        <v>71</v>
      </c>
      <c r="C22" s="2">
        <v>340100.0</v>
      </c>
      <c r="D22" s="2">
        <v>313300.0</v>
      </c>
      <c r="E22" s="2">
        <v>317300.0</v>
      </c>
      <c r="F22" s="2">
        <v>306300.0</v>
      </c>
      <c r="G22" s="2">
        <v>345700.0</v>
      </c>
      <c r="H22" s="2">
        <v>331600.0</v>
      </c>
      <c r="I22" s="2">
        <v>318000.0</v>
      </c>
      <c r="J22" s="2">
        <v>331767.0</v>
      </c>
      <c r="K22" s="2">
        <v>21.0</v>
      </c>
      <c r="L22" s="2">
        <v>458.0</v>
      </c>
      <c r="M22" s="2">
        <v>44.0</v>
      </c>
      <c r="N22" s="2">
        <v>4.71545E7</v>
      </c>
      <c r="O22" s="2">
        <v>2728.0</v>
      </c>
      <c r="P22" s="2" t="s">
        <v>4521</v>
      </c>
      <c r="Q22" s="2" t="s">
        <v>4533</v>
      </c>
      <c r="U22" s="29"/>
      <c r="V22" s="29"/>
    </row>
    <row r="23">
      <c r="A23" s="2" t="s">
        <v>4540</v>
      </c>
      <c r="B23" s="2" t="s">
        <v>73</v>
      </c>
      <c r="C23" s="2">
        <v>578300.0</v>
      </c>
      <c r="D23" s="2">
        <v>344300.0</v>
      </c>
      <c r="E23" s="2">
        <v>348600.0</v>
      </c>
      <c r="F23" s="2">
        <v>329600.0</v>
      </c>
      <c r="G23" s="2">
        <v>331300.0</v>
      </c>
      <c r="H23" s="2">
        <v>312400.0</v>
      </c>
      <c r="I23" s="2">
        <v>311900.0</v>
      </c>
      <c r="J23" s="2">
        <v>318533.0</v>
      </c>
      <c r="K23" s="2">
        <v>22.0</v>
      </c>
      <c r="L23" s="2">
        <v>215.0</v>
      </c>
      <c r="M23" s="2">
        <v>33.0</v>
      </c>
      <c r="N23" s="2">
        <v>5.0020921E7</v>
      </c>
      <c r="O23" s="2">
        <v>644.0</v>
      </c>
      <c r="P23" s="2" t="s">
        <v>4499</v>
      </c>
      <c r="Q23" s="2" t="s">
        <v>4541</v>
      </c>
      <c r="U23" s="29"/>
      <c r="V23" s="29"/>
    </row>
    <row r="24">
      <c r="A24" s="2" t="s">
        <v>4542</v>
      </c>
      <c r="B24" s="2" t="s">
        <v>73</v>
      </c>
      <c r="C24" s="2">
        <v>390000.0</v>
      </c>
      <c r="D24" s="2">
        <v>370900.0</v>
      </c>
      <c r="E24" s="2">
        <v>350800.0</v>
      </c>
      <c r="F24" s="2">
        <v>270400.0</v>
      </c>
      <c r="G24" s="2">
        <v>245100.0</v>
      </c>
      <c r="H24" s="2">
        <v>283100.0</v>
      </c>
      <c r="I24" s="2">
        <v>357700.0</v>
      </c>
      <c r="J24" s="2">
        <v>295300.0</v>
      </c>
      <c r="K24" s="2">
        <v>23.0</v>
      </c>
      <c r="L24" s="2">
        <v>78.0</v>
      </c>
      <c r="M24" s="2">
        <v>26.0</v>
      </c>
      <c r="N24" s="2">
        <v>4.1345855E7</v>
      </c>
      <c r="O24" s="2">
        <v>358.0</v>
      </c>
      <c r="P24" s="2" t="s">
        <v>4543</v>
      </c>
      <c r="Q24" s="2" t="s">
        <v>4501</v>
      </c>
      <c r="U24" s="29"/>
      <c r="V24" s="29"/>
    </row>
    <row r="25">
      <c r="A25" s="2" t="s">
        <v>49</v>
      </c>
      <c r="B25" s="2" t="s">
        <v>71</v>
      </c>
      <c r="C25" s="2">
        <v>306700.0</v>
      </c>
      <c r="D25" s="2">
        <v>294300.0</v>
      </c>
      <c r="E25" s="2">
        <v>281800.0</v>
      </c>
      <c r="F25" s="2">
        <v>268300.0</v>
      </c>
      <c r="G25" s="2">
        <v>258900.0</v>
      </c>
      <c r="H25" s="2">
        <v>271400.0</v>
      </c>
      <c r="I25" s="2">
        <v>291800.0</v>
      </c>
      <c r="J25" s="2">
        <v>274033.0</v>
      </c>
      <c r="K25" s="2">
        <v>24.0</v>
      </c>
      <c r="L25" s="2">
        <v>440.0</v>
      </c>
      <c r="M25" s="2">
        <v>33.0</v>
      </c>
      <c r="N25" s="2">
        <v>5.3984973E7</v>
      </c>
      <c r="O25" s="2">
        <v>1377.0</v>
      </c>
      <c r="P25" s="2" t="s">
        <v>4544</v>
      </c>
      <c r="Q25" s="2" t="s">
        <v>4512</v>
      </c>
      <c r="U25" s="29"/>
      <c r="V25" s="29"/>
    </row>
    <row r="26">
      <c r="A26" s="2" t="s">
        <v>4545</v>
      </c>
      <c r="B26" s="2" t="s">
        <v>73</v>
      </c>
      <c r="C26" s="2">
        <v>317600.0</v>
      </c>
      <c r="D26" s="2">
        <v>302600.0</v>
      </c>
      <c r="E26" s="2">
        <v>299000.0</v>
      </c>
      <c r="F26" s="2">
        <v>285800.0</v>
      </c>
      <c r="G26" s="2">
        <v>279100.0</v>
      </c>
      <c r="H26" s="2">
        <v>253700.0</v>
      </c>
      <c r="I26" s="2">
        <v>242000.0</v>
      </c>
      <c r="J26" s="2">
        <v>258267.0</v>
      </c>
      <c r="K26" s="2">
        <v>25.0</v>
      </c>
      <c r="L26" s="2">
        <v>272.0</v>
      </c>
      <c r="M26" s="2">
        <v>25.0</v>
      </c>
      <c r="N26" s="2">
        <v>4.4951631E7</v>
      </c>
      <c r="O26" s="2">
        <v>704.0</v>
      </c>
      <c r="P26" s="2" t="s">
        <v>4546</v>
      </c>
      <c r="Q26" s="2" t="s">
        <v>4512</v>
      </c>
      <c r="U26" s="29"/>
      <c r="V26" s="29"/>
    </row>
    <row r="27">
      <c r="A27" s="2" t="s">
        <v>4547</v>
      </c>
      <c r="B27" s="2" t="s">
        <v>73</v>
      </c>
      <c r="C27" s="2">
        <v>340700.0</v>
      </c>
      <c r="D27" s="2">
        <v>316600.0</v>
      </c>
      <c r="E27" s="2">
        <v>292200.0</v>
      </c>
      <c r="F27" s="2">
        <v>262300.0</v>
      </c>
      <c r="G27" s="2">
        <v>251400.0</v>
      </c>
      <c r="H27" s="2">
        <v>242800.0</v>
      </c>
      <c r="I27" s="2">
        <v>263900.0</v>
      </c>
      <c r="J27" s="2">
        <v>252700.0</v>
      </c>
      <c r="K27" s="2">
        <v>26.0</v>
      </c>
      <c r="L27" s="2">
        <v>171.0</v>
      </c>
      <c r="M27" s="2">
        <v>11.0</v>
      </c>
      <c r="N27" s="2">
        <v>1.1298769E7</v>
      </c>
      <c r="O27" s="2">
        <v>210.0</v>
      </c>
      <c r="P27" s="2" t="s">
        <v>4548</v>
      </c>
      <c r="Q27" s="2" t="s">
        <v>4521</v>
      </c>
      <c r="U27" s="29"/>
      <c r="V27" s="29"/>
    </row>
    <row r="28">
      <c r="A28" s="2" t="s">
        <v>4549</v>
      </c>
      <c r="B28" s="2" t="s">
        <v>71</v>
      </c>
      <c r="C28" s="2">
        <v>256800.0</v>
      </c>
      <c r="D28" s="2">
        <v>251100.0</v>
      </c>
      <c r="E28" s="2">
        <v>255500.0</v>
      </c>
      <c r="F28" s="2">
        <v>249000.0</v>
      </c>
      <c r="G28" s="2">
        <v>255400.0</v>
      </c>
      <c r="H28" s="2">
        <v>234900.0</v>
      </c>
      <c r="I28" s="2">
        <v>233000.0</v>
      </c>
      <c r="J28" s="2">
        <v>241100.0</v>
      </c>
      <c r="K28" s="2">
        <v>27.0</v>
      </c>
      <c r="L28" s="2">
        <v>367.0</v>
      </c>
      <c r="M28" s="2">
        <v>20.0</v>
      </c>
      <c r="N28" s="2">
        <v>1.6984999E7</v>
      </c>
      <c r="O28" s="2">
        <v>934.0</v>
      </c>
      <c r="P28" s="2" t="s">
        <v>4521</v>
      </c>
      <c r="Q28" s="2" t="s">
        <v>4544</v>
      </c>
      <c r="U28" s="29"/>
      <c r="V28" s="29"/>
    </row>
    <row r="29">
      <c r="A29" s="2" t="s">
        <v>4550</v>
      </c>
      <c r="B29" s="2" t="s">
        <v>71</v>
      </c>
      <c r="C29" s="2">
        <v>265300.0</v>
      </c>
      <c r="D29" s="2">
        <v>274400.0</v>
      </c>
      <c r="E29" s="2">
        <v>271600.0</v>
      </c>
      <c r="F29" s="2">
        <v>238400.0</v>
      </c>
      <c r="G29" s="2">
        <v>228900.0</v>
      </c>
      <c r="H29" s="2">
        <v>224800.0</v>
      </c>
      <c r="I29" s="2">
        <v>236000.0</v>
      </c>
      <c r="J29" s="2">
        <v>229900.0</v>
      </c>
      <c r="K29" s="2">
        <v>28.0</v>
      </c>
      <c r="L29" s="2">
        <v>860.0</v>
      </c>
      <c r="M29" s="2">
        <v>2.0</v>
      </c>
      <c r="N29" s="2">
        <v>9671939.0</v>
      </c>
      <c r="O29" s="2">
        <v>855.0</v>
      </c>
      <c r="P29" s="2" t="s">
        <v>4551</v>
      </c>
      <c r="Q29" s="2" t="s">
        <v>4552</v>
      </c>
      <c r="U29" s="29"/>
      <c r="V29" s="29"/>
    </row>
    <row r="30">
      <c r="A30" s="2" t="s">
        <v>4553</v>
      </c>
      <c r="B30" s="2" t="s">
        <v>71</v>
      </c>
      <c r="C30" s="2">
        <v>229700.0</v>
      </c>
      <c r="D30" s="2">
        <v>235900.0</v>
      </c>
      <c r="E30" s="2">
        <v>226200.0</v>
      </c>
      <c r="F30" s="2">
        <v>228400.0</v>
      </c>
      <c r="G30" s="2">
        <v>231200.0</v>
      </c>
      <c r="H30" s="2">
        <v>216500.0</v>
      </c>
      <c r="I30" s="2">
        <v>207300.0</v>
      </c>
      <c r="J30" s="2">
        <v>218333.0</v>
      </c>
      <c r="K30" s="2">
        <v>29.0</v>
      </c>
      <c r="L30" s="2">
        <v>441.0</v>
      </c>
      <c r="M30" s="2">
        <v>16.0</v>
      </c>
      <c r="N30" s="2">
        <v>2.9956214E7</v>
      </c>
      <c r="O30" s="2">
        <v>764.0</v>
      </c>
      <c r="P30" s="2" t="s">
        <v>4521</v>
      </c>
      <c r="Q30" s="2" t="s">
        <v>4501</v>
      </c>
      <c r="U30" s="29"/>
      <c r="V30" s="29"/>
    </row>
    <row r="31">
      <c r="A31" s="2" t="s">
        <v>44</v>
      </c>
      <c r="B31" s="2" t="s">
        <v>73</v>
      </c>
      <c r="C31" s="2">
        <v>218900.0</v>
      </c>
      <c r="D31" s="2">
        <v>230800.0</v>
      </c>
      <c r="E31" s="2">
        <v>231700.0</v>
      </c>
      <c r="F31" s="2">
        <v>223100.0</v>
      </c>
      <c r="G31" s="2">
        <v>221500.0</v>
      </c>
      <c r="H31" s="2">
        <v>212200.0</v>
      </c>
      <c r="I31" s="2">
        <v>212700.0</v>
      </c>
      <c r="J31" s="2">
        <v>215467.0</v>
      </c>
      <c r="K31" s="2">
        <v>30.0</v>
      </c>
      <c r="L31" s="2">
        <v>230.0</v>
      </c>
      <c r="M31" s="2">
        <v>17.0</v>
      </c>
      <c r="N31" s="2">
        <v>3.3384272E7</v>
      </c>
      <c r="O31" s="2">
        <v>444.0</v>
      </c>
      <c r="P31" s="2" t="s">
        <v>4512</v>
      </c>
      <c r="Q31" s="2" t="s">
        <v>4554</v>
      </c>
      <c r="U31" s="29"/>
      <c r="V31" s="29"/>
    </row>
    <row r="32">
      <c r="A32" s="2" t="s">
        <v>4555</v>
      </c>
      <c r="B32" s="2" t="s">
        <v>73</v>
      </c>
      <c r="C32" s="2">
        <v>223900.0</v>
      </c>
      <c r="D32" s="2">
        <v>232600.0</v>
      </c>
      <c r="E32" s="2">
        <v>228700.0</v>
      </c>
      <c r="F32" s="2">
        <v>215000.0</v>
      </c>
      <c r="G32" s="2">
        <v>209000.0</v>
      </c>
      <c r="H32" s="2">
        <v>202400.0</v>
      </c>
      <c r="I32" s="2">
        <v>204100.0</v>
      </c>
      <c r="J32" s="2">
        <v>205167.0</v>
      </c>
      <c r="K32" s="2">
        <v>31.0</v>
      </c>
      <c r="L32" s="2">
        <v>163.0</v>
      </c>
      <c r="M32" s="2">
        <v>10.0</v>
      </c>
      <c r="N32" s="2">
        <v>1.1178592E7</v>
      </c>
      <c r="O32" s="2">
        <v>258.0</v>
      </c>
      <c r="P32" s="2" t="s">
        <v>4521</v>
      </c>
      <c r="Q32" s="2" t="s">
        <v>4556</v>
      </c>
      <c r="U32" s="29"/>
      <c r="V32" s="29"/>
    </row>
    <row r="33">
      <c r="A33" s="2" t="s">
        <v>4557</v>
      </c>
      <c r="B33" s="2" t="s">
        <v>73</v>
      </c>
      <c r="C33" s="2">
        <v>186100.0</v>
      </c>
      <c r="D33" s="2">
        <v>189700.0</v>
      </c>
      <c r="E33" s="2">
        <v>189600.0</v>
      </c>
      <c r="F33" s="2">
        <v>184900.0</v>
      </c>
      <c r="G33" s="2">
        <v>189800.0</v>
      </c>
      <c r="H33" s="2">
        <v>196500.0</v>
      </c>
      <c r="I33" s="2">
        <v>210900.0</v>
      </c>
      <c r="J33" s="2">
        <v>199067.0</v>
      </c>
      <c r="K33" s="2">
        <v>32.0</v>
      </c>
      <c r="L33" s="2">
        <v>240.0</v>
      </c>
      <c r="M33" s="2">
        <v>42.0</v>
      </c>
      <c r="N33" s="2">
        <v>5.0015439E7</v>
      </c>
      <c r="O33" s="2">
        <v>682.0</v>
      </c>
      <c r="P33" s="2" t="s">
        <v>4499</v>
      </c>
      <c r="Q33" s="2" t="s">
        <v>4558</v>
      </c>
      <c r="U33" s="29"/>
      <c r="V33" s="29"/>
    </row>
    <row r="34">
      <c r="A34" s="2" t="s">
        <v>4559</v>
      </c>
      <c r="B34" s="2" t="s">
        <v>73</v>
      </c>
      <c r="C34" s="2">
        <v>191100.0</v>
      </c>
      <c r="D34" s="2">
        <v>191200.0</v>
      </c>
      <c r="E34" s="2">
        <v>180600.0</v>
      </c>
      <c r="F34" s="2">
        <v>183100.0</v>
      </c>
      <c r="G34" s="2">
        <v>186300.0</v>
      </c>
      <c r="H34" s="2">
        <v>182700.0</v>
      </c>
      <c r="I34" s="2">
        <v>179800.0</v>
      </c>
      <c r="J34" s="2">
        <v>182933.0</v>
      </c>
      <c r="K34" s="2">
        <v>33.0</v>
      </c>
      <c r="L34" s="2">
        <v>197.0</v>
      </c>
      <c r="M34" s="2">
        <v>11.0</v>
      </c>
      <c r="N34" s="2">
        <v>1.7005688E7</v>
      </c>
      <c r="O34" s="2">
        <v>319.0</v>
      </c>
      <c r="P34" s="2" t="s">
        <v>4521</v>
      </c>
      <c r="Q34" s="2" t="s">
        <v>4560</v>
      </c>
      <c r="U34" s="29"/>
      <c r="V34" s="29"/>
    </row>
    <row r="35">
      <c r="A35" s="2" t="s">
        <v>4561</v>
      </c>
      <c r="B35" s="2" t="s">
        <v>73</v>
      </c>
      <c r="C35" s="2">
        <v>170300.0</v>
      </c>
      <c r="D35" s="2">
        <v>170400.0</v>
      </c>
      <c r="E35" s="2">
        <v>161500.0</v>
      </c>
      <c r="F35" s="2">
        <v>152200.0</v>
      </c>
      <c r="G35" s="2">
        <v>148000.0</v>
      </c>
      <c r="H35" s="2">
        <v>165200.0</v>
      </c>
      <c r="I35" s="2">
        <v>211900.0</v>
      </c>
      <c r="J35" s="2">
        <v>175033.0</v>
      </c>
      <c r="K35" s="2">
        <v>34.0</v>
      </c>
      <c r="L35" s="2">
        <v>112.0</v>
      </c>
      <c r="M35" s="2">
        <v>11.0</v>
      </c>
      <c r="N35" s="2">
        <v>6826481.0</v>
      </c>
      <c r="O35" s="2">
        <v>173.0</v>
      </c>
      <c r="P35" s="2" t="s">
        <v>4546</v>
      </c>
      <c r="Q35" s="2" t="s">
        <v>4562</v>
      </c>
      <c r="U35" s="29"/>
      <c r="V35" s="29"/>
    </row>
    <row r="36">
      <c r="A36" s="2" t="s">
        <v>4563</v>
      </c>
      <c r="B36" s="2" t="s">
        <v>73</v>
      </c>
      <c r="C36" s="2">
        <v>127900.0</v>
      </c>
      <c r="D36" s="2">
        <v>152100.0</v>
      </c>
      <c r="E36" s="2">
        <v>154400.0</v>
      </c>
      <c r="F36" s="2">
        <v>146600.0</v>
      </c>
      <c r="G36" s="2">
        <v>155400.0</v>
      </c>
      <c r="H36" s="2">
        <v>130000.0</v>
      </c>
      <c r="I36" s="2">
        <v>237100.0</v>
      </c>
      <c r="J36" s="2">
        <v>174167.0</v>
      </c>
      <c r="K36" s="2">
        <v>35.0</v>
      </c>
      <c r="L36" s="2">
        <v>198.0</v>
      </c>
      <c r="M36" s="2">
        <v>43.0</v>
      </c>
      <c r="N36" s="2">
        <v>4.980567E7</v>
      </c>
      <c r="O36" s="2">
        <v>679.0</v>
      </c>
      <c r="P36" s="2" t="s">
        <v>4499</v>
      </c>
      <c r="Q36" s="2" t="s">
        <v>4564</v>
      </c>
      <c r="U36" s="29"/>
      <c r="V36" s="29"/>
    </row>
    <row r="37">
      <c r="A37" s="2" t="s">
        <v>4565</v>
      </c>
      <c r="B37" s="2" t="s">
        <v>73</v>
      </c>
      <c r="C37" s="2">
        <v>199500.0</v>
      </c>
      <c r="D37" s="2">
        <v>189400.0</v>
      </c>
      <c r="E37" s="2">
        <v>178900.0</v>
      </c>
      <c r="F37" s="2">
        <v>170800.0</v>
      </c>
      <c r="G37" s="2">
        <v>173800.0</v>
      </c>
      <c r="H37" s="2">
        <v>167400.0</v>
      </c>
      <c r="I37" s="2">
        <v>152700.0</v>
      </c>
      <c r="J37" s="2">
        <v>164633.0</v>
      </c>
      <c r="K37" s="2">
        <v>36.0</v>
      </c>
      <c r="L37" s="2">
        <v>181.0</v>
      </c>
      <c r="M37" s="2">
        <v>10.0</v>
      </c>
      <c r="N37" s="2">
        <v>5802212.0</v>
      </c>
      <c r="O37" s="2">
        <v>283.0</v>
      </c>
      <c r="P37" s="2" t="s">
        <v>4566</v>
      </c>
      <c r="Q37" s="2" t="s">
        <v>4527</v>
      </c>
      <c r="U37" s="29"/>
      <c r="V37" s="29"/>
    </row>
    <row r="38">
      <c r="A38" s="2" t="s">
        <v>4567</v>
      </c>
      <c r="B38" s="2" t="s">
        <v>73</v>
      </c>
      <c r="C38" s="2">
        <v>170480.0</v>
      </c>
      <c r="D38" s="2">
        <v>190800.0</v>
      </c>
      <c r="E38" s="2">
        <v>186300.0</v>
      </c>
      <c r="F38" s="2">
        <v>177300.0</v>
      </c>
      <c r="G38" s="2">
        <v>174900.0</v>
      </c>
      <c r="H38" s="2">
        <v>123100.0</v>
      </c>
      <c r="I38" s="2">
        <v>102500.0</v>
      </c>
      <c r="J38" s="2">
        <v>133500.0</v>
      </c>
      <c r="K38" s="2">
        <v>37.0</v>
      </c>
      <c r="L38" s="2">
        <v>185.0</v>
      </c>
      <c r="M38" s="2">
        <v>32.0</v>
      </c>
      <c r="N38" s="2">
        <v>4.8685801E7</v>
      </c>
      <c r="O38" s="2">
        <v>565.0</v>
      </c>
      <c r="P38" s="2" t="s">
        <v>4499</v>
      </c>
      <c r="Q38" s="2" t="s">
        <v>4568</v>
      </c>
      <c r="U38" s="29"/>
      <c r="V38" s="29"/>
    </row>
    <row r="39">
      <c r="A39" s="2" t="s">
        <v>4569</v>
      </c>
      <c r="B39" s="2" t="s">
        <v>73</v>
      </c>
      <c r="C39" s="2">
        <v>133000.0</v>
      </c>
      <c r="D39" s="2">
        <v>133800.0</v>
      </c>
      <c r="E39" s="2">
        <v>132300.0</v>
      </c>
      <c r="F39" s="2">
        <v>124500.0</v>
      </c>
      <c r="G39" s="2">
        <v>116200.0</v>
      </c>
      <c r="H39" s="2">
        <v>110400.0</v>
      </c>
      <c r="I39" s="2">
        <v>116200.0</v>
      </c>
      <c r="J39" s="2">
        <v>114267.0</v>
      </c>
      <c r="K39" s="2">
        <v>38.0</v>
      </c>
      <c r="L39" s="2">
        <v>287.0</v>
      </c>
      <c r="M39" s="2">
        <v>20.0</v>
      </c>
      <c r="N39" s="2">
        <v>2.2849988E7</v>
      </c>
      <c r="O39" s="2">
        <v>381.0</v>
      </c>
      <c r="P39" s="2" t="s">
        <v>4570</v>
      </c>
      <c r="Q39" s="2" t="s">
        <v>4512</v>
      </c>
      <c r="U39" s="29"/>
      <c r="V39" s="29"/>
    </row>
    <row r="40">
      <c r="A40" s="2" t="s">
        <v>4571</v>
      </c>
      <c r="B40" s="2" t="s">
        <v>71</v>
      </c>
      <c r="C40" s="2">
        <v>113100.0</v>
      </c>
      <c r="D40" s="2">
        <v>109200.0</v>
      </c>
      <c r="E40" s="2">
        <v>103600.0</v>
      </c>
      <c r="F40" s="2">
        <v>104800.0</v>
      </c>
      <c r="G40" s="2">
        <v>112400.0</v>
      </c>
      <c r="H40" s="2">
        <v>95500.0</v>
      </c>
      <c r="I40" s="2">
        <v>107700.0</v>
      </c>
      <c r="J40" s="2">
        <v>105200.0</v>
      </c>
      <c r="K40" s="2">
        <v>39.0</v>
      </c>
      <c r="L40" s="2">
        <v>344.0</v>
      </c>
      <c r="M40" s="2">
        <v>32.0</v>
      </c>
      <c r="N40" s="2">
        <v>5.2832424E7</v>
      </c>
      <c r="O40" s="2">
        <v>1146.0</v>
      </c>
      <c r="P40" s="2" t="s">
        <v>4521</v>
      </c>
      <c r="Q40" s="2" t="s">
        <v>4512</v>
      </c>
      <c r="U40" s="29"/>
      <c r="V40" s="29"/>
    </row>
    <row r="41">
      <c r="A41" s="2" t="s">
        <v>4572</v>
      </c>
      <c r="B41" s="2" t="s">
        <v>73</v>
      </c>
      <c r="C41" s="2">
        <v>84109.0</v>
      </c>
      <c r="D41" s="2">
        <v>89640.0</v>
      </c>
      <c r="E41" s="2">
        <v>92699.0</v>
      </c>
      <c r="F41" s="2">
        <v>89318.0</v>
      </c>
      <c r="G41" s="2">
        <v>95796.0</v>
      </c>
      <c r="H41" s="2">
        <v>96696.0</v>
      </c>
      <c r="I41" s="2">
        <v>98168.0</v>
      </c>
      <c r="J41" s="2">
        <v>96887.0</v>
      </c>
      <c r="K41" s="2">
        <v>40.0</v>
      </c>
      <c r="L41" s="2">
        <v>253.0</v>
      </c>
      <c r="M41" s="2">
        <v>30.0</v>
      </c>
      <c r="N41" s="2">
        <v>4.256838E7</v>
      </c>
      <c r="O41" s="2">
        <v>606.0</v>
      </c>
      <c r="P41" s="2" t="s">
        <v>4573</v>
      </c>
      <c r="Q41" s="2" t="s">
        <v>4501</v>
      </c>
      <c r="U41" s="29"/>
      <c r="V41" s="29"/>
    </row>
    <row r="42">
      <c r="A42" s="2" t="s">
        <v>4574</v>
      </c>
      <c r="B42" s="2" t="s">
        <v>71</v>
      </c>
      <c r="C42" s="2">
        <v>102900.0</v>
      </c>
      <c r="D42" s="2">
        <v>105000.0</v>
      </c>
      <c r="E42" s="2">
        <v>100700.0</v>
      </c>
      <c r="F42" s="2">
        <v>98100.0</v>
      </c>
      <c r="G42" s="2">
        <v>98600.0</v>
      </c>
      <c r="H42" s="2">
        <v>95900.0</v>
      </c>
      <c r="I42" s="2">
        <v>91800.0</v>
      </c>
      <c r="J42" s="2">
        <v>95433.0</v>
      </c>
      <c r="K42" s="2">
        <v>41.0</v>
      </c>
      <c r="L42" s="2">
        <v>747.0</v>
      </c>
      <c r="M42" s="2">
        <v>22.0</v>
      </c>
      <c r="N42" s="2">
        <v>3.4795056E7</v>
      </c>
      <c r="O42" s="2">
        <v>1997.0</v>
      </c>
      <c r="P42" s="2" t="s">
        <v>4533</v>
      </c>
      <c r="Q42" s="2" t="s">
        <v>4544</v>
      </c>
      <c r="U42" s="29"/>
      <c r="V42" s="29"/>
    </row>
    <row r="43">
      <c r="A43" s="2" t="s">
        <v>4575</v>
      </c>
      <c r="B43" s="2" t="s">
        <v>73</v>
      </c>
      <c r="C43" s="2">
        <v>104500.0</v>
      </c>
      <c r="D43" s="2">
        <v>101000.0</v>
      </c>
      <c r="E43" s="2">
        <v>95800.0</v>
      </c>
      <c r="F43" s="2">
        <v>89500.0</v>
      </c>
      <c r="G43" s="2">
        <v>93400.0</v>
      </c>
      <c r="H43" s="2">
        <v>94300.0</v>
      </c>
      <c r="I43" s="2">
        <v>96500.0</v>
      </c>
      <c r="J43" s="2">
        <v>94733.0</v>
      </c>
      <c r="K43" s="2">
        <v>42.0</v>
      </c>
      <c r="L43" s="2">
        <v>149.0</v>
      </c>
      <c r="M43" s="2">
        <v>5.0</v>
      </c>
      <c r="N43" s="2">
        <v>1.1621834E7</v>
      </c>
      <c r="O43" s="2">
        <v>176.0</v>
      </c>
      <c r="P43" s="2" t="s">
        <v>4521</v>
      </c>
      <c r="Q43" s="2" t="s">
        <v>4576</v>
      </c>
      <c r="U43" s="29"/>
      <c r="V43" s="29"/>
    </row>
    <row r="44">
      <c r="A44" s="2" t="s">
        <v>4577</v>
      </c>
      <c r="B44" s="2" t="s">
        <v>73</v>
      </c>
      <c r="C44" s="2">
        <v>81266.0</v>
      </c>
      <c r="D44" s="2">
        <v>77861.0</v>
      </c>
      <c r="E44" s="2">
        <v>69003.0</v>
      </c>
      <c r="F44" s="2">
        <v>66105.0</v>
      </c>
      <c r="G44" s="2">
        <v>71340.0</v>
      </c>
      <c r="H44" s="2">
        <v>67218.0</v>
      </c>
      <c r="I44" s="2">
        <v>67951.0</v>
      </c>
      <c r="J44" s="2">
        <v>68836.0</v>
      </c>
      <c r="K44" s="2">
        <v>43.0</v>
      </c>
      <c r="L44" s="2">
        <v>175.0</v>
      </c>
      <c r="M44" s="2">
        <v>8.0</v>
      </c>
      <c r="N44" s="2">
        <v>8063030.0</v>
      </c>
      <c r="O44" s="2">
        <v>206.0</v>
      </c>
      <c r="P44" s="2" t="s">
        <v>4578</v>
      </c>
      <c r="Q44" s="2" t="s">
        <v>4579</v>
      </c>
      <c r="U44" s="29"/>
      <c r="V44" s="29"/>
    </row>
    <row r="45">
      <c r="A45" s="2" t="s">
        <v>4580</v>
      </c>
      <c r="B45" s="2" t="s">
        <v>73</v>
      </c>
      <c r="C45" s="2">
        <v>53271.0</v>
      </c>
      <c r="D45" s="2">
        <v>52755.0</v>
      </c>
      <c r="E45" s="2">
        <v>52533.0</v>
      </c>
      <c r="F45" s="2">
        <v>50717.0</v>
      </c>
      <c r="G45" s="2">
        <v>49950.0</v>
      </c>
      <c r="H45" s="2">
        <v>48987.0</v>
      </c>
      <c r="I45" s="2">
        <v>49948.0</v>
      </c>
      <c r="J45" s="2">
        <v>49628.0</v>
      </c>
      <c r="K45" s="2">
        <v>44.0</v>
      </c>
      <c r="L45" s="2">
        <v>188.0</v>
      </c>
      <c r="M45" s="2">
        <v>12.0</v>
      </c>
      <c r="N45" s="2">
        <v>2.2588227E7</v>
      </c>
      <c r="O45" s="2">
        <v>241.0</v>
      </c>
      <c r="P45" s="2" t="s">
        <v>4512</v>
      </c>
      <c r="Q45" s="2" t="s">
        <v>4581</v>
      </c>
      <c r="U45" s="29"/>
      <c r="V45" s="29"/>
    </row>
    <row r="46">
      <c r="A46" s="2" t="s">
        <v>4582</v>
      </c>
      <c r="B46" s="2" t="s">
        <v>73</v>
      </c>
      <c r="C46" s="2">
        <v>36768.0</v>
      </c>
      <c r="D46" s="2">
        <v>33930.0</v>
      </c>
      <c r="E46" s="2">
        <v>29703.0</v>
      </c>
      <c r="F46" s="2">
        <v>29488.0</v>
      </c>
      <c r="G46" s="2">
        <v>29504.0</v>
      </c>
      <c r="H46" s="2">
        <v>27530.0</v>
      </c>
      <c r="I46" s="2">
        <v>20596.0</v>
      </c>
      <c r="J46" s="2">
        <v>25877.0</v>
      </c>
      <c r="K46" s="2">
        <v>45.0</v>
      </c>
      <c r="L46" s="2">
        <v>157.0</v>
      </c>
      <c r="M46" s="2">
        <v>6.0</v>
      </c>
      <c r="N46" s="2">
        <v>1.2424194E7</v>
      </c>
      <c r="O46" s="2">
        <v>196.0</v>
      </c>
      <c r="P46" s="2" t="s">
        <v>4521</v>
      </c>
      <c r="Q46" s="2" t="s">
        <v>4583</v>
      </c>
      <c r="U46" s="29"/>
      <c r="V46" s="29"/>
    </row>
    <row r="47">
      <c r="U47" s="29"/>
      <c r="V47" s="29"/>
    </row>
    <row r="48">
      <c r="U48" s="29"/>
      <c r="V48" s="29"/>
    </row>
    <row r="49">
      <c r="U49" s="29"/>
      <c r="V49" s="29"/>
    </row>
    <row r="50">
      <c r="U50" s="29"/>
      <c r="V50" s="29"/>
    </row>
    <row r="51">
      <c r="U51" s="29"/>
      <c r="V51" s="29"/>
    </row>
    <row r="52">
      <c r="U52" s="29"/>
      <c r="V52" s="29"/>
    </row>
    <row r="53">
      <c r="U53" s="29"/>
      <c r="V53" s="29"/>
    </row>
    <row r="54">
      <c r="U54" s="29"/>
      <c r="V54" s="29"/>
    </row>
    <row r="55">
      <c r="U55" s="29"/>
      <c r="V55" s="29"/>
    </row>
    <row r="56">
      <c r="U56" s="29"/>
      <c r="V56" s="29"/>
    </row>
    <row r="57">
      <c r="U57" s="29"/>
      <c r="V57" s="29"/>
    </row>
    <row r="58">
      <c r="U58" s="29"/>
      <c r="V58" s="29"/>
    </row>
    <row r="59">
      <c r="U59" s="29"/>
      <c r="V59" s="29"/>
    </row>
    <row r="60">
      <c r="U60" s="29"/>
      <c r="V60" s="29"/>
    </row>
    <row r="61">
      <c r="U61" s="29"/>
      <c r="V61" s="29"/>
    </row>
    <row r="62">
      <c r="U62" s="29"/>
      <c r="V62" s="29"/>
    </row>
    <row r="63">
      <c r="U63" s="29"/>
      <c r="V63" s="29"/>
    </row>
    <row r="64">
      <c r="U64" s="29"/>
      <c r="V64" s="29"/>
    </row>
    <row r="65">
      <c r="U65" s="29"/>
      <c r="V65" s="29"/>
    </row>
    <row r="66">
      <c r="U66" s="29"/>
      <c r="V66" s="29"/>
    </row>
    <row r="67">
      <c r="U67" s="29"/>
      <c r="V67" s="29"/>
    </row>
    <row r="68">
      <c r="U68" s="29"/>
      <c r="V68" s="29"/>
    </row>
    <row r="69">
      <c r="U69" s="29"/>
      <c r="V69" s="29"/>
    </row>
    <row r="70">
      <c r="U70" s="29"/>
      <c r="V70" s="29"/>
    </row>
    <row r="71">
      <c r="U71" s="29"/>
      <c r="V71" s="29"/>
    </row>
    <row r="72">
      <c r="U72" s="29"/>
      <c r="V72" s="29"/>
    </row>
    <row r="73">
      <c r="U73" s="29"/>
      <c r="V73" s="29"/>
    </row>
    <row r="74">
      <c r="U74" s="29"/>
      <c r="V74" s="29"/>
    </row>
    <row r="75">
      <c r="U75" s="29"/>
      <c r="V75" s="29"/>
    </row>
    <row r="76">
      <c r="U76" s="29"/>
      <c r="V76" s="29"/>
    </row>
    <row r="77">
      <c r="U77" s="29"/>
      <c r="V77" s="29"/>
    </row>
    <row r="78">
      <c r="U78" s="29"/>
      <c r="V78" s="29"/>
    </row>
    <row r="79">
      <c r="U79" s="29"/>
      <c r="V79" s="29"/>
    </row>
    <row r="80">
      <c r="U80" s="29"/>
      <c r="V80" s="29"/>
    </row>
    <row r="81">
      <c r="U81" s="29"/>
      <c r="V81" s="29"/>
    </row>
    <row r="82">
      <c r="U82" s="29"/>
      <c r="V82" s="29"/>
    </row>
    <row r="83">
      <c r="U83" s="29"/>
      <c r="V83" s="29"/>
    </row>
    <row r="84">
      <c r="U84" s="29"/>
      <c r="V84" s="29"/>
    </row>
    <row r="85">
      <c r="U85" s="29"/>
      <c r="V85" s="29"/>
    </row>
    <row r="86">
      <c r="U86" s="29"/>
      <c r="V86" s="29"/>
    </row>
    <row r="87">
      <c r="U87" s="29"/>
      <c r="V87" s="29"/>
    </row>
    <row r="88">
      <c r="U88" s="29"/>
      <c r="V88" s="29"/>
    </row>
    <row r="89">
      <c r="U89" s="29"/>
      <c r="V89" s="29"/>
    </row>
    <row r="90">
      <c r="U90" s="29"/>
      <c r="V90" s="29"/>
    </row>
    <row r="91">
      <c r="U91" s="29"/>
      <c r="V91" s="29"/>
    </row>
    <row r="92">
      <c r="U92" s="29"/>
      <c r="V92" s="29"/>
    </row>
    <row r="93">
      <c r="U93" s="29"/>
      <c r="V93" s="29"/>
    </row>
    <row r="94">
      <c r="U94" s="29"/>
      <c r="V94" s="29"/>
    </row>
    <row r="95">
      <c r="U95" s="29"/>
      <c r="V95" s="29"/>
    </row>
    <row r="96">
      <c r="U96" s="29"/>
      <c r="V96" s="29"/>
    </row>
    <row r="97">
      <c r="U97" s="29"/>
      <c r="V97" s="29"/>
    </row>
    <row r="98">
      <c r="U98" s="29"/>
      <c r="V98" s="29"/>
    </row>
    <row r="99">
      <c r="U99" s="29"/>
      <c r="V99" s="29"/>
    </row>
    <row r="100">
      <c r="U100" s="29"/>
      <c r="V100" s="29"/>
    </row>
    <row r="101">
      <c r="U101" s="29"/>
      <c r="V101" s="29"/>
    </row>
    <row r="102">
      <c r="U102" s="29"/>
      <c r="V102" s="29"/>
    </row>
    <row r="103">
      <c r="U103" s="29"/>
      <c r="V103" s="29"/>
    </row>
    <row r="104">
      <c r="U104" s="29"/>
      <c r="V104" s="29"/>
    </row>
    <row r="105">
      <c r="U105" s="29"/>
      <c r="V105" s="29"/>
    </row>
    <row r="106">
      <c r="U106" s="29"/>
      <c r="V106" s="29"/>
    </row>
    <row r="107">
      <c r="U107" s="29"/>
      <c r="V107" s="29"/>
    </row>
    <row r="108">
      <c r="U108" s="29"/>
      <c r="V108" s="29"/>
    </row>
    <row r="109">
      <c r="U109" s="29"/>
      <c r="V109" s="29"/>
    </row>
    <row r="110">
      <c r="U110" s="29"/>
      <c r="V110" s="29"/>
    </row>
    <row r="111">
      <c r="U111" s="29"/>
      <c r="V111" s="29"/>
    </row>
    <row r="112">
      <c r="U112" s="29"/>
      <c r="V112" s="29"/>
    </row>
    <row r="113">
      <c r="U113" s="29"/>
      <c r="V113" s="29"/>
    </row>
    <row r="114">
      <c r="U114" s="29"/>
      <c r="V114" s="29"/>
    </row>
    <row r="115">
      <c r="U115" s="29"/>
      <c r="V115" s="29"/>
    </row>
    <row r="116">
      <c r="U116" s="29"/>
      <c r="V116" s="29"/>
    </row>
    <row r="117">
      <c r="U117" s="29"/>
      <c r="V117" s="29"/>
    </row>
    <row r="118">
      <c r="U118" s="29"/>
      <c r="V118" s="29"/>
    </row>
    <row r="119">
      <c r="U119" s="29"/>
      <c r="V119" s="29"/>
    </row>
    <row r="120">
      <c r="U120" s="29"/>
      <c r="V120" s="29"/>
    </row>
    <row r="121">
      <c r="U121" s="29"/>
      <c r="V121" s="29"/>
    </row>
    <row r="122">
      <c r="U122" s="29"/>
      <c r="V122" s="29"/>
    </row>
    <row r="123">
      <c r="U123" s="29"/>
      <c r="V123" s="29"/>
    </row>
    <row r="124">
      <c r="U124" s="29"/>
      <c r="V124" s="29"/>
    </row>
    <row r="125">
      <c r="U125" s="29"/>
      <c r="V125" s="29"/>
    </row>
    <row r="126">
      <c r="U126" s="29"/>
      <c r="V126" s="29"/>
    </row>
    <row r="127">
      <c r="U127" s="29"/>
      <c r="V127" s="29"/>
    </row>
    <row r="128">
      <c r="U128" s="29"/>
      <c r="V128" s="29"/>
    </row>
    <row r="129">
      <c r="U129" s="29"/>
      <c r="V129" s="29"/>
    </row>
    <row r="130">
      <c r="U130" s="29"/>
      <c r="V130" s="29"/>
    </row>
    <row r="131">
      <c r="U131" s="29"/>
      <c r="V131" s="29"/>
    </row>
    <row r="132">
      <c r="U132" s="29"/>
      <c r="V132" s="29"/>
    </row>
    <row r="133">
      <c r="U133" s="29"/>
      <c r="V133" s="29"/>
    </row>
    <row r="134">
      <c r="U134" s="29"/>
      <c r="V134" s="29"/>
    </row>
    <row r="135">
      <c r="U135" s="29"/>
      <c r="V135" s="29"/>
    </row>
    <row r="136">
      <c r="U136" s="29"/>
      <c r="V136" s="29"/>
    </row>
    <row r="137">
      <c r="U137" s="29"/>
      <c r="V137" s="29"/>
    </row>
    <row r="138">
      <c r="U138" s="29"/>
      <c r="V138" s="29"/>
    </row>
    <row r="139">
      <c r="U139" s="29"/>
      <c r="V139" s="29"/>
    </row>
    <row r="140">
      <c r="U140" s="29"/>
      <c r="V140" s="29"/>
    </row>
    <row r="141">
      <c r="U141" s="29"/>
      <c r="V141" s="29"/>
    </row>
    <row r="142">
      <c r="U142" s="29"/>
      <c r="V142" s="29"/>
    </row>
    <row r="143">
      <c r="U143" s="29"/>
      <c r="V143" s="29"/>
    </row>
    <row r="144">
      <c r="U144" s="29"/>
      <c r="V144" s="29"/>
    </row>
    <row r="145">
      <c r="U145" s="29"/>
      <c r="V145" s="29"/>
    </row>
    <row r="146">
      <c r="U146" s="29"/>
      <c r="V146" s="29"/>
    </row>
    <row r="147">
      <c r="U147" s="29"/>
      <c r="V147" s="29"/>
    </row>
    <row r="148">
      <c r="U148" s="29"/>
      <c r="V148" s="29"/>
    </row>
    <row r="149">
      <c r="U149" s="29"/>
      <c r="V149" s="29"/>
    </row>
    <row r="150">
      <c r="U150" s="29"/>
      <c r="V150" s="29"/>
    </row>
    <row r="151">
      <c r="U151" s="29"/>
      <c r="V151" s="29"/>
    </row>
    <row r="152">
      <c r="U152" s="29"/>
      <c r="V152" s="29"/>
    </row>
    <row r="153">
      <c r="U153" s="29"/>
      <c r="V153" s="29"/>
    </row>
    <row r="154">
      <c r="U154" s="29"/>
      <c r="V154" s="29"/>
    </row>
    <row r="155">
      <c r="U155" s="29"/>
      <c r="V155" s="29"/>
    </row>
    <row r="156">
      <c r="U156" s="29"/>
      <c r="V156" s="29"/>
    </row>
    <row r="157">
      <c r="U157" s="29"/>
      <c r="V157" s="29"/>
    </row>
    <row r="158">
      <c r="U158" s="29"/>
      <c r="V158" s="29"/>
    </row>
    <row r="159">
      <c r="U159" s="29"/>
      <c r="V159" s="29"/>
    </row>
    <row r="160">
      <c r="U160" s="29"/>
      <c r="V160" s="29"/>
    </row>
    <row r="161">
      <c r="U161" s="29"/>
      <c r="V161" s="29"/>
    </row>
    <row r="162">
      <c r="U162" s="29"/>
      <c r="V162" s="29"/>
    </row>
    <row r="163">
      <c r="U163" s="29"/>
      <c r="V163" s="29"/>
    </row>
    <row r="164">
      <c r="U164" s="29"/>
      <c r="V164" s="29"/>
    </row>
    <row r="165">
      <c r="U165" s="29"/>
      <c r="V165" s="29"/>
    </row>
    <row r="166">
      <c r="U166" s="29"/>
      <c r="V166" s="29"/>
    </row>
    <row r="167">
      <c r="U167" s="29"/>
      <c r="V167" s="29"/>
    </row>
    <row r="168">
      <c r="U168" s="29"/>
      <c r="V168" s="29"/>
    </row>
    <row r="169">
      <c r="U169" s="29"/>
      <c r="V169" s="29"/>
    </row>
    <row r="170">
      <c r="U170" s="29"/>
      <c r="V170" s="29"/>
    </row>
    <row r="171">
      <c r="U171" s="29"/>
      <c r="V171" s="29"/>
    </row>
    <row r="172">
      <c r="U172" s="29"/>
      <c r="V172" s="29"/>
    </row>
    <row r="173">
      <c r="U173" s="29"/>
      <c r="V173" s="29"/>
    </row>
    <row r="174">
      <c r="U174" s="29"/>
      <c r="V174" s="29"/>
    </row>
    <row r="175">
      <c r="U175" s="29"/>
      <c r="V175" s="29"/>
    </row>
    <row r="176">
      <c r="U176" s="29"/>
      <c r="V176" s="29"/>
    </row>
    <row r="177">
      <c r="U177" s="29"/>
      <c r="V177" s="29"/>
    </row>
    <row r="178">
      <c r="U178" s="29"/>
      <c r="V178" s="29"/>
    </row>
    <row r="179">
      <c r="U179" s="29"/>
      <c r="V179" s="29"/>
    </row>
    <row r="180">
      <c r="U180" s="29"/>
      <c r="V180" s="29"/>
    </row>
    <row r="181">
      <c r="U181" s="29"/>
      <c r="V181" s="29"/>
    </row>
    <row r="182">
      <c r="U182" s="29"/>
      <c r="V182" s="29"/>
    </row>
    <row r="183">
      <c r="U183" s="29"/>
      <c r="V183" s="29"/>
    </row>
    <row r="184">
      <c r="U184" s="29"/>
      <c r="V184" s="29"/>
    </row>
    <row r="185">
      <c r="U185" s="29"/>
      <c r="V185" s="29"/>
    </row>
    <row r="186">
      <c r="U186" s="29"/>
      <c r="V186" s="29"/>
    </row>
    <row r="187">
      <c r="U187" s="29"/>
      <c r="V187" s="29"/>
    </row>
    <row r="188">
      <c r="U188" s="29"/>
      <c r="V188" s="29"/>
    </row>
    <row r="189">
      <c r="U189" s="29"/>
      <c r="V189" s="29"/>
    </row>
    <row r="190">
      <c r="U190" s="29"/>
      <c r="V190" s="29"/>
    </row>
    <row r="191">
      <c r="U191" s="29"/>
      <c r="V191" s="29"/>
    </row>
    <row r="192">
      <c r="U192" s="29"/>
      <c r="V192" s="29"/>
    </row>
    <row r="193">
      <c r="U193" s="29"/>
      <c r="V193" s="29"/>
    </row>
    <row r="194">
      <c r="U194" s="29"/>
      <c r="V194" s="29"/>
    </row>
    <row r="195">
      <c r="U195" s="29"/>
      <c r="V195" s="29"/>
    </row>
    <row r="196">
      <c r="U196" s="29"/>
      <c r="V196" s="29"/>
    </row>
    <row r="197">
      <c r="U197" s="29"/>
      <c r="V197" s="29"/>
    </row>
    <row r="198">
      <c r="U198" s="29"/>
      <c r="V198" s="29"/>
    </row>
    <row r="199">
      <c r="U199" s="29"/>
      <c r="V199" s="29"/>
    </row>
    <row r="200">
      <c r="U200" s="29"/>
      <c r="V200" s="29"/>
    </row>
    <row r="201">
      <c r="U201" s="29"/>
      <c r="V201" s="29"/>
    </row>
    <row r="202">
      <c r="U202" s="29"/>
      <c r="V202" s="29"/>
    </row>
    <row r="203">
      <c r="U203" s="29"/>
      <c r="V203" s="29"/>
    </row>
    <row r="204">
      <c r="U204" s="29"/>
      <c r="V204" s="29"/>
    </row>
    <row r="205">
      <c r="U205" s="29"/>
      <c r="V205" s="29"/>
    </row>
    <row r="206">
      <c r="U206" s="29"/>
      <c r="V206" s="29"/>
    </row>
    <row r="207">
      <c r="U207" s="29"/>
      <c r="V207" s="29"/>
    </row>
    <row r="208">
      <c r="U208" s="29"/>
      <c r="V208" s="29"/>
    </row>
    <row r="209">
      <c r="U209" s="29"/>
      <c r="V209" s="29"/>
    </row>
    <row r="210">
      <c r="U210" s="29"/>
      <c r="V210" s="29"/>
    </row>
    <row r="211">
      <c r="U211" s="29"/>
      <c r="V211" s="29"/>
    </row>
    <row r="212">
      <c r="U212" s="29"/>
      <c r="V212" s="29"/>
    </row>
    <row r="213">
      <c r="U213" s="29"/>
      <c r="V213" s="29"/>
    </row>
    <row r="214">
      <c r="U214" s="29"/>
      <c r="V214" s="29"/>
    </row>
    <row r="215">
      <c r="U215" s="29"/>
      <c r="V215" s="29"/>
    </row>
    <row r="216">
      <c r="U216" s="29"/>
      <c r="V216" s="29"/>
    </row>
    <row r="217">
      <c r="U217" s="29"/>
      <c r="V217" s="29"/>
    </row>
    <row r="218">
      <c r="U218" s="29"/>
      <c r="V218" s="29"/>
    </row>
    <row r="219">
      <c r="U219" s="29"/>
      <c r="V219" s="29"/>
    </row>
    <row r="220">
      <c r="U220" s="29"/>
      <c r="V220" s="29"/>
    </row>
    <row r="221">
      <c r="U221" s="29"/>
      <c r="V221" s="29"/>
    </row>
    <row r="222">
      <c r="U222" s="29"/>
      <c r="V222" s="29"/>
    </row>
    <row r="223">
      <c r="U223" s="29"/>
      <c r="V223" s="29"/>
    </row>
    <row r="224">
      <c r="U224" s="29"/>
      <c r="V224" s="29"/>
    </row>
    <row r="225">
      <c r="U225" s="29"/>
      <c r="V225" s="29"/>
    </row>
    <row r="226">
      <c r="U226" s="29"/>
      <c r="V226" s="29"/>
    </row>
    <row r="227">
      <c r="U227" s="29"/>
      <c r="V227" s="29"/>
    </row>
    <row r="228">
      <c r="U228" s="29"/>
      <c r="V228" s="29"/>
    </row>
    <row r="229">
      <c r="U229" s="29"/>
      <c r="V229" s="29"/>
    </row>
    <row r="230">
      <c r="U230" s="29"/>
      <c r="V230" s="29"/>
    </row>
    <row r="231">
      <c r="U231" s="29"/>
      <c r="V231" s="29"/>
    </row>
    <row r="232">
      <c r="U232" s="29"/>
      <c r="V232" s="29"/>
    </row>
    <row r="233">
      <c r="U233" s="29"/>
      <c r="V233" s="29"/>
    </row>
    <row r="234">
      <c r="U234" s="29"/>
      <c r="V234" s="29"/>
    </row>
    <row r="235">
      <c r="U235" s="29"/>
      <c r="V235" s="29"/>
    </row>
    <row r="236">
      <c r="U236" s="29"/>
      <c r="V236" s="29"/>
    </row>
    <row r="237">
      <c r="U237" s="29"/>
      <c r="V237" s="29"/>
    </row>
    <row r="238">
      <c r="U238" s="29"/>
      <c r="V238" s="29"/>
    </row>
    <row r="239">
      <c r="U239" s="29"/>
      <c r="V239" s="29"/>
    </row>
    <row r="240">
      <c r="U240" s="29"/>
      <c r="V240" s="29"/>
    </row>
    <row r="241">
      <c r="U241" s="29"/>
      <c r="V241" s="29"/>
    </row>
    <row r="242">
      <c r="U242" s="29"/>
      <c r="V242" s="29"/>
    </row>
    <row r="243">
      <c r="U243" s="29"/>
      <c r="V243" s="29"/>
    </row>
    <row r="244">
      <c r="U244" s="29"/>
      <c r="V244" s="29"/>
    </row>
    <row r="245">
      <c r="U245" s="29"/>
      <c r="V245" s="29"/>
    </row>
    <row r="246">
      <c r="U246" s="29"/>
      <c r="V246" s="29"/>
    </row>
    <row r="247">
      <c r="U247" s="29"/>
      <c r="V247" s="29"/>
    </row>
    <row r="248">
      <c r="U248" s="29"/>
      <c r="V248" s="29"/>
    </row>
    <row r="249">
      <c r="U249" s="29"/>
      <c r="V249" s="29"/>
    </row>
    <row r="250">
      <c r="U250" s="29"/>
      <c r="V250" s="29"/>
    </row>
    <row r="251">
      <c r="U251" s="29"/>
      <c r="V251" s="29"/>
    </row>
    <row r="252">
      <c r="U252" s="29"/>
      <c r="V252" s="29"/>
    </row>
    <row r="253">
      <c r="U253" s="29"/>
      <c r="V253" s="29"/>
    </row>
    <row r="254">
      <c r="U254" s="29"/>
      <c r="V254" s="29"/>
    </row>
    <row r="255">
      <c r="U255" s="29"/>
      <c r="V255" s="29"/>
    </row>
    <row r="256">
      <c r="U256" s="29"/>
      <c r="V256" s="29"/>
    </row>
    <row r="257">
      <c r="U257" s="29"/>
      <c r="V257" s="29"/>
    </row>
    <row r="258">
      <c r="U258" s="29"/>
      <c r="V258" s="29"/>
    </row>
    <row r="259">
      <c r="U259" s="29"/>
      <c r="V259" s="29"/>
    </row>
    <row r="260">
      <c r="U260" s="29"/>
      <c r="V260" s="29"/>
    </row>
    <row r="261">
      <c r="U261" s="29"/>
      <c r="V261" s="29"/>
    </row>
    <row r="262">
      <c r="U262" s="29"/>
      <c r="V262" s="29"/>
    </row>
    <row r="263">
      <c r="U263" s="29"/>
      <c r="V263" s="29"/>
    </row>
    <row r="264">
      <c r="U264" s="29"/>
      <c r="V264" s="29"/>
    </row>
    <row r="265">
      <c r="U265" s="29"/>
      <c r="V265" s="29"/>
    </row>
    <row r="266">
      <c r="U266" s="29"/>
      <c r="V266" s="29"/>
    </row>
    <row r="267">
      <c r="U267" s="29"/>
      <c r="V267" s="29"/>
    </row>
    <row r="268">
      <c r="U268" s="29"/>
      <c r="V268" s="29"/>
    </row>
    <row r="269">
      <c r="U269" s="29"/>
      <c r="V269" s="29"/>
    </row>
    <row r="270">
      <c r="U270" s="29"/>
      <c r="V270" s="29"/>
    </row>
    <row r="271">
      <c r="U271" s="29"/>
      <c r="V271" s="29"/>
    </row>
    <row r="272">
      <c r="U272" s="29"/>
      <c r="V272" s="29"/>
    </row>
    <row r="273">
      <c r="U273" s="29"/>
      <c r="V273" s="29"/>
    </row>
    <row r="274">
      <c r="U274" s="29"/>
      <c r="V274" s="29"/>
    </row>
    <row r="275">
      <c r="U275" s="29"/>
      <c r="V275" s="29"/>
    </row>
    <row r="276">
      <c r="U276" s="29"/>
      <c r="V276" s="29"/>
    </row>
    <row r="277">
      <c r="U277" s="29"/>
      <c r="V277" s="29"/>
    </row>
    <row r="278">
      <c r="U278" s="29"/>
      <c r="V278" s="29"/>
    </row>
    <row r="279">
      <c r="U279" s="29"/>
      <c r="V279" s="29"/>
    </row>
    <row r="280">
      <c r="U280" s="29"/>
      <c r="V280" s="29"/>
    </row>
    <row r="281">
      <c r="U281" s="29"/>
      <c r="V281" s="29"/>
    </row>
    <row r="282">
      <c r="U282" s="29"/>
      <c r="V282" s="29"/>
    </row>
    <row r="283">
      <c r="U283" s="29"/>
      <c r="V283" s="29"/>
    </row>
    <row r="284">
      <c r="U284" s="29"/>
      <c r="V284" s="29"/>
    </row>
    <row r="285">
      <c r="U285" s="29"/>
      <c r="V285" s="29"/>
    </row>
    <row r="286">
      <c r="U286" s="29"/>
      <c r="V286" s="29"/>
    </row>
    <row r="287">
      <c r="U287" s="29"/>
      <c r="V287" s="29"/>
    </row>
    <row r="288">
      <c r="U288" s="29"/>
      <c r="V288" s="29"/>
    </row>
    <row r="289">
      <c r="U289" s="29"/>
      <c r="V289" s="29"/>
    </row>
    <row r="290">
      <c r="U290" s="29"/>
      <c r="V290" s="29"/>
    </row>
    <row r="291">
      <c r="U291" s="29"/>
      <c r="V291" s="29"/>
    </row>
    <row r="292">
      <c r="U292" s="29"/>
      <c r="V292" s="29"/>
    </row>
    <row r="293">
      <c r="U293" s="29"/>
      <c r="V293" s="29"/>
    </row>
    <row r="294">
      <c r="U294" s="29"/>
      <c r="V294" s="29"/>
    </row>
    <row r="295">
      <c r="U295" s="29"/>
      <c r="V295" s="29"/>
    </row>
    <row r="296">
      <c r="U296" s="29"/>
      <c r="V296" s="29"/>
    </row>
    <row r="297">
      <c r="U297" s="29"/>
      <c r="V297" s="29"/>
    </row>
    <row r="298">
      <c r="U298" s="29"/>
      <c r="V298" s="29"/>
    </row>
    <row r="299">
      <c r="U299" s="29"/>
      <c r="V299" s="29"/>
    </row>
    <row r="300">
      <c r="U300" s="29"/>
      <c r="V300" s="29"/>
    </row>
    <row r="301">
      <c r="U301" s="29"/>
      <c r="V301" s="29"/>
    </row>
    <row r="302">
      <c r="U302" s="29"/>
      <c r="V302" s="29"/>
    </row>
    <row r="303">
      <c r="U303" s="29"/>
      <c r="V303" s="29"/>
    </row>
    <row r="304">
      <c r="U304" s="29"/>
      <c r="V304" s="29"/>
    </row>
    <row r="305">
      <c r="U305" s="29"/>
      <c r="V305" s="29"/>
    </row>
    <row r="306">
      <c r="U306" s="29"/>
      <c r="V306" s="29"/>
    </row>
    <row r="307">
      <c r="U307" s="29"/>
      <c r="V307" s="29"/>
    </row>
    <row r="308">
      <c r="U308" s="29"/>
      <c r="V308" s="29"/>
    </row>
    <row r="309">
      <c r="U309" s="29"/>
      <c r="V309" s="29"/>
    </row>
    <row r="310">
      <c r="U310" s="29"/>
      <c r="V310" s="29"/>
    </row>
    <row r="311">
      <c r="U311" s="29"/>
      <c r="V311" s="29"/>
    </row>
    <row r="312">
      <c r="U312" s="29"/>
      <c r="V312" s="29"/>
    </row>
    <row r="313">
      <c r="U313" s="29"/>
      <c r="V313" s="29"/>
    </row>
    <row r="314">
      <c r="U314" s="29"/>
      <c r="V314" s="29"/>
    </row>
    <row r="315">
      <c r="U315" s="29"/>
      <c r="V315" s="29"/>
    </row>
    <row r="316">
      <c r="U316" s="29"/>
      <c r="V316" s="29"/>
    </row>
    <row r="317">
      <c r="U317" s="29"/>
      <c r="V317" s="29"/>
    </row>
    <row r="318">
      <c r="U318" s="29"/>
      <c r="V318" s="29"/>
    </row>
    <row r="319">
      <c r="U319" s="29"/>
      <c r="V319" s="29"/>
    </row>
    <row r="320">
      <c r="U320" s="29"/>
      <c r="V320" s="29"/>
    </row>
    <row r="321">
      <c r="U321" s="29"/>
      <c r="V321" s="29"/>
    </row>
    <row r="322">
      <c r="U322" s="29"/>
      <c r="V322" s="29"/>
    </row>
    <row r="323">
      <c r="U323" s="29"/>
      <c r="V323" s="29"/>
    </row>
    <row r="324">
      <c r="U324" s="29"/>
      <c r="V324" s="29"/>
    </row>
    <row r="325">
      <c r="U325" s="29"/>
      <c r="V325" s="29"/>
    </row>
    <row r="326">
      <c r="U326" s="29"/>
      <c r="V326" s="29"/>
    </row>
    <row r="327">
      <c r="U327" s="29"/>
      <c r="V327" s="29"/>
    </row>
    <row r="328">
      <c r="U328" s="29"/>
      <c r="V328" s="29"/>
    </row>
    <row r="329">
      <c r="U329" s="29"/>
      <c r="V329" s="29"/>
    </row>
    <row r="330">
      <c r="U330" s="29"/>
      <c r="V330" s="29"/>
    </row>
    <row r="331">
      <c r="U331" s="29"/>
      <c r="V331" s="29"/>
    </row>
    <row r="332">
      <c r="U332" s="29"/>
      <c r="V332" s="29"/>
    </row>
    <row r="333">
      <c r="U333" s="29"/>
      <c r="V333" s="29"/>
    </row>
    <row r="334">
      <c r="U334" s="29"/>
      <c r="V334" s="29"/>
    </row>
    <row r="335">
      <c r="U335" s="29"/>
      <c r="V335" s="29"/>
    </row>
    <row r="336">
      <c r="U336" s="29"/>
      <c r="V336" s="29"/>
    </row>
    <row r="337">
      <c r="U337" s="29"/>
      <c r="V337" s="29"/>
    </row>
    <row r="338">
      <c r="U338" s="29"/>
      <c r="V338" s="29"/>
    </row>
    <row r="339">
      <c r="U339" s="29"/>
      <c r="V339" s="29"/>
    </row>
    <row r="340">
      <c r="U340" s="29"/>
      <c r="V340" s="29"/>
    </row>
    <row r="341">
      <c r="U341" s="29"/>
      <c r="V341" s="29"/>
    </row>
    <row r="342">
      <c r="U342" s="29"/>
      <c r="V342" s="29"/>
    </row>
    <row r="343">
      <c r="U343" s="29"/>
      <c r="V343" s="29"/>
    </row>
    <row r="344">
      <c r="U344" s="29"/>
      <c r="V344" s="29"/>
    </row>
    <row r="345">
      <c r="U345" s="29"/>
      <c r="V345" s="29"/>
    </row>
    <row r="346">
      <c r="U346" s="29"/>
      <c r="V346" s="29"/>
    </row>
    <row r="347">
      <c r="U347" s="29"/>
      <c r="V347" s="29"/>
    </row>
    <row r="348">
      <c r="U348" s="29"/>
      <c r="V348" s="29"/>
    </row>
    <row r="349">
      <c r="U349" s="29"/>
      <c r="V349" s="29"/>
    </row>
    <row r="350">
      <c r="U350" s="29"/>
      <c r="V350" s="29"/>
    </row>
    <row r="351">
      <c r="U351" s="29"/>
      <c r="V351" s="29"/>
    </row>
    <row r="352">
      <c r="U352" s="29"/>
      <c r="V352" s="29"/>
    </row>
    <row r="353">
      <c r="U353" s="29"/>
      <c r="V353" s="29"/>
    </row>
    <row r="354">
      <c r="U354" s="29"/>
      <c r="V354" s="29"/>
    </row>
    <row r="355">
      <c r="U355" s="29"/>
      <c r="V355" s="29"/>
    </row>
    <row r="356">
      <c r="U356" s="29"/>
      <c r="V356" s="29"/>
    </row>
    <row r="357">
      <c r="U357" s="29"/>
      <c r="V357" s="29"/>
    </row>
    <row r="358">
      <c r="U358" s="29"/>
      <c r="V358" s="29"/>
    </row>
    <row r="359">
      <c r="U359" s="29"/>
      <c r="V359" s="29"/>
    </row>
    <row r="360">
      <c r="U360" s="29"/>
      <c r="V360" s="29"/>
    </row>
    <row r="361">
      <c r="U361" s="29"/>
      <c r="V361" s="29"/>
    </row>
    <row r="362">
      <c r="U362" s="29"/>
      <c r="V362" s="29"/>
    </row>
    <row r="363">
      <c r="U363" s="29"/>
      <c r="V363" s="29"/>
    </row>
    <row r="364">
      <c r="U364" s="29"/>
      <c r="V364" s="29"/>
    </row>
    <row r="365">
      <c r="U365" s="29"/>
      <c r="V365" s="29"/>
    </row>
    <row r="366">
      <c r="U366" s="29"/>
      <c r="V366" s="29"/>
    </row>
    <row r="367">
      <c r="U367" s="29"/>
      <c r="V367" s="29"/>
    </row>
    <row r="368">
      <c r="U368" s="29"/>
      <c r="V368" s="29"/>
    </row>
    <row r="369">
      <c r="U369" s="29"/>
      <c r="V369" s="29"/>
    </row>
    <row r="370">
      <c r="U370" s="29"/>
      <c r="V370" s="29"/>
    </row>
    <row r="371">
      <c r="U371" s="29"/>
      <c r="V371" s="29"/>
    </row>
    <row r="372">
      <c r="U372" s="29"/>
      <c r="V372" s="29"/>
    </row>
    <row r="373">
      <c r="U373" s="29"/>
      <c r="V373" s="29"/>
    </row>
    <row r="374">
      <c r="U374" s="29"/>
      <c r="V374" s="29"/>
    </row>
    <row r="375">
      <c r="U375" s="29"/>
      <c r="V375" s="29"/>
    </row>
    <row r="376">
      <c r="U376" s="29"/>
      <c r="V376" s="29"/>
    </row>
    <row r="377">
      <c r="U377" s="29"/>
      <c r="V377" s="29"/>
    </row>
    <row r="378">
      <c r="U378" s="29"/>
      <c r="V378" s="29"/>
    </row>
    <row r="379">
      <c r="U379" s="29"/>
      <c r="V379" s="29"/>
    </row>
    <row r="380">
      <c r="U380" s="29"/>
      <c r="V380" s="29"/>
    </row>
    <row r="381">
      <c r="U381" s="29"/>
      <c r="V381" s="29"/>
    </row>
    <row r="382">
      <c r="U382" s="29"/>
      <c r="V382" s="29"/>
    </row>
    <row r="383">
      <c r="U383" s="29"/>
      <c r="V383" s="29"/>
    </row>
    <row r="384">
      <c r="U384" s="29"/>
      <c r="V384" s="29"/>
    </row>
    <row r="385">
      <c r="U385" s="29"/>
      <c r="V385" s="29"/>
    </row>
    <row r="386">
      <c r="U386" s="29"/>
      <c r="V386" s="29"/>
    </row>
    <row r="387">
      <c r="U387" s="29"/>
      <c r="V387" s="29"/>
    </row>
    <row r="388">
      <c r="U388" s="29"/>
      <c r="V388" s="29"/>
    </row>
    <row r="389">
      <c r="U389" s="29"/>
      <c r="V389" s="29"/>
    </row>
    <row r="390">
      <c r="U390" s="29"/>
      <c r="V390" s="29"/>
    </row>
    <row r="391">
      <c r="U391" s="29"/>
      <c r="V391" s="29"/>
    </row>
    <row r="392">
      <c r="U392" s="29"/>
      <c r="V392" s="29"/>
    </row>
    <row r="393">
      <c r="U393" s="29"/>
      <c r="V393" s="29"/>
    </row>
    <row r="394">
      <c r="U394" s="29"/>
      <c r="V394" s="29"/>
    </row>
    <row r="395">
      <c r="U395" s="29"/>
      <c r="V395" s="29"/>
    </row>
    <row r="396">
      <c r="U396" s="29"/>
      <c r="V396" s="29"/>
    </row>
    <row r="397">
      <c r="U397" s="29"/>
      <c r="V397" s="29"/>
    </row>
    <row r="398">
      <c r="U398" s="29"/>
      <c r="V398" s="29"/>
    </row>
    <row r="399">
      <c r="U399" s="29"/>
      <c r="V399" s="29"/>
    </row>
    <row r="400">
      <c r="U400" s="29"/>
      <c r="V400" s="29"/>
    </row>
    <row r="401">
      <c r="U401" s="29"/>
      <c r="V401" s="29"/>
    </row>
    <row r="402">
      <c r="U402" s="29"/>
      <c r="V402" s="29"/>
    </row>
    <row r="403">
      <c r="U403" s="29"/>
      <c r="V403" s="29"/>
    </row>
    <row r="404">
      <c r="U404" s="29"/>
      <c r="V404" s="29"/>
    </row>
    <row r="405">
      <c r="U405" s="29"/>
      <c r="V405" s="29"/>
    </row>
    <row r="406">
      <c r="U406" s="29"/>
      <c r="V406" s="29"/>
    </row>
    <row r="407">
      <c r="U407" s="29"/>
      <c r="V407" s="29"/>
    </row>
    <row r="408">
      <c r="U408" s="29"/>
      <c r="V408" s="29"/>
    </row>
    <row r="409">
      <c r="U409" s="29"/>
      <c r="V409" s="29"/>
    </row>
    <row r="410">
      <c r="U410" s="29"/>
      <c r="V410" s="29"/>
    </row>
    <row r="411">
      <c r="U411" s="29"/>
      <c r="V411" s="29"/>
    </row>
    <row r="412">
      <c r="U412" s="29"/>
      <c r="V412" s="29"/>
    </row>
    <row r="413">
      <c r="U413" s="29"/>
      <c r="V413" s="29"/>
    </row>
    <row r="414">
      <c r="U414" s="29"/>
      <c r="V414" s="29"/>
    </row>
    <row r="415">
      <c r="U415" s="29"/>
      <c r="V415" s="29"/>
    </row>
    <row r="416">
      <c r="U416" s="29"/>
      <c r="V416" s="29"/>
    </row>
    <row r="417">
      <c r="U417" s="29"/>
      <c r="V417" s="29"/>
    </row>
    <row r="418">
      <c r="U418" s="29"/>
      <c r="V418" s="29"/>
    </row>
    <row r="419">
      <c r="U419" s="29"/>
      <c r="V419" s="29"/>
    </row>
    <row r="420">
      <c r="U420" s="29"/>
      <c r="V420" s="29"/>
    </row>
    <row r="421">
      <c r="U421" s="29"/>
      <c r="V421" s="29"/>
    </row>
    <row r="422">
      <c r="U422" s="29"/>
      <c r="V422" s="29"/>
    </row>
    <row r="423">
      <c r="U423" s="29"/>
      <c r="V423" s="29"/>
    </row>
    <row r="424">
      <c r="U424" s="29"/>
      <c r="V424" s="29"/>
    </row>
    <row r="425">
      <c r="U425" s="29"/>
      <c r="V425" s="29"/>
    </row>
    <row r="426">
      <c r="U426" s="29"/>
      <c r="V426" s="29"/>
    </row>
    <row r="427">
      <c r="U427" s="29"/>
      <c r="V427" s="29"/>
    </row>
    <row r="428">
      <c r="U428" s="29"/>
      <c r="V428" s="29"/>
    </row>
    <row r="429">
      <c r="U429" s="29"/>
      <c r="V429" s="29"/>
    </row>
    <row r="430">
      <c r="U430" s="29"/>
      <c r="V430" s="29"/>
    </row>
    <row r="431">
      <c r="U431" s="29"/>
      <c r="V431" s="29"/>
    </row>
    <row r="432">
      <c r="U432" s="29"/>
      <c r="V432" s="29"/>
    </row>
    <row r="433">
      <c r="U433" s="29"/>
      <c r="V433" s="29"/>
    </row>
    <row r="434">
      <c r="U434" s="29"/>
      <c r="V434" s="29"/>
    </row>
    <row r="435">
      <c r="U435" s="29"/>
      <c r="V435" s="29"/>
    </row>
    <row r="436">
      <c r="U436" s="29"/>
      <c r="V436" s="29"/>
    </row>
    <row r="437">
      <c r="U437" s="29"/>
      <c r="V437" s="29"/>
    </row>
    <row r="438">
      <c r="U438" s="29"/>
      <c r="V438" s="29"/>
    </row>
    <row r="439">
      <c r="U439" s="29"/>
      <c r="V439" s="29"/>
    </row>
    <row r="440">
      <c r="U440" s="29"/>
      <c r="V440" s="29"/>
    </row>
    <row r="441">
      <c r="U441" s="29"/>
      <c r="V441" s="29"/>
    </row>
    <row r="442">
      <c r="U442" s="29"/>
      <c r="V442" s="29"/>
    </row>
    <row r="443">
      <c r="U443" s="29"/>
      <c r="V443" s="29"/>
    </row>
    <row r="444">
      <c r="U444" s="29"/>
      <c r="V444" s="29"/>
    </row>
    <row r="445">
      <c r="U445" s="29"/>
      <c r="V445" s="29"/>
    </row>
    <row r="446">
      <c r="U446" s="29"/>
      <c r="V446" s="29"/>
    </row>
    <row r="447">
      <c r="U447" s="29"/>
      <c r="V447" s="29"/>
    </row>
    <row r="448">
      <c r="U448" s="29"/>
      <c r="V448" s="29"/>
    </row>
    <row r="449">
      <c r="U449" s="29"/>
      <c r="V449" s="29"/>
    </row>
    <row r="450">
      <c r="U450" s="29"/>
      <c r="V450" s="29"/>
    </row>
    <row r="451">
      <c r="U451" s="29"/>
      <c r="V451" s="29"/>
    </row>
    <row r="452">
      <c r="U452" s="29"/>
      <c r="V452" s="29"/>
    </row>
    <row r="453">
      <c r="U453" s="29"/>
      <c r="V453" s="29"/>
    </row>
    <row r="454">
      <c r="U454" s="29"/>
      <c r="V454" s="29"/>
    </row>
    <row r="455">
      <c r="U455" s="29"/>
      <c r="V455" s="29"/>
    </row>
    <row r="456">
      <c r="U456" s="29"/>
      <c r="V456" s="29"/>
    </row>
    <row r="457">
      <c r="U457" s="29"/>
      <c r="V457" s="29"/>
    </row>
    <row r="458">
      <c r="U458" s="29"/>
      <c r="V458" s="29"/>
    </row>
    <row r="459">
      <c r="U459" s="29"/>
      <c r="V459" s="29"/>
    </row>
    <row r="460">
      <c r="U460" s="29"/>
      <c r="V460" s="29"/>
    </row>
    <row r="461">
      <c r="U461" s="29"/>
      <c r="V461" s="29"/>
    </row>
    <row r="462">
      <c r="U462" s="29"/>
      <c r="V462" s="29"/>
    </row>
    <row r="463">
      <c r="U463" s="29"/>
      <c r="V463" s="29"/>
    </row>
    <row r="464">
      <c r="U464" s="29"/>
      <c r="V464" s="29"/>
    </row>
    <row r="465">
      <c r="U465" s="29"/>
      <c r="V465" s="29"/>
    </row>
    <row r="466">
      <c r="U466" s="29"/>
      <c r="V466" s="29"/>
    </row>
    <row r="467">
      <c r="U467" s="29"/>
      <c r="V467" s="29"/>
    </row>
    <row r="468">
      <c r="U468" s="29"/>
      <c r="V468" s="29"/>
    </row>
    <row r="469">
      <c r="U469" s="29"/>
      <c r="V469" s="29"/>
    </row>
    <row r="470">
      <c r="U470" s="29"/>
      <c r="V470" s="29"/>
    </row>
    <row r="471">
      <c r="U471" s="29"/>
      <c r="V471" s="29"/>
    </row>
    <row r="472">
      <c r="U472" s="29"/>
      <c r="V472" s="29"/>
    </row>
    <row r="473">
      <c r="U473" s="29"/>
      <c r="V473" s="29"/>
    </row>
    <row r="474">
      <c r="U474" s="29"/>
      <c r="V474" s="29"/>
    </row>
    <row r="475">
      <c r="U475" s="29"/>
      <c r="V475" s="29"/>
    </row>
    <row r="476">
      <c r="U476" s="29"/>
      <c r="V476" s="29"/>
    </row>
    <row r="477">
      <c r="U477" s="29"/>
      <c r="V477" s="29"/>
    </row>
    <row r="478">
      <c r="U478" s="29"/>
      <c r="V478" s="29"/>
    </row>
    <row r="479">
      <c r="U479" s="29"/>
      <c r="V479" s="29"/>
    </row>
    <row r="480">
      <c r="U480" s="29"/>
      <c r="V480" s="29"/>
    </row>
    <row r="481">
      <c r="U481" s="29"/>
      <c r="V481" s="29"/>
    </row>
    <row r="482">
      <c r="U482" s="29"/>
      <c r="V482" s="29"/>
    </row>
    <row r="483">
      <c r="U483" s="29"/>
      <c r="V483" s="29"/>
    </row>
    <row r="484">
      <c r="U484" s="29"/>
      <c r="V484" s="29"/>
    </row>
    <row r="485">
      <c r="U485" s="29"/>
      <c r="V485" s="29"/>
    </row>
    <row r="486">
      <c r="U486" s="29"/>
      <c r="V486" s="29"/>
    </row>
    <row r="487">
      <c r="U487" s="29"/>
      <c r="V487" s="29"/>
    </row>
    <row r="488">
      <c r="U488" s="29"/>
      <c r="V488" s="29"/>
    </row>
    <row r="489">
      <c r="U489" s="29"/>
      <c r="V489" s="29"/>
    </row>
    <row r="490">
      <c r="U490" s="29"/>
      <c r="V490" s="29"/>
    </row>
    <row r="491">
      <c r="U491" s="29"/>
      <c r="V491" s="29"/>
    </row>
    <row r="492">
      <c r="U492" s="29"/>
      <c r="V492" s="29"/>
    </row>
    <row r="493">
      <c r="U493" s="29"/>
      <c r="V493" s="29"/>
    </row>
    <row r="494">
      <c r="U494" s="29"/>
      <c r="V494" s="29"/>
    </row>
    <row r="495">
      <c r="U495" s="29"/>
      <c r="V495" s="29"/>
    </row>
    <row r="496">
      <c r="U496" s="29"/>
      <c r="V496" s="29"/>
    </row>
    <row r="497">
      <c r="U497" s="29"/>
      <c r="V497" s="29"/>
    </row>
    <row r="498">
      <c r="U498" s="29"/>
      <c r="V498" s="29"/>
    </row>
    <row r="499">
      <c r="U499" s="29"/>
      <c r="V499" s="29"/>
    </row>
    <row r="500">
      <c r="U500" s="29"/>
      <c r="V500" s="29"/>
    </row>
    <row r="501">
      <c r="U501" s="29"/>
      <c r="V501" s="29"/>
    </row>
    <row r="502">
      <c r="U502" s="29"/>
      <c r="V502" s="29"/>
    </row>
    <row r="503">
      <c r="U503" s="29"/>
      <c r="V503" s="29"/>
    </row>
    <row r="504">
      <c r="U504" s="29"/>
      <c r="V504" s="29"/>
    </row>
    <row r="505">
      <c r="U505" s="29"/>
      <c r="V505" s="29"/>
    </row>
    <row r="506">
      <c r="U506" s="29"/>
      <c r="V506" s="29"/>
    </row>
    <row r="507">
      <c r="U507" s="29"/>
      <c r="V507" s="29"/>
    </row>
    <row r="508">
      <c r="U508" s="29"/>
      <c r="V508" s="29"/>
    </row>
    <row r="509">
      <c r="U509" s="29"/>
      <c r="V509" s="29"/>
    </row>
    <row r="510">
      <c r="U510" s="29"/>
      <c r="V510" s="29"/>
    </row>
    <row r="511">
      <c r="U511" s="29"/>
      <c r="V511" s="29"/>
    </row>
    <row r="512">
      <c r="U512" s="29"/>
      <c r="V512" s="29"/>
    </row>
    <row r="513">
      <c r="U513" s="29"/>
      <c r="V513" s="29"/>
    </row>
    <row r="514">
      <c r="U514" s="29"/>
      <c r="V514" s="29"/>
    </row>
    <row r="515">
      <c r="U515" s="29"/>
      <c r="V515" s="29"/>
    </row>
    <row r="516">
      <c r="U516" s="29"/>
      <c r="V516" s="29"/>
    </row>
    <row r="517">
      <c r="U517" s="29"/>
      <c r="V517" s="29"/>
    </row>
    <row r="518">
      <c r="U518" s="29"/>
      <c r="V518" s="29"/>
    </row>
    <row r="519">
      <c r="U519" s="29"/>
      <c r="V519" s="29"/>
    </row>
    <row r="520">
      <c r="U520" s="29"/>
      <c r="V520" s="29"/>
    </row>
    <row r="521">
      <c r="U521" s="29"/>
      <c r="V521" s="29"/>
    </row>
    <row r="522">
      <c r="U522" s="29"/>
      <c r="V522" s="29"/>
    </row>
    <row r="523">
      <c r="U523" s="29"/>
      <c r="V523" s="29"/>
    </row>
    <row r="524">
      <c r="U524" s="29"/>
      <c r="V524" s="29"/>
    </row>
    <row r="525">
      <c r="U525" s="29"/>
      <c r="V525" s="29"/>
    </row>
    <row r="526">
      <c r="U526" s="29"/>
      <c r="V526" s="29"/>
    </row>
    <row r="527">
      <c r="U527" s="29"/>
      <c r="V527" s="29"/>
    </row>
    <row r="528">
      <c r="U528" s="29"/>
      <c r="V528" s="29"/>
    </row>
    <row r="529">
      <c r="U529" s="29"/>
      <c r="V529" s="29"/>
    </row>
    <row r="530">
      <c r="U530" s="29"/>
      <c r="V530" s="29"/>
    </row>
    <row r="531">
      <c r="U531" s="29"/>
      <c r="V531" s="29"/>
    </row>
    <row r="532">
      <c r="U532" s="29"/>
      <c r="V532" s="29"/>
    </row>
    <row r="533">
      <c r="U533" s="29"/>
      <c r="V533" s="29"/>
    </row>
    <row r="534">
      <c r="U534" s="29"/>
      <c r="V534" s="29"/>
    </row>
    <row r="535">
      <c r="U535" s="29"/>
      <c r="V535" s="29"/>
    </row>
    <row r="536">
      <c r="U536" s="29"/>
      <c r="V536" s="29"/>
    </row>
    <row r="537">
      <c r="U537" s="29"/>
      <c r="V537" s="29"/>
    </row>
    <row r="538">
      <c r="U538" s="29"/>
      <c r="V538" s="29"/>
    </row>
    <row r="539">
      <c r="U539" s="29"/>
      <c r="V539" s="29"/>
    </row>
    <row r="540">
      <c r="U540" s="29"/>
      <c r="V540" s="29"/>
    </row>
    <row r="541">
      <c r="U541" s="29"/>
      <c r="V541" s="29"/>
    </row>
    <row r="542">
      <c r="U542" s="29"/>
      <c r="V542" s="29"/>
    </row>
    <row r="543">
      <c r="U543" s="29"/>
      <c r="V543" s="29"/>
    </row>
    <row r="544">
      <c r="U544" s="29"/>
      <c r="V544" s="29"/>
    </row>
    <row r="545">
      <c r="U545" s="29"/>
      <c r="V545" s="29"/>
    </row>
    <row r="546">
      <c r="U546" s="29"/>
      <c r="V546" s="29"/>
    </row>
    <row r="547">
      <c r="U547" s="29"/>
      <c r="V547" s="29"/>
    </row>
    <row r="548">
      <c r="U548" s="29"/>
      <c r="V548" s="29"/>
    </row>
    <row r="549">
      <c r="U549" s="29"/>
      <c r="V549" s="29"/>
    </row>
    <row r="550">
      <c r="U550" s="29"/>
      <c r="V550" s="29"/>
    </row>
    <row r="551">
      <c r="U551" s="29"/>
      <c r="V551" s="29"/>
    </row>
    <row r="552">
      <c r="U552" s="29"/>
      <c r="V552" s="29"/>
    </row>
    <row r="553">
      <c r="U553" s="29"/>
      <c r="V553" s="29"/>
    </row>
    <row r="554">
      <c r="U554" s="29"/>
      <c r="V554" s="29"/>
    </row>
    <row r="555">
      <c r="U555" s="29"/>
      <c r="V555" s="29"/>
    </row>
    <row r="556">
      <c r="U556" s="29"/>
      <c r="V556" s="29"/>
    </row>
    <row r="557">
      <c r="U557" s="29"/>
      <c r="V557" s="29"/>
    </row>
    <row r="558">
      <c r="U558" s="29"/>
      <c r="V558" s="29"/>
    </row>
    <row r="559">
      <c r="U559" s="29"/>
      <c r="V559" s="29"/>
    </row>
    <row r="560">
      <c r="U560" s="29"/>
      <c r="V560" s="29"/>
    </row>
    <row r="561">
      <c r="U561" s="29"/>
      <c r="V561" s="29"/>
    </row>
    <row r="562">
      <c r="U562" s="29"/>
      <c r="V562" s="29"/>
    </row>
    <row r="563">
      <c r="U563" s="29"/>
      <c r="V563" s="29"/>
    </row>
    <row r="564">
      <c r="U564" s="29"/>
      <c r="V564" s="29"/>
    </row>
    <row r="565">
      <c r="U565" s="29"/>
      <c r="V565" s="29"/>
    </row>
    <row r="566">
      <c r="U566" s="29"/>
      <c r="V566" s="29"/>
    </row>
    <row r="567">
      <c r="U567" s="29"/>
      <c r="V567" s="29"/>
    </row>
    <row r="568">
      <c r="U568" s="29"/>
      <c r="V568" s="29"/>
    </row>
    <row r="569">
      <c r="U569" s="29"/>
      <c r="V569" s="29"/>
    </row>
    <row r="570">
      <c r="U570" s="29"/>
      <c r="V570" s="29"/>
    </row>
    <row r="571">
      <c r="U571" s="29"/>
      <c r="V571" s="29"/>
    </row>
    <row r="572">
      <c r="U572" s="29"/>
      <c r="V572" s="29"/>
    </row>
    <row r="573">
      <c r="U573" s="29"/>
      <c r="V573" s="29"/>
    </row>
    <row r="574">
      <c r="U574" s="29"/>
      <c r="V574" s="29"/>
    </row>
    <row r="575">
      <c r="U575" s="29"/>
      <c r="V575" s="29"/>
    </row>
    <row r="576">
      <c r="U576" s="29"/>
      <c r="V576" s="29"/>
    </row>
    <row r="577">
      <c r="U577" s="29"/>
      <c r="V577" s="29"/>
    </row>
    <row r="578">
      <c r="U578" s="29"/>
      <c r="V578" s="29"/>
    </row>
    <row r="579">
      <c r="U579" s="29"/>
      <c r="V579" s="29"/>
    </row>
    <row r="580">
      <c r="U580" s="29"/>
      <c r="V580" s="29"/>
    </row>
    <row r="581">
      <c r="U581" s="29"/>
      <c r="V581" s="29"/>
    </row>
    <row r="582">
      <c r="U582" s="29"/>
      <c r="V582" s="29"/>
    </row>
    <row r="583">
      <c r="U583" s="29"/>
      <c r="V583" s="29"/>
    </row>
    <row r="584">
      <c r="U584" s="29"/>
      <c r="V584" s="29"/>
    </row>
    <row r="585">
      <c r="U585" s="29"/>
      <c r="V585" s="29"/>
    </row>
    <row r="586">
      <c r="U586" s="29"/>
      <c r="V586" s="29"/>
    </row>
    <row r="587">
      <c r="U587" s="29"/>
      <c r="V587" s="29"/>
    </row>
    <row r="588">
      <c r="U588" s="29"/>
      <c r="V588" s="29"/>
    </row>
    <row r="589">
      <c r="U589" s="29"/>
      <c r="V589" s="29"/>
    </row>
    <row r="590">
      <c r="U590" s="29"/>
      <c r="V590" s="29"/>
    </row>
    <row r="591">
      <c r="U591" s="29"/>
      <c r="V591" s="29"/>
    </row>
    <row r="592">
      <c r="U592" s="29"/>
      <c r="V592" s="29"/>
    </row>
    <row r="593">
      <c r="U593" s="29"/>
      <c r="V593" s="29"/>
    </row>
    <row r="594">
      <c r="U594" s="29"/>
      <c r="V594" s="29"/>
    </row>
    <row r="595">
      <c r="U595" s="29"/>
      <c r="V595" s="29"/>
    </row>
    <row r="596">
      <c r="U596" s="29"/>
      <c r="V596" s="29"/>
    </row>
    <row r="597">
      <c r="U597" s="29"/>
      <c r="V597" s="29"/>
    </row>
    <row r="598">
      <c r="U598" s="29"/>
      <c r="V598" s="29"/>
    </row>
    <row r="599">
      <c r="U599" s="29"/>
      <c r="V599" s="29"/>
    </row>
    <row r="600">
      <c r="U600" s="29"/>
      <c r="V600" s="29"/>
    </row>
    <row r="601">
      <c r="U601" s="29"/>
      <c r="V601" s="29"/>
    </row>
    <row r="602">
      <c r="U602" s="29"/>
      <c r="V602" s="29"/>
    </row>
    <row r="603">
      <c r="U603" s="29"/>
      <c r="V603" s="29"/>
    </row>
    <row r="604">
      <c r="U604" s="29"/>
      <c r="V604" s="29"/>
    </row>
    <row r="605">
      <c r="U605" s="29"/>
      <c r="V605" s="29"/>
    </row>
    <row r="606">
      <c r="U606" s="29"/>
      <c r="V606" s="29"/>
    </row>
    <row r="607">
      <c r="U607" s="29"/>
      <c r="V607" s="29"/>
    </row>
    <row r="608">
      <c r="U608" s="29"/>
      <c r="V608" s="29"/>
    </row>
    <row r="609">
      <c r="U609" s="29"/>
      <c r="V609" s="29"/>
    </row>
    <row r="610">
      <c r="U610" s="29"/>
      <c r="V610" s="29"/>
    </row>
    <row r="611">
      <c r="U611" s="29"/>
      <c r="V611" s="29"/>
    </row>
    <row r="612">
      <c r="U612" s="29"/>
      <c r="V612" s="29"/>
    </row>
    <row r="613">
      <c r="U613" s="29"/>
      <c r="V613" s="29"/>
    </row>
    <row r="614">
      <c r="U614" s="29"/>
      <c r="V614" s="29"/>
    </row>
    <row r="615">
      <c r="U615" s="29"/>
      <c r="V615" s="29"/>
    </row>
    <row r="616">
      <c r="U616" s="29"/>
      <c r="V616" s="29"/>
    </row>
    <row r="617">
      <c r="U617" s="29"/>
      <c r="V617" s="29"/>
    </row>
    <row r="618">
      <c r="U618" s="29"/>
      <c r="V618" s="29"/>
    </row>
    <row r="619">
      <c r="U619" s="29"/>
      <c r="V619" s="29"/>
    </row>
    <row r="620">
      <c r="U620" s="29"/>
      <c r="V620" s="29"/>
    </row>
    <row r="621">
      <c r="U621" s="29"/>
      <c r="V621" s="29"/>
    </row>
    <row r="622">
      <c r="U622" s="29"/>
      <c r="V622" s="29"/>
    </row>
    <row r="623">
      <c r="U623" s="29"/>
      <c r="V623" s="29"/>
    </row>
    <row r="624">
      <c r="U624" s="29"/>
      <c r="V624" s="29"/>
    </row>
    <row r="625">
      <c r="U625" s="29"/>
      <c r="V625" s="29"/>
    </row>
    <row r="626">
      <c r="U626" s="29"/>
      <c r="V626" s="29"/>
    </row>
    <row r="627">
      <c r="U627" s="29"/>
      <c r="V627" s="29"/>
    </row>
    <row r="628">
      <c r="U628" s="29"/>
      <c r="V628" s="29"/>
    </row>
    <row r="629">
      <c r="U629" s="29"/>
      <c r="V629" s="29"/>
    </row>
    <row r="630">
      <c r="U630" s="29"/>
      <c r="V630" s="29"/>
    </row>
    <row r="631">
      <c r="U631" s="29"/>
      <c r="V631" s="29"/>
    </row>
    <row r="632">
      <c r="U632" s="29"/>
      <c r="V632" s="29"/>
    </row>
    <row r="633">
      <c r="U633" s="29"/>
      <c r="V633" s="29"/>
    </row>
    <row r="634">
      <c r="U634" s="29"/>
      <c r="V634" s="29"/>
    </row>
    <row r="635">
      <c r="U635" s="29"/>
      <c r="V635" s="29"/>
    </row>
    <row r="636">
      <c r="U636" s="29"/>
      <c r="V636" s="29"/>
    </row>
    <row r="637">
      <c r="U637" s="29"/>
      <c r="V637" s="29"/>
    </row>
    <row r="638">
      <c r="U638" s="29"/>
      <c r="V638" s="29"/>
    </row>
    <row r="639">
      <c r="U639" s="29"/>
      <c r="V639" s="29"/>
    </row>
    <row r="640">
      <c r="U640" s="29"/>
      <c r="V640" s="29"/>
    </row>
    <row r="641">
      <c r="U641" s="29"/>
      <c r="V641" s="29"/>
    </row>
    <row r="642">
      <c r="U642" s="29"/>
      <c r="V642" s="29"/>
    </row>
    <row r="643">
      <c r="U643" s="29"/>
      <c r="V643" s="29"/>
    </row>
    <row r="644">
      <c r="U644" s="29"/>
      <c r="V644" s="29"/>
    </row>
    <row r="645">
      <c r="U645" s="29"/>
      <c r="V645" s="29"/>
    </row>
    <row r="646">
      <c r="U646" s="29"/>
      <c r="V646" s="29"/>
    </row>
    <row r="647">
      <c r="U647" s="29"/>
      <c r="V647" s="29"/>
    </row>
    <row r="648">
      <c r="U648" s="29"/>
      <c r="V648" s="29"/>
    </row>
    <row r="649">
      <c r="U649" s="29"/>
      <c r="V649" s="29"/>
    </row>
    <row r="650">
      <c r="U650" s="29"/>
      <c r="V650" s="29"/>
    </row>
    <row r="651">
      <c r="U651" s="29"/>
      <c r="V651" s="29"/>
    </row>
    <row r="652">
      <c r="U652" s="29"/>
      <c r="V652" s="29"/>
    </row>
    <row r="653">
      <c r="U653" s="29"/>
      <c r="V653" s="29"/>
    </row>
    <row r="654">
      <c r="U654" s="29"/>
      <c r="V654" s="29"/>
    </row>
    <row r="655">
      <c r="U655" s="29"/>
      <c r="V655" s="29"/>
    </row>
    <row r="656">
      <c r="U656" s="29"/>
      <c r="V656" s="29"/>
    </row>
    <row r="657">
      <c r="U657" s="29"/>
      <c r="V657" s="29"/>
    </row>
    <row r="658">
      <c r="U658" s="29"/>
      <c r="V658" s="29"/>
    </row>
    <row r="659">
      <c r="U659" s="29"/>
      <c r="V659" s="29"/>
    </row>
    <row r="660">
      <c r="U660" s="29"/>
      <c r="V660" s="29"/>
    </row>
    <row r="661">
      <c r="U661" s="29"/>
      <c r="V661" s="29"/>
    </row>
    <row r="662">
      <c r="U662" s="29"/>
      <c r="V662" s="29"/>
    </row>
    <row r="663">
      <c r="U663" s="29"/>
      <c r="V663" s="29"/>
    </row>
    <row r="664">
      <c r="U664" s="29"/>
      <c r="V664" s="29"/>
    </row>
    <row r="665">
      <c r="U665" s="29"/>
      <c r="V665" s="29"/>
    </row>
    <row r="666">
      <c r="U666" s="29"/>
      <c r="V666" s="29"/>
    </row>
    <row r="667">
      <c r="U667" s="29"/>
      <c r="V667" s="29"/>
    </row>
    <row r="668">
      <c r="U668" s="29"/>
      <c r="V668" s="29"/>
    </row>
    <row r="669">
      <c r="U669" s="29"/>
      <c r="V669" s="29"/>
    </row>
    <row r="670">
      <c r="U670" s="29"/>
      <c r="V670" s="29"/>
    </row>
    <row r="671">
      <c r="U671" s="29"/>
      <c r="V671" s="29"/>
    </row>
    <row r="672">
      <c r="U672" s="29"/>
      <c r="V672" s="29"/>
    </row>
    <row r="673">
      <c r="U673" s="29"/>
      <c r="V673" s="29"/>
    </row>
    <row r="674">
      <c r="U674" s="29"/>
      <c r="V674" s="29"/>
    </row>
    <row r="675">
      <c r="U675" s="29"/>
      <c r="V675" s="29"/>
    </row>
    <row r="676">
      <c r="U676" s="29"/>
      <c r="V676" s="29"/>
    </row>
    <row r="677">
      <c r="U677" s="29"/>
      <c r="V677" s="29"/>
    </row>
    <row r="678">
      <c r="U678" s="29"/>
      <c r="V678" s="29"/>
    </row>
    <row r="679">
      <c r="U679" s="29"/>
      <c r="V679" s="29"/>
    </row>
    <row r="680">
      <c r="U680" s="29"/>
      <c r="V680" s="29"/>
    </row>
    <row r="681">
      <c r="U681" s="29"/>
      <c r="V681" s="29"/>
    </row>
    <row r="682">
      <c r="U682" s="29"/>
      <c r="V682" s="29"/>
    </row>
    <row r="683">
      <c r="U683" s="29"/>
      <c r="V683" s="29"/>
    </row>
    <row r="684">
      <c r="U684" s="29"/>
      <c r="V684" s="29"/>
    </row>
    <row r="685">
      <c r="U685" s="29"/>
      <c r="V685" s="29"/>
    </row>
    <row r="686">
      <c r="U686" s="29"/>
      <c r="V686" s="29"/>
    </row>
    <row r="687">
      <c r="U687" s="29"/>
      <c r="V687" s="29"/>
    </row>
    <row r="688">
      <c r="U688" s="29"/>
      <c r="V688" s="29"/>
    </row>
    <row r="689">
      <c r="U689" s="29"/>
      <c r="V689" s="29"/>
    </row>
    <row r="690">
      <c r="U690" s="29"/>
      <c r="V690" s="29"/>
    </row>
    <row r="691">
      <c r="U691" s="29"/>
      <c r="V691" s="29"/>
    </row>
    <row r="692">
      <c r="U692" s="29"/>
      <c r="V692" s="29"/>
    </row>
    <row r="693">
      <c r="U693" s="29"/>
      <c r="V693" s="29"/>
    </row>
    <row r="694">
      <c r="U694" s="29"/>
      <c r="V694" s="29"/>
    </row>
    <row r="695">
      <c r="U695" s="29"/>
      <c r="V695" s="29"/>
    </row>
    <row r="696">
      <c r="U696" s="29"/>
      <c r="V696" s="29"/>
    </row>
    <row r="697">
      <c r="U697" s="29"/>
      <c r="V697" s="29"/>
    </row>
    <row r="698">
      <c r="U698" s="29"/>
      <c r="V698" s="29"/>
    </row>
    <row r="699">
      <c r="U699" s="29"/>
      <c r="V699" s="29"/>
    </row>
    <row r="700">
      <c r="U700" s="29"/>
      <c r="V700" s="29"/>
    </row>
    <row r="701">
      <c r="U701" s="29"/>
      <c r="V701" s="29"/>
    </row>
    <row r="702">
      <c r="U702" s="29"/>
      <c r="V702" s="29"/>
    </row>
    <row r="703">
      <c r="U703" s="29"/>
      <c r="V703" s="29"/>
    </row>
    <row r="704">
      <c r="U704" s="29"/>
      <c r="V704" s="29"/>
    </row>
    <row r="705">
      <c r="U705" s="29"/>
      <c r="V705" s="29"/>
    </row>
    <row r="706">
      <c r="U706" s="29"/>
      <c r="V706" s="29"/>
    </row>
    <row r="707">
      <c r="U707" s="29"/>
      <c r="V707" s="29"/>
    </row>
    <row r="708">
      <c r="U708" s="29"/>
      <c r="V708" s="29"/>
    </row>
    <row r="709">
      <c r="U709" s="29"/>
      <c r="V709" s="29"/>
    </row>
    <row r="710">
      <c r="U710" s="29"/>
      <c r="V710" s="29"/>
    </row>
    <row r="711">
      <c r="U711" s="29"/>
      <c r="V711" s="29"/>
    </row>
    <row r="712">
      <c r="U712" s="29"/>
      <c r="V712" s="29"/>
    </row>
    <row r="713">
      <c r="U713" s="29"/>
      <c r="V713" s="29"/>
    </row>
    <row r="714">
      <c r="U714" s="29"/>
      <c r="V714" s="29"/>
    </row>
    <row r="715">
      <c r="U715" s="29"/>
      <c r="V715" s="29"/>
    </row>
    <row r="716">
      <c r="U716" s="29"/>
      <c r="V716" s="29"/>
    </row>
    <row r="717">
      <c r="U717" s="29"/>
      <c r="V717" s="29"/>
    </row>
    <row r="718">
      <c r="U718" s="29"/>
      <c r="V718" s="29"/>
    </row>
    <row r="719">
      <c r="U719" s="29"/>
      <c r="V719" s="29"/>
    </row>
    <row r="720">
      <c r="U720" s="29"/>
      <c r="V720" s="29"/>
    </row>
    <row r="721">
      <c r="U721" s="29"/>
      <c r="V721" s="29"/>
    </row>
    <row r="722">
      <c r="U722" s="29"/>
      <c r="V722" s="29"/>
    </row>
    <row r="723">
      <c r="U723" s="29"/>
      <c r="V723" s="29"/>
    </row>
    <row r="724">
      <c r="U724" s="29"/>
      <c r="V724" s="29"/>
    </row>
    <row r="725">
      <c r="U725" s="29"/>
      <c r="V725" s="29"/>
    </row>
    <row r="726">
      <c r="U726" s="29"/>
      <c r="V726" s="29"/>
    </row>
    <row r="727">
      <c r="U727" s="29"/>
      <c r="V727" s="29"/>
    </row>
    <row r="728">
      <c r="U728" s="29"/>
      <c r="V728" s="29"/>
    </row>
    <row r="729">
      <c r="U729" s="29"/>
      <c r="V729" s="29"/>
    </row>
    <row r="730">
      <c r="U730" s="29"/>
      <c r="V730" s="29"/>
    </row>
    <row r="731">
      <c r="U731" s="29"/>
      <c r="V731" s="29"/>
    </row>
    <row r="732">
      <c r="U732" s="29"/>
      <c r="V732" s="29"/>
    </row>
    <row r="733">
      <c r="U733" s="29"/>
      <c r="V733" s="29"/>
    </row>
    <row r="734">
      <c r="U734" s="29"/>
      <c r="V734" s="29"/>
    </row>
    <row r="735">
      <c r="U735" s="29"/>
      <c r="V735" s="29"/>
    </row>
    <row r="736">
      <c r="U736" s="29"/>
      <c r="V736" s="29"/>
    </row>
    <row r="737">
      <c r="U737" s="29"/>
      <c r="V737" s="29"/>
    </row>
    <row r="738">
      <c r="U738" s="29"/>
      <c r="V738" s="29"/>
    </row>
    <row r="739">
      <c r="U739" s="29"/>
      <c r="V739" s="29"/>
    </row>
    <row r="740">
      <c r="U740" s="29"/>
      <c r="V740" s="29"/>
    </row>
    <row r="741">
      <c r="U741" s="29"/>
      <c r="V741" s="29"/>
    </row>
    <row r="742">
      <c r="U742" s="29"/>
      <c r="V742" s="29"/>
    </row>
    <row r="743">
      <c r="U743" s="29"/>
      <c r="V743" s="29"/>
    </row>
    <row r="744">
      <c r="U744" s="29"/>
      <c r="V744" s="29"/>
    </row>
    <row r="745">
      <c r="U745" s="29"/>
      <c r="V745" s="29"/>
    </row>
    <row r="746">
      <c r="U746" s="29"/>
      <c r="V746" s="29"/>
    </row>
    <row r="747">
      <c r="U747" s="29"/>
      <c r="V747" s="29"/>
    </row>
    <row r="748">
      <c r="U748" s="29"/>
      <c r="V748" s="29"/>
    </row>
    <row r="749">
      <c r="U749" s="29"/>
      <c r="V749" s="29"/>
    </row>
    <row r="750">
      <c r="U750" s="29"/>
      <c r="V750" s="29"/>
    </row>
    <row r="751">
      <c r="U751" s="29"/>
      <c r="V751" s="29"/>
    </row>
    <row r="752">
      <c r="U752" s="29"/>
      <c r="V752" s="29"/>
    </row>
    <row r="753">
      <c r="U753" s="29"/>
      <c r="V753" s="29"/>
    </row>
    <row r="754">
      <c r="U754" s="29"/>
      <c r="V754" s="29"/>
    </row>
    <row r="755">
      <c r="U755" s="29"/>
      <c r="V755" s="29"/>
    </row>
    <row r="756">
      <c r="U756" s="29"/>
      <c r="V756" s="29"/>
    </row>
    <row r="757">
      <c r="U757" s="29"/>
      <c r="V757" s="29"/>
    </row>
    <row r="758">
      <c r="U758" s="29"/>
      <c r="V758" s="29"/>
    </row>
    <row r="759">
      <c r="U759" s="29"/>
      <c r="V759" s="29"/>
    </row>
    <row r="760">
      <c r="U760" s="29"/>
      <c r="V760" s="29"/>
    </row>
    <row r="761">
      <c r="U761" s="29"/>
      <c r="V761" s="29"/>
    </row>
    <row r="762">
      <c r="U762" s="29"/>
      <c r="V762" s="29"/>
    </row>
    <row r="763">
      <c r="U763" s="29"/>
      <c r="V763" s="29"/>
    </row>
    <row r="764">
      <c r="U764" s="29"/>
      <c r="V764" s="29"/>
    </row>
    <row r="765">
      <c r="U765" s="29"/>
      <c r="V765" s="29"/>
    </row>
    <row r="766">
      <c r="U766" s="29"/>
      <c r="V766" s="29"/>
    </row>
    <row r="767">
      <c r="U767" s="29"/>
      <c r="V767" s="29"/>
    </row>
    <row r="768">
      <c r="U768" s="29"/>
      <c r="V768" s="29"/>
    </row>
    <row r="769">
      <c r="U769" s="29"/>
      <c r="V769" s="29"/>
    </row>
    <row r="770">
      <c r="U770" s="29"/>
      <c r="V770" s="29"/>
    </row>
    <row r="771">
      <c r="U771" s="29"/>
      <c r="V771" s="29"/>
    </row>
    <row r="772">
      <c r="U772" s="29"/>
      <c r="V772" s="29"/>
    </row>
    <row r="773">
      <c r="U773" s="29"/>
      <c r="V773" s="29"/>
    </row>
    <row r="774">
      <c r="U774" s="29"/>
      <c r="V774" s="29"/>
    </row>
    <row r="775">
      <c r="U775" s="29"/>
      <c r="V775" s="29"/>
    </row>
    <row r="776">
      <c r="U776" s="29"/>
      <c r="V776" s="29"/>
    </row>
    <row r="777">
      <c r="U777" s="29"/>
      <c r="V777" s="29"/>
    </row>
    <row r="778">
      <c r="U778" s="29"/>
      <c r="V778" s="29"/>
    </row>
    <row r="779">
      <c r="U779" s="29"/>
      <c r="V779" s="29"/>
    </row>
    <row r="780">
      <c r="U780" s="29"/>
      <c r="V780" s="29"/>
    </row>
    <row r="781">
      <c r="U781" s="29"/>
      <c r="V781" s="29"/>
    </row>
    <row r="782">
      <c r="U782" s="29"/>
      <c r="V782" s="29"/>
    </row>
    <row r="783">
      <c r="U783" s="29"/>
      <c r="V783" s="29"/>
    </row>
    <row r="784">
      <c r="U784" s="29"/>
      <c r="V784" s="29"/>
    </row>
    <row r="785">
      <c r="U785" s="29"/>
      <c r="V785" s="29"/>
    </row>
    <row r="786">
      <c r="U786" s="29"/>
      <c r="V786" s="29"/>
    </row>
    <row r="787">
      <c r="U787" s="29"/>
      <c r="V787" s="29"/>
    </row>
    <row r="788">
      <c r="U788" s="29"/>
      <c r="V788" s="29"/>
    </row>
    <row r="789">
      <c r="U789" s="29"/>
      <c r="V789" s="29"/>
    </row>
    <row r="790">
      <c r="U790" s="29"/>
      <c r="V790" s="29"/>
    </row>
    <row r="791">
      <c r="U791" s="29"/>
      <c r="V791" s="29"/>
    </row>
    <row r="792">
      <c r="U792" s="29"/>
      <c r="V792" s="29"/>
    </row>
    <row r="793">
      <c r="U793" s="29"/>
      <c r="V793" s="29"/>
    </row>
    <row r="794">
      <c r="U794" s="29"/>
      <c r="V794" s="29"/>
    </row>
    <row r="795">
      <c r="U795" s="29"/>
      <c r="V795" s="29"/>
    </row>
    <row r="796">
      <c r="U796" s="29"/>
      <c r="V796" s="29"/>
    </row>
    <row r="797">
      <c r="U797" s="29"/>
      <c r="V797" s="29"/>
    </row>
    <row r="798">
      <c r="U798" s="29"/>
      <c r="V798" s="29"/>
    </row>
    <row r="799">
      <c r="U799" s="29"/>
      <c r="V799" s="29"/>
    </row>
    <row r="800">
      <c r="U800" s="29"/>
      <c r="V800" s="29"/>
    </row>
    <row r="801">
      <c r="U801" s="29"/>
      <c r="V801" s="29"/>
    </row>
    <row r="802">
      <c r="U802" s="29"/>
      <c r="V802" s="29"/>
    </row>
    <row r="803">
      <c r="U803" s="29"/>
      <c r="V803" s="29"/>
    </row>
    <row r="804">
      <c r="U804" s="29"/>
      <c r="V804" s="29"/>
    </row>
    <row r="805">
      <c r="U805" s="29"/>
      <c r="V805" s="29"/>
    </row>
    <row r="806">
      <c r="U806" s="29"/>
      <c r="V806" s="29"/>
    </row>
    <row r="807">
      <c r="U807" s="29"/>
      <c r="V807" s="29"/>
    </row>
    <row r="808">
      <c r="U808" s="29"/>
      <c r="V808" s="29"/>
    </row>
    <row r="809">
      <c r="U809" s="29"/>
      <c r="V809" s="29"/>
    </row>
    <row r="810">
      <c r="U810" s="29"/>
      <c r="V810" s="29"/>
    </row>
    <row r="811">
      <c r="U811" s="29"/>
      <c r="V811" s="29"/>
    </row>
    <row r="812">
      <c r="U812" s="29"/>
      <c r="V812" s="29"/>
    </row>
    <row r="813">
      <c r="U813" s="29"/>
      <c r="V813" s="29"/>
    </row>
    <row r="814">
      <c r="U814" s="29"/>
      <c r="V814" s="29"/>
    </row>
    <row r="815">
      <c r="U815" s="29"/>
      <c r="V815" s="29"/>
    </row>
    <row r="816">
      <c r="U816" s="29"/>
      <c r="V816" s="29"/>
    </row>
    <row r="817">
      <c r="U817" s="29"/>
      <c r="V817" s="29"/>
    </row>
    <row r="818">
      <c r="U818" s="29"/>
      <c r="V818" s="29"/>
    </row>
    <row r="819">
      <c r="U819" s="29"/>
      <c r="V819" s="29"/>
    </row>
    <row r="820">
      <c r="U820" s="29"/>
      <c r="V820" s="29"/>
    </row>
    <row r="821">
      <c r="U821" s="29"/>
      <c r="V821" s="29"/>
    </row>
    <row r="822">
      <c r="U822" s="29"/>
      <c r="V822" s="29"/>
    </row>
    <row r="823">
      <c r="U823" s="29"/>
      <c r="V823" s="29"/>
    </row>
    <row r="824">
      <c r="U824" s="29"/>
      <c r="V824" s="29"/>
    </row>
    <row r="825">
      <c r="U825" s="29"/>
      <c r="V825" s="29"/>
    </row>
    <row r="826">
      <c r="U826" s="29"/>
      <c r="V826" s="29"/>
    </row>
    <row r="827">
      <c r="U827" s="29"/>
      <c r="V827" s="29"/>
    </row>
    <row r="828">
      <c r="U828" s="29"/>
      <c r="V828" s="29"/>
    </row>
    <row r="829">
      <c r="U829" s="29"/>
      <c r="V829" s="29"/>
    </row>
    <row r="830">
      <c r="U830" s="29"/>
      <c r="V830" s="29"/>
    </row>
    <row r="831">
      <c r="U831" s="29"/>
      <c r="V831" s="29"/>
    </row>
    <row r="832">
      <c r="U832" s="29"/>
      <c r="V832" s="29"/>
    </row>
    <row r="833">
      <c r="U833" s="29"/>
      <c r="V833" s="29"/>
    </row>
    <row r="834">
      <c r="U834" s="29"/>
      <c r="V834" s="29"/>
    </row>
    <row r="835">
      <c r="U835" s="29"/>
      <c r="V835" s="29"/>
    </row>
    <row r="836">
      <c r="U836" s="29"/>
      <c r="V836" s="29"/>
    </row>
    <row r="837">
      <c r="U837" s="29"/>
      <c r="V837" s="29"/>
    </row>
    <row r="838">
      <c r="U838" s="29"/>
      <c r="V838" s="29"/>
    </row>
    <row r="839">
      <c r="U839" s="29"/>
      <c r="V839" s="29"/>
    </row>
    <row r="840">
      <c r="U840" s="29"/>
      <c r="V840" s="29"/>
    </row>
    <row r="841">
      <c r="U841" s="29"/>
      <c r="V841" s="29"/>
    </row>
    <row r="842">
      <c r="U842" s="29"/>
      <c r="V842" s="29"/>
    </row>
    <row r="843">
      <c r="U843" s="29"/>
      <c r="V843" s="29"/>
    </row>
    <row r="844">
      <c r="U844" s="29"/>
      <c r="V844" s="29"/>
    </row>
    <row r="845">
      <c r="U845" s="29"/>
      <c r="V845" s="29"/>
    </row>
    <row r="846">
      <c r="U846" s="29"/>
      <c r="V846" s="29"/>
    </row>
    <row r="847">
      <c r="U847" s="29"/>
      <c r="V847" s="29"/>
    </row>
    <row r="848">
      <c r="U848" s="29"/>
      <c r="V848" s="29"/>
    </row>
    <row r="849">
      <c r="U849" s="29"/>
      <c r="V849" s="29"/>
    </row>
    <row r="850">
      <c r="U850" s="29"/>
      <c r="V850" s="29"/>
    </row>
    <row r="851">
      <c r="U851" s="29"/>
      <c r="V851" s="29"/>
    </row>
    <row r="852">
      <c r="U852" s="29"/>
      <c r="V852" s="29"/>
    </row>
    <row r="853">
      <c r="U853" s="29"/>
      <c r="V853" s="29"/>
    </row>
    <row r="854">
      <c r="U854" s="29"/>
      <c r="V854" s="29"/>
    </row>
    <row r="855">
      <c r="U855" s="29"/>
      <c r="V855" s="29"/>
    </row>
    <row r="856">
      <c r="U856" s="29"/>
      <c r="V856" s="29"/>
    </row>
    <row r="857">
      <c r="U857" s="29"/>
      <c r="V857" s="29"/>
    </row>
    <row r="858">
      <c r="U858" s="29"/>
      <c r="V858" s="29"/>
    </row>
    <row r="859">
      <c r="U859" s="29"/>
      <c r="V859" s="29"/>
    </row>
    <row r="860">
      <c r="U860" s="29"/>
      <c r="V860" s="29"/>
    </row>
    <row r="861">
      <c r="U861" s="29"/>
      <c r="V861" s="29"/>
    </row>
    <row r="862">
      <c r="U862" s="29"/>
      <c r="V862" s="29"/>
    </row>
    <row r="863">
      <c r="U863" s="29"/>
      <c r="V863" s="29"/>
    </row>
    <row r="864">
      <c r="U864" s="29"/>
      <c r="V864" s="29"/>
    </row>
    <row r="865">
      <c r="U865" s="29"/>
      <c r="V865" s="29"/>
    </row>
    <row r="866">
      <c r="U866" s="29"/>
      <c r="V866" s="29"/>
    </row>
    <row r="867">
      <c r="U867" s="29"/>
      <c r="V867" s="29"/>
    </row>
    <row r="868">
      <c r="U868" s="29"/>
      <c r="V868" s="29"/>
    </row>
    <row r="869">
      <c r="U869" s="29"/>
      <c r="V869" s="29"/>
    </row>
    <row r="870">
      <c r="U870" s="29"/>
      <c r="V870" s="29"/>
    </row>
    <row r="871">
      <c r="U871" s="29"/>
      <c r="V871" s="29"/>
    </row>
    <row r="872">
      <c r="U872" s="29"/>
      <c r="V872" s="29"/>
    </row>
    <row r="873">
      <c r="U873" s="29"/>
      <c r="V873" s="29"/>
    </row>
    <row r="874">
      <c r="U874" s="29"/>
      <c r="V874" s="29"/>
    </row>
    <row r="875">
      <c r="U875" s="29"/>
      <c r="V875" s="29"/>
    </row>
    <row r="876">
      <c r="U876" s="29"/>
      <c r="V876" s="29"/>
    </row>
    <row r="877">
      <c r="U877" s="29"/>
      <c r="V877" s="29"/>
    </row>
    <row r="878">
      <c r="U878" s="29"/>
      <c r="V878" s="29"/>
    </row>
    <row r="879">
      <c r="U879" s="29"/>
      <c r="V879" s="29"/>
    </row>
    <row r="880">
      <c r="U880" s="29"/>
      <c r="V880" s="29"/>
    </row>
    <row r="881">
      <c r="U881" s="29"/>
      <c r="V881" s="29"/>
    </row>
    <row r="882">
      <c r="U882" s="29"/>
      <c r="V882" s="29"/>
    </row>
    <row r="883">
      <c r="U883" s="29"/>
      <c r="V883" s="29"/>
    </row>
    <row r="884">
      <c r="U884" s="29"/>
      <c r="V884" s="29"/>
    </row>
    <row r="885">
      <c r="U885" s="29"/>
      <c r="V885" s="29"/>
    </row>
    <row r="886">
      <c r="U886" s="29"/>
      <c r="V886" s="29"/>
    </row>
    <row r="887">
      <c r="U887" s="29"/>
      <c r="V887" s="29"/>
    </row>
    <row r="888">
      <c r="U888" s="29"/>
      <c r="V888" s="29"/>
    </row>
    <row r="889">
      <c r="U889" s="29"/>
      <c r="V889" s="29"/>
    </row>
    <row r="890">
      <c r="U890" s="29"/>
      <c r="V890" s="29"/>
    </row>
    <row r="891">
      <c r="U891" s="29"/>
      <c r="V891" s="29"/>
    </row>
    <row r="892">
      <c r="U892" s="29"/>
      <c r="V892" s="29"/>
    </row>
    <row r="893">
      <c r="U893" s="29"/>
      <c r="V893" s="29"/>
    </row>
    <row r="894">
      <c r="U894" s="29"/>
      <c r="V894" s="29"/>
    </row>
    <row r="895">
      <c r="U895" s="29"/>
      <c r="V895" s="29"/>
    </row>
    <row r="896">
      <c r="U896" s="29"/>
      <c r="V896" s="29"/>
    </row>
    <row r="897">
      <c r="U897" s="29"/>
      <c r="V897" s="29"/>
    </row>
    <row r="898">
      <c r="U898" s="29"/>
      <c r="V898" s="29"/>
    </row>
    <row r="899">
      <c r="U899" s="29"/>
      <c r="V899" s="29"/>
    </row>
    <row r="900">
      <c r="U900" s="29"/>
      <c r="V900" s="29"/>
    </row>
    <row r="901">
      <c r="U901" s="29"/>
      <c r="V901" s="29"/>
    </row>
    <row r="902">
      <c r="U902" s="29"/>
      <c r="V902" s="29"/>
    </row>
    <row r="903">
      <c r="U903" s="29"/>
      <c r="V903" s="29"/>
    </row>
    <row r="904">
      <c r="U904" s="29"/>
      <c r="V904" s="29"/>
    </row>
    <row r="905">
      <c r="U905" s="29"/>
      <c r="V905" s="29"/>
    </row>
    <row r="906">
      <c r="U906" s="29"/>
      <c r="V906" s="29"/>
    </row>
    <row r="907">
      <c r="U907" s="29"/>
      <c r="V907" s="29"/>
    </row>
    <row r="908">
      <c r="U908" s="29"/>
      <c r="V908" s="29"/>
    </row>
    <row r="909">
      <c r="U909" s="29"/>
      <c r="V909" s="29"/>
    </row>
    <row r="910">
      <c r="U910" s="29"/>
      <c r="V910" s="29"/>
    </row>
    <row r="911">
      <c r="U911" s="29"/>
      <c r="V911" s="29"/>
    </row>
    <row r="912">
      <c r="U912" s="29"/>
      <c r="V912" s="29"/>
    </row>
    <row r="913">
      <c r="U913" s="29"/>
      <c r="V913" s="29"/>
    </row>
    <row r="914">
      <c r="U914" s="29"/>
      <c r="V914" s="29"/>
    </row>
    <row r="915">
      <c r="U915" s="29"/>
      <c r="V915" s="29"/>
    </row>
    <row r="916">
      <c r="U916" s="29"/>
      <c r="V916" s="29"/>
    </row>
    <row r="917">
      <c r="U917" s="29"/>
      <c r="V917" s="29"/>
    </row>
    <row r="918">
      <c r="U918" s="29"/>
      <c r="V918" s="29"/>
    </row>
    <row r="919">
      <c r="U919" s="29"/>
      <c r="V919" s="29"/>
    </row>
    <row r="920">
      <c r="U920" s="29"/>
      <c r="V920" s="29"/>
    </row>
    <row r="921">
      <c r="U921" s="29"/>
      <c r="V921" s="29"/>
    </row>
    <row r="922">
      <c r="U922" s="29"/>
      <c r="V922" s="29"/>
    </row>
    <row r="923">
      <c r="U923" s="29"/>
      <c r="V923" s="29"/>
    </row>
    <row r="924">
      <c r="U924" s="29"/>
      <c r="V924" s="29"/>
    </row>
    <row r="925">
      <c r="U925" s="29"/>
      <c r="V925" s="29"/>
    </row>
    <row r="926">
      <c r="U926" s="29"/>
      <c r="V926" s="29"/>
    </row>
    <row r="927">
      <c r="U927" s="29"/>
      <c r="V927" s="29"/>
    </row>
    <row r="928">
      <c r="U928" s="29"/>
      <c r="V928" s="29"/>
    </row>
    <row r="929">
      <c r="U929" s="29"/>
      <c r="V929" s="29"/>
    </row>
    <row r="930">
      <c r="U930" s="29"/>
      <c r="V930" s="29"/>
    </row>
    <row r="931">
      <c r="U931" s="29"/>
      <c r="V931" s="29"/>
    </row>
    <row r="932">
      <c r="U932" s="29"/>
      <c r="V932" s="29"/>
    </row>
    <row r="933">
      <c r="U933" s="29"/>
      <c r="V933" s="29"/>
    </row>
    <row r="934">
      <c r="U934" s="29"/>
      <c r="V934" s="29"/>
    </row>
    <row r="935">
      <c r="U935" s="29"/>
      <c r="V935" s="29"/>
    </row>
    <row r="936">
      <c r="U936" s="29"/>
      <c r="V936" s="29"/>
    </row>
    <row r="937">
      <c r="U937" s="29"/>
      <c r="V937" s="29"/>
    </row>
    <row r="938">
      <c r="U938" s="29"/>
      <c r="V938" s="29"/>
    </row>
    <row r="939">
      <c r="U939" s="29"/>
      <c r="V939" s="29"/>
    </row>
    <row r="940">
      <c r="U940" s="29"/>
      <c r="V940" s="29"/>
    </row>
    <row r="941">
      <c r="U941" s="29"/>
      <c r="V941" s="29"/>
    </row>
    <row r="942">
      <c r="U942" s="29"/>
      <c r="V942" s="29"/>
    </row>
    <row r="943">
      <c r="U943" s="29"/>
      <c r="V943" s="29"/>
    </row>
    <row r="944">
      <c r="U944" s="29"/>
      <c r="V944" s="29"/>
    </row>
    <row r="945">
      <c r="U945" s="29"/>
      <c r="V945" s="29"/>
    </row>
    <row r="946">
      <c r="U946" s="29"/>
      <c r="V946" s="29"/>
    </row>
    <row r="947">
      <c r="U947" s="29"/>
      <c r="V947" s="29"/>
    </row>
    <row r="948">
      <c r="U948" s="29"/>
      <c r="V948" s="29"/>
    </row>
    <row r="949">
      <c r="U949" s="29"/>
      <c r="V949" s="29"/>
    </row>
    <row r="950">
      <c r="U950" s="29"/>
      <c r="V950" s="29"/>
    </row>
    <row r="951">
      <c r="U951" s="29"/>
      <c r="V951" s="29"/>
    </row>
    <row r="952">
      <c r="U952" s="29"/>
      <c r="V952" s="29"/>
    </row>
    <row r="953">
      <c r="U953" s="29"/>
      <c r="V953" s="29"/>
    </row>
    <row r="954">
      <c r="U954" s="29"/>
      <c r="V954" s="29"/>
    </row>
    <row r="955">
      <c r="U955" s="29"/>
      <c r="V955" s="29"/>
    </row>
    <row r="956">
      <c r="U956" s="29"/>
      <c r="V956" s="29"/>
    </row>
    <row r="957">
      <c r="U957" s="29"/>
      <c r="V957" s="29"/>
    </row>
    <row r="958">
      <c r="U958" s="29"/>
      <c r="V958" s="29"/>
    </row>
    <row r="959">
      <c r="U959" s="29"/>
      <c r="V959" s="29"/>
    </row>
    <row r="960">
      <c r="U960" s="29"/>
      <c r="V960" s="29"/>
    </row>
    <row r="961">
      <c r="U961" s="29"/>
      <c r="V961" s="29"/>
    </row>
    <row r="962">
      <c r="U962" s="29"/>
      <c r="V962" s="29"/>
    </row>
    <row r="963">
      <c r="U963" s="29"/>
      <c r="V963" s="29"/>
    </row>
    <row r="964">
      <c r="U964" s="29"/>
      <c r="V964" s="29"/>
    </row>
    <row r="965">
      <c r="U965" s="29"/>
      <c r="V965" s="29"/>
    </row>
    <row r="966">
      <c r="U966" s="29"/>
      <c r="V966" s="29"/>
    </row>
    <row r="967">
      <c r="U967" s="29"/>
      <c r="V967" s="29"/>
    </row>
    <row r="968">
      <c r="U968" s="29"/>
      <c r="V968" s="29"/>
    </row>
    <row r="969">
      <c r="U969" s="29"/>
      <c r="V969" s="29"/>
    </row>
    <row r="970">
      <c r="U970" s="29"/>
      <c r="V970" s="29"/>
    </row>
    <row r="971">
      <c r="U971" s="29"/>
      <c r="V971" s="29"/>
    </row>
    <row r="972">
      <c r="U972" s="29"/>
      <c r="V972" s="29"/>
    </row>
    <row r="973">
      <c r="U973" s="29"/>
      <c r="V973" s="29"/>
    </row>
    <row r="974">
      <c r="U974" s="29"/>
      <c r="V974" s="29"/>
    </row>
    <row r="975">
      <c r="U975" s="29"/>
      <c r="V975" s="29"/>
    </row>
    <row r="976">
      <c r="U976" s="29"/>
      <c r="V976" s="29"/>
    </row>
    <row r="977">
      <c r="U977" s="29"/>
      <c r="V977" s="29"/>
    </row>
    <row r="978">
      <c r="U978" s="29"/>
      <c r="V978" s="29"/>
    </row>
    <row r="979">
      <c r="U979" s="29"/>
      <c r="V979" s="29"/>
    </row>
    <row r="980">
      <c r="U980" s="29"/>
      <c r="V980" s="29"/>
    </row>
    <row r="981">
      <c r="U981" s="29"/>
      <c r="V981" s="29"/>
    </row>
    <row r="982">
      <c r="U982" s="29"/>
      <c r="V982" s="29"/>
    </row>
    <row r="983">
      <c r="U983" s="29"/>
      <c r="V983" s="29"/>
    </row>
    <row r="984">
      <c r="U984" s="29"/>
      <c r="V984" s="29"/>
    </row>
    <row r="985">
      <c r="U985" s="29"/>
      <c r="V985" s="29"/>
    </row>
    <row r="986">
      <c r="U986" s="29"/>
      <c r="V986" s="29"/>
    </row>
    <row r="987">
      <c r="U987" s="29"/>
      <c r="V987" s="29"/>
    </row>
    <row r="988">
      <c r="U988" s="29"/>
      <c r="V988" s="29"/>
    </row>
    <row r="989">
      <c r="U989" s="29"/>
      <c r="V989" s="29"/>
    </row>
    <row r="990">
      <c r="U990" s="29"/>
      <c r="V990" s="29"/>
    </row>
    <row r="991">
      <c r="U991" s="29"/>
      <c r="V991" s="29"/>
    </row>
    <row r="992">
      <c r="U992" s="29"/>
      <c r="V992" s="29"/>
    </row>
    <row r="993">
      <c r="U993" s="29"/>
      <c r="V993" s="29"/>
    </row>
    <row r="994">
      <c r="U994" s="29"/>
      <c r="V994" s="29"/>
    </row>
    <row r="995">
      <c r="U995" s="29"/>
      <c r="V995" s="29"/>
    </row>
    <row r="996">
      <c r="U996" s="29"/>
      <c r="V996" s="29"/>
    </row>
    <row r="997">
      <c r="U997" s="29"/>
      <c r="V997" s="29"/>
    </row>
    <row r="998">
      <c r="U998" s="29"/>
      <c r="V998" s="29"/>
    </row>
    <row r="999">
      <c r="U999" s="29"/>
      <c r="V999" s="29"/>
    </row>
    <row r="1000">
      <c r="U1000" s="29"/>
      <c r="V1000" s="29"/>
    </row>
  </sheetData>
  <autoFilter ref="$A$1:$AA$1000">
    <sortState ref="A1:AA1000">
      <sortCondition descending="1" ref="J1:J1000"/>
    </sortState>
  </autoFil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88</v>
      </c>
      <c r="B1" s="2" t="s">
        <v>91</v>
      </c>
      <c r="C1" s="2" t="s">
        <v>4584</v>
      </c>
      <c r="D1" s="2" t="s">
        <v>30</v>
      </c>
    </row>
    <row r="2">
      <c r="A2" s="2" t="s">
        <v>4512</v>
      </c>
      <c r="B2" s="2" t="s">
        <v>4501</v>
      </c>
      <c r="C2" s="2">
        <v>225.0</v>
      </c>
      <c r="D2" s="2" t="s">
        <v>37</v>
      </c>
    </row>
    <row r="3">
      <c r="A3" s="2" t="s">
        <v>4499</v>
      </c>
      <c r="B3" s="2" t="s">
        <v>4512</v>
      </c>
      <c r="C3" s="2">
        <v>231.0</v>
      </c>
      <c r="D3" s="2" t="s">
        <v>37</v>
      </c>
    </row>
    <row r="4">
      <c r="A4" s="2" t="s">
        <v>4512</v>
      </c>
      <c r="B4" s="2" t="s">
        <v>4585</v>
      </c>
      <c r="C4" s="2">
        <v>91.0</v>
      </c>
      <c r="D4" s="2" t="s">
        <v>37</v>
      </c>
    </row>
    <row r="5">
      <c r="A5" s="2" t="s">
        <v>4512</v>
      </c>
      <c r="B5" s="2" t="s">
        <v>4586</v>
      </c>
      <c r="C5" s="2">
        <v>220.0</v>
      </c>
      <c r="D5" s="2" t="s">
        <v>37</v>
      </c>
    </row>
    <row r="6">
      <c r="A6" s="2" t="s">
        <v>4587</v>
      </c>
      <c r="B6" s="2" t="s">
        <v>4512</v>
      </c>
      <c r="C6" s="2">
        <v>230.0</v>
      </c>
      <c r="D6" s="2" t="s">
        <v>37</v>
      </c>
    </row>
    <row r="7">
      <c r="A7" s="2" t="s">
        <v>4570</v>
      </c>
      <c r="B7" s="2" t="s">
        <v>4512</v>
      </c>
      <c r="C7" s="2">
        <v>381.0</v>
      </c>
      <c r="D7" s="2" t="s">
        <v>4569</v>
      </c>
    </row>
    <row r="8">
      <c r="A8" s="2" t="s">
        <v>4512</v>
      </c>
      <c r="B8" s="2" t="s">
        <v>4588</v>
      </c>
      <c r="C8" s="2">
        <v>178.0</v>
      </c>
      <c r="D8" s="2" t="s">
        <v>4569</v>
      </c>
    </row>
    <row r="9">
      <c r="A9" s="2" t="s">
        <v>4512</v>
      </c>
      <c r="B9" s="2" t="s">
        <v>4589</v>
      </c>
      <c r="C9" s="2">
        <v>309.0</v>
      </c>
      <c r="D9" s="2" t="s">
        <v>4569</v>
      </c>
    </row>
    <row r="10">
      <c r="A10" s="2" t="s">
        <v>4512</v>
      </c>
      <c r="B10" s="2" t="s">
        <v>4590</v>
      </c>
      <c r="C10" s="2">
        <v>159.0</v>
      </c>
      <c r="D10" s="2" t="s">
        <v>4569</v>
      </c>
    </row>
    <row r="11">
      <c r="A11" s="2" t="s">
        <v>4591</v>
      </c>
      <c r="B11" s="2" t="s">
        <v>4512</v>
      </c>
      <c r="C11" s="2">
        <v>197.0</v>
      </c>
      <c r="D11" s="2" t="s">
        <v>4569</v>
      </c>
    </row>
    <row r="12">
      <c r="A12" s="2" t="s">
        <v>4524</v>
      </c>
      <c r="B12" s="2" t="s">
        <v>4534</v>
      </c>
      <c r="C12" s="2">
        <v>186.0</v>
      </c>
      <c r="D12" s="2" t="s">
        <v>4523</v>
      </c>
    </row>
    <row r="13">
      <c r="A13" s="2" t="s">
        <v>4534</v>
      </c>
      <c r="B13" s="2" t="s">
        <v>4525</v>
      </c>
      <c r="C13" s="2">
        <v>160.0</v>
      </c>
      <c r="D13" s="2" t="s">
        <v>4523</v>
      </c>
    </row>
    <row r="14">
      <c r="A14" s="2" t="s">
        <v>4524</v>
      </c>
      <c r="B14" s="2" t="s">
        <v>4592</v>
      </c>
      <c r="C14" s="2">
        <v>146.0</v>
      </c>
      <c r="D14" s="2" t="s">
        <v>4523</v>
      </c>
    </row>
    <row r="15">
      <c r="A15" s="2" t="s">
        <v>4534</v>
      </c>
      <c r="B15" s="2" t="s">
        <v>4593</v>
      </c>
      <c r="C15" s="2">
        <v>176.0</v>
      </c>
      <c r="D15" s="2" t="s">
        <v>4523</v>
      </c>
    </row>
    <row r="16">
      <c r="A16" s="2" t="s">
        <v>4594</v>
      </c>
      <c r="B16" s="2" t="s">
        <v>4524</v>
      </c>
      <c r="C16" s="2">
        <v>124.0</v>
      </c>
      <c r="D16" s="2" t="s">
        <v>4523</v>
      </c>
    </row>
    <row r="17">
      <c r="A17" s="2" t="s">
        <v>4521</v>
      </c>
      <c r="B17" s="2" t="s">
        <v>4595</v>
      </c>
      <c r="C17" s="2">
        <v>208.0</v>
      </c>
      <c r="D17" s="2" t="s">
        <v>4559</v>
      </c>
    </row>
    <row r="18">
      <c r="A18" s="2" t="s">
        <v>4521</v>
      </c>
      <c r="B18" s="2" t="s">
        <v>4596</v>
      </c>
      <c r="C18" s="2">
        <v>256.0</v>
      </c>
      <c r="D18" s="2" t="s">
        <v>4559</v>
      </c>
    </row>
    <row r="19">
      <c r="A19" s="2" t="s">
        <v>4521</v>
      </c>
      <c r="B19" s="2" t="s">
        <v>4597</v>
      </c>
      <c r="C19" s="2">
        <v>138.0</v>
      </c>
      <c r="D19" s="2" t="s">
        <v>4559</v>
      </c>
    </row>
    <row r="20">
      <c r="A20" s="2" t="s">
        <v>4521</v>
      </c>
      <c r="B20" s="2" t="s">
        <v>4560</v>
      </c>
      <c r="C20" s="2">
        <v>319.0</v>
      </c>
      <c r="D20" s="2" t="s">
        <v>4559</v>
      </c>
    </row>
    <row r="21">
      <c r="A21" s="2" t="s">
        <v>4521</v>
      </c>
      <c r="B21" s="2" t="s">
        <v>4598</v>
      </c>
      <c r="C21" s="2">
        <v>238.0</v>
      </c>
      <c r="D21" s="2" t="s">
        <v>4559</v>
      </c>
    </row>
    <row r="22">
      <c r="A22" s="2" t="s">
        <v>4599</v>
      </c>
      <c r="B22" s="2" t="s">
        <v>4600</v>
      </c>
      <c r="C22" s="2">
        <v>185.0</v>
      </c>
      <c r="D22" s="2" t="s">
        <v>59</v>
      </c>
    </row>
    <row r="23">
      <c r="A23" s="2" t="s">
        <v>4521</v>
      </c>
      <c r="B23" s="2" t="s">
        <v>4599</v>
      </c>
      <c r="C23" s="2">
        <v>1038.0</v>
      </c>
      <c r="D23" s="2" t="s">
        <v>59</v>
      </c>
    </row>
    <row r="24">
      <c r="A24" s="2" t="s">
        <v>4599</v>
      </c>
      <c r="B24" s="2" t="s">
        <v>4601</v>
      </c>
      <c r="C24" s="2">
        <v>56.0</v>
      </c>
      <c r="D24" s="2" t="s">
        <v>59</v>
      </c>
    </row>
    <row r="25">
      <c r="A25" s="2" t="s">
        <v>4521</v>
      </c>
      <c r="B25" s="2" t="s">
        <v>4535</v>
      </c>
      <c r="C25" s="2">
        <v>2438.0</v>
      </c>
      <c r="D25" s="2" t="s">
        <v>59</v>
      </c>
    </row>
    <row r="26">
      <c r="A26" s="2" t="s">
        <v>4602</v>
      </c>
      <c r="B26" s="2" t="s">
        <v>4603</v>
      </c>
      <c r="C26" s="2">
        <v>151.0</v>
      </c>
      <c r="D26" s="2" t="s">
        <v>59</v>
      </c>
    </row>
    <row r="27">
      <c r="A27" s="2" t="s">
        <v>4535</v>
      </c>
      <c r="B27" s="2" t="s">
        <v>4603</v>
      </c>
      <c r="C27" s="2">
        <v>84.0</v>
      </c>
      <c r="D27" s="2" t="s">
        <v>4604</v>
      </c>
    </row>
    <row r="28">
      <c r="A28" s="2" t="s">
        <v>4568</v>
      </c>
      <c r="B28" s="2" t="s">
        <v>4603</v>
      </c>
      <c r="C28" s="2">
        <v>77.0</v>
      </c>
      <c r="D28" s="2" t="s">
        <v>4604</v>
      </c>
    </row>
    <row r="29">
      <c r="A29" s="2" t="s">
        <v>4519</v>
      </c>
      <c r="B29" s="2" t="s">
        <v>4603</v>
      </c>
      <c r="C29" s="2">
        <v>90.0</v>
      </c>
      <c r="D29" s="2" t="s">
        <v>4604</v>
      </c>
    </row>
    <row r="30">
      <c r="A30" s="2" t="s">
        <v>4605</v>
      </c>
      <c r="B30" s="2" t="s">
        <v>4603</v>
      </c>
      <c r="C30" s="2">
        <v>57.0</v>
      </c>
      <c r="D30" s="2" t="s">
        <v>4604</v>
      </c>
    </row>
    <row r="31">
      <c r="A31" s="2" t="s">
        <v>4603</v>
      </c>
      <c r="B31" s="2" t="s">
        <v>4510</v>
      </c>
      <c r="C31" s="2">
        <v>133.0</v>
      </c>
      <c r="D31" s="2" t="s">
        <v>4604</v>
      </c>
    </row>
    <row r="32">
      <c r="A32" s="2" t="s">
        <v>4521</v>
      </c>
      <c r="B32" s="2" t="s">
        <v>4501</v>
      </c>
      <c r="C32" s="2">
        <v>764.0</v>
      </c>
      <c r="D32" s="2" t="s">
        <v>4553</v>
      </c>
    </row>
    <row r="33">
      <c r="A33" s="2" t="s">
        <v>4521</v>
      </c>
      <c r="B33" s="2" t="s">
        <v>4554</v>
      </c>
      <c r="C33" s="2">
        <v>481.0</v>
      </c>
      <c r="D33" s="2" t="s">
        <v>4553</v>
      </c>
    </row>
    <row r="34">
      <c r="A34" s="2" t="s">
        <v>4554</v>
      </c>
      <c r="B34" s="2" t="s">
        <v>4501</v>
      </c>
      <c r="C34" s="2">
        <v>283.0</v>
      </c>
      <c r="D34" s="2" t="s">
        <v>4553</v>
      </c>
    </row>
    <row r="35">
      <c r="A35" s="2" t="s">
        <v>4521</v>
      </c>
      <c r="B35" s="2" t="s">
        <v>4606</v>
      </c>
      <c r="C35" s="2">
        <v>341.0</v>
      </c>
      <c r="D35" s="2" t="s">
        <v>4553</v>
      </c>
    </row>
    <row r="36">
      <c r="A36" s="2" t="s">
        <v>4607</v>
      </c>
      <c r="B36" s="2" t="s">
        <v>4501</v>
      </c>
      <c r="C36" s="2">
        <v>530.0</v>
      </c>
      <c r="D36" s="2" t="s">
        <v>4553</v>
      </c>
    </row>
    <row r="37">
      <c r="A37" s="2" t="s">
        <v>4521</v>
      </c>
      <c r="B37" s="2" t="s">
        <v>4583</v>
      </c>
      <c r="C37" s="2">
        <v>196.0</v>
      </c>
      <c r="D37" s="2" t="s">
        <v>4571</v>
      </c>
    </row>
    <row r="38">
      <c r="A38" s="2" t="s">
        <v>4608</v>
      </c>
      <c r="B38" s="2" t="s">
        <v>4501</v>
      </c>
      <c r="C38" s="2">
        <v>114.0</v>
      </c>
      <c r="D38" s="2" t="s">
        <v>4571</v>
      </c>
    </row>
    <row r="39">
      <c r="A39" s="2" t="s">
        <v>4521</v>
      </c>
      <c r="B39" s="2" t="s">
        <v>4609</v>
      </c>
      <c r="C39" s="2">
        <v>122.0</v>
      </c>
      <c r="D39" s="2" t="s">
        <v>4571</v>
      </c>
    </row>
    <row r="40">
      <c r="A40" s="2" t="s">
        <v>4521</v>
      </c>
      <c r="B40" s="2" t="s">
        <v>4610</v>
      </c>
      <c r="C40" s="2">
        <v>319.0</v>
      </c>
      <c r="D40" s="2" t="s">
        <v>4571</v>
      </c>
    </row>
    <row r="41">
      <c r="A41" s="2" t="s">
        <v>4512</v>
      </c>
      <c r="B41" s="2" t="s">
        <v>4501</v>
      </c>
      <c r="C41" s="2">
        <v>225.0</v>
      </c>
      <c r="D41" s="2" t="s">
        <v>4571</v>
      </c>
    </row>
    <row r="42">
      <c r="A42" s="2" t="s">
        <v>4521</v>
      </c>
      <c r="B42" s="2" t="s">
        <v>4611</v>
      </c>
      <c r="C42" s="2">
        <v>202.0</v>
      </c>
      <c r="D42" s="2" t="s">
        <v>4555</v>
      </c>
    </row>
    <row r="43">
      <c r="A43" s="2" t="s">
        <v>4521</v>
      </c>
      <c r="B43" s="2" t="s">
        <v>4612</v>
      </c>
      <c r="C43" s="2">
        <v>162.0</v>
      </c>
      <c r="D43" s="2" t="s">
        <v>4555</v>
      </c>
    </row>
    <row r="44">
      <c r="A44" s="2" t="s">
        <v>4521</v>
      </c>
      <c r="B44" s="2" t="s">
        <v>4556</v>
      </c>
      <c r="C44" s="2">
        <v>258.0</v>
      </c>
      <c r="D44" s="2" t="s">
        <v>4555</v>
      </c>
    </row>
    <row r="45">
      <c r="A45" s="2" t="s">
        <v>4521</v>
      </c>
      <c r="B45" s="2" t="s">
        <v>4613</v>
      </c>
      <c r="C45" s="2">
        <v>104.0</v>
      </c>
      <c r="D45" s="2" t="s">
        <v>4555</v>
      </c>
    </row>
    <row r="46">
      <c r="A46" s="2" t="s">
        <v>4521</v>
      </c>
      <c r="B46" s="2" t="s">
        <v>4614</v>
      </c>
      <c r="C46" s="2">
        <v>83.0</v>
      </c>
      <c r="D46" s="2" t="s">
        <v>4555</v>
      </c>
    </row>
    <row r="47">
      <c r="A47" s="2" t="s">
        <v>4562</v>
      </c>
      <c r="B47" s="2" t="s">
        <v>4501</v>
      </c>
      <c r="C47" s="2">
        <v>306.0</v>
      </c>
      <c r="D47" s="2" t="s">
        <v>4615</v>
      </c>
    </row>
    <row r="48">
      <c r="A48" s="2" t="s">
        <v>4546</v>
      </c>
      <c r="B48" s="2" t="s">
        <v>4562</v>
      </c>
      <c r="C48" s="2">
        <v>173.0</v>
      </c>
      <c r="D48" s="2" t="s">
        <v>4615</v>
      </c>
    </row>
    <row r="49">
      <c r="A49" s="2" t="s">
        <v>4568</v>
      </c>
      <c r="B49" s="2" t="s">
        <v>4501</v>
      </c>
      <c r="C49" s="2">
        <v>109.0</v>
      </c>
      <c r="D49" s="2" t="s">
        <v>4615</v>
      </c>
    </row>
    <row r="50">
      <c r="A50" s="2" t="s">
        <v>4616</v>
      </c>
      <c r="B50" s="2" t="s">
        <v>4562</v>
      </c>
      <c r="C50" s="2">
        <v>84.0</v>
      </c>
      <c r="D50" s="2" t="s">
        <v>4615</v>
      </c>
    </row>
    <row r="51">
      <c r="A51" s="2" t="s">
        <v>4512</v>
      </c>
      <c r="B51" s="2" t="s">
        <v>4568</v>
      </c>
      <c r="C51" s="2">
        <v>334.0</v>
      </c>
      <c r="D51" s="2" t="s">
        <v>4615</v>
      </c>
    </row>
    <row r="52">
      <c r="A52" s="2" t="s">
        <v>4617</v>
      </c>
      <c r="B52" s="2" t="s">
        <v>4521</v>
      </c>
      <c r="C52" s="2">
        <v>129.0</v>
      </c>
      <c r="D52" s="2" t="s">
        <v>4549</v>
      </c>
    </row>
    <row r="53">
      <c r="A53" s="2" t="s">
        <v>4618</v>
      </c>
      <c r="B53" s="2" t="s">
        <v>4544</v>
      </c>
      <c r="C53" s="2">
        <v>183.0</v>
      </c>
      <c r="D53" s="2" t="s">
        <v>4549</v>
      </c>
    </row>
    <row r="54">
      <c r="A54" s="2" t="s">
        <v>4619</v>
      </c>
      <c r="B54" s="2" t="s">
        <v>4544</v>
      </c>
      <c r="C54" s="2">
        <v>406.0</v>
      </c>
      <c r="D54" s="2" t="s">
        <v>4549</v>
      </c>
    </row>
    <row r="55">
      <c r="A55" s="2" t="s">
        <v>4521</v>
      </c>
      <c r="B55" s="2" t="s">
        <v>4618</v>
      </c>
      <c r="C55" s="2">
        <v>751.0</v>
      </c>
      <c r="D55" s="2" t="s">
        <v>4549</v>
      </c>
    </row>
    <row r="56">
      <c r="A56" s="2" t="s">
        <v>4521</v>
      </c>
      <c r="B56" s="2" t="s">
        <v>4619</v>
      </c>
      <c r="C56" s="2">
        <v>528.0</v>
      </c>
      <c r="D56" s="2" t="s">
        <v>4549</v>
      </c>
    </row>
    <row r="57">
      <c r="A57" s="2" t="s">
        <v>4524</v>
      </c>
      <c r="B57" s="2" t="s">
        <v>4534</v>
      </c>
      <c r="C57" s="2">
        <v>187.0</v>
      </c>
      <c r="D57" s="2" t="s">
        <v>46</v>
      </c>
    </row>
    <row r="58">
      <c r="A58" s="2" t="s">
        <v>4533</v>
      </c>
      <c r="B58" s="2" t="s">
        <v>4534</v>
      </c>
      <c r="C58" s="2">
        <v>1377.0</v>
      </c>
      <c r="D58" s="2" t="s">
        <v>46</v>
      </c>
    </row>
    <row r="59">
      <c r="A59" s="2" t="s">
        <v>4533</v>
      </c>
      <c r="B59" s="2" t="s">
        <v>4519</v>
      </c>
      <c r="C59" s="2">
        <v>464.0</v>
      </c>
      <c r="D59" s="2" t="s">
        <v>46</v>
      </c>
    </row>
    <row r="60">
      <c r="A60" s="2" t="s">
        <v>4533</v>
      </c>
      <c r="B60" s="2" t="s">
        <v>4620</v>
      </c>
      <c r="C60" s="2">
        <v>103.0</v>
      </c>
      <c r="D60" s="2" t="s">
        <v>46</v>
      </c>
    </row>
    <row r="61">
      <c r="A61" s="2" t="s">
        <v>4533</v>
      </c>
      <c r="B61" s="2" t="s">
        <v>4524</v>
      </c>
      <c r="C61" s="2">
        <v>1190.0</v>
      </c>
      <c r="D61" s="2" t="s">
        <v>46</v>
      </c>
    </row>
    <row r="62">
      <c r="A62" s="2" t="s">
        <v>4621</v>
      </c>
      <c r="B62" s="2" t="s">
        <v>4544</v>
      </c>
      <c r="C62" s="2">
        <v>354.0</v>
      </c>
      <c r="D62" s="2" t="s">
        <v>49</v>
      </c>
    </row>
    <row r="63">
      <c r="A63" s="2" t="s">
        <v>4512</v>
      </c>
      <c r="B63" s="2" t="s">
        <v>4501</v>
      </c>
      <c r="C63" s="2">
        <v>225.0</v>
      </c>
      <c r="D63" s="2" t="s">
        <v>49</v>
      </c>
    </row>
    <row r="64">
      <c r="A64" s="2" t="s">
        <v>4622</v>
      </c>
      <c r="B64" s="2" t="s">
        <v>4501</v>
      </c>
      <c r="C64" s="2">
        <v>634.0</v>
      </c>
      <c r="D64" s="2" t="s">
        <v>49</v>
      </c>
    </row>
    <row r="65">
      <c r="A65" s="2" t="s">
        <v>4622</v>
      </c>
      <c r="B65" s="2" t="s">
        <v>4512</v>
      </c>
      <c r="C65" s="2">
        <v>859.0</v>
      </c>
      <c r="D65" s="2" t="s">
        <v>49</v>
      </c>
    </row>
    <row r="66">
      <c r="A66" s="2" t="s">
        <v>4608</v>
      </c>
      <c r="B66" s="2" t="s">
        <v>4512</v>
      </c>
      <c r="C66" s="2">
        <v>337.0</v>
      </c>
      <c r="D66" s="2" t="s">
        <v>49</v>
      </c>
    </row>
    <row r="67">
      <c r="A67" s="2" t="s">
        <v>4499</v>
      </c>
      <c r="B67" s="2" t="s">
        <v>4524</v>
      </c>
      <c r="C67" s="2">
        <v>116.0</v>
      </c>
      <c r="D67" s="2" t="s">
        <v>4529</v>
      </c>
    </row>
    <row r="68">
      <c r="A68" s="2" t="s">
        <v>4499</v>
      </c>
      <c r="B68" s="2" t="s">
        <v>4623</v>
      </c>
      <c r="C68" s="2">
        <v>51.0</v>
      </c>
      <c r="D68" s="2" t="s">
        <v>4529</v>
      </c>
    </row>
    <row r="69">
      <c r="A69" s="2" t="s">
        <v>4499</v>
      </c>
      <c r="B69" s="2" t="s">
        <v>4624</v>
      </c>
      <c r="C69" s="2">
        <v>68.0</v>
      </c>
      <c r="D69" s="2" t="s">
        <v>4529</v>
      </c>
    </row>
    <row r="70">
      <c r="A70" s="2" t="s">
        <v>4499</v>
      </c>
      <c r="B70" s="2" t="s">
        <v>4625</v>
      </c>
      <c r="C70" s="2">
        <v>84.0</v>
      </c>
      <c r="D70" s="2" t="s">
        <v>4529</v>
      </c>
    </row>
    <row r="71">
      <c r="A71" s="2" t="s">
        <v>4499</v>
      </c>
      <c r="B71" s="2" t="s">
        <v>4626</v>
      </c>
      <c r="C71" s="2">
        <v>62.0</v>
      </c>
      <c r="D71" s="2" t="s">
        <v>4529</v>
      </c>
    </row>
    <row r="72">
      <c r="A72" s="2" t="s">
        <v>4521</v>
      </c>
      <c r="B72" s="2" t="s">
        <v>4627</v>
      </c>
      <c r="C72" s="2">
        <v>418.0</v>
      </c>
      <c r="D72" s="2" t="s">
        <v>42</v>
      </c>
    </row>
    <row r="73">
      <c r="A73" s="2" t="s">
        <v>4521</v>
      </c>
      <c r="B73" s="2" t="s">
        <v>4534</v>
      </c>
      <c r="C73" s="2">
        <v>2205.0</v>
      </c>
      <c r="D73" s="2" t="s">
        <v>42</v>
      </c>
    </row>
    <row r="74">
      <c r="A74" s="2" t="s">
        <v>4521</v>
      </c>
      <c r="B74" s="2" t="s">
        <v>4628</v>
      </c>
      <c r="C74" s="2">
        <v>281.0</v>
      </c>
      <c r="D74" s="2" t="s">
        <v>42</v>
      </c>
    </row>
    <row r="75">
      <c r="A75" s="2" t="s">
        <v>4629</v>
      </c>
      <c r="B75" s="2" t="s">
        <v>4524</v>
      </c>
      <c r="C75" s="2">
        <v>231.0</v>
      </c>
      <c r="D75" s="2" t="s">
        <v>42</v>
      </c>
    </row>
    <row r="76">
      <c r="A76" s="2" t="s">
        <v>4524</v>
      </c>
      <c r="B76" s="2" t="s">
        <v>4630</v>
      </c>
      <c r="C76" s="2">
        <v>377.0</v>
      </c>
      <c r="D76" s="2" t="s">
        <v>42</v>
      </c>
    </row>
    <row r="77">
      <c r="A77" s="2" t="s">
        <v>4512</v>
      </c>
      <c r="B77" s="2" t="s">
        <v>4588</v>
      </c>
      <c r="C77" s="2">
        <v>178.0</v>
      </c>
      <c r="D77" s="2" t="s">
        <v>4580</v>
      </c>
    </row>
    <row r="78">
      <c r="A78" s="2" t="s">
        <v>4512</v>
      </c>
      <c r="B78" s="2" t="s">
        <v>4581</v>
      </c>
      <c r="C78" s="2">
        <v>241.0</v>
      </c>
      <c r="D78" s="2" t="s">
        <v>4580</v>
      </c>
    </row>
    <row r="79">
      <c r="A79" s="2" t="s">
        <v>4512</v>
      </c>
      <c r="B79" s="2" t="s">
        <v>4590</v>
      </c>
      <c r="C79" s="2">
        <v>159.0</v>
      </c>
      <c r="D79" s="2" t="s">
        <v>4580</v>
      </c>
    </row>
    <row r="80">
      <c r="A80" s="2" t="s">
        <v>4591</v>
      </c>
      <c r="B80" s="2" t="s">
        <v>4512</v>
      </c>
      <c r="C80" s="2">
        <v>197.0</v>
      </c>
      <c r="D80" s="2" t="s">
        <v>4580</v>
      </c>
    </row>
    <row r="81">
      <c r="A81" s="2" t="s">
        <v>4631</v>
      </c>
      <c r="B81" s="2" t="s">
        <v>4512</v>
      </c>
      <c r="C81" s="2">
        <v>232.0</v>
      </c>
      <c r="D81" s="2" t="s">
        <v>4580</v>
      </c>
    </row>
    <row r="82">
      <c r="A82" s="2" t="s">
        <v>4578</v>
      </c>
      <c r="B82" s="2" t="s">
        <v>4579</v>
      </c>
      <c r="C82" s="2">
        <v>206.0</v>
      </c>
      <c r="D82" s="2" t="s">
        <v>4577</v>
      </c>
    </row>
    <row r="83">
      <c r="A83" s="2" t="s">
        <v>4578</v>
      </c>
      <c r="B83" s="2" t="s">
        <v>4632</v>
      </c>
      <c r="C83" s="2">
        <v>186.0</v>
      </c>
      <c r="D83" s="2" t="s">
        <v>4577</v>
      </c>
    </row>
    <row r="84">
      <c r="A84" s="2" t="s">
        <v>4633</v>
      </c>
      <c r="B84" s="2" t="s">
        <v>4578</v>
      </c>
      <c r="C84" s="2">
        <v>104.0</v>
      </c>
      <c r="D84" s="2" t="s">
        <v>4577</v>
      </c>
    </row>
    <row r="85">
      <c r="A85" s="2" t="s">
        <v>4634</v>
      </c>
      <c r="B85" s="2" t="s">
        <v>4579</v>
      </c>
      <c r="C85" s="2">
        <v>141.0</v>
      </c>
      <c r="D85" s="2" t="s">
        <v>4577</v>
      </c>
    </row>
    <row r="86">
      <c r="A86" s="2" t="s">
        <v>4578</v>
      </c>
      <c r="B86" s="2" t="s">
        <v>4634</v>
      </c>
      <c r="C86" s="2">
        <v>65.0</v>
      </c>
      <c r="D86" s="2" t="s">
        <v>4577</v>
      </c>
    </row>
    <row r="87">
      <c r="A87" s="2" t="s">
        <v>4521</v>
      </c>
      <c r="B87" s="2" t="s">
        <v>4522</v>
      </c>
      <c r="C87" s="2">
        <v>86.0</v>
      </c>
      <c r="D87" s="2" t="s">
        <v>4520</v>
      </c>
    </row>
    <row r="88">
      <c r="A88" s="2" t="s">
        <v>4521</v>
      </c>
      <c r="B88" s="2" t="s">
        <v>4635</v>
      </c>
      <c r="C88" s="2">
        <v>62.0</v>
      </c>
      <c r="D88" s="2" t="s">
        <v>4520</v>
      </c>
    </row>
    <row r="89">
      <c r="A89" s="2" t="s">
        <v>4636</v>
      </c>
      <c r="B89" s="2" t="s">
        <v>4522</v>
      </c>
      <c r="C89" s="2">
        <v>68.0</v>
      </c>
      <c r="D89" s="2" t="s">
        <v>4520</v>
      </c>
    </row>
    <row r="90">
      <c r="A90" s="2" t="s">
        <v>4522</v>
      </c>
      <c r="B90" s="2" t="s">
        <v>4635</v>
      </c>
      <c r="C90" s="2">
        <v>24.0</v>
      </c>
      <c r="D90" s="2" t="s">
        <v>4520</v>
      </c>
    </row>
    <row r="91">
      <c r="A91" s="2" t="s">
        <v>4521</v>
      </c>
      <c r="B91" s="2" t="s">
        <v>4583</v>
      </c>
      <c r="C91" s="2">
        <v>196.0</v>
      </c>
      <c r="D91" s="2" t="s">
        <v>4582</v>
      </c>
    </row>
    <row r="92">
      <c r="A92" s="2" t="s">
        <v>4521</v>
      </c>
      <c r="B92" s="2" t="s">
        <v>4609</v>
      </c>
      <c r="C92" s="2">
        <v>121.0</v>
      </c>
      <c r="D92" s="2" t="s">
        <v>4582</v>
      </c>
    </row>
    <row r="93">
      <c r="A93" s="2" t="s">
        <v>4521</v>
      </c>
      <c r="B93" s="2" t="s">
        <v>4637</v>
      </c>
      <c r="C93" s="2">
        <v>149.0</v>
      </c>
      <c r="D93" s="2" t="s">
        <v>4582</v>
      </c>
    </row>
    <row r="94">
      <c r="A94" s="2" t="s">
        <v>4521</v>
      </c>
      <c r="B94" s="2" t="s">
        <v>4638</v>
      </c>
      <c r="C94" s="2">
        <v>74.0</v>
      </c>
      <c r="D94" s="2" t="s">
        <v>4582</v>
      </c>
    </row>
    <row r="95">
      <c r="A95" s="2" t="s">
        <v>4639</v>
      </c>
      <c r="B95" s="2" t="s">
        <v>4583</v>
      </c>
      <c r="C95" s="2">
        <v>167.0</v>
      </c>
      <c r="D95" s="2" t="s">
        <v>4582</v>
      </c>
    </row>
    <row r="96">
      <c r="A96" s="2" t="s">
        <v>4617</v>
      </c>
      <c r="B96" s="2" t="s">
        <v>4521</v>
      </c>
      <c r="C96" s="2">
        <v>129.0</v>
      </c>
      <c r="D96" s="2" t="s">
        <v>4640</v>
      </c>
    </row>
    <row r="97">
      <c r="A97" s="2" t="s">
        <v>4548</v>
      </c>
      <c r="B97" s="2" t="s">
        <v>4521</v>
      </c>
      <c r="C97" s="2">
        <v>310.0</v>
      </c>
      <c r="D97" s="2" t="s">
        <v>4640</v>
      </c>
    </row>
    <row r="98">
      <c r="A98" s="2" t="s">
        <v>4521</v>
      </c>
      <c r="B98" s="2" t="s">
        <v>4641</v>
      </c>
      <c r="C98" s="2">
        <v>174.0</v>
      </c>
      <c r="D98" s="2" t="s">
        <v>4640</v>
      </c>
    </row>
    <row r="99">
      <c r="A99" s="2" t="s">
        <v>4521</v>
      </c>
      <c r="B99" s="2" t="s">
        <v>4642</v>
      </c>
      <c r="C99" s="2">
        <v>201.0</v>
      </c>
      <c r="D99" s="2" t="s">
        <v>4640</v>
      </c>
    </row>
    <row r="100">
      <c r="A100" s="2" t="s">
        <v>4548</v>
      </c>
      <c r="B100" s="2" t="s">
        <v>4617</v>
      </c>
      <c r="C100" s="2">
        <v>181.0</v>
      </c>
      <c r="D100" s="2" t="s">
        <v>4640</v>
      </c>
    </row>
    <row r="101">
      <c r="A101" s="2" t="s">
        <v>4643</v>
      </c>
      <c r="B101" s="2" t="s">
        <v>4585</v>
      </c>
      <c r="C101" s="2">
        <v>67.0</v>
      </c>
      <c r="D101" s="2" t="s">
        <v>4515</v>
      </c>
    </row>
    <row r="102">
      <c r="A102" s="2" t="s">
        <v>4516</v>
      </c>
      <c r="B102" s="2" t="s">
        <v>4585</v>
      </c>
      <c r="C102" s="2">
        <v>104.0</v>
      </c>
      <c r="D102" s="2" t="s">
        <v>4515</v>
      </c>
    </row>
    <row r="103">
      <c r="A103" s="2" t="s">
        <v>4516</v>
      </c>
      <c r="B103" s="2" t="s">
        <v>4512</v>
      </c>
      <c r="C103" s="2">
        <v>195.0</v>
      </c>
      <c r="D103" s="2" t="s">
        <v>4515</v>
      </c>
    </row>
    <row r="104">
      <c r="A104" s="2" t="s">
        <v>4643</v>
      </c>
      <c r="B104" s="2" t="s">
        <v>4512</v>
      </c>
      <c r="C104" s="2">
        <v>158.0</v>
      </c>
      <c r="D104" s="2" t="s">
        <v>4515</v>
      </c>
    </row>
    <row r="105">
      <c r="A105" s="2" t="s">
        <v>4644</v>
      </c>
      <c r="B105" s="2" t="s">
        <v>4585</v>
      </c>
      <c r="C105" s="2">
        <v>19.0</v>
      </c>
      <c r="D105" s="2" t="s">
        <v>4515</v>
      </c>
    </row>
    <row r="106">
      <c r="A106" s="2" t="s">
        <v>4645</v>
      </c>
      <c r="B106" s="2" t="s">
        <v>4512</v>
      </c>
      <c r="C106" s="2">
        <v>141.0</v>
      </c>
      <c r="D106" s="2" t="s">
        <v>56</v>
      </c>
    </row>
    <row r="107">
      <c r="A107" s="2" t="s">
        <v>4521</v>
      </c>
      <c r="B107" s="2" t="s">
        <v>4512</v>
      </c>
      <c r="C107" s="2">
        <v>959.0</v>
      </c>
      <c r="D107" s="2" t="s">
        <v>56</v>
      </c>
    </row>
    <row r="108">
      <c r="A108" s="2" t="s">
        <v>4646</v>
      </c>
      <c r="B108" s="2" t="s">
        <v>4521</v>
      </c>
      <c r="C108" s="2">
        <v>528.0</v>
      </c>
      <c r="D108" s="2" t="s">
        <v>56</v>
      </c>
    </row>
    <row r="109">
      <c r="A109" s="2" t="s">
        <v>4521</v>
      </c>
      <c r="B109" s="2" t="s">
        <v>4647</v>
      </c>
      <c r="C109" s="2">
        <v>668.0</v>
      </c>
      <c r="D109" s="2" t="s">
        <v>56</v>
      </c>
    </row>
    <row r="110">
      <c r="A110" s="2" t="s">
        <v>4521</v>
      </c>
      <c r="B110" s="2" t="s">
        <v>4648</v>
      </c>
      <c r="C110" s="2">
        <v>589.0</v>
      </c>
      <c r="D110" s="2" t="s">
        <v>56</v>
      </c>
    </row>
    <row r="111">
      <c r="A111" s="2" t="s">
        <v>4521</v>
      </c>
      <c r="B111" s="2" t="s">
        <v>4527</v>
      </c>
      <c r="C111" s="2">
        <v>284.0</v>
      </c>
      <c r="D111" s="2" t="s">
        <v>4526</v>
      </c>
    </row>
    <row r="112">
      <c r="A112" s="2" t="s">
        <v>4521</v>
      </c>
      <c r="B112" s="2" t="s">
        <v>4649</v>
      </c>
      <c r="C112" s="2">
        <v>124.0</v>
      </c>
      <c r="D112" s="2" t="s">
        <v>4526</v>
      </c>
    </row>
    <row r="113">
      <c r="A113" s="2" t="s">
        <v>4521</v>
      </c>
      <c r="B113" s="2" t="s">
        <v>4543</v>
      </c>
      <c r="C113" s="2">
        <v>185.0</v>
      </c>
      <c r="D113" s="2" t="s">
        <v>4526</v>
      </c>
    </row>
    <row r="114">
      <c r="A114" s="2" t="s">
        <v>4650</v>
      </c>
      <c r="B114" s="2" t="s">
        <v>4521</v>
      </c>
      <c r="C114" s="2">
        <v>257.0</v>
      </c>
      <c r="D114" s="2" t="s">
        <v>4526</v>
      </c>
    </row>
    <row r="115">
      <c r="A115" s="2" t="s">
        <v>4651</v>
      </c>
      <c r="B115" s="2" t="s">
        <v>4649</v>
      </c>
      <c r="C115" s="2">
        <v>87.0</v>
      </c>
      <c r="D115" s="2" t="s">
        <v>4526</v>
      </c>
    </row>
    <row r="116">
      <c r="A116" s="2" t="s">
        <v>4645</v>
      </c>
      <c r="B116" s="2" t="s">
        <v>4512</v>
      </c>
      <c r="C116" s="2">
        <v>142.0</v>
      </c>
      <c r="D116" s="2" t="s">
        <v>4511</v>
      </c>
    </row>
    <row r="117">
      <c r="A117" s="2" t="s">
        <v>4652</v>
      </c>
      <c r="B117" s="2" t="s">
        <v>4512</v>
      </c>
      <c r="C117" s="2">
        <v>114.0</v>
      </c>
      <c r="D117" s="2" t="s">
        <v>4511</v>
      </c>
    </row>
    <row r="118">
      <c r="A118" s="2" t="s">
        <v>4512</v>
      </c>
      <c r="B118" s="2" t="s">
        <v>4653</v>
      </c>
      <c r="C118" s="2">
        <v>89.0</v>
      </c>
      <c r="D118" s="2" t="s">
        <v>4511</v>
      </c>
    </row>
    <row r="119">
      <c r="A119" s="2" t="s">
        <v>4512</v>
      </c>
      <c r="B119" s="2" t="s">
        <v>4654</v>
      </c>
      <c r="C119" s="2">
        <v>74.0</v>
      </c>
      <c r="D119" s="2" t="s">
        <v>4511</v>
      </c>
    </row>
    <row r="120">
      <c r="A120" s="2" t="s">
        <v>4512</v>
      </c>
      <c r="B120" s="2" t="s">
        <v>4648</v>
      </c>
      <c r="C120" s="2">
        <v>370.0</v>
      </c>
      <c r="D120" s="2" t="s">
        <v>4511</v>
      </c>
    </row>
    <row r="121">
      <c r="A121" s="2" t="s">
        <v>4566</v>
      </c>
      <c r="B121" s="2" t="s">
        <v>4527</v>
      </c>
      <c r="C121" s="2">
        <v>283.0</v>
      </c>
      <c r="D121" s="2" t="s">
        <v>4565</v>
      </c>
    </row>
    <row r="122">
      <c r="A122" s="2" t="s">
        <v>4566</v>
      </c>
      <c r="B122" s="2" t="s">
        <v>4655</v>
      </c>
      <c r="C122" s="2">
        <v>270.0</v>
      </c>
      <c r="D122" s="2" t="s">
        <v>4565</v>
      </c>
    </row>
    <row r="123">
      <c r="A123" s="2" t="s">
        <v>4656</v>
      </c>
      <c r="B123" s="2" t="s">
        <v>4527</v>
      </c>
      <c r="C123" s="2">
        <v>125.0</v>
      </c>
      <c r="D123" s="2" t="s">
        <v>4565</v>
      </c>
    </row>
    <row r="124">
      <c r="A124" s="2" t="s">
        <v>4655</v>
      </c>
      <c r="B124" s="2" t="s">
        <v>4657</v>
      </c>
      <c r="C124" s="2">
        <v>247.0</v>
      </c>
      <c r="D124" s="2" t="s">
        <v>4565</v>
      </c>
    </row>
    <row r="125">
      <c r="A125" s="2" t="s">
        <v>4656</v>
      </c>
      <c r="B125" s="2" t="s">
        <v>4566</v>
      </c>
      <c r="C125" s="2">
        <v>158.0</v>
      </c>
      <c r="D125" s="2" t="s">
        <v>4565</v>
      </c>
    </row>
    <row r="126">
      <c r="A126" s="2" t="s">
        <v>4512</v>
      </c>
      <c r="B126" s="2" t="s">
        <v>4501</v>
      </c>
      <c r="C126" s="2">
        <v>226.0</v>
      </c>
      <c r="D126" s="2" t="s">
        <v>39</v>
      </c>
    </row>
    <row r="127">
      <c r="A127" s="2" t="s">
        <v>4512</v>
      </c>
      <c r="B127" s="2" t="s">
        <v>4585</v>
      </c>
      <c r="C127" s="2">
        <v>91.0</v>
      </c>
      <c r="D127" s="2" t="s">
        <v>39</v>
      </c>
    </row>
    <row r="128">
      <c r="A128" s="2" t="s">
        <v>4585</v>
      </c>
      <c r="B128" s="2" t="s">
        <v>4501</v>
      </c>
      <c r="C128" s="2">
        <v>135.0</v>
      </c>
      <c r="D128" s="2" t="s">
        <v>39</v>
      </c>
    </row>
    <row r="129">
      <c r="A129" s="2" t="s">
        <v>4499</v>
      </c>
      <c r="B129" s="2" t="s">
        <v>4512</v>
      </c>
      <c r="C129" s="2">
        <v>231.0</v>
      </c>
      <c r="D129" s="2" t="s">
        <v>39</v>
      </c>
    </row>
    <row r="130">
      <c r="A130" s="2" t="s">
        <v>4658</v>
      </c>
      <c r="B130" s="2" t="s">
        <v>4512</v>
      </c>
      <c r="C130" s="2">
        <v>185.0</v>
      </c>
      <c r="D130" s="2" t="s">
        <v>39</v>
      </c>
    </row>
    <row r="131">
      <c r="A131" s="2" t="s">
        <v>4608</v>
      </c>
      <c r="B131" s="2" t="s">
        <v>4501</v>
      </c>
      <c r="C131" s="2">
        <v>112.0</v>
      </c>
      <c r="D131" s="2" t="s">
        <v>4659</v>
      </c>
    </row>
    <row r="132">
      <c r="A132" s="2" t="s">
        <v>4608</v>
      </c>
      <c r="B132" s="2" t="s">
        <v>4512</v>
      </c>
      <c r="C132" s="2">
        <v>337.0</v>
      </c>
      <c r="D132" s="2" t="s">
        <v>4659</v>
      </c>
    </row>
    <row r="133">
      <c r="A133" s="2" t="s">
        <v>4558</v>
      </c>
      <c r="B133" s="2" t="s">
        <v>4501</v>
      </c>
      <c r="C133" s="2">
        <v>226.0</v>
      </c>
      <c r="D133" s="2" t="s">
        <v>4659</v>
      </c>
    </row>
    <row r="134">
      <c r="A134" s="2" t="s">
        <v>4660</v>
      </c>
      <c r="B134" s="2" t="s">
        <v>4501</v>
      </c>
      <c r="C134" s="2">
        <v>173.0</v>
      </c>
      <c r="D134" s="2" t="s">
        <v>4659</v>
      </c>
    </row>
    <row r="135">
      <c r="A135" s="2" t="s">
        <v>4512</v>
      </c>
      <c r="B135" s="2" t="s">
        <v>4661</v>
      </c>
      <c r="C135" s="2">
        <v>451.0</v>
      </c>
      <c r="D135" s="2" t="s">
        <v>4659</v>
      </c>
    </row>
    <row r="136">
      <c r="A136" s="2" t="s">
        <v>4568</v>
      </c>
      <c r="B136" s="2" t="s">
        <v>4501</v>
      </c>
      <c r="C136" s="2">
        <v>109.0</v>
      </c>
      <c r="D136" s="2" t="s">
        <v>4540</v>
      </c>
    </row>
    <row r="137">
      <c r="A137" s="2" t="s">
        <v>4541</v>
      </c>
      <c r="B137" s="2" t="s">
        <v>4501</v>
      </c>
      <c r="C137" s="2">
        <v>187.0</v>
      </c>
      <c r="D137" s="2" t="s">
        <v>4540</v>
      </c>
    </row>
    <row r="138">
      <c r="A138" s="2" t="s">
        <v>4501</v>
      </c>
      <c r="B138" s="2" t="s">
        <v>4662</v>
      </c>
      <c r="C138" s="2">
        <v>164.0</v>
      </c>
      <c r="D138" s="2" t="s">
        <v>4540</v>
      </c>
    </row>
    <row r="139">
      <c r="A139" s="2" t="s">
        <v>4568</v>
      </c>
      <c r="B139" s="2" t="s">
        <v>4501</v>
      </c>
      <c r="C139" s="2">
        <v>117.0</v>
      </c>
      <c r="D139" s="2" t="s">
        <v>4540</v>
      </c>
    </row>
    <row r="140">
      <c r="A140" s="2" t="s">
        <v>4512</v>
      </c>
      <c r="B140" s="2" t="s">
        <v>4568</v>
      </c>
      <c r="C140" s="2">
        <v>335.0</v>
      </c>
      <c r="D140" s="2" t="s">
        <v>4540</v>
      </c>
    </row>
    <row r="141">
      <c r="A141" s="2" t="s">
        <v>4568</v>
      </c>
      <c r="B141" s="2" t="s">
        <v>4501</v>
      </c>
      <c r="C141" s="2">
        <v>109.0</v>
      </c>
      <c r="D141" s="2" t="s">
        <v>4563</v>
      </c>
    </row>
    <row r="142">
      <c r="A142" s="2" t="s">
        <v>4564</v>
      </c>
      <c r="B142" s="2" t="s">
        <v>4501</v>
      </c>
      <c r="C142" s="2">
        <v>222.0</v>
      </c>
      <c r="D142" s="2" t="s">
        <v>4563</v>
      </c>
    </row>
    <row r="143">
      <c r="A143" s="2" t="s">
        <v>4512</v>
      </c>
      <c r="B143" s="2" t="s">
        <v>4568</v>
      </c>
      <c r="C143" s="2">
        <v>335.0</v>
      </c>
      <c r="D143" s="2" t="s">
        <v>4563</v>
      </c>
    </row>
    <row r="144">
      <c r="A144" s="2" t="s">
        <v>4512</v>
      </c>
      <c r="B144" s="2" t="s">
        <v>4564</v>
      </c>
      <c r="C144" s="2">
        <v>448.0</v>
      </c>
      <c r="D144" s="2" t="s">
        <v>4563</v>
      </c>
    </row>
    <row r="145">
      <c r="A145" s="2" t="s">
        <v>4663</v>
      </c>
      <c r="B145" s="2" t="s">
        <v>4564</v>
      </c>
      <c r="C145" s="2">
        <v>214.0</v>
      </c>
      <c r="D145" s="2" t="s">
        <v>4563</v>
      </c>
    </row>
    <row r="146">
      <c r="A146" s="2" t="s">
        <v>4568</v>
      </c>
      <c r="B146" s="2" t="s">
        <v>4501</v>
      </c>
      <c r="C146" s="2">
        <v>109.0</v>
      </c>
      <c r="D146" s="2" t="s">
        <v>4567</v>
      </c>
    </row>
    <row r="147">
      <c r="A147" s="2" t="s">
        <v>4512</v>
      </c>
      <c r="B147" s="2" t="s">
        <v>4568</v>
      </c>
      <c r="C147" s="2">
        <v>334.0</v>
      </c>
      <c r="D147" s="2" t="s">
        <v>4567</v>
      </c>
    </row>
    <row r="148">
      <c r="A148" s="2" t="s">
        <v>4663</v>
      </c>
      <c r="B148" s="2" t="s">
        <v>4568</v>
      </c>
      <c r="C148" s="2">
        <v>101.0</v>
      </c>
      <c r="D148" s="2" t="s">
        <v>4567</v>
      </c>
    </row>
    <row r="149">
      <c r="A149" s="2" t="s">
        <v>4663</v>
      </c>
      <c r="B149" s="2" t="s">
        <v>4512</v>
      </c>
      <c r="C149" s="2">
        <v>233.0</v>
      </c>
      <c r="D149" s="2" t="s">
        <v>4567</v>
      </c>
    </row>
    <row r="150">
      <c r="A150" s="2" t="s">
        <v>4664</v>
      </c>
      <c r="B150" s="2" t="s">
        <v>4501</v>
      </c>
      <c r="C150" s="2">
        <v>98.0</v>
      </c>
      <c r="D150" s="2" t="s">
        <v>4567</v>
      </c>
    </row>
    <row r="151">
      <c r="A151" s="2" t="s">
        <v>4665</v>
      </c>
      <c r="B151" s="2" t="s">
        <v>4666</v>
      </c>
      <c r="C151" s="2">
        <v>36.0</v>
      </c>
      <c r="D151" s="2" t="s">
        <v>4542</v>
      </c>
    </row>
    <row r="152">
      <c r="A152" s="2" t="s">
        <v>4666</v>
      </c>
      <c r="B152" s="2" t="s">
        <v>4543</v>
      </c>
      <c r="C152" s="2">
        <v>62.0</v>
      </c>
      <c r="D152" s="2" t="s">
        <v>4542</v>
      </c>
    </row>
    <row r="153">
      <c r="A153" s="2" t="s">
        <v>4665</v>
      </c>
      <c r="B153" s="2" t="s">
        <v>4512</v>
      </c>
      <c r="C153" s="2">
        <v>107.0</v>
      </c>
      <c r="D153" s="2" t="s">
        <v>4542</v>
      </c>
    </row>
    <row r="154">
      <c r="A154" s="2" t="s">
        <v>4512</v>
      </c>
      <c r="B154" s="2" t="s">
        <v>4543</v>
      </c>
      <c r="C154" s="2">
        <v>133.0</v>
      </c>
      <c r="D154" s="2" t="s">
        <v>4542</v>
      </c>
    </row>
    <row r="155">
      <c r="A155" s="2" t="s">
        <v>4666</v>
      </c>
      <c r="B155" s="2" t="s">
        <v>4667</v>
      </c>
      <c r="C155" s="2">
        <v>46.0</v>
      </c>
      <c r="D155" s="2" t="s">
        <v>4542</v>
      </c>
    </row>
    <row r="156">
      <c r="A156" s="2" t="s">
        <v>4533</v>
      </c>
      <c r="B156" s="2" t="s">
        <v>4506</v>
      </c>
      <c r="C156" s="2">
        <v>128.0</v>
      </c>
      <c r="D156" s="2" t="s">
        <v>4505</v>
      </c>
    </row>
    <row r="157">
      <c r="A157" s="2" t="s">
        <v>4533</v>
      </c>
      <c r="B157" s="2" t="s">
        <v>4668</v>
      </c>
      <c r="C157" s="2">
        <v>102.0</v>
      </c>
      <c r="D157" s="2" t="s">
        <v>4505</v>
      </c>
    </row>
    <row r="158">
      <c r="A158" s="2" t="s">
        <v>4533</v>
      </c>
      <c r="B158" s="2" t="s">
        <v>4669</v>
      </c>
      <c r="C158" s="2">
        <v>87.0</v>
      </c>
      <c r="D158" s="2" t="s">
        <v>4505</v>
      </c>
    </row>
    <row r="159">
      <c r="A159" s="2" t="s">
        <v>4670</v>
      </c>
      <c r="B159" s="2" t="s">
        <v>4533</v>
      </c>
      <c r="C159" s="2">
        <v>45.0</v>
      </c>
      <c r="D159" s="2" t="s">
        <v>4505</v>
      </c>
    </row>
    <row r="160">
      <c r="A160" s="2" t="s">
        <v>4512</v>
      </c>
      <c r="B160" s="2" t="s">
        <v>4501</v>
      </c>
      <c r="C160" s="2">
        <v>225.0</v>
      </c>
      <c r="D160" s="2" t="s">
        <v>4537</v>
      </c>
    </row>
    <row r="161">
      <c r="A161" s="2" t="s">
        <v>4585</v>
      </c>
      <c r="B161" s="2" t="s">
        <v>4501</v>
      </c>
      <c r="C161" s="2">
        <v>134.0</v>
      </c>
      <c r="D161" s="2" t="s">
        <v>4537</v>
      </c>
    </row>
    <row r="162">
      <c r="A162" s="2" t="s">
        <v>4512</v>
      </c>
      <c r="B162" s="2" t="s">
        <v>4585</v>
      </c>
      <c r="C162" s="2">
        <v>91.0</v>
      </c>
      <c r="D162" s="2" t="s">
        <v>4537</v>
      </c>
    </row>
    <row r="163">
      <c r="A163" s="2" t="s">
        <v>4658</v>
      </c>
      <c r="B163" s="2" t="s">
        <v>4501</v>
      </c>
      <c r="C163" s="2">
        <v>40.0</v>
      </c>
      <c r="D163" s="2" t="s">
        <v>4537</v>
      </c>
    </row>
    <row r="164">
      <c r="A164" s="2" t="s">
        <v>4568</v>
      </c>
      <c r="B164" s="2" t="s">
        <v>4501</v>
      </c>
      <c r="C164" s="2">
        <v>109.0</v>
      </c>
      <c r="D164" s="2" t="s">
        <v>4537</v>
      </c>
    </row>
    <row r="165">
      <c r="A165" s="2" t="s">
        <v>4643</v>
      </c>
      <c r="B165" s="2" t="s">
        <v>4585</v>
      </c>
      <c r="C165" s="2">
        <v>68.0</v>
      </c>
      <c r="D165" s="2" t="s">
        <v>44</v>
      </c>
    </row>
    <row r="166">
      <c r="A166" s="2" t="s">
        <v>4512</v>
      </c>
      <c r="B166" s="2" t="s">
        <v>4554</v>
      </c>
      <c r="C166" s="2">
        <v>444.0</v>
      </c>
      <c r="D166" s="2" t="s">
        <v>44</v>
      </c>
    </row>
    <row r="167">
      <c r="A167" s="2" t="s">
        <v>4585</v>
      </c>
      <c r="B167" s="2" t="s">
        <v>4554</v>
      </c>
      <c r="C167" s="2">
        <v>353.0</v>
      </c>
      <c r="D167" s="2" t="s">
        <v>44</v>
      </c>
    </row>
    <row r="168">
      <c r="A168" s="2" t="s">
        <v>4516</v>
      </c>
      <c r="B168" s="2" t="s">
        <v>4585</v>
      </c>
      <c r="C168" s="2">
        <v>104.0</v>
      </c>
      <c r="D168" s="2" t="s">
        <v>44</v>
      </c>
    </row>
    <row r="169">
      <c r="A169" s="2" t="s">
        <v>4516</v>
      </c>
      <c r="B169" s="2" t="s">
        <v>4512</v>
      </c>
      <c r="C169" s="2">
        <v>195.0</v>
      </c>
      <c r="D169" s="2" t="s">
        <v>44</v>
      </c>
    </row>
    <row r="170">
      <c r="A170" s="2" t="s">
        <v>4521</v>
      </c>
      <c r="B170" s="2" t="s">
        <v>4576</v>
      </c>
      <c r="C170" s="2">
        <v>176.0</v>
      </c>
      <c r="D170" s="2" t="s">
        <v>4575</v>
      </c>
    </row>
    <row r="171">
      <c r="A171" s="2" t="s">
        <v>4521</v>
      </c>
      <c r="B171" s="2" t="s">
        <v>4671</v>
      </c>
      <c r="C171" s="2">
        <v>151.0</v>
      </c>
      <c r="D171" s="2" t="s">
        <v>4575</v>
      </c>
    </row>
    <row r="172">
      <c r="A172" s="2" t="s">
        <v>4521</v>
      </c>
      <c r="B172" s="2" t="s">
        <v>4672</v>
      </c>
      <c r="C172" s="2">
        <v>89.0</v>
      </c>
      <c r="D172" s="2" t="s">
        <v>4575</v>
      </c>
    </row>
    <row r="173">
      <c r="A173" s="2" t="s">
        <v>4673</v>
      </c>
      <c r="B173" s="2" t="s">
        <v>4521</v>
      </c>
      <c r="C173" s="2">
        <v>116.0</v>
      </c>
      <c r="D173" s="2" t="s">
        <v>4575</v>
      </c>
    </row>
    <row r="174">
      <c r="A174" s="2" t="s">
        <v>4576</v>
      </c>
      <c r="B174" s="2" t="s">
        <v>4671</v>
      </c>
      <c r="C174" s="2">
        <v>25.0</v>
      </c>
      <c r="D174" s="2" t="s">
        <v>4575</v>
      </c>
    </row>
    <row r="175">
      <c r="A175" s="2" t="s">
        <v>4546</v>
      </c>
      <c r="B175" s="2" t="s">
        <v>4562</v>
      </c>
      <c r="C175" s="2">
        <v>173.0</v>
      </c>
      <c r="D175" s="2" t="s">
        <v>4561</v>
      </c>
    </row>
    <row r="176">
      <c r="A176" s="2" t="s">
        <v>4546</v>
      </c>
      <c r="B176" s="2" t="s">
        <v>4626</v>
      </c>
      <c r="C176" s="2">
        <v>147.0</v>
      </c>
      <c r="D176" s="2" t="s">
        <v>4561</v>
      </c>
    </row>
    <row r="177">
      <c r="A177" s="2" t="s">
        <v>4546</v>
      </c>
      <c r="B177" s="2" t="s">
        <v>4616</v>
      </c>
      <c r="C177" s="2">
        <v>89.0</v>
      </c>
      <c r="D177" s="2" t="s">
        <v>4561</v>
      </c>
    </row>
    <row r="178">
      <c r="A178" s="2" t="s">
        <v>4674</v>
      </c>
      <c r="B178" s="2" t="s">
        <v>4546</v>
      </c>
      <c r="C178" s="2">
        <v>164.0</v>
      </c>
      <c r="D178" s="2" t="s">
        <v>4561</v>
      </c>
    </row>
    <row r="179">
      <c r="A179" s="2" t="s">
        <v>4616</v>
      </c>
      <c r="B179" s="2" t="s">
        <v>4562</v>
      </c>
      <c r="C179" s="2">
        <v>84.0</v>
      </c>
      <c r="D179" s="2" t="s">
        <v>4561</v>
      </c>
    </row>
    <row r="180">
      <c r="A180" s="2" t="s">
        <v>4518</v>
      </c>
      <c r="B180" s="2" t="s">
        <v>4675</v>
      </c>
      <c r="C180" s="2">
        <v>110.0</v>
      </c>
      <c r="D180" s="2" t="s">
        <v>4517</v>
      </c>
    </row>
    <row r="181">
      <c r="A181" s="2" t="s">
        <v>4518</v>
      </c>
      <c r="B181" s="2" t="s">
        <v>4676</v>
      </c>
      <c r="C181" s="2">
        <v>233.0</v>
      </c>
      <c r="D181" s="2" t="s">
        <v>4517</v>
      </c>
    </row>
    <row r="182">
      <c r="A182" s="2" t="s">
        <v>4675</v>
      </c>
      <c r="B182" s="2" t="s">
        <v>4677</v>
      </c>
      <c r="C182" s="2">
        <v>30.0</v>
      </c>
      <c r="D182" s="2" t="s">
        <v>4517</v>
      </c>
    </row>
    <row r="183">
      <c r="A183" s="2" t="s">
        <v>4675</v>
      </c>
      <c r="B183" s="2" t="s">
        <v>4676</v>
      </c>
      <c r="C183" s="2">
        <v>123.0</v>
      </c>
      <c r="D183" s="2" t="s">
        <v>4517</v>
      </c>
    </row>
    <row r="184">
      <c r="A184" s="2" t="s">
        <v>4518</v>
      </c>
      <c r="B184" s="2" t="s">
        <v>4677</v>
      </c>
      <c r="C184" s="2">
        <v>80.0</v>
      </c>
      <c r="D184" s="2" t="s">
        <v>4517</v>
      </c>
    </row>
    <row r="185">
      <c r="A185" s="2" t="s">
        <v>4512</v>
      </c>
      <c r="B185" s="2" t="s">
        <v>4678</v>
      </c>
      <c r="C185" s="2">
        <v>1127.0</v>
      </c>
      <c r="D185" s="2" t="s">
        <v>67</v>
      </c>
    </row>
    <row r="186">
      <c r="A186" s="2" t="s">
        <v>4512</v>
      </c>
      <c r="B186" s="2" t="s">
        <v>4501</v>
      </c>
      <c r="C186" s="2">
        <v>225.0</v>
      </c>
      <c r="D186" s="2" t="s">
        <v>67</v>
      </c>
    </row>
    <row r="187">
      <c r="A187" s="2" t="s">
        <v>4678</v>
      </c>
      <c r="B187" s="2" t="s">
        <v>4501</v>
      </c>
      <c r="C187" s="2">
        <v>902.0</v>
      </c>
      <c r="D187" s="2" t="s">
        <v>67</v>
      </c>
    </row>
    <row r="188">
      <c r="A188" s="2" t="s">
        <v>4678</v>
      </c>
      <c r="B188" s="2" t="s">
        <v>4679</v>
      </c>
      <c r="C188" s="2">
        <v>198.0</v>
      </c>
      <c r="D188" s="2" t="s">
        <v>67</v>
      </c>
    </row>
    <row r="189">
      <c r="A189" s="2" t="s">
        <v>4512</v>
      </c>
      <c r="B189" s="2" t="s">
        <v>4568</v>
      </c>
      <c r="C189" s="2">
        <v>333.0</v>
      </c>
      <c r="D189" s="2" t="s">
        <v>67</v>
      </c>
    </row>
    <row r="190">
      <c r="A190" s="2" t="s">
        <v>4680</v>
      </c>
      <c r="B190" s="2" t="s">
        <v>4679</v>
      </c>
      <c r="C190" s="2">
        <v>192.0</v>
      </c>
      <c r="D190" s="2" t="s">
        <v>51</v>
      </c>
    </row>
    <row r="191">
      <c r="A191" s="2" t="s">
        <v>4512</v>
      </c>
      <c r="B191" s="2" t="s">
        <v>4501</v>
      </c>
      <c r="C191" s="2">
        <v>225.0</v>
      </c>
      <c r="D191" s="2" t="s">
        <v>51</v>
      </c>
    </row>
    <row r="192">
      <c r="A192" s="2" t="s">
        <v>4678</v>
      </c>
      <c r="B192" s="2" t="s">
        <v>4680</v>
      </c>
      <c r="C192" s="2">
        <v>56.0</v>
      </c>
      <c r="D192" s="2" t="s">
        <v>51</v>
      </c>
    </row>
    <row r="193">
      <c r="A193" s="2" t="s">
        <v>4536</v>
      </c>
      <c r="B193" s="2" t="s">
        <v>4680</v>
      </c>
      <c r="C193" s="2">
        <v>257.0</v>
      </c>
      <c r="D193" s="2" t="s">
        <v>51</v>
      </c>
    </row>
    <row r="194">
      <c r="A194" s="2" t="s">
        <v>4562</v>
      </c>
      <c r="B194" s="2" t="s">
        <v>4501</v>
      </c>
      <c r="C194" s="2">
        <v>306.0</v>
      </c>
      <c r="D194" s="2" t="s">
        <v>51</v>
      </c>
    </row>
    <row r="195">
      <c r="A195" s="2" t="s">
        <v>4521</v>
      </c>
      <c r="B195" s="2" t="s">
        <v>4566</v>
      </c>
      <c r="C195" s="2">
        <v>437.0</v>
      </c>
      <c r="D195" s="2" t="s">
        <v>4539</v>
      </c>
    </row>
    <row r="196">
      <c r="A196" s="2" t="s">
        <v>4521</v>
      </c>
      <c r="B196" s="2" t="s">
        <v>4533</v>
      </c>
      <c r="C196" s="2">
        <v>2256.0</v>
      </c>
      <c r="D196" s="2" t="s">
        <v>4539</v>
      </c>
    </row>
    <row r="197">
      <c r="A197" s="2" t="s">
        <v>4681</v>
      </c>
      <c r="B197" s="2" t="s">
        <v>4533</v>
      </c>
      <c r="C197" s="2">
        <v>924.0</v>
      </c>
      <c r="D197" s="2" t="s">
        <v>4539</v>
      </c>
    </row>
    <row r="198">
      <c r="A198" s="2" t="s">
        <v>4682</v>
      </c>
      <c r="B198" s="2" t="s">
        <v>4533</v>
      </c>
      <c r="C198" s="2">
        <v>565.0</v>
      </c>
      <c r="D198" s="2" t="s">
        <v>4539</v>
      </c>
    </row>
    <row r="199">
      <c r="A199" s="2" t="s">
        <v>4521</v>
      </c>
      <c r="B199" s="2" t="s">
        <v>4683</v>
      </c>
      <c r="C199" s="2">
        <v>1691.0</v>
      </c>
      <c r="D199" s="2" t="s">
        <v>4539</v>
      </c>
    </row>
    <row r="200">
      <c r="A200" s="2" t="s">
        <v>4533</v>
      </c>
      <c r="B200" s="2" t="s">
        <v>4684</v>
      </c>
      <c r="C200" s="2">
        <v>502.0</v>
      </c>
      <c r="D200" s="2" t="s">
        <v>4574</v>
      </c>
    </row>
    <row r="201">
      <c r="A201" s="2" t="s">
        <v>4533</v>
      </c>
      <c r="B201" s="2" t="s">
        <v>4544</v>
      </c>
      <c r="C201" s="2">
        <v>1995.0</v>
      </c>
      <c r="D201" s="2" t="s">
        <v>4574</v>
      </c>
    </row>
    <row r="202">
      <c r="A202" s="2" t="s">
        <v>4533</v>
      </c>
      <c r="B202" s="2" t="s">
        <v>4685</v>
      </c>
      <c r="C202" s="2">
        <v>416.0</v>
      </c>
      <c r="D202" s="2" t="s">
        <v>4574</v>
      </c>
    </row>
    <row r="203">
      <c r="A203" s="2" t="s">
        <v>4686</v>
      </c>
      <c r="B203" s="2" t="s">
        <v>4544</v>
      </c>
      <c r="C203" s="2">
        <v>362.0</v>
      </c>
      <c r="D203" s="2" t="s">
        <v>4574</v>
      </c>
    </row>
    <row r="204">
      <c r="A204" s="2" t="s">
        <v>4533</v>
      </c>
      <c r="B204" s="2" t="s">
        <v>4687</v>
      </c>
      <c r="C204" s="2">
        <v>1423.0</v>
      </c>
      <c r="D204" s="2" t="s">
        <v>4574</v>
      </c>
    </row>
    <row r="205">
      <c r="A205" s="2" t="s">
        <v>4521</v>
      </c>
      <c r="B205" s="2" t="s">
        <v>4527</v>
      </c>
      <c r="C205" s="2">
        <v>284.0</v>
      </c>
      <c r="D205" s="2" t="s">
        <v>64</v>
      </c>
    </row>
    <row r="206">
      <c r="A206" s="2" t="s">
        <v>4521</v>
      </c>
      <c r="B206" s="2" t="s">
        <v>4649</v>
      </c>
      <c r="C206" s="2">
        <v>124.0</v>
      </c>
      <c r="D206" s="2" t="s">
        <v>64</v>
      </c>
    </row>
    <row r="207">
      <c r="A207" s="2" t="s">
        <v>4521</v>
      </c>
      <c r="B207" s="2" t="s">
        <v>4543</v>
      </c>
      <c r="C207" s="2">
        <v>185.0</v>
      </c>
      <c r="D207" s="2" t="s">
        <v>64</v>
      </c>
    </row>
    <row r="208">
      <c r="A208" s="2" t="s">
        <v>4688</v>
      </c>
      <c r="B208" s="2" t="s">
        <v>4578</v>
      </c>
      <c r="C208" s="2">
        <v>201.0</v>
      </c>
      <c r="D208" s="2" t="s">
        <v>64</v>
      </c>
    </row>
    <row r="209">
      <c r="A209" s="2" t="s">
        <v>4578</v>
      </c>
      <c r="B209" s="2" t="s">
        <v>4687</v>
      </c>
      <c r="C209" s="2">
        <v>294.0</v>
      </c>
      <c r="D209" s="2" t="s">
        <v>64</v>
      </c>
    </row>
    <row r="210">
      <c r="A210" s="2" t="s">
        <v>4512</v>
      </c>
      <c r="B210" s="2" t="s">
        <v>4689</v>
      </c>
      <c r="C210" s="2">
        <v>156.0</v>
      </c>
      <c r="D210" s="2" t="s">
        <v>4572</v>
      </c>
    </row>
    <row r="211">
      <c r="A211" s="2" t="s">
        <v>4690</v>
      </c>
      <c r="B211" s="2" t="s">
        <v>4512</v>
      </c>
      <c r="C211" s="2">
        <v>199.0</v>
      </c>
      <c r="D211" s="2" t="s">
        <v>4572</v>
      </c>
    </row>
    <row r="212">
      <c r="A212" s="2" t="s">
        <v>4691</v>
      </c>
      <c r="B212" s="2" t="s">
        <v>4512</v>
      </c>
      <c r="C212" s="2">
        <v>356.0</v>
      </c>
      <c r="D212" s="2" t="s">
        <v>4572</v>
      </c>
    </row>
    <row r="213">
      <c r="A213" s="2" t="s">
        <v>4512</v>
      </c>
      <c r="B213" s="2" t="s">
        <v>4692</v>
      </c>
      <c r="C213" s="2">
        <v>262.0</v>
      </c>
      <c r="D213" s="2" t="s">
        <v>4572</v>
      </c>
    </row>
    <row r="214">
      <c r="A214" s="2" t="s">
        <v>4693</v>
      </c>
      <c r="B214" s="2" t="s">
        <v>4512</v>
      </c>
      <c r="C214" s="2">
        <v>324.0</v>
      </c>
      <c r="D214" s="2" t="s">
        <v>4572</v>
      </c>
    </row>
    <row r="215">
      <c r="A215" s="2" t="s">
        <v>4694</v>
      </c>
      <c r="B215" s="2" t="s">
        <v>4521</v>
      </c>
      <c r="C215" s="2">
        <v>243.0</v>
      </c>
      <c r="D215" s="2" t="s">
        <v>4531</v>
      </c>
    </row>
    <row r="216">
      <c r="A216" s="2" t="s">
        <v>4521</v>
      </c>
      <c r="B216" s="2" t="s">
        <v>4695</v>
      </c>
      <c r="C216" s="2">
        <v>273.0</v>
      </c>
      <c r="D216" s="2" t="s">
        <v>4531</v>
      </c>
    </row>
    <row r="217">
      <c r="A217" s="2" t="s">
        <v>4521</v>
      </c>
      <c r="B217" s="2" t="s">
        <v>4597</v>
      </c>
      <c r="C217" s="2">
        <v>138.0</v>
      </c>
      <c r="D217" s="2" t="s">
        <v>4531</v>
      </c>
    </row>
    <row r="218">
      <c r="A218" s="2" t="s">
        <v>4521</v>
      </c>
      <c r="B218" s="2" t="s">
        <v>4696</v>
      </c>
      <c r="C218" s="2">
        <v>281.0</v>
      </c>
      <c r="D218" s="2" t="s">
        <v>4531</v>
      </c>
    </row>
    <row r="219">
      <c r="A219" s="2" t="s">
        <v>4521</v>
      </c>
      <c r="B219" s="2" t="s">
        <v>4697</v>
      </c>
      <c r="C219" s="2">
        <v>296.0</v>
      </c>
      <c r="D219" s="2" t="s">
        <v>4531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4" max="24" width="31.29"/>
    <col customWidth="1" min="25" max="25" width="25.0"/>
    <col customWidth="1" min="26" max="26" width="19.71"/>
  </cols>
  <sheetData>
    <row r="1">
      <c r="A1" s="9"/>
      <c r="B1" s="4" t="s">
        <v>4698</v>
      </c>
      <c r="C1" s="4" t="s">
        <v>4699</v>
      </c>
      <c r="D1" s="4" t="s">
        <v>4700</v>
      </c>
      <c r="E1" s="4" t="s">
        <v>4701</v>
      </c>
      <c r="F1" s="4" t="s">
        <v>4702</v>
      </c>
      <c r="G1" s="4" t="s">
        <v>4703</v>
      </c>
      <c r="H1" s="4" t="s">
        <v>4704</v>
      </c>
      <c r="I1" s="4" t="s">
        <v>4705</v>
      </c>
      <c r="J1" s="4" t="s">
        <v>4706</v>
      </c>
      <c r="K1" s="4" t="s">
        <v>4707</v>
      </c>
      <c r="L1" s="4" t="s">
        <v>4708</v>
      </c>
      <c r="M1" s="4" t="s">
        <v>4709</v>
      </c>
      <c r="N1" s="4" t="s">
        <v>4710</v>
      </c>
      <c r="O1" s="4" t="s">
        <v>4711</v>
      </c>
      <c r="P1" s="4" t="s">
        <v>4712</v>
      </c>
      <c r="Q1" s="4" t="s">
        <v>4713</v>
      </c>
      <c r="R1" s="4" t="s">
        <v>4714</v>
      </c>
      <c r="S1" s="4" t="s">
        <v>4715</v>
      </c>
      <c r="T1" s="4" t="s">
        <v>4716</v>
      </c>
      <c r="U1" s="4" t="s">
        <v>4717</v>
      </c>
      <c r="V1" s="4" t="s">
        <v>4718</v>
      </c>
      <c r="W1" s="31" t="s">
        <v>4719</v>
      </c>
      <c r="X1" s="7" t="s">
        <v>4720</v>
      </c>
    </row>
    <row r="2">
      <c r="A2" s="10">
        <v>180.0</v>
      </c>
      <c r="B2" s="10">
        <v>125763.0</v>
      </c>
      <c r="C2" s="9" t="s">
        <v>4721</v>
      </c>
      <c r="D2" s="9" t="s">
        <v>4722</v>
      </c>
      <c r="E2" s="10">
        <f>1490/4</f>
        <v>372.5</v>
      </c>
      <c r="F2" s="9" t="s">
        <v>4723</v>
      </c>
      <c r="G2" s="10">
        <f t="shared" ref="G2:G214" si="1">if($F2="10,000-19,999", 15000, if($F2="5,000-9,999", 7500, if($F2="20,000 and above", 20000, if($F2="1,000-4,999", 3000, ""))))</f>
        <v>3000</v>
      </c>
      <c r="H2" s="9" t="s">
        <v>4724</v>
      </c>
      <c r="I2" s="9" t="s">
        <v>4725</v>
      </c>
      <c r="J2" s="9" t="s">
        <v>4721</v>
      </c>
      <c r="K2" s="10">
        <v>47886.0</v>
      </c>
      <c r="L2" s="10">
        <v>0.0</v>
      </c>
      <c r="M2" s="9" t="s">
        <v>4721</v>
      </c>
      <c r="N2" s="9" t="s">
        <v>4726</v>
      </c>
      <c r="O2" s="9" t="s">
        <v>4727</v>
      </c>
      <c r="P2" s="10">
        <v>33.978773</v>
      </c>
      <c r="Q2" s="10">
        <v>-118.032299</v>
      </c>
      <c r="R2" s="9" t="s">
        <v>109</v>
      </c>
      <c r="S2" s="9" t="s">
        <v>4722</v>
      </c>
      <c r="T2" s="9" t="s">
        <v>4728</v>
      </c>
      <c r="U2" s="9" t="s">
        <v>4729</v>
      </c>
      <c r="V2" s="10">
        <v>9.0</v>
      </c>
      <c r="W2" s="11">
        <f t="shared" ref="W2:W214" si="2">$V2/$E2</f>
        <v>0.02416107383</v>
      </c>
      <c r="X2" s="10">
        <v>1.0</v>
      </c>
    </row>
    <row r="3">
      <c r="A3" s="10">
        <v>170.0</v>
      </c>
      <c r="B3" s="10">
        <v>123651.0</v>
      </c>
      <c r="C3" s="9" t="s">
        <v>4730</v>
      </c>
      <c r="D3" s="9" t="s">
        <v>4722</v>
      </c>
      <c r="E3" s="10">
        <f>1997/4</f>
        <v>499.25</v>
      </c>
      <c r="F3" s="9" t="s">
        <v>4723</v>
      </c>
      <c r="G3" s="10">
        <f t="shared" si="1"/>
        <v>3000</v>
      </c>
      <c r="H3" s="9" t="s">
        <v>4731</v>
      </c>
      <c r="I3" s="9" t="s">
        <v>4725</v>
      </c>
      <c r="J3" s="9" t="s">
        <v>4730</v>
      </c>
      <c r="K3" s="10">
        <v>33720.0</v>
      </c>
      <c r="L3" s="10">
        <v>0.0</v>
      </c>
      <c r="M3" s="9" t="s">
        <v>4730</v>
      </c>
      <c r="N3" s="9" t="s">
        <v>4732</v>
      </c>
      <c r="O3" s="9" t="s">
        <v>4727</v>
      </c>
      <c r="P3" s="10">
        <v>33.662686</v>
      </c>
      <c r="Q3" s="10">
        <v>-117.900911</v>
      </c>
      <c r="R3" s="9" t="s">
        <v>109</v>
      </c>
      <c r="S3" s="9" t="s">
        <v>4722</v>
      </c>
      <c r="T3" s="9" t="s">
        <v>4728</v>
      </c>
      <c r="U3" s="9" t="s">
        <v>4729</v>
      </c>
      <c r="V3" s="10">
        <v>4.0</v>
      </c>
      <c r="W3" s="11">
        <f t="shared" si="2"/>
        <v>0.008012018027</v>
      </c>
      <c r="X3" s="10">
        <v>1.0</v>
      </c>
    </row>
    <row r="4">
      <c r="A4" s="10">
        <v>171.0</v>
      </c>
      <c r="B4" s="10">
        <v>123961.0</v>
      </c>
      <c r="C4" s="9" t="s">
        <v>4733</v>
      </c>
      <c r="D4" s="9" t="s">
        <v>4722</v>
      </c>
      <c r="E4" s="10">
        <f>19786/4</f>
        <v>4946.5</v>
      </c>
      <c r="F4" s="9" t="s">
        <v>4734</v>
      </c>
      <c r="G4" s="10">
        <f t="shared" si="1"/>
        <v>20000</v>
      </c>
      <c r="H4" s="9" t="s">
        <v>4735</v>
      </c>
      <c r="I4" s="9" t="s">
        <v>4736</v>
      </c>
      <c r="J4" s="9" t="s">
        <v>4733</v>
      </c>
      <c r="K4" s="10">
        <v>56162.0</v>
      </c>
      <c r="L4" s="10">
        <v>0.0</v>
      </c>
      <c r="M4" s="9" t="s">
        <v>4733</v>
      </c>
      <c r="N4" s="9" t="s">
        <v>4533</v>
      </c>
      <c r="O4" s="9" t="s">
        <v>4727</v>
      </c>
      <c r="P4" s="10">
        <v>34.021281</v>
      </c>
      <c r="Q4" s="10">
        <v>-118.284169</v>
      </c>
      <c r="R4" s="9" t="s">
        <v>109</v>
      </c>
      <c r="S4" s="9" t="s">
        <v>4722</v>
      </c>
      <c r="T4" s="9" t="s">
        <v>4728</v>
      </c>
      <c r="U4" s="9" t="s">
        <v>4729</v>
      </c>
      <c r="V4" s="10">
        <v>30.0</v>
      </c>
      <c r="W4" s="11">
        <f t="shared" si="2"/>
        <v>0.00606489437</v>
      </c>
      <c r="X4" s="10">
        <v>1.0</v>
      </c>
    </row>
    <row r="5">
      <c r="A5" s="10">
        <v>39.0</v>
      </c>
      <c r="B5" s="10">
        <v>110662.0</v>
      </c>
      <c r="C5" s="9" t="s">
        <v>4737</v>
      </c>
      <c r="D5" s="9" t="s">
        <v>4722</v>
      </c>
      <c r="E5" s="10">
        <f>31636/4</f>
        <v>7909</v>
      </c>
      <c r="F5" s="9" t="s">
        <v>4734</v>
      </c>
      <c r="G5" s="10">
        <f t="shared" si="1"/>
        <v>20000</v>
      </c>
      <c r="H5" s="9" t="s">
        <v>4735</v>
      </c>
      <c r="I5" s="9" t="s">
        <v>4738</v>
      </c>
      <c r="J5" s="9" t="s">
        <v>4737</v>
      </c>
      <c r="K5" s="10">
        <v>42218.0</v>
      </c>
      <c r="L5" s="10">
        <v>28992.0</v>
      </c>
      <c r="M5" s="9" t="s">
        <v>4737</v>
      </c>
      <c r="N5" s="9" t="s">
        <v>4533</v>
      </c>
      <c r="O5" s="9" t="s">
        <v>4727</v>
      </c>
      <c r="P5" s="10">
        <v>34.07178</v>
      </c>
      <c r="Q5" s="10">
        <v>-118.442179</v>
      </c>
      <c r="R5" s="9" t="s">
        <v>109</v>
      </c>
      <c r="S5" s="9" t="s">
        <v>4722</v>
      </c>
      <c r="T5" s="9" t="s">
        <v>4728</v>
      </c>
      <c r="U5" s="9" t="s">
        <v>4729</v>
      </c>
      <c r="V5" s="10">
        <v>32.0</v>
      </c>
      <c r="W5" s="11">
        <f t="shared" si="2"/>
        <v>0.004046023518</v>
      </c>
      <c r="X5" s="10">
        <v>1.0</v>
      </c>
    </row>
    <row r="6">
      <c r="A6" s="10">
        <v>35.0</v>
      </c>
      <c r="B6" s="10">
        <v>110653.0</v>
      </c>
      <c r="C6" s="9" t="s">
        <v>4739</v>
      </c>
      <c r="D6" s="9" t="s">
        <v>4722</v>
      </c>
      <c r="E6" s="10">
        <f>29638/4</f>
        <v>7409.5</v>
      </c>
      <c r="F6" s="9" t="s">
        <v>4734</v>
      </c>
      <c r="G6" s="10">
        <f t="shared" si="1"/>
        <v>20000</v>
      </c>
      <c r="H6" s="9" t="s">
        <v>4735</v>
      </c>
      <c r="I6" s="9" t="s">
        <v>4736</v>
      </c>
      <c r="J6" s="9" t="s">
        <v>4739</v>
      </c>
      <c r="K6" s="10">
        <v>42692.0</v>
      </c>
      <c r="L6" s="10">
        <v>28992.0</v>
      </c>
      <c r="M6" s="9" t="s">
        <v>4739</v>
      </c>
      <c r="N6" s="9" t="s">
        <v>4670</v>
      </c>
      <c r="O6" s="9" t="s">
        <v>4727</v>
      </c>
      <c r="P6" s="10">
        <v>33.648434</v>
      </c>
      <c r="Q6" s="10">
        <v>-117.841248</v>
      </c>
      <c r="R6" s="9" t="s">
        <v>109</v>
      </c>
      <c r="S6" s="9" t="s">
        <v>4722</v>
      </c>
      <c r="T6" s="9" t="s">
        <v>4728</v>
      </c>
      <c r="U6" s="9" t="s">
        <v>4729</v>
      </c>
      <c r="V6" s="10">
        <v>4.0</v>
      </c>
      <c r="W6" s="11">
        <f t="shared" si="2"/>
        <v>0.0005398474931</v>
      </c>
      <c r="X6" s="10">
        <v>1.0</v>
      </c>
    </row>
    <row r="7">
      <c r="A7" s="10">
        <v>90.0</v>
      </c>
      <c r="B7" s="10">
        <v>117751.0</v>
      </c>
      <c r="C7" s="9" t="s">
        <v>4740</v>
      </c>
      <c r="D7" s="9" t="s">
        <v>4722</v>
      </c>
      <c r="E7" s="10">
        <f>1649/4</f>
        <v>412.25</v>
      </c>
      <c r="F7" s="9" t="s">
        <v>4723</v>
      </c>
      <c r="G7" s="10">
        <f t="shared" si="1"/>
        <v>3000</v>
      </c>
      <c r="H7" s="9" t="s">
        <v>4741</v>
      </c>
      <c r="I7" s="9" t="s">
        <v>4725</v>
      </c>
      <c r="J7" s="9" t="s">
        <v>4740</v>
      </c>
      <c r="K7" s="10">
        <v>25390.0</v>
      </c>
      <c r="L7" s="10">
        <v>0.0</v>
      </c>
      <c r="M7" s="9" t="s">
        <v>4740</v>
      </c>
      <c r="N7" s="9" t="s">
        <v>4742</v>
      </c>
      <c r="O7" s="9" t="s">
        <v>4727</v>
      </c>
      <c r="P7" s="10">
        <v>34.381755</v>
      </c>
      <c r="Q7" s="10">
        <v>-118.518193</v>
      </c>
      <c r="R7" s="9" t="s">
        <v>109</v>
      </c>
      <c r="S7" s="9" t="s">
        <v>4722</v>
      </c>
      <c r="T7" s="9" t="s">
        <v>4728</v>
      </c>
      <c r="U7" s="9" t="s">
        <v>4729</v>
      </c>
      <c r="V7" s="10">
        <v>8.0</v>
      </c>
      <c r="W7" s="11">
        <f t="shared" si="2"/>
        <v>0.01940570042</v>
      </c>
      <c r="X7" s="10">
        <v>1.0</v>
      </c>
    </row>
    <row r="8">
      <c r="A8" s="10">
        <v>1037.0</v>
      </c>
      <c r="B8" s="10">
        <v>243744.0</v>
      </c>
      <c r="C8" s="9" t="s">
        <v>4743</v>
      </c>
      <c r="D8" s="9" t="s">
        <v>4722</v>
      </c>
      <c r="E8" s="10">
        <f>6366/4</f>
        <v>1591.5</v>
      </c>
      <c r="F8" s="9" t="s">
        <v>4744</v>
      </c>
      <c r="G8" s="10">
        <f t="shared" si="1"/>
        <v>15000</v>
      </c>
      <c r="H8" s="9" t="s">
        <v>4745</v>
      </c>
      <c r="I8" s="9" t="s">
        <v>4738</v>
      </c>
      <c r="J8" s="9" t="s">
        <v>4743</v>
      </c>
      <c r="K8" s="10">
        <v>51354.0</v>
      </c>
      <c r="L8" s="10">
        <v>0.0</v>
      </c>
      <c r="M8" s="9" t="s">
        <v>4743</v>
      </c>
      <c r="N8" s="9" t="s">
        <v>4746</v>
      </c>
      <c r="O8" s="9" t="s">
        <v>4727</v>
      </c>
      <c r="P8" s="10">
        <v>37.429434</v>
      </c>
      <c r="Q8" s="10">
        <v>-122.167359</v>
      </c>
      <c r="R8" s="9" t="s">
        <v>110</v>
      </c>
      <c r="S8" s="9" t="s">
        <v>4722</v>
      </c>
      <c r="T8" s="9" t="s">
        <v>4728</v>
      </c>
      <c r="U8" s="9" t="s">
        <v>4729</v>
      </c>
      <c r="V8" s="10">
        <v>25.0</v>
      </c>
      <c r="W8" s="11">
        <f t="shared" si="2"/>
        <v>0.01570845115</v>
      </c>
      <c r="X8" s="10">
        <v>1.0</v>
      </c>
    </row>
    <row r="9">
      <c r="A9" s="10">
        <v>157.0</v>
      </c>
      <c r="B9" s="10">
        <v>123165.0</v>
      </c>
      <c r="C9" s="9" t="s">
        <v>4747</v>
      </c>
      <c r="D9" s="9" t="s">
        <v>4722</v>
      </c>
      <c r="E9" s="10">
        <f>936/4</f>
        <v>234</v>
      </c>
      <c r="F9" s="9" t="s">
        <v>4723</v>
      </c>
      <c r="G9" s="10">
        <f t="shared" si="1"/>
        <v>3000</v>
      </c>
      <c r="H9" s="9" t="s">
        <v>4745</v>
      </c>
      <c r="I9" s="9" t="s">
        <v>4725</v>
      </c>
      <c r="J9" s="9" t="s">
        <v>4747</v>
      </c>
      <c r="K9" s="10">
        <v>55024.0</v>
      </c>
      <c r="L9" s="10">
        <v>0.0</v>
      </c>
      <c r="M9" s="9" t="s">
        <v>4747</v>
      </c>
      <c r="N9" s="9" t="s">
        <v>4748</v>
      </c>
      <c r="O9" s="9" t="s">
        <v>4727</v>
      </c>
      <c r="P9" s="10">
        <v>34.104147</v>
      </c>
      <c r="Q9" s="10">
        <v>-117.711294</v>
      </c>
      <c r="R9" s="9" t="s">
        <v>109</v>
      </c>
      <c r="S9" s="9" t="s">
        <v>4722</v>
      </c>
      <c r="T9" s="9" t="s">
        <v>4728</v>
      </c>
      <c r="U9" s="9" t="s">
        <v>4729</v>
      </c>
      <c r="V9" s="10">
        <v>8.0</v>
      </c>
      <c r="W9" s="11">
        <f t="shared" si="2"/>
        <v>0.03418803419</v>
      </c>
      <c r="X9" s="10">
        <v>1.0</v>
      </c>
    </row>
    <row r="10">
      <c r="A10" s="10">
        <v>156.0</v>
      </c>
      <c r="B10" s="10">
        <v>122931.0</v>
      </c>
      <c r="C10" s="9" t="s">
        <v>4749</v>
      </c>
      <c r="D10" s="9" t="s">
        <v>4722</v>
      </c>
      <c r="E10" s="10">
        <f>5608/4</f>
        <v>1402</v>
      </c>
      <c r="F10" s="9" t="s">
        <v>4750</v>
      </c>
      <c r="G10" s="10">
        <f t="shared" si="1"/>
        <v>7500</v>
      </c>
      <c r="H10" s="9" t="s">
        <v>4745</v>
      </c>
      <c r="I10" s="9" t="s">
        <v>4751</v>
      </c>
      <c r="J10" s="9" t="s">
        <v>4749</v>
      </c>
      <c r="K10" s="10">
        <v>51711.0</v>
      </c>
      <c r="L10" s="10">
        <v>0.0</v>
      </c>
      <c r="M10" s="9" t="s">
        <v>4749</v>
      </c>
      <c r="N10" s="9" t="s">
        <v>4752</v>
      </c>
      <c r="O10" s="9" t="s">
        <v>4727</v>
      </c>
      <c r="P10" s="10">
        <v>37.348362</v>
      </c>
      <c r="Q10" s="10">
        <v>-121.93784</v>
      </c>
      <c r="R10" s="9" t="s">
        <v>110</v>
      </c>
      <c r="S10" s="9" t="s">
        <v>4722</v>
      </c>
      <c r="T10" s="9" t="s">
        <v>4728</v>
      </c>
      <c r="U10" s="9" t="s">
        <v>4729</v>
      </c>
      <c r="V10" s="10">
        <v>54.0</v>
      </c>
      <c r="W10" s="11">
        <f t="shared" si="2"/>
        <v>0.03851640514</v>
      </c>
      <c r="X10" s="10">
        <v>1.0</v>
      </c>
    </row>
    <row r="11">
      <c r="A11" s="10">
        <v>136.0</v>
      </c>
      <c r="B11" s="10">
        <v>121345.0</v>
      </c>
      <c r="C11" s="9" t="s">
        <v>4753</v>
      </c>
      <c r="D11" s="9" t="s">
        <v>4722</v>
      </c>
      <c r="E11" s="10">
        <f>1475/4</f>
        <v>368.75</v>
      </c>
      <c r="F11" s="9" t="s">
        <v>4723</v>
      </c>
      <c r="G11" s="10">
        <f t="shared" si="1"/>
        <v>3000</v>
      </c>
      <c r="H11" s="9" t="s">
        <v>4745</v>
      </c>
      <c r="I11" s="9" t="s">
        <v>4725</v>
      </c>
      <c r="J11" s="9" t="s">
        <v>4753</v>
      </c>
      <c r="K11" s="10">
        <v>52780.0</v>
      </c>
      <c r="L11" s="10">
        <v>0.0</v>
      </c>
      <c r="M11" s="9" t="s">
        <v>4753</v>
      </c>
      <c r="N11" s="9" t="s">
        <v>4748</v>
      </c>
      <c r="O11" s="9" t="s">
        <v>4727</v>
      </c>
      <c r="P11" s="10">
        <v>34.099027</v>
      </c>
      <c r="Q11" s="10">
        <v>-117.714556</v>
      </c>
      <c r="R11" s="9" t="s">
        <v>109</v>
      </c>
      <c r="S11" s="9" t="s">
        <v>4722</v>
      </c>
      <c r="T11" s="9" t="s">
        <v>4728</v>
      </c>
      <c r="U11" s="9" t="s">
        <v>4729</v>
      </c>
      <c r="V11" s="10">
        <v>10.0</v>
      </c>
      <c r="W11" s="11">
        <f t="shared" si="2"/>
        <v>0.02711864407</v>
      </c>
      <c r="X11" s="10">
        <v>1.0</v>
      </c>
    </row>
    <row r="12">
      <c r="A12" s="10">
        <v>124.0</v>
      </c>
      <c r="B12" s="10">
        <v>121150.0</v>
      </c>
      <c r="C12" s="9" t="s">
        <v>4754</v>
      </c>
      <c r="D12" s="9" t="s">
        <v>4722</v>
      </c>
      <c r="E12" s="10">
        <f>3459/4</f>
        <v>864.75</v>
      </c>
      <c r="F12" s="9" t="s">
        <v>4750</v>
      </c>
      <c r="G12" s="10">
        <f t="shared" si="1"/>
        <v>7500</v>
      </c>
      <c r="H12" s="9" t="s">
        <v>4745</v>
      </c>
      <c r="I12" s="9" t="s">
        <v>4751</v>
      </c>
      <c r="J12" s="9" t="s">
        <v>4754</v>
      </c>
      <c r="K12" s="10">
        <v>53932.0</v>
      </c>
      <c r="L12" s="10">
        <v>0.0</v>
      </c>
      <c r="M12" s="9" t="s">
        <v>4754</v>
      </c>
      <c r="N12" s="9" t="s">
        <v>4755</v>
      </c>
      <c r="O12" s="9" t="s">
        <v>4727</v>
      </c>
      <c r="P12" s="10">
        <v>34.037786</v>
      </c>
      <c r="Q12" s="10">
        <v>-118.707077</v>
      </c>
      <c r="R12" s="9" t="s">
        <v>109</v>
      </c>
      <c r="S12" s="9" t="s">
        <v>4722</v>
      </c>
      <c r="T12" s="9" t="s">
        <v>4728</v>
      </c>
      <c r="U12" s="9" t="s">
        <v>4729</v>
      </c>
      <c r="V12" s="10">
        <v>15.0</v>
      </c>
      <c r="W12" s="11">
        <f t="shared" si="2"/>
        <v>0.01734605377</v>
      </c>
      <c r="X12" s="10">
        <v>1.0</v>
      </c>
    </row>
    <row r="13">
      <c r="A13" s="10">
        <v>109.0</v>
      </c>
      <c r="B13" s="10">
        <v>120254.0</v>
      </c>
      <c r="C13" s="9" t="s">
        <v>4756</v>
      </c>
      <c r="D13" s="9" t="s">
        <v>4722</v>
      </c>
      <c r="E13" s="10">
        <f>1839/4</f>
        <v>459.75</v>
      </c>
      <c r="F13" s="9" t="s">
        <v>4723</v>
      </c>
      <c r="G13" s="10">
        <f t="shared" si="1"/>
        <v>3000</v>
      </c>
      <c r="H13" s="9" t="s">
        <v>4745</v>
      </c>
      <c r="I13" s="9" t="s">
        <v>4725</v>
      </c>
      <c r="J13" s="9" t="s">
        <v>4756</v>
      </c>
      <c r="K13" s="10">
        <v>54686.0</v>
      </c>
      <c r="L13" s="10">
        <v>0.0</v>
      </c>
      <c r="M13" s="9" t="s">
        <v>4756</v>
      </c>
      <c r="N13" s="9" t="s">
        <v>4533</v>
      </c>
      <c r="O13" s="9" t="s">
        <v>4727</v>
      </c>
      <c r="P13" s="10">
        <v>34.127124</v>
      </c>
      <c r="Q13" s="10">
        <v>-118.210908</v>
      </c>
      <c r="R13" s="9" t="s">
        <v>109</v>
      </c>
      <c r="S13" s="9" t="s">
        <v>4722</v>
      </c>
      <c r="T13" s="9" t="s">
        <v>4728</v>
      </c>
      <c r="U13" s="9" t="s">
        <v>4729</v>
      </c>
      <c r="V13" s="10">
        <v>14.0</v>
      </c>
      <c r="W13" s="11">
        <f t="shared" si="2"/>
        <v>0.03045133225</v>
      </c>
      <c r="X13" s="10">
        <v>1.0</v>
      </c>
    </row>
    <row r="14">
      <c r="A14" s="10">
        <v>151.0</v>
      </c>
      <c r="B14" s="10">
        <v>122728.0</v>
      </c>
      <c r="C14" s="9" t="s">
        <v>4757</v>
      </c>
      <c r="D14" s="9" t="s">
        <v>4722</v>
      </c>
      <c r="E14" s="10">
        <f>1289/4</f>
        <v>322.25</v>
      </c>
      <c r="F14" s="9" t="s">
        <v>4723</v>
      </c>
      <c r="G14" s="10">
        <f t="shared" si="1"/>
        <v>3000</v>
      </c>
      <c r="H14" s="9" t="s">
        <v>4741</v>
      </c>
      <c r="I14" s="9" t="s">
        <v>4725</v>
      </c>
      <c r="J14" s="9" t="s">
        <v>4757</v>
      </c>
      <c r="K14" s="10">
        <v>33550.0</v>
      </c>
      <c r="L14" s="10">
        <v>0.0</v>
      </c>
      <c r="M14" s="9" t="s">
        <v>4757</v>
      </c>
      <c r="N14" s="9" t="s">
        <v>4758</v>
      </c>
      <c r="O14" s="9" t="s">
        <v>4727</v>
      </c>
      <c r="P14" s="10">
        <v>38.819728</v>
      </c>
      <c r="Q14" s="10">
        <v>-121.292312</v>
      </c>
      <c r="R14" s="9" t="s">
        <v>116</v>
      </c>
      <c r="S14" s="9" t="s">
        <v>4722</v>
      </c>
      <c r="T14" s="9" t="s">
        <v>4722</v>
      </c>
      <c r="U14" s="9" t="s">
        <v>4729</v>
      </c>
      <c r="V14" s="10">
        <v>179.0</v>
      </c>
      <c r="W14" s="11">
        <f t="shared" si="2"/>
        <v>0.5554693561</v>
      </c>
      <c r="X14" s="10">
        <v>1.0</v>
      </c>
    </row>
    <row r="15">
      <c r="A15" s="10">
        <v>181.0</v>
      </c>
      <c r="B15" s="10">
        <v>125763.0</v>
      </c>
      <c r="C15" s="9" t="s">
        <v>4721</v>
      </c>
      <c r="D15" s="9" t="s">
        <v>4722</v>
      </c>
      <c r="E15" s="10">
        <f>1490/4</f>
        <v>372.5</v>
      </c>
      <c r="F15" s="9" t="s">
        <v>4723</v>
      </c>
      <c r="G15" s="10">
        <f t="shared" si="1"/>
        <v>3000</v>
      </c>
      <c r="H15" s="9" t="s">
        <v>4724</v>
      </c>
      <c r="I15" s="9" t="s">
        <v>4725</v>
      </c>
      <c r="J15" s="9" t="s">
        <v>4721</v>
      </c>
      <c r="K15" s="10">
        <v>47886.0</v>
      </c>
      <c r="L15" s="10">
        <v>0.0</v>
      </c>
      <c r="M15" s="9" t="s">
        <v>4721</v>
      </c>
      <c r="N15" s="9" t="s">
        <v>4726</v>
      </c>
      <c r="O15" s="9" t="s">
        <v>4727</v>
      </c>
      <c r="P15" s="10">
        <v>33.978773</v>
      </c>
      <c r="Q15" s="10">
        <v>-118.032299</v>
      </c>
      <c r="R15" s="9" t="s">
        <v>109</v>
      </c>
      <c r="S15" s="9" t="s">
        <v>4722</v>
      </c>
      <c r="T15" s="9" t="s">
        <v>4722</v>
      </c>
      <c r="U15" s="9" t="s">
        <v>4729</v>
      </c>
      <c r="V15" s="10">
        <v>399.0</v>
      </c>
      <c r="W15" s="11">
        <f t="shared" si="2"/>
        <v>1.07114094</v>
      </c>
      <c r="X15" s="10">
        <v>1.0</v>
      </c>
    </row>
    <row r="16">
      <c r="A16" s="10">
        <v>93.0</v>
      </c>
      <c r="B16" s="10">
        <v>117946.0</v>
      </c>
      <c r="C16" s="9" t="s">
        <v>4759</v>
      </c>
      <c r="D16" s="9" t="s">
        <v>4722</v>
      </c>
      <c r="E16" s="10">
        <f>6673/4</f>
        <v>1668.25</v>
      </c>
      <c r="F16" s="9" t="s">
        <v>4750</v>
      </c>
      <c r="G16" s="10">
        <f t="shared" si="1"/>
        <v>7500</v>
      </c>
      <c r="H16" s="9" t="s">
        <v>4735</v>
      </c>
      <c r="I16" s="9" t="s">
        <v>4751</v>
      </c>
      <c r="J16" s="9" t="s">
        <v>4759</v>
      </c>
      <c r="K16" s="10">
        <v>48172.0</v>
      </c>
      <c r="L16" s="10">
        <v>0.0</v>
      </c>
      <c r="M16" s="9" t="s">
        <v>4759</v>
      </c>
      <c r="N16" s="9" t="s">
        <v>4533</v>
      </c>
      <c r="O16" s="9" t="s">
        <v>4727</v>
      </c>
      <c r="P16" s="10">
        <v>33.97085</v>
      </c>
      <c r="Q16" s="10">
        <v>-118.415744</v>
      </c>
      <c r="R16" s="9" t="s">
        <v>109</v>
      </c>
      <c r="S16" s="9" t="s">
        <v>4722</v>
      </c>
      <c r="T16" s="9" t="s">
        <v>4728</v>
      </c>
      <c r="U16" s="9" t="s">
        <v>4729</v>
      </c>
      <c r="V16" s="10">
        <v>35.0</v>
      </c>
      <c r="W16" s="11">
        <f t="shared" si="2"/>
        <v>0.02098006893</v>
      </c>
      <c r="X16" s="10">
        <v>1.0</v>
      </c>
    </row>
    <row r="17">
      <c r="A17" s="10">
        <v>1051.0</v>
      </c>
      <c r="B17" s="10">
        <v>441229.0</v>
      </c>
      <c r="C17" s="9" t="s">
        <v>4760</v>
      </c>
      <c r="D17" s="9" t="s">
        <v>4722</v>
      </c>
      <c r="E17" s="10">
        <f>809/4</f>
        <v>202.25</v>
      </c>
      <c r="F17" s="9" t="s">
        <v>4761</v>
      </c>
      <c r="G17" s="9" t="str">
        <f t="shared" si="1"/>
        <v/>
      </c>
      <c r="H17" s="9" t="s">
        <v>4762</v>
      </c>
      <c r="I17" s="9" t="s">
        <v>4763</v>
      </c>
      <c r="J17" s="9" t="s">
        <v>4760</v>
      </c>
      <c r="K17" s="10">
        <v>18600.0</v>
      </c>
      <c r="L17" s="10">
        <v>0.0</v>
      </c>
      <c r="M17" s="9" t="s">
        <v>4760</v>
      </c>
      <c r="N17" s="9" t="s">
        <v>4533</v>
      </c>
      <c r="O17" s="9" t="s">
        <v>4727</v>
      </c>
      <c r="P17" s="10">
        <v>34.061409</v>
      </c>
      <c r="Q17" s="10">
        <v>-118.302836</v>
      </c>
      <c r="R17" s="9" t="s">
        <v>109</v>
      </c>
      <c r="S17" s="9" t="s">
        <v>4722</v>
      </c>
      <c r="T17" s="9" t="s">
        <v>4722</v>
      </c>
      <c r="U17" s="9" t="s">
        <v>4729</v>
      </c>
      <c r="V17" s="10">
        <v>171.0</v>
      </c>
      <c r="W17" s="11">
        <f t="shared" si="2"/>
        <v>0.8454882571</v>
      </c>
      <c r="X17" s="10">
        <v>1.0</v>
      </c>
    </row>
    <row r="18">
      <c r="A18" s="10">
        <v>167.0</v>
      </c>
      <c r="B18" s="10">
        <v>123651.0</v>
      </c>
      <c r="C18" s="9" t="s">
        <v>4730</v>
      </c>
      <c r="D18" s="9" t="s">
        <v>4722</v>
      </c>
      <c r="E18" s="10">
        <f>1997/4</f>
        <v>499.25</v>
      </c>
      <c r="F18" s="9" t="s">
        <v>4723</v>
      </c>
      <c r="G18" s="10">
        <f t="shared" si="1"/>
        <v>3000</v>
      </c>
      <c r="H18" s="9" t="s">
        <v>4731</v>
      </c>
      <c r="I18" s="9" t="s">
        <v>4725</v>
      </c>
      <c r="J18" s="9" t="s">
        <v>4730</v>
      </c>
      <c r="K18" s="10">
        <v>33720.0</v>
      </c>
      <c r="L18" s="10">
        <v>0.0</v>
      </c>
      <c r="M18" s="9" t="s">
        <v>4730</v>
      </c>
      <c r="N18" s="9" t="s">
        <v>4732</v>
      </c>
      <c r="O18" s="9" t="s">
        <v>4727</v>
      </c>
      <c r="P18" s="10">
        <v>33.662686</v>
      </c>
      <c r="Q18" s="10">
        <v>-117.900911</v>
      </c>
      <c r="R18" s="9" t="s">
        <v>109</v>
      </c>
      <c r="S18" s="9" t="s">
        <v>4722</v>
      </c>
      <c r="T18" s="9" t="s">
        <v>4722</v>
      </c>
      <c r="U18" s="9" t="s">
        <v>4729</v>
      </c>
      <c r="V18" s="10">
        <v>410.0</v>
      </c>
      <c r="W18" s="11">
        <f t="shared" si="2"/>
        <v>0.8212318478</v>
      </c>
      <c r="X18" s="10">
        <v>1.0</v>
      </c>
    </row>
    <row r="19">
      <c r="A19" s="10">
        <v>111.0</v>
      </c>
      <c r="B19" s="10">
        <v>120537.0</v>
      </c>
      <c r="C19" s="9" t="s">
        <v>4764</v>
      </c>
      <c r="D19" s="9" t="s">
        <v>4722</v>
      </c>
      <c r="E19" s="10">
        <f t="shared" ref="E19:E20" si="3">6567/4</f>
        <v>1641.75</v>
      </c>
      <c r="F19" s="9" t="s">
        <v>4723</v>
      </c>
      <c r="G19" s="10">
        <f t="shared" si="1"/>
        <v>3000</v>
      </c>
      <c r="H19" s="9" t="s">
        <v>4765</v>
      </c>
      <c r="I19" s="9" t="s">
        <v>4766</v>
      </c>
      <c r="J19" s="9" t="s">
        <v>4764</v>
      </c>
      <c r="K19" s="10">
        <v>33400.0</v>
      </c>
      <c r="L19" s="10">
        <v>0.0</v>
      </c>
      <c r="M19" s="9" t="s">
        <v>4764</v>
      </c>
      <c r="N19" s="9" t="s">
        <v>4767</v>
      </c>
      <c r="O19" s="9" t="s">
        <v>4727</v>
      </c>
      <c r="P19" s="10">
        <v>33.87616</v>
      </c>
      <c r="Q19" s="10">
        <v>-117.88573</v>
      </c>
      <c r="R19" s="9" t="s">
        <v>109</v>
      </c>
      <c r="S19" s="9" t="s">
        <v>4722</v>
      </c>
      <c r="T19" s="9" t="s">
        <v>4722</v>
      </c>
      <c r="U19" s="9" t="s">
        <v>4729</v>
      </c>
      <c r="V19" s="10">
        <v>75.0</v>
      </c>
      <c r="W19" s="11">
        <f t="shared" si="2"/>
        <v>0.04568296026</v>
      </c>
      <c r="X19" s="10">
        <v>1.0</v>
      </c>
    </row>
    <row r="20">
      <c r="A20" s="10">
        <v>114.0</v>
      </c>
      <c r="B20" s="10">
        <v>120537.0</v>
      </c>
      <c r="C20" s="9" t="s">
        <v>4764</v>
      </c>
      <c r="D20" s="9" t="s">
        <v>4722</v>
      </c>
      <c r="E20" s="10">
        <f t="shared" si="3"/>
        <v>1641.75</v>
      </c>
      <c r="F20" s="9" t="s">
        <v>4723</v>
      </c>
      <c r="G20" s="10">
        <f t="shared" si="1"/>
        <v>3000</v>
      </c>
      <c r="H20" s="9" t="s">
        <v>4765</v>
      </c>
      <c r="I20" s="9" t="s">
        <v>4766</v>
      </c>
      <c r="J20" s="9" t="s">
        <v>4764</v>
      </c>
      <c r="K20" s="10">
        <v>33400.0</v>
      </c>
      <c r="L20" s="10">
        <v>0.0</v>
      </c>
      <c r="M20" s="9" t="s">
        <v>4764</v>
      </c>
      <c r="N20" s="9" t="s">
        <v>4767</v>
      </c>
      <c r="O20" s="9" t="s">
        <v>4727</v>
      </c>
      <c r="P20" s="10">
        <v>33.87616</v>
      </c>
      <c r="Q20" s="10">
        <v>-117.88573</v>
      </c>
      <c r="R20" s="9" t="s">
        <v>109</v>
      </c>
      <c r="S20" s="9" t="s">
        <v>4722</v>
      </c>
      <c r="T20" s="9" t="s">
        <v>4728</v>
      </c>
      <c r="U20" s="9" t="s">
        <v>4729</v>
      </c>
      <c r="V20" s="10">
        <v>2.0</v>
      </c>
      <c r="W20" s="11">
        <f t="shared" si="2"/>
        <v>0.001218212273</v>
      </c>
      <c r="X20" s="10">
        <v>1.0</v>
      </c>
    </row>
    <row r="21">
      <c r="A21" s="10">
        <v>174.0</v>
      </c>
      <c r="B21" s="10">
        <v>123961.0</v>
      </c>
      <c r="C21" s="9" t="s">
        <v>4733</v>
      </c>
      <c r="D21" s="9" t="s">
        <v>4722</v>
      </c>
      <c r="E21" s="10">
        <f>19786/4</f>
        <v>4946.5</v>
      </c>
      <c r="F21" s="9" t="s">
        <v>4734</v>
      </c>
      <c r="G21" s="10">
        <f t="shared" si="1"/>
        <v>20000</v>
      </c>
      <c r="H21" s="9" t="s">
        <v>4735</v>
      </c>
      <c r="I21" s="9" t="s">
        <v>4736</v>
      </c>
      <c r="J21" s="9" t="s">
        <v>4733</v>
      </c>
      <c r="K21" s="10">
        <v>56162.0</v>
      </c>
      <c r="L21" s="10">
        <v>0.0</v>
      </c>
      <c r="M21" s="9" t="s">
        <v>4733</v>
      </c>
      <c r="N21" s="9" t="s">
        <v>4533</v>
      </c>
      <c r="O21" s="9" t="s">
        <v>4727</v>
      </c>
      <c r="P21" s="10">
        <v>34.021281</v>
      </c>
      <c r="Q21" s="10">
        <v>-118.284169</v>
      </c>
      <c r="R21" s="9" t="s">
        <v>109</v>
      </c>
      <c r="S21" s="9" t="s">
        <v>4722</v>
      </c>
      <c r="T21" s="9" t="s">
        <v>4722</v>
      </c>
      <c r="U21" s="9" t="s">
        <v>4729</v>
      </c>
      <c r="V21" s="10">
        <v>1425.0</v>
      </c>
      <c r="W21" s="11">
        <f t="shared" si="2"/>
        <v>0.2880824826</v>
      </c>
      <c r="X21" s="10">
        <v>1.0</v>
      </c>
    </row>
    <row r="22">
      <c r="A22" s="10">
        <v>38.0</v>
      </c>
      <c r="B22" s="10">
        <v>110662.0</v>
      </c>
      <c r="C22" s="9" t="s">
        <v>4737</v>
      </c>
      <c r="D22" s="9" t="s">
        <v>4722</v>
      </c>
      <c r="E22" s="10">
        <f>31636/4</f>
        <v>7909</v>
      </c>
      <c r="F22" s="9" t="s">
        <v>4734</v>
      </c>
      <c r="G22" s="10">
        <f t="shared" si="1"/>
        <v>20000</v>
      </c>
      <c r="H22" s="9" t="s">
        <v>4735</v>
      </c>
      <c r="I22" s="9" t="s">
        <v>4738</v>
      </c>
      <c r="J22" s="9" t="s">
        <v>4737</v>
      </c>
      <c r="K22" s="10">
        <v>42218.0</v>
      </c>
      <c r="L22" s="10">
        <v>28992.0</v>
      </c>
      <c r="M22" s="9" t="s">
        <v>4737</v>
      </c>
      <c r="N22" s="9" t="s">
        <v>4533</v>
      </c>
      <c r="O22" s="9" t="s">
        <v>4727</v>
      </c>
      <c r="P22" s="10">
        <v>34.07178</v>
      </c>
      <c r="Q22" s="10">
        <v>-118.442179</v>
      </c>
      <c r="R22" s="9" t="s">
        <v>109</v>
      </c>
      <c r="S22" s="9" t="s">
        <v>4722</v>
      </c>
      <c r="T22" s="9" t="s">
        <v>4722</v>
      </c>
      <c r="U22" s="9" t="s">
        <v>4729</v>
      </c>
      <c r="V22" s="10">
        <v>4378.0</v>
      </c>
      <c r="W22" s="11">
        <f t="shared" si="2"/>
        <v>0.5535465925</v>
      </c>
      <c r="X22" s="10">
        <v>1.0</v>
      </c>
    </row>
    <row r="23">
      <c r="A23" s="10">
        <v>32.0</v>
      </c>
      <c r="B23" s="10">
        <v>110653.0</v>
      </c>
      <c r="C23" s="9" t="s">
        <v>4739</v>
      </c>
      <c r="D23" s="9" t="s">
        <v>4722</v>
      </c>
      <c r="E23" s="10">
        <f>29638/4</f>
        <v>7409.5</v>
      </c>
      <c r="F23" s="9" t="s">
        <v>4734</v>
      </c>
      <c r="G23" s="10">
        <f t="shared" si="1"/>
        <v>20000</v>
      </c>
      <c r="H23" s="9" t="s">
        <v>4735</v>
      </c>
      <c r="I23" s="9" t="s">
        <v>4736</v>
      </c>
      <c r="J23" s="9" t="s">
        <v>4739</v>
      </c>
      <c r="K23" s="10">
        <v>42692.0</v>
      </c>
      <c r="L23" s="10">
        <v>28992.0</v>
      </c>
      <c r="M23" s="9" t="s">
        <v>4739</v>
      </c>
      <c r="N23" s="9" t="s">
        <v>4670</v>
      </c>
      <c r="O23" s="9" t="s">
        <v>4727</v>
      </c>
      <c r="P23" s="10">
        <v>33.648434</v>
      </c>
      <c r="Q23" s="10">
        <v>-117.841248</v>
      </c>
      <c r="R23" s="9" t="s">
        <v>109</v>
      </c>
      <c r="S23" s="9" t="s">
        <v>4722</v>
      </c>
      <c r="T23" s="9" t="s">
        <v>4722</v>
      </c>
      <c r="U23" s="9" t="s">
        <v>4729</v>
      </c>
      <c r="V23" s="10">
        <v>4516.0</v>
      </c>
      <c r="W23" s="11">
        <f t="shared" si="2"/>
        <v>0.6094878197</v>
      </c>
      <c r="X23" s="10">
        <v>1.0</v>
      </c>
    </row>
    <row r="24">
      <c r="A24" s="10">
        <v>92.0</v>
      </c>
      <c r="B24" s="10">
        <v>117751.0</v>
      </c>
      <c r="C24" s="9" t="s">
        <v>4740</v>
      </c>
      <c r="D24" s="9" t="s">
        <v>4722</v>
      </c>
      <c r="E24" s="10">
        <f>1649/4</f>
        <v>412.25</v>
      </c>
      <c r="F24" s="9" t="s">
        <v>4723</v>
      </c>
      <c r="G24" s="10">
        <f t="shared" si="1"/>
        <v>3000</v>
      </c>
      <c r="H24" s="9" t="s">
        <v>4741</v>
      </c>
      <c r="I24" s="9" t="s">
        <v>4725</v>
      </c>
      <c r="J24" s="9" t="s">
        <v>4740</v>
      </c>
      <c r="K24" s="10">
        <v>25390.0</v>
      </c>
      <c r="L24" s="10">
        <v>0.0</v>
      </c>
      <c r="M24" s="9" t="s">
        <v>4740</v>
      </c>
      <c r="N24" s="9" t="s">
        <v>4742</v>
      </c>
      <c r="O24" s="9" t="s">
        <v>4727</v>
      </c>
      <c r="P24" s="10">
        <v>34.381755</v>
      </c>
      <c r="Q24" s="10">
        <v>-118.518193</v>
      </c>
      <c r="R24" s="9" t="s">
        <v>109</v>
      </c>
      <c r="S24" s="9" t="s">
        <v>4722</v>
      </c>
      <c r="T24" s="9" t="s">
        <v>4722</v>
      </c>
      <c r="U24" s="9" t="s">
        <v>4729</v>
      </c>
      <c r="V24" s="10">
        <v>152.0</v>
      </c>
      <c r="W24" s="11">
        <f t="shared" si="2"/>
        <v>0.3687083081</v>
      </c>
      <c r="X24" s="10">
        <v>1.0</v>
      </c>
    </row>
    <row r="25">
      <c r="A25" s="10">
        <v>1036.0</v>
      </c>
      <c r="B25" s="10">
        <v>243744.0</v>
      </c>
      <c r="C25" s="9" t="s">
        <v>4743</v>
      </c>
      <c r="D25" s="9" t="s">
        <v>4722</v>
      </c>
      <c r="E25" s="10">
        <f>6366/4</f>
        <v>1591.5</v>
      </c>
      <c r="F25" s="9" t="s">
        <v>4744</v>
      </c>
      <c r="G25" s="10">
        <f t="shared" si="1"/>
        <v>15000</v>
      </c>
      <c r="H25" s="9" t="s">
        <v>4745</v>
      </c>
      <c r="I25" s="9" t="s">
        <v>4738</v>
      </c>
      <c r="J25" s="9" t="s">
        <v>4743</v>
      </c>
      <c r="K25" s="10">
        <v>51354.0</v>
      </c>
      <c r="L25" s="10">
        <v>0.0</v>
      </c>
      <c r="M25" s="9" t="s">
        <v>4743</v>
      </c>
      <c r="N25" s="9" t="s">
        <v>4746</v>
      </c>
      <c r="O25" s="9" t="s">
        <v>4727</v>
      </c>
      <c r="P25" s="10">
        <v>37.429434</v>
      </c>
      <c r="Q25" s="10">
        <v>-122.167359</v>
      </c>
      <c r="R25" s="9" t="s">
        <v>110</v>
      </c>
      <c r="S25" s="9" t="s">
        <v>4722</v>
      </c>
      <c r="T25" s="9" t="s">
        <v>4722</v>
      </c>
      <c r="U25" s="9" t="s">
        <v>4729</v>
      </c>
      <c r="V25" s="10">
        <v>566.0</v>
      </c>
      <c r="W25" s="11">
        <f t="shared" si="2"/>
        <v>0.355639334</v>
      </c>
      <c r="X25" s="10">
        <v>1.0</v>
      </c>
    </row>
    <row r="26">
      <c r="A26" s="10">
        <v>159.0</v>
      </c>
      <c r="B26" s="10">
        <v>123165.0</v>
      </c>
      <c r="C26" s="9" t="s">
        <v>4747</v>
      </c>
      <c r="D26" s="9" t="s">
        <v>4722</v>
      </c>
      <c r="E26" s="10">
        <f>936/4</f>
        <v>234</v>
      </c>
      <c r="F26" s="9" t="s">
        <v>4723</v>
      </c>
      <c r="G26" s="10">
        <f t="shared" si="1"/>
        <v>3000</v>
      </c>
      <c r="H26" s="9" t="s">
        <v>4745</v>
      </c>
      <c r="I26" s="9" t="s">
        <v>4725</v>
      </c>
      <c r="J26" s="9" t="s">
        <v>4747</v>
      </c>
      <c r="K26" s="10">
        <v>55024.0</v>
      </c>
      <c r="L26" s="10">
        <v>0.0</v>
      </c>
      <c r="M26" s="9" t="s">
        <v>4747</v>
      </c>
      <c r="N26" s="9" t="s">
        <v>4748</v>
      </c>
      <c r="O26" s="9" t="s">
        <v>4727</v>
      </c>
      <c r="P26" s="10">
        <v>34.104147</v>
      </c>
      <c r="Q26" s="10">
        <v>-117.711294</v>
      </c>
      <c r="R26" s="9" t="s">
        <v>109</v>
      </c>
      <c r="S26" s="9" t="s">
        <v>4722</v>
      </c>
      <c r="T26" s="9" t="s">
        <v>4722</v>
      </c>
      <c r="U26" s="9" t="s">
        <v>4729</v>
      </c>
      <c r="V26" s="10">
        <v>92.0</v>
      </c>
      <c r="W26" s="11">
        <f t="shared" si="2"/>
        <v>0.3931623932</v>
      </c>
      <c r="X26" s="10">
        <v>1.0</v>
      </c>
    </row>
    <row r="27">
      <c r="A27" s="10">
        <v>154.0</v>
      </c>
      <c r="B27" s="10">
        <v>122931.0</v>
      </c>
      <c r="C27" s="9" t="s">
        <v>4749</v>
      </c>
      <c r="D27" s="9" t="s">
        <v>4722</v>
      </c>
      <c r="E27" s="10">
        <f>5608/4</f>
        <v>1402</v>
      </c>
      <c r="F27" s="9" t="s">
        <v>4750</v>
      </c>
      <c r="G27" s="10">
        <f t="shared" si="1"/>
        <v>7500</v>
      </c>
      <c r="H27" s="9" t="s">
        <v>4745</v>
      </c>
      <c r="I27" s="9" t="s">
        <v>4751</v>
      </c>
      <c r="J27" s="9" t="s">
        <v>4749</v>
      </c>
      <c r="K27" s="10">
        <v>51711.0</v>
      </c>
      <c r="L27" s="10">
        <v>0.0</v>
      </c>
      <c r="M27" s="9" t="s">
        <v>4749</v>
      </c>
      <c r="N27" s="9" t="s">
        <v>4752</v>
      </c>
      <c r="O27" s="9" t="s">
        <v>4727</v>
      </c>
      <c r="P27" s="10">
        <v>37.348362</v>
      </c>
      <c r="Q27" s="10">
        <v>-121.93784</v>
      </c>
      <c r="R27" s="9" t="s">
        <v>110</v>
      </c>
      <c r="S27" s="9" t="s">
        <v>4722</v>
      </c>
      <c r="T27" s="9" t="s">
        <v>4722</v>
      </c>
      <c r="U27" s="9" t="s">
        <v>4729</v>
      </c>
      <c r="V27" s="10">
        <v>745.0</v>
      </c>
      <c r="W27" s="11">
        <f t="shared" si="2"/>
        <v>0.5313837375</v>
      </c>
      <c r="X27" s="10">
        <v>1.0</v>
      </c>
    </row>
    <row r="28">
      <c r="A28" s="10">
        <v>69.0</v>
      </c>
      <c r="B28" s="10">
        <v>112075.0</v>
      </c>
      <c r="C28" s="9" t="s">
        <v>4768</v>
      </c>
      <c r="D28" s="9" t="s">
        <v>4722</v>
      </c>
      <c r="E28" s="10">
        <f>1704/4</f>
        <v>426</v>
      </c>
      <c r="F28" s="9" t="s">
        <v>4723</v>
      </c>
      <c r="G28" s="10">
        <f t="shared" si="1"/>
        <v>3000</v>
      </c>
      <c r="H28" s="9" t="s">
        <v>4741</v>
      </c>
      <c r="I28" s="9" t="s">
        <v>4751</v>
      </c>
      <c r="J28" s="9" t="s">
        <v>4768</v>
      </c>
      <c r="K28" s="10">
        <v>35400.0</v>
      </c>
      <c r="L28" s="10">
        <v>0.0</v>
      </c>
      <c r="M28" s="9" t="s">
        <v>4768</v>
      </c>
      <c r="N28" s="9" t="s">
        <v>4670</v>
      </c>
      <c r="O28" s="9" t="s">
        <v>4727</v>
      </c>
      <c r="P28" s="10">
        <v>33.653665</v>
      </c>
      <c r="Q28" s="10">
        <v>-117.812305</v>
      </c>
      <c r="R28" s="9" t="s">
        <v>109</v>
      </c>
      <c r="S28" s="9" t="s">
        <v>4722</v>
      </c>
      <c r="T28" s="9" t="s">
        <v>4728</v>
      </c>
      <c r="U28" s="9" t="s">
        <v>4729</v>
      </c>
      <c r="V28" s="10">
        <v>7.0</v>
      </c>
      <c r="W28" s="11">
        <f t="shared" si="2"/>
        <v>0.01643192488</v>
      </c>
      <c r="X28" s="10">
        <v>1.0</v>
      </c>
    </row>
    <row r="29">
      <c r="A29" s="10">
        <v>138.0</v>
      </c>
      <c r="B29" s="10">
        <v>121345.0</v>
      </c>
      <c r="C29" s="9" t="s">
        <v>4753</v>
      </c>
      <c r="D29" s="9" t="s">
        <v>4722</v>
      </c>
      <c r="E29" s="10">
        <f>1475/4</f>
        <v>368.75</v>
      </c>
      <c r="F29" s="9" t="s">
        <v>4723</v>
      </c>
      <c r="G29" s="10">
        <f t="shared" si="1"/>
        <v>3000</v>
      </c>
      <c r="H29" s="9" t="s">
        <v>4745</v>
      </c>
      <c r="I29" s="9" t="s">
        <v>4725</v>
      </c>
      <c r="J29" s="9" t="s">
        <v>4753</v>
      </c>
      <c r="K29" s="10">
        <v>52780.0</v>
      </c>
      <c r="L29" s="10">
        <v>0.0</v>
      </c>
      <c r="M29" s="9" t="s">
        <v>4753</v>
      </c>
      <c r="N29" s="9" t="s">
        <v>4748</v>
      </c>
      <c r="O29" s="9" t="s">
        <v>4727</v>
      </c>
      <c r="P29" s="10">
        <v>34.099027</v>
      </c>
      <c r="Q29" s="10">
        <v>-117.714556</v>
      </c>
      <c r="R29" s="9" t="s">
        <v>109</v>
      </c>
      <c r="S29" s="9" t="s">
        <v>4722</v>
      </c>
      <c r="T29" s="9" t="s">
        <v>4722</v>
      </c>
      <c r="U29" s="9" t="s">
        <v>4729</v>
      </c>
      <c r="V29" s="10">
        <v>107.0</v>
      </c>
      <c r="W29" s="11">
        <f t="shared" si="2"/>
        <v>0.2901694915</v>
      </c>
      <c r="X29" s="10">
        <v>1.0</v>
      </c>
    </row>
    <row r="30">
      <c r="A30" s="10">
        <v>72.0</v>
      </c>
      <c r="B30" s="10">
        <v>112260.0</v>
      </c>
      <c r="C30" s="9" t="s">
        <v>4769</v>
      </c>
      <c r="D30" s="9" t="s">
        <v>4722</v>
      </c>
      <c r="E30" s="10">
        <f>1262/4</f>
        <v>315.5</v>
      </c>
      <c r="F30" s="9" t="s">
        <v>4723</v>
      </c>
      <c r="G30" s="10">
        <f t="shared" si="1"/>
        <v>3000</v>
      </c>
      <c r="H30" s="9" t="s">
        <v>4745</v>
      </c>
      <c r="I30" s="9" t="s">
        <v>4725</v>
      </c>
      <c r="J30" s="9" t="s">
        <v>4769</v>
      </c>
      <c r="K30" s="10">
        <v>54405.0</v>
      </c>
      <c r="L30" s="10">
        <v>0.0</v>
      </c>
      <c r="M30" s="9" t="s">
        <v>4769</v>
      </c>
      <c r="N30" s="9" t="s">
        <v>4748</v>
      </c>
      <c r="O30" s="9" t="s">
        <v>4727</v>
      </c>
      <c r="P30" s="10">
        <v>34.102154</v>
      </c>
      <c r="Q30" s="10">
        <v>-117.711188</v>
      </c>
      <c r="R30" s="9" t="s">
        <v>109</v>
      </c>
      <c r="S30" s="9" t="s">
        <v>4722</v>
      </c>
      <c r="T30" s="9" t="s">
        <v>4728</v>
      </c>
      <c r="U30" s="9" t="s">
        <v>4729</v>
      </c>
      <c r="V30" s="10">
        <v>7.0</v>
      </c>
      <c r="W30" s="11">
        <f t="shared" si="2"/>
        <v>0.02218700475</v>
      </c>
      <c r="X30" s="10">
        <v>1.0</v>
      </c>
    </row>
    <row r="31">
      <c r="A31" s="10">
        <v>130.0</v>
      </c>
      <c r="B31" s="10">
        <v>121257.0</v>
      </c>
      <c r="C31" s="9" t="s">
        <v>4770</v>
      </c>
      <c r="D31" s="9" t="s">
        <v>4722</v>
      </c>
      <c r="E31" s="10">
        <f>922/4</f>
        <v>230.5</v>
      </c>
      <c r="F31" s="9" t="s">
        <v>4723</v>
      </c>
      <c r="G31" s="10">
        <f t="shared" si="1"/>
        <v>3000</v>
      </c>
      <c r="H31" s="9" t="s">
        <v>4745</v>
      </c>
      <c r="I31" s="9" t="s">
        <v>4725</v>
      </c>
      <c r="J31" s="9" t="s">
        <v>4770</v>
      </c>
      <c r="K31" s="10">
        <v>54056.0</v>
      </c>
      <c r="L31" s="10">
        <v>0.0</v>
      </c>
      <c r="M31" s="9" t="s">
        <v>4770</v>
      </c>
      <c r="N31" s="9" t="s">
        <v>4748</v>
      </c>
      <c r="O31" s="9" t="s">
        <v>4727</v>
      </c>
      <c r="P31" s="10">
        <v>34.104107</v>
      </c>
      <c r="Q31" s="10">
        <v>-117.706675</v>
      </c>
      <c r="R31" s="9" t="s">
        <v>109</v>
      </c>
      <c r="S31" s="9" t="s">
        <v>4722</v>
      </c>
      <c r="T31" s="9" t="s">
        <v>4722</v>
      </c>
      <c r="U31" s="9" t="s">
        <v>4729</v>
      </c>
      <c r="V31" s="10">
        <v>94.0</v>
      </c>
      <c r="W31" s="11">
        <f t="shared" si="2"/>
        <v>0.4078091106</v>
      </c>
      <c r="X31" s="10">
        <v>1.0</v>
      </c>
    </row>
    <row r="32">
      <c r="A32" s="10">
        <v>64.0</v>
      </c>
      <c r="B32" s="10">
        <v>111948.0</v>
      </c>
      <c r="C32" s="9" t="s">
        <v>4771</v>
      </c>
      <c r="D32" s="9" t="s">
        <v>4722</v>
      </c>
      <c r="E32" s="10">
        <f>7404/4</f>
        <v>1851</v>
      </c>
      <c r="F32" s="9" t="s">
        <v>4750</v>
      </c>
      <c r="G32" s="10">
        <f t="shared" si="1"/>
        <v>7500</v>
      </c>
      <c r="H32" s="9" t="s">
        <v>4745</v>
      </c>
      <c r="I32" s="9" t="s">
        <v>4772</v>
      </c>
      <c r="J32" s="9" t="s">
        <v>4771</v>
      </c>
      <c r="K32" s="10">
        <v>52724.0</v>
      </c>
      <c r="L32" s="10">
        <v>0.0</v>
      </c>
      <c r="M32" s="9" t="s">
        <v>4771</v>
      </c>
      <c r="N32" s="9" t="s">
        <v>4773</v>
      </c>
      <c r="O32" s="9" t="s">
        <v>4727</v>
      </c>
      <c r="P32" s="10">
        <v>33.79302</v>
      </c>
      <c r="Q32" s="10">
        <v>-117.852518</v>
      </c>
      <c r="R32" s="9" t="s">
        <v>109</v>
      </c>
      <c r="S32" s="9" t="s">
        <v>4722</v>
      </c>
      <c r="T32" s="9" t="s">
        <v>4728</v>
      </c>
      <c r="U32" s="9" t="s">
        <v>4729</v>
      </c>
      <c r="V32" s="10">
        <v>41.0</v>
      </c>
      <c r="W32" s="11">
        <f t="shared" si="2"/>
        <v>0.02215018909</v>
      </c>
      <c r="X32" s="10">
        <v>1.0</v>
      </c>
    </row>
    <row r="33">
      <c r="A33" s="10">
        <v>127.0</v>
      </c>
      <c r="B33" s="10">
        <v>121257.0</v>
      </c>
      <c r="C33" s="9" t="s">
        <v>4770</v>
      </c>
      <c r="D33" s="9" t="s">
        <v>4722</v>
      </c>
      <c r="E33" s="10">
        <f>922/4</f>
        <v>230.5</v>
      </c>
      <c r="F33" s="9" t="s">
        <v>4723</v>
      </c>
      <c r="G33" s="10">
        <f t="shared" si="1"/>
        <v>3000</v>
      </c>
      <c r="H33" s="9" t="s">
        <v>4745</v>
      </c>
      <c r="I33" s="9" t="s">
        <v>4725</v>
      </c>
      <c r="J33" s="9" t="s">
        <v>4770</v>
      </c>
      <c r="K33" s="10">
        <v>54056.0</v>
      </c>
      <c r="L33" s="10">
        <v>0.0</v>
      </c>
      <c r="M33" s="9" t="s">
        <v>4770</v>
      </c>
      <c r="N33" s="9" t="s">
        <v>4748</v>
      </c>
      <c r="O33" s="9" t="s">
        <v>4727</v>
      </c>
      <c r="P33" s="10">
        <v>34.104107</v>
      </c>
      <c r="Q33" s="10">
        <v>-117.706675</v>
      </c>
      <c r="R33" s="9" t="s">
        <v>109</v>
      </c>
      <c r="S33" s="9" t="s">
        <v>4722</v>
      </c>
      <c r="T33" s="9" t="s">
        <v>4728</v>
      </c>
      <c r="U33" s="9" t="s">
        <v>4729</v>
      </c>
      <c r="V33" s="10">
        <v>13.0</v>
      </c>
      <c r="W33" s="11">
        <f t="shared" si="2"/>
        <v>0.05639913232</v>
      </c>
      <c r="X33" s="10">
        <v>1.0</v>
      </c>
    </row>
    <row r="34">
      <c r="A34" s="10">
        <v>123.0</v>
      </c>
      <c r="B34" s="10">
        <v>121150.0</v>
      </c>
      <c r="C34" s="9" t="s">
        <v>4754</v>
      </c>
      <c r="D34" s="9" t="s">
        <v>4722</v>
      </c>
      <c r="E34" s="10">
        <f>3459/4</f>
        <v>864.75</v>
      </c>
      <c r="F34" s="9" t="s">
        <v>4750</v>
      </c>
      <c r="G34" s="10">
        <f t="shared" si="1"/>
        <v>7500</v>
      </c>
      <c r="H34" s="9" t="s">
        <v>4745</v>
      </c>
      <c r="I34" s="9" t="s">
        <v>4751</v>
      </c>
      <c r="J34" s="9" t="s">
        <v>4754</v>
      </c>
      <c r="K34" s="10">
        <v>53932.0</v>
      </c>
      <c r="L34" s="10">
        <v>0.0</v>
      </c>
      <c r="M34" s="9" t="s">
        <v>4754</v>
      </c>
      <c r="N34" s="9" t="s">
        <v>4755</v>
      </c>
      <c r="O34" s="9" t="s">
        <v>4727</v>
      </c>
      <c r="P34" s="10">
        <v>34.037786</v>
      </c>
      <c r="Q34" s="10">
        <v>-118.707077</v>
      </c>
      <c r="R34" s="9" t="s">
        <v>109</v>
      </c>
      <c r="S34" s="9" t="s">
        <v>4722</v>
      </c>
      <c r="T34" s="9" t="s">
        <v>4722</v>
      </c>
      <c r="U34" s="9" t="s">
        <v>4729</v>
      </c>
      <c r="V34" s="10">
        <v>358.0</v>
      </c>
      <c r="W34" s="11">
        <f t="shared" si="2"/>
        <v>0.4139924834</v>
      </c>
      <c r="X34" s="10">
        <v>1.0</v>
      </c>
    </row>
    <row r="35">
      <c r="A35" s="10">
        <v>56.0</v>
      </c>
      <c r="B35" s="10">
        <v>111081.0</v>
      </c>
      <c r="C35" s="9" t="s">
        <v>4774</v>
      </c>
      <c r="D35" s="9" t="s">
        <v>4722</v>
      </c>
      <c r="E35" s="10">
        <f>762/4</f>
        <v>190.5</v>
      </c>
      <c r="F35" s="9" t="s">
        <v>4723</v>
      </c>
      <c r="G35" s="10">
        <f t="shared" si="1"/>
        <v>3000</v>
      </c>
      <c r="H35" s="9" t="s">
        <v>4745</v>
      </c>
      <c r="I35" s="9" t="s">
        <v>4766</v>
      </c>
      <c r="J35" s="9" t="s">
        <v>4774</v>
      </c>
      <c r="K35" s="10">
        <v>49276.0</v>
      </c>
      <c r="L35" s="10">
        <v>0.0</v>
      </c>
      <c r="M35" s="9" t="s">
        <v>4774</v>
      </c>
      <c r="N35" s="9" t="s">
        <v>4775</v>
      </c>
      <c r="O35" s="9" t="s">
        <v>4727</v>
      </c>
      <c r="P35" s="10">
        <v>34.39327</v>
      </c>
      <c r="Q35" s="10">
        <v>-118.566837</v>
      </c>
      <c r="R35" s="9" t="s">
        <v>109</v>
      </c>
      <c r="S35" s="9" t="s">
        <v>4722</v>
      </c>
      <c r="T35" s="9" t="s">
        <v>4728</v>
      </c>
      <c r="U35" s="9" t="s">
        <v>4729</v>
      </c>
      <c r="V35" s="10">
        <v>8.0</v>
      </c>
      <c r="W35" s="11">
        <f t="shared" si="2"/>
        <v>0.04199475066</v>
      </c>
      <c r="X35" s="10">
        <v>1.0</v>
      </c>
    </row>
    <row r="36">
      <c r="A36" s="10">
        <v>107.0</v>
      </c>
      <c r="B36" s="10">
        <v>120254.0</v>
      </c>
      <c r="C36" s="9" t="s">
        <v>4756</v>
      </c>
      <c r="D36" s="9" t="s">
        <v>4722</v>
      </c>
      <c r="E36" s="10">
        <f>1839/4</f>
        <v>459.75</v>
      </c>
      <c r="F36" s="9" t="s">
        <v>4723</v>
      </c>
      <c r="G36" s="10">
        <f t="shared" si="1"/>
        <v>3000</v>
      </c>
      <c r="H36" s="9" t="s">
        <v>4745</v>
      </c>
      <c r="I36" s="9" t="s">
        <v>4725</v>
      </c>
      <c r="J36" s="9" t="s">
        <v>4756</v>
      </c>
      <c r="K36" s="10">
        <v>54686.0</v>
      </c>
      <c r="L36" s="10">
        <v>0.0</v>
      </c>
      <c r="M36" s="9" t="s">
        <v>4756</v>
      </c>
      <c r="N36" s="9" t="s">
        <v>4533</v>
      </c>
      <c r="O36" s="9" t="s">
        <v>4727</v>
      </c>
      <c r="P36" s="10">
        <v>34.127124</v>
      </c>
      <c r="Q36" s="10">
        <v>-118.210908</v>
      </c>
      <c r="R36" s="9" t="s">
        <v>109</v>
      </c>
      <c r="S36" s="9" t="s">
        <v>4722</v>
      </c>
      <c r="T36" s="9" t="s">
        <v>4722</v>
      </c>
      <c r="U36" s="9" t="s">
        <v>4729</v>
      </c>
      <c r="V36" s="10">
        <v>210.0</v>
      </c>
      <c r="W36" s="11">
        <f t="shared" si="2"/>
        <v>0.4567699837</v>
      </c>
      <c r="X36" s="10">
        <v>1.0</v>
      </c>
    </row>
    <row r="37">
      <c r="A37" s="10">
        <v>16.0</v>
      </c>
      <c r="B37" s="10">
        <v>110404.0</v>
      </c>
      <c r="C37" s="9" t="s">
        <v>4776</v>
      </c>
      <c r="D37" s="9" t="s">
        <v>4722</v>
      </c>
      <c r="E37" s="10">
        <v>231.0</v>
      </c>
      <c r="F37" s="9" t="s">
        <v>4723</v>
      </c>
      <c r="G37" s="10">
        <f t="shared" si="1"/>
        <v>3000</v>
      </c>
      <c r="H37" s="9" t="s">
        <v>4745</v>
      </c>
      <c r="I37" s="9" t="s">
        <v>4725</v>
      </c>
      <c r="J37" s="9" t="s">
        <v>4776</v>
      </c>
      <c r="K37" s="10">
        <v>52362.0</v>
      </c>
      <c r="L37" s="10">
        <v>0.0</v>
      </c>
      <c r="M37" s="9" t="s">
        <v>4776</v>
      </c>
      <c r="N37" s="9" t="s">
        <v>4777</v>
      </c>
      <c r="O37" s="9" t="s">
        <v>4727</v>
      </c>
      <c r="P37" s="10">
        <v>34.137349</v>
      </c>
      <c r="Q37" s="10">
        <v>-118.125878</v>
      </c>
      <c r="R37" s="9" t="s">
        <v>109</v>
      </c>
      <c r="S37" s="9" t="s">
        <v>4722</v>
      </c>
      <c r="T37" s="9" t="s">
        <v>4728</v>
      </c>
      <c r="U37" s="9" t="s">
        <v>4729</v>
      </c>
      <c r="V37" s="10">
        <v>4.0</v>
      </c>
      <c r="W37" s="11">
        <f t="shared" si="2"/>
        <v>0.01731601732</v>
      </c>
      <c r="X37" s="10">
        <v>1.0</v>
      </c>
    </row>
    <row r="38">
      <c r="A38" s="10">
        <v>102.0</v>
      </c>
      <c r="B38" s="10">
        <v>119173.0</v>
      </c>
      <c r="C38" s="9" t="s">
        <v>4778</v>
      </c>
      <c r="D38" s="9" t="s">
        <v>4722</v>
      </c>
      <c r="E38" s="10">
        <f>2071/4</f>
        <v>517.75</v>
      </c>
      <c r="F38" s="9" t="s">
        <v>4723</v>
      </c>
      <c r="G38" s="10">
        <f t="shared" si="1"/>
        <v>3000</v>
      </c>
      <c r="H38" s="9" t="s">
        <v>4765</v>
      </c>
      <c r="I38" s="9" t="s">
        <v>4766</v>
      </c>
      <c r="J38" s="9" t="s">
        <v>4778</v>
      </c>
      <c r="K38" s="10">
        <v>41170.0</v>
      </c>
      <c r="L38" s="10">
        <v>0.0</v>
      </c>
      <c r="M38" s="9" t="s">
        <v>4778</v>
      </c>
      <c r="N38" s="9" t="s">
        <v>4533</v>
      </c>
      <c r="O38" s="9" t="s">
        <v>4727</v>
      </c>
      <c r="P38" s="10">
        <v>34.085315</v>
      </c>
      <c r="Q38" s="10">
        <v>-118.482879</v>
      </c>
      <c r="R38" s="9" t="s">
        <v>109</v>
      </c>
      <c r="S38" s="9" t="s">
        <v>4722</v>
      </c>
      <c r="T38" s="9" t="s">
        <v>4722</v>
      </c>
      <c r="U38" s="9" t="s">
        <v>4729</v>
      </c>
      <c r="V38" s="10">
        <v>392.0</v>
      </c>
      <c r="W38" s="11">
        <f t="shared" si="2"/>
        <v>0.7571221632</v>
      </c>
      <c r="X38" s="10">
        <v>1.0</v>
      </c>
    </row>
    <row r="39">
      <c r="A39" s="10">
        <v>94.0</v>
      </c>
      <c r="B39" s="10">
        <v>117946.0</v>
      </c>
      <c r="C39" s="9" t="s">
        <v>4759</v>
      </c>
      <c r="D39" s="9" t="s">
        <v>4722</v>
      </c>
      <c r="E39" s="10">
        <f>6673/4</f>
        <v>1668.25</v>
      </c>
      <c r="F39" s="9" t="s">
        <v>4750</v>
      </c>
      <c r="G39" s="10">
        <f t="shared" si="1"/>
        <v>7500</v>
      </c>
      <c r="H39" s="9" t="s">
        <v>4735</v>
      </c>
      <c r="I39" s="9" t="s">
        <v>4751</v>
      </c>
      <c r="J39" s="9" t="s">
        <v>4759</v>
      </c>
      <c r="K39" s="10">
        <v>48172.0</v>
      </c>
      <c r="L39" s="10">
        <v>0.0</v>
      </c>
      <c r="M39" s="9" t="s">
        <v>4759</v>
      </c>
      <c r="N39" s="9" t="s">
        <v>4533</v>
      </c>
      <c r="O39" s="9" t="s">
        <v>4727</v>
      </c>
      <c r="P39" s="10">
        <v>33.97085</v>
      </c>
      <c r="Q39" s="10">
        <v>-118.415744</v>
      </c>
      <c r="R39" s="9" t="s">
        <v>109</v>
      </c>
      <c r="S39" s="9" t="s">
        <v>4722</v>
      </c>
      <c r="T39" s="9" t="s">
        <v>4722</v>
      </c>
      <c r="U39" s="9" t="s">
        <v>4729</v>
      </c>
      <c r="V39" s="10">
        <v>822.0</v>
      </c>
      <c r="W39" s="11">
        <f t="shared" si="2"/>
        <v>0.4927319047</v>
      </c>
      <c r="X39" s="10">
        <v>1.0</v>
      </c>
    </row>
    <row r="40">
      <c r="A40" s="10">
        <v>70.0</v>
      </c>
      <c r="B40" s="10">
        <v>112075.0</v>
      </c>
      <c r="C40" s="9" t="s">
        <v>4768</v>
      </c>
      <c r="D40" s="9" t="s">
        <v>4722</v>
      </c>
      <c r="E40" s="10">
        <f>1704/4</f>
        <v>426</v>
      </c>
      <c r="F40" s="9" t="s">
        <v>4723</v>
      </c>
      <c r="G40" s="10">
        <f t="shared" si="1"/>
        <v>3000</v>
      </c>
      <c r="H40" s="9" t="s">
        <v>4741</v>
      </c>
      <c r="I40" s="9" t="s">
        <v>4751</v>
      </c>
      <c r="J40" s="9" t="s">
        <v>4768</v>
      </c>
      <c r="K40" s="10">
        <v>35400.0</v>
      </c>
      <c r="L40" s="10">
        <v>0.0</v>
      </c>
      <c r="M40" s="9" t="s">
        <v>4768</v>
      </c>
      <c r="N40" s="9" t="s">
        <v>4670</v>
      </c>
      <c r="O40" s="9" t="s">
        <v>4727</v>
      </c>
      <c r="P40" s="10">
        <v>33.653665</v>
      </c>
      <c r="Q40" s="10">
        <v>-117.812305</v>
      </c>
      <c r="R40" s="9" t="s">
        <v>109</v>
      </c>
      <c r="S40" s="9" t="s">
        <v>4722</v>
      </c>
      <c r="T40" s="9" t="s">
        <v>4722</v>
      </c>
      <c r="U40" s="9" t="s">
        <v>4729</v>
      </c>
      <c r="V40" s="10">
        <v>208.0</v>
      </c>
      <c r="W40" s="11">
        <f t="shared" si="2"/>
        <v>0.4882629108</v>
      </c>
      <c r="X40" s="10">
        <v>1.0</v>
      </c>
    </row>
    <row r="41">
      <c r="A41" s="10">
        <v>74.0</v>
      </c>
      <c r="B41" s="10">
        <v>112260.0</v>
      </c>
      <c r="C41" s="9" t="s">
        <v>4769</v>
      </c>
      <c r="D41" s="9" t="s">
        <v>4722</v>
      </c>
      <c r="E41" s="10">
        <f>1262/4</f>
        <v>315.5</v>
      </c>
      <c r="F41" s="9" t="s">
        <v>4723</v>
      </c>
      <c r="G41" s="10">
        <f t="shared" si="1"/>
        <v>3000</v>
      </c>
      <c r="H41" s="9" t="s">
        <v>4745</v>
      </c>
      <c r="I41" s="9" t="s">
        <v>4725</v>
      </c>
      <c r="J41" s="9" t="s">
        <v>4769</v>
      </c>
      <c r="K41" s="10">
        <v>54405.0</v>
      </c>
      <c r="L41" s="10">
        <v>0.0</v>
      </c>
      <c r="M41" s="9" t="s">
        <v>4769</v>
      </c>
      <c r="N41" s="9" t="s">
        <v>4748</v>
      </c>
      <c r="O41" s="9" t="s">
        <v>4727</v>
      </c>
      <c r="P41" s="10">
        <v>34.102154</v>
      </c>
      <c r="Q41" s="10">
        <v>-117.711188</v>
      </c>
      <c r="R41" s="9" t="s">
        <v>109</v>
      </c>
      <c r="S41" s="9" t="s">
        <v>4722</v>
      </c>
      <c r="T41" s="9" t="s">
        <v>4722</v>
      </c>
      <c r="U41" s="9" t="s">
        <v>4729</v>
      </c>
      <c r="V41" s="10">
        <v>113.0</v>
      </c>
      <c r="W41" s="11">
        <f t="shared" si="2"/>
        <v>0.3581616482</v>
      </c>
      <c r="X41" s="10">
        <v>1.0</v>
      </c>
    </row>
    <row r="42">
      <c r="A42" s="10">
        <v>67.0</v>
      </c>
      <c r="B42" s="10">
        <v>111948.0</v>
      </c>
      <c r="C42" s="9" t="s">
        <v>4771</v>
      </c>
      <c r="D42" s="9" t="s">
        <v>4722</v>
      </c>
      <c r="E42" s="10">
        <f>7404/4</f>
        <v>1851</v>
      </c>
      <c r="F42" s="9" t="s">
        <v>4750</v>
      </c>
      <c r="G42" s="10">
        <f t="shared" si="1"/>
        <v>7500</v>
      </c>
      <c r="H42" s="9" t="s">
        <v>4745</v>
      </c>
      <c r="I42" s="9" t="s">
        <v>4772</v>
      </c>
      <c r="J42" s="9" t="s">
        <v>4771</v>
      </c>
      <c r="K42" s="10">
        <v>52724.0</v>
      </c>
      <c r="L42" s="10">
        <v>0.0</v>
      </c>
      <c r="M42" s="9" t="s">
        <v>4771</v>
      </c>
      <c r="N42" s="9" t="s">
        <v>4773</v>
      </c>
      <c r="O42" s="9" t="s">
        <v>4727</v>
      </c>
      <c r="P42" s="10">
        <v>33.79302</v>
      </c>
      <c r="Q42" s="10">
        <v>-117.852518</v>
      </c>
      <c r="R42" s="9" t="s">
        <v>109</v>
      </c>
      <c r="S42" s="9" t="s">
        <v>4722</v>
      </c>
      <c r="T42" s="9" t="s">
        <v>4722</v>
      </c>
      <c r="U42" s="9" t="s">
        <v>4729</v>
      </c>
      <c r="V42" s="10">
        <v>1032.0</v>
      </c>
      <c r="W42" s="11">
        <f t="shared" si="2"/>
        <v>0.5575364668</v>
      </c>
      <c r="X42" s="10">
        <v>1.0</v>
      </c>
    </row>
    <row r="43">
      <c r="A43" s="10">
        <v>5.0</v>
      </c>
      <c r="B43" s="10">
        <v>110097.0</v>
      </c>
      <c r="C43" s="9" t="s">
        <v>4779</v>
      </c>
      <c r="D43" s="9" t="s">
        <v>4722</v>
      </c>
      <c r="E43" s="10">
        <v>857.0</v>
      </c>
      <c r="F43" s="9" t="s">
        <v>4750</v>
      </c>
      <c r="G43" s="10">
        <f t="shared" si="1"/>
        <v>7500</v>
      </c>
      <c r="H43" s="9" t="s">
        <v>4741</v>
      </c>
      <c r="I43" s="9" t="s">
        <v>4751</v>
      </c>
      <c r="J43" s="9" t="s">
        <v>4779</v>
      </c>
      <c r="K43" s="10">
        <v>40488.0</v>
      </c>
      <c r="L43" s="10">
        <v>0.0</v>
      </c>
      <c r="M43" s="9" t="s">
        <v>4779</v>
      </c>
      <c r="N43" s="9" t="s">
        <v>4780</v>
      </c>
      <c r="O43" s="9" t="s">
        <v>4727</v>
      </c>
      <c r="P43" s="10">
        <v>33.906203</v>
      </c>
      <c r="Q43" s="10">
        <v>-118.014374</v>
      </c>
      <c r="R43" s="9" t="s">
        <v>109</v>
      </c>
      <c r="S43" s="9" t="s">
        <v>4722</v>
      </c>
      <c r="T43" s="9" t="s">
        <v>4728</v>
      </c>
      <c r="U43" s="9" t="s">
        <v>4729</v>
      </c>
      <c r="V43" s="10">
        <v>26.0</v>
      </c>
      <c r="W43" s="11">
        <f t="shared" si="2"/>
        <v>0.03033838973</v>
      </c>
      <c r="X43" s="10">
        <v>1.0</v>
      </c>
    </row>
    <row r="44">
      <c r="A44" s="10">
        <v>58.0</v>
      </c>
      <c r="B44" s="10">
        <v>111081.0</v>
      </c>
      <c r="C44" s="9" t="s">
        <v>4774</v>
      </c>
      <c r="D44" s="9" t="s">
        <v>4722</v>
      </c>
      <c r="E44" s="10">
        <f>762/4</f>
        <v>190.5</v>
      </c>
      <c r="F44" s="9" t="s">
        <v>4723</v>
      </c>
      <c r="G44" s="10">
        <f t="shared" si="1"/>
        <v>3000</v>
      </c>
      <c r="H44" s="9" t="s">
        <v>4745</v>
      </c>
      <c r="I44" s="9" t="s">
        <v>4766</v>
      </c>
      <c r="J44" s="9" t="s">
        <v>4774</v>
      </c>
      <c r="K44" s="10">
        <v>49276.0</v>
      </c>
      <c r="L44" s="10">
        <v>0.0</v>
      </c>
      <c r="M44" s="9" t="s">
        <v>4774</v>
      </c>
      <c r="N44" s="9" t="s">
        <v>4775</v>
      </c>
      <c r="O44" s="9" t="s">
        <v>4727</v>
      </c>
      <c r="P44" s="10">
        <v>34.39327</v>
      </c>
      <c r="Q44" s="10">
        <v>-118.566837</v>
      </c>
      <c r="R44" s="9" t="s">
        <v>109</v>
      </c>
      <c r="S44" s="9" t="s">
        <v>4722</v>
      </c>
      <c r="T44" s="9" t="s">
        <v>4722</v>
      </c>
      <c r="U44" s="9" t="s">
        <v>4729</v>
      </c>
      <c r="V44" s="10">
        <v>100.0</v>
      </c>
      <c r="W44" s="11">
        <f t="shared" si="2"/>
        <v>0.5249343832</v>
      </c>
      <c r="X44" s="10">
        <v>1.0</v>
      </c>
    </row>
    <row r="45">
      <c r="A45" s="10">
        <v>17.0</v>
      </c>
      <c r="B45" s="10">
        <v>110404.0</v>
      </c>
      <c r="C45" s="9" t="s">
        <v>4776</v>
      </c>
      <c r="D45" s="9" t="s">
        <v>4722</v>
      </c>
      <c r="E45" s="10">
        <v>231.0</v>
      </c>
      <c r="F45" s="9" t="s">
        <v>4723</v>
      </c>
      <c r="G45" s="10">
        <f t="shared" si="1"/>
        <v>3000</v>
      </c>
      <c r="H45" s="9" t="s">
        <v>4745</v>
      </c>
      <c r="I45" s="9" t="s">
        <v>4725</v>
      </c>
      <c r="J45" s="9" t="s">
        <v>4776</v>
      </c>
      <c r="K45" s="10">
        <v>52362.0</v>
      </c>
      <c r="L45" s="10">
        <v>0.0</v>
      </c>
      <c r="M45" s="9" t="s">
        <v>4776</v>
      </c>
      <c r="N45" s="9" t="s">
        <v>4777</v>
      </c>
      <c r="O45" s="9" t="s">
        <v>4727</v>
      </c>
      <c r="P45" s="10">
        <v>34.137349</v>
      </c>
      <c r="Q45" s="10">
        <v>-118.125878</v>
      </c>
      <c r="R45" s="9" t="s">
        <v>109</v>
      </c>
      <c r="S45" s="9" t="s">
        <v>4722</v>
      </c>
      <c r="T45" s="9" t="s">
        <v>4722</v>
      </c>
      <c r="U45" s="9" t="s">
        <v>4729</v>
      </c>
      <c r="V45" s="10">
        <v>87.0</v>
      </c>
      <c r="W45" s="11">
        <f t="shared" si="2"/>
        <v>0.3766233766</v>
      </c>
      <c r="X45" s="10">
        <v>1.0</v>
      </c>
    </row>
    <row r="46">
      <c r="A46" s="10">
        <v>6.0</v>
      </c>
      <c r="B46" s="10">
        <v>110097.0</v>
      </c>
      <c r="C46" s="9" t="s">
        <v>4779</v>
      </c>
      <c r="D46" s="9" t="s">
        <v>4722</v>
      </c>
      <c r="E46" s="10">
        <v>857.0</v>
      </c>
      <c r="F46" s="9" t="s">
        <v>4750</v>
      </c>
      <c r="G46" s="10">
        <f t="shared" si="1"/>
        <v>7500</v>
      </c>
      <c r="H46" s="9" t="s">
        <v>4741</v>
      </c>
      <c r="I46" s="9" t="s">
        <v>4751</v>
      </c>
      <c r="J46" s="9" t="s">
        <v>4779</v>
      </c>
      <c r="K46" s="10">
        <v>40488.0</v>
      </c>
      <c r="L46" s="10">
        <v>0.0</v>
      </c>
      <c r="M46" s="9" t="s">
        <v>4779</v>
      </c>
      <c r="N46" s="9" t="s">
        <v>4780</v>
      </c>
      <c r="O46" s="9" t="s">
        <v>4727</v>
      </c>
      <c r="P46" s="10">
        <v>33.906203</v>
      </c>
      <c r="Q46" s="10">
        <v>-118.014374</v>
      </c>
      <c r="R46" s="9" t="s">
        <v>109</v>
      </c>
      <c r="S46" s="9" t="s">
        <v>4722</v>
      </c>
      <c r="T46" s="9" t="s">
        <v>4722</v>
      </c>
      <c r="U46" s="9" t="s">
        <v>4729</v>
      </c>
      <c r="V46" s="10">
        <v>604.0</v>
      </c>
      <c r="W46" s="11">
        <f t="shared" si="2"/>
        <v>0.7047841307</v>
      </c>
      <c r="X46" s="10">
        <v>1.0</v>
      </c>
    </row>
    <row r="47">
      <c r="A47" s="10">
        <v>2.0</v>
      </c>
      <c r="B47" s="10">
        <v>109785.0</v>
      </c>
      <c r="C47" s="9" t="s">
        <v>4781</v>
      </c>
      <c r="D47" s="9" t="s">
        <v>4722</v>
      </c>
      <c r="E47" s="10">
        <v>1107.0</v>
      </c>
      <c r="F47" s="9" t="s">
        <v>4744</v>
      </c>
      <c r="G47" s="10">
        <f t="shared" si="1"/>
        <v>15000</v>
      </c>
      <c r="H47" s="9" t="s">
        <v>4741</v>
      </c>
      <c r="I47" s="9" t="s">
        <v>4751</v>
      </c>
      <c r="J47" s="9" t="s">
        <v>4781</v>
      </c>
      <c r="K47" s="10">
        <v>38880.0</v>
      </c>
      <c r="L47" s="10">
        <v>0.0</v>
      </c>
      <c r="M47" s="9" t="s">
        <v>4781</v>
      </c>
      <c r="N47" s="9" t="s">
        <v>4782</v>
      </c>
      <c r="O47" s="9" t="s">
        <v>4727</v>
      </c>
      <c r="P47" s="10">
        <v>34.130047</v>
      </c>
      <c r="Q47" s="10">
        <v>-117.888375</v>
      </c>
      <c r="R47" s="9" t="s">
        <v>109</v>
      </c>
      <c r="S47" s="9" t="s">
        <v>4722</v>
      </c>
      <c r="T47" s="9" t="s">
        <v>4728</v>
      </c>
      <c r="U47" s="9" t="s">
        <v>4729</v>
      </c>
      <c r="V47" s="10">
        <v>23.0</v>
      </c>
      <c r="W47" s="11">
        <f t="shared" si="2"/>
        <v>0.02077687444</v>
      </c>
      <c r="X47" s="10">
        <v>1.0</v>
      </c>
    </row>
    <row r="48">
      <c r="A48" s="10">
        <v>0.0</v>
      </c>
      <c r="B48" s="10">
        <v>109785.0</v>
      </c>
      <c r="C48" s="9" t="s">
        <v>4781</v>
      </c>
      <c r="D48" s="9" t="s">
        <v>4722</v>
      </c>
      <c r="E48" s="10">
        <v>1107.0</v>
      </c>
      <c r="F48" s="9" t="s">
        <v>4744</v>
      </c>
      <c r="G48" s="10">
        <f t="shared" si="1"/>
        <v>15000</v>
      </c>
      <c r="H48" s="9" t="s">
        <v>4741</v>
      </c>
      <c r="I48" s="9" t="s">
        <v>4751</v>
      </c>
      <c r="J48" s="9" t="s">
        <v>4781</v>
      </c>
      <c r="K48" s="10">
        <v>38880.0</v>
      </c>
      <c r="L48" s="10">
        <v>0.0</v>
      </c>
      <c r="M48" s="9" t="s">
        <v>4781</v>
      </c>
      <c r="N48" s="9" t="s">
        <v>4782</v>
      </c>
      <c r="O48" s="9" t="s">
        <v>4727</v>
      </c>
      <c r="P48" s="10">
        <v>34.130047</v>
      </c>
      <c r="Q48" s="10">
        <v>-117.888375</v>
      </c>
      <c r="R48" s="9" t="s">
        <v>109</v>
      </c>
      <c r="S48" s="9" t="s">
        <v>4722</v>
      </c>
      <c r="T48" s="9" t="s">
        <v>4722</v>
      </c>
      <c r="U48" s="9" t="s">
        <v>4729</v>
      </c>
      <c r="V48" s="10">
        <v>786.0</v>
      </c>
      <c r="W48" s="11">
        <f t="shared" si="2"/>
        <v>0.7100271003</v>
      </c>
      <c r="X48" s="10">
        <v>1.0</v>
      </c>
    </row>
    <row r="49">
      <c r="A49" s="10">
        <v>203.0</v>
      </c>
      <c r="B49" s="10">
        <v>127060.0</v>
      </c>
      <c r="C49" s="9" t="s">
        <v>4783</v>
      </c>
      <c r="D49" s="9" t="s">
        <v>4784</v>
      </c>
      <c r="E49" s="10">
        <v>1464.0</v>
      </c>
      <c r="F49" s="9" t="s">
        <v>4744</v>
      </c>
      <c r="G49" s="10">
        <f t="shared" si="1"/>
        <v>15000</v>
      </c>
      <c r="H49" s="9" t="s">
        <v>4745</v>
      </c>
      <c r="I49" s="9" t="s">
        <v>4772</v>
      </c>
      <c r="J49" s="9" t="s">
        <v>4783</v>
      </c>
      <c r="K49" s="10">
        <v>50556.0</v>
      </c>
      <c r="L49" s="10">
        <v>0.0</v>
      </c>
      <c r="M49" s="9" t="s">
        <v>4783</v>
      </c>
      <c r="N49" s="9" t="s">
        <v>4599</v>
      </c>
      <c r="O49" s="9" t="s">
        <v>4785</v>
      </c>
      <c r="P49" s="10">
        <v>39.678005</v>
      </c>
      <c r="Q49" s="10">
        <v>-104.963259</v>
      </c>
      <c r="R49" s="9" t="s">
        <v>117</v>
      </c>
      <c r="S49" s="9" t="s">
        <v>4784</v>
      </c>
      <c r="T49" s="9" t="s">
        <v>4786</v>
      </c>
      <c r="U49" s="9" t="s">
        <v>4729</v>
      </c>
      <c r="V49" s="10">
        <v>5.0</v>
      </c>
      <c r="W49" s="11">
        <f t="shared" si="2"/>
        <v>0.003415300546</v>
      </c>
      <c r="X49" s="10">
        <v>1.0</v>
      </c>
    </row>
    <row r="50">
      <c r="A50" s="10">
        <v>204.0</v>
      </c>
      <c r="B50" s="10">
        <v>127060.0</v>
      </c>
      <c r="C50" s="9" t="s">
        <v>4783</v>
      </c>
      <c r="D50" s="9" t="s">
        <v>4784</v>
      </c>
      <c r="E50" s="10">
        <v>1464.0</v>
      </c>
      <c r="F50" s="9" t="s">
        <v>4744</v>
      </c>
      <c r="G50" s="10">
        <f t="shared" si="1"/>
        <v>15000</v>
      </c>
      <c r="H50" s="9" t="s">
        <v>4745</v>
      </c>
      <c r="I50" s="9" t="s">
        <v>4772</v>
      </c>
      <c r="J50" s="9" t="s">
        <v>4783</v>
      </c>
      <c r="K50" s="10">
        <v>50556.0</v>
      </c>
      <c r="L50" s="10">
        <v>0.0</v>
      </c>
      <c r="M50" s="9" t="s">
        <v>4783</v>
      </c>
      <c r="N50" s="9" t="s">
        <v>4599</v>
      </c>
      <c r="O50" s="9" t="s">
        <v>4785</v>
      </c>
      <c r="P50" s="10">
        <v>39.678005</v>
      </c>
      <c r="Q50" s="10">
        <v>-104.963259</v>
      </c>
      <c r="R50" s="9" t="s">
        <v>117</v>
      </c>
      <c r="S50" s="9" t="s">
        <v>4784</v>
      </c>
      <c r="T50" s="9" t="s">
        <v>4787</v>
      </c>
      <c r="U50" s="9" t="s">
        <v>4729</v>
      </c>
      <c r="V50" s="10">
        <v>131.0</v>
      </c>
      <c r="W50" s="11">
        <f t="shared" si="2"/>
        <v>0.08948087432</v>
      </c>
      <c r="X50" s="10">
        <v>1.0</v>
      </c>
    </row>
    <row r="51">
      <c r="A51" s="10">
        <v>1050.0</v>
      </c>
      <c r="B51" s="10">
        <v>439288.0</v>
      </c>
      <c r="C51" s="9" t="s">
        <v>4788</v>
      </c>
      <c r="D51" s="9" t="s">
        <v>4784</v>
      </c>
      <c r="E51" s="10">
        <v>295.0</v>
      </c>
      <c r="F51" s="9" t="s">
        <v>4723</v>
      </c>
      <c r="G51" s="10">
        <f t="shared" si="1"/>
        <v>3000</v>
      </c>
      <c r="H51" s="9" t="s">
        <v>4789</v>
      </c>
      <c r="I51" s="9" t="s">
        <v>4725</v>
      </c>
      <c r="J51" s="9" t="s">
        <v>4788</v>
      </c>
      <c r="K51" s="10">
        <v>32091.0</v>
      </c>
      <c r="L51" s="10">
        <v>0.0</v>
      </c>
      <c r="M51" s="9" t="s">
        <v>4788</v>
      </c>
      <c r="N51" s="9" t="s">
        <v>4599</v>
      </c>
      <c r="O51" s="9" t="s">
        <v>4785</v>
      </c>
      <c r="P51" s="10">
        <v>39.746101</v>
      </c>
      <c r="Q51" s="10">
        <v>-104.906281</v>
      </c>
      <c r="R51" s="9" t="s">
        <v>117</v>
      </c>
      <c r="S51" s="9" t="s">
        <v>4784</v>
      </c>
      <c r="T51" s="9" t="s">
        <v>4787</v>
      </c>
      <c r="U51" s="9" t="s">
        <v>4729</v>
      </c>
      <c r="V51" s="10">
        <v>5.0</v>
      </c>
      <c r="W51" s="11">
        <f t="shared" si="2"/>
        <v>0.01694915254</v>
      </c>
      <c r="X51" s="10">
        <v>1.0</v>
      </c>
    </row>
    <row r="52">
      <c r="A52" s="10">
        <v>1047.0</v>
      </c>
      <c r="B52" s="10">
        <v>439288.0</v>
      </c>
      <c r="C52" s="9" t="s">
        <v>4788</v>
      </c>
      <c r="D52" s="9" t="s">
        <v>4784</v>
      </c>
      <c r="E52" s="10">
        <v>295.0</v>
      </c>
      <c r="F52" s="9" t="s">
        <v>4723</v>
      </c>
      <c r="G52" s="10">
        <f t="shared" si="1"/>
        <v>3000</v>
      </c>
      <c r="H52" s="9" t="s">
        <v>4789</v>
      </c>
      <c r="I52" s="9" t="s">
        <v>4725</v>
      </c>
      <c r="J52" s="9" t="s">
        <v>4788</v>
      </c>
      <c r="K52" s="10">
        <v>32091.0</v>
      </c>
      <c r="L52" s="10">
        <v>0.0</v>
      </c>
      <c r="M52" s="9" t="s">
        <v>4788</v>
      </c>
      <c r="N52" s="9" t="s">
        <v>4599</v>
      </c>
      <c r="O52" s="9" t="s">
        <v>4785</v>
      </c>
      <c r="P52" s="10">
        <v>39.746101</v>
      </c>
      <c r="Q52" s="10">
        <v>-104.906281</v>
      </c>
      <c r="R52" s="9" t="s">
        <v>117</v>
      </c>
      <c r="S52" s="9" t="s">
        <v>4784</v>
      </c>
      <c r="T52" s="9" t="s">
        <v>4786</v>
      </c>
      <c r="U52" s="9" t="s">
        <v>4729</v>
      </c>
      <c r="V52" s="10">
        <v>2.0</v>
      </c>
      <c r="W52" s="11">
        <f t="shared" si="2"/>
        <v>0.006779661017</v>
      </c>
      <c r="X52" s="10">
        <v>1.0</v>
      </c>
    </row>
    <row r="53">
      <c r="A53" s="10">
        <v>196.0</v>
      </c>
      <c r="B53" s="10">
        <v>126775.0</v>
      </c>
      <c r="C53" s="9" t="s">
        <v>4790</v>
      </c>
      <c r="D53" s="9" t="s">
        <v>4784</v>
      </c>
      <c r="E53" s="10">
        <v>1196.0</v>
      </c>
      <c r="F53" s="9" t="s">
        <v>4750</v>
      </c>
      <c r="G53" s="10">
        <f t="shared" si="1"/>
        <v>7500</v>
      </c>
      <c r="H53" s="9" t="s">
        <v>4745</v>
      </c>
      <c r="I53" s="9" t="s">
        <v>4772</v>
      </c>
      <c r="J53" s="9" t="s">
        <v>4790</v>
      </c>
      <c r="K53" s="10">
        <v>38584.0</v>
      </c>
      <c r="L53" s="10">
        <v>19620.0</v>
      </c>
      <c r="M53" s="9" t="s">
        <v>4790</v>
      </c>
      <c r="N53" s="9" t="s">
        <v>4791</v>
      </c>
      <c r="O53" s="9" t="s">
        <v>4785</v>
      </c>
      <c r="P53" s="10">
        <v>39.751443</v>
      </c>
      <c r="Q53" s="10">
        <v>-105.223364</v>
      </c>
      <c r="R53" s="9" t="s">
        <v>117</v>
      </c>
      <c r="S53" s="9" t="s">
        <v>4784</v>
      </c>
      <c r="T53" s="9" t="s">
        <v>4787</v>
      </c>
      <c r="U53" s="9" t="s">
        <v>4729</v>
      </c>
      <c r="V53" s="10">
        <v>30.0</v>
      </c>
      <c r="W53" s="11">
        <f t="shared" si="2"/>
        <v>0.02508361204</v>
      </c>
      <c r="X53" s="10">
        <v>1.0</v>
      </c>
    </row>
    <row r="54">
      <c r="A54" s="10">
        <v>198.0</v>
      </c>
      <c r="B54" s="10">
        <v>126775.0</v>
      </c>
      <c r="C54" s="9" t="s">
        <v>4790</v>
      </c>
      <c r="D54" s="9" t="s">
        <v>4784</v>
      </c>
      <c r="E54" s="10">
        <v>1196.0</v>
      </c>
      <c r="F54" s="9" t="s">
        <v>4750</v>
      </c>
      <c r="G54" s="10">
        <f t="shared" si="1"/>
        <v>7500</v>
      </c>
      <c r="H54" s="9" t="s">
        <v>4745</v>
      </c>
      <c r="I54" s="9" t="s">
        <v>4772</v>
      </c>
      <c r="J54" s="9" t="s">
        <v>4790</v>
      </c>
      <c r="K54" s="10">
        <v>38584.0</v>
      </c>
      <c r="L54" s="10">
        <v>19620.0</v>
      </c>
      <c r="M54" s="9" t="s">
        <v>4790</v>
      </c>
      <c r="N54" s="9" t="s">
        <v>4791</v>
      </c>
      <c r="O54" s="9" t="s">
        <v>4785</v>
      </c>
      <c r="P54" s="10">
        <v>39.751443</v>
      </c>
      <c r="Q54" s="10">
        <v>-105.223364</v>
      </c>
      <c r="R54" s="9" t="s">
        <v>117</v>
      </c>
      <c r="S54" s="9" t="s">
        <v>4784</v>
      </c>
      <c r="T54" s="9" t="s">
        <v>4786</v>
      </c>
      <c r="U54" s="9" t="s">
        <v>4729</v>
      </c>
      <c r="V54" s="10">
        <v>8.0</v>
      </c>
      <c r="W54" s="11">
        <f t="shared" si="2"/>
        <v>0.006688963211</v>
      </c>
      <c r="X54" s="10">
        <v>1.0</v>
      </c>
    </row>
    <row r="55">
      <c r="A55" s="10">
        <v>239.0</v>
      </c>
      <c r="B55" s="10">
        <v>131496.0</v>
      </c>
      <c r="C55" s="9" t="s">
        <v>4792</v>
      </c>
      <c r="D55" s="9" t="s">
        <v>4793</v>
      </c>
      <c r="E55" s="10">
        <v>1618.0</v>
      </c>
      <c r="F55" s="9" t="s">
        <v>4744</v>
      </c>
      <c r="G55" s="10">
        <f t="shared" si="1"/>
        <v>15000</v>
      </c>
      <c r="H55" s="9" t="s">
        <v>4745</v>
      </c>
      <c r="I55" s="9" t="s">
        <v>4738</v>
      </c>
      <c r="J55" s="9" t="s">
        <v>4792</v>
      </c>
      <c r="K55" s="10">
        <v>54104.0</v>
      </c>
      <c r="L55" s="10">
        <v>0.0</v>
      </c>
      <c r="M55" s="9" t="s">
        <v>4792</v>
      </c>
      <c r="N55" s="9" t="s">
        <v>4500</v>
      </c>
      <c r="O55" s="9" t="s">
        <v>4501</v>
      </c>
      <c r="P55" s="10">
        <v>38.908809</v>
      </c>
      <c r="Q55" s="10">
        <v>-77.073463</v>
      </c>
      <c r="R55" s="9" t="s">
        <v>105</v>
      </c>
      <c r="S55" s="9" t="s">
        <v>4793</v>
      </c>
      <c r="T55" s="9" t="s">
        <v>4794</v>
      </c>
      <c r="U55" s="9" t="s">
        <v>4729</v>
      </c>
      <c r="V55" s="10">
        <v>96.0</v>
      </c>
      <c r="W55" s="11">
        <f t="shared" si="2"/>
        <v>0.05933250927</v>
      </c>
      <c r="X55" s="10">
        <v>1.0</v>
      </c>
    </row>
    <row r="56">
      <c r="A56" s="10">
        <v>237.0</v>
      </c>
      <c r="B56" s="10">
        <v>131469.0</v>
      </c>
      <c r="C56" s="9" t="s">
        <v>4795</v>
      </c>
      <c r="D56" s="9" t="s">
        <v>4793</v>
      </c>
      <c r="E56" s="10">
        <v>2838.0</v>
      </c>
      <c r="F56" s="9" t="s">
        <v>4734</v>
      </c>
      <c r="G56" s="10">
        <f t="shared" si="1"/>
        <v>20000</v>
      </c>
      <c r="H56" s="9" t="s">
        <v>4735</v>
      </c>
      <c r="I56" s="9" t="s">
        <v>4738</v>
      </c>
      <c r="J56" s="9" t="s">
        <v>4795</v>
      </c>
      <c r="K56" s="10">
        <v>52969.0</v>
      </c>
      <c r="L56" s="10">
        <v>0.0</v>
      </c>
      <c r="M56" s="9" t="s">
        <v>4795</v>
      </c>
      <c r="N56" s="9" t="s">
        <v>4500</v>
      </c>
      <c r="O56" s="9" t="s">
        <v>4501</v>
      </c>
      <c r="P56" s="10">
        <v>38.89923</v>
      </c>
      <c r="Q56" s="10">
        <v>-77.048363</v>
      </c>
      <c r="R56" s="9" t="s">
        <v>105</v>
      </c>
      <c r="S56" s="9" t="s">
        <v>4793</v>
      </c>
      <c r="T56" s="9" t="s">
        <v>4794</v>
      </c>
      <c r="U56" s="9" t="s">
        <v>4729</v>
      </c>
      <c r="V56" s="10">
        <v>192.0</v>
      </c>
      <c r="W56" s="11">
        <f t="shared" si="2"/>
        <v>0.06765327696</v>
      </c>
      <c r="X56" s="10">
        <v>1.0</v>
      </c>
    </row>
    <row r="57">
      <c r="A57" s="10">
        <v>234.0</v>
      </c>
      <c r="B57" s="10">
        <v>131283.0</v>
      </c>
      <c r="C57" s="9" t="s">
        <v>4796</v>
      </c>
      <c r="D57" s="9" t="s">
        <v>4793</v>
      </c>
      <c r="E57" s="10">
        <v>833.0</v>
      </c>
      <c r="F57" s="9" t="s">
        <v>4750</v>
      </c>
      <c r="G57" s="10">
        <f t="shared" si="1"/>
        <v>7500</v>
      </c>
      <c r="H57" s="9" t="s">
        <v>4789</v>
      </c>
      <c r="I57" s="9" t="s">
        <v>4751</v>
      </c>
      <c r="J57" s="9" t="s">
        <v>4796</v>
      </c>
      <c r="K57" s="10">
        <v>45804.0</v>
      </c>
      <c r="L57" s="10">
        <v>0.0</v>
      </c>
      <c r="M57" s="9" t="s">
        <v>4797</v>
      </c>
      <c r="N57" s="9" t="s">
        <v>4500</v>
      </c>
      <c r="O57" s="9" t="s">
        <v>4501</v>
      </c>
      <c r="P57" s="10">
        <v>38.933651</v>
      </c>
      <c r="Q57" s="10">
        <v>-76.997909</v>
      </c>
      <c r="R57" s="9" t="s">
        <v>105</v>
      </c>
      <c r="S57" s="9" t="s">
        <v>4793</v>
      </c>
      <c r="T57" s="9" t="s">
        <v>4794</v>
      </c>
      <c r="U57" s="9" t="s">
        <v>4729</v>
      </c>
      <c r="V57" s="10">
        <v>53.0</v>
      </c>
      <c r="W57" s="11">
        <f t="shared" si="2"/>
        <v>0.06362545018</v>
      </c>
      <c r="X57" s="10">
        <v>1.0</v>
      </c>
    </row>
    <row r="58">
      <c r="A58" s="10">
        <v>231.0</v>
      </c>
      <c r="B58" s="10">
        <v>131159.0</v>
      </c>
      <c r="C58" s="9" t="s">
        <v>4798</v>
      </c>
      <c r="D58" s="9" t="s">
        <v>4793</v>
      </c>
      <c r="E58" s="10">
        <v>1752.0</v>
      </c>
      <c r="F58" s="9" t="s">
        <v>4744</v>
      </c>
      <c r="G58" s="10">
        <f t="shared" si="1"/>
        <v>15000</v>
      </c>
      <c r="H58" s="9" t="s">
        <v>4745</v>
      </c>
      <c r="I58" s="9" t="s">
        <v>4738</v>
      </c>
      <c r="J58" s="9" t="s">
        <v>4798</v>
      </c>
      <c r="K58" s="10">
        <v>48459.0</v>
      </c>
      <c r="L58" s="10">
        <v>0.0</v>
      </c>
      <c r="M58" s="9" t="s">
        <v>4798</v>
      </c>
      <c r="N58" s="9" t="s">
        <v>4500</v>
      </c>
      <c r="O58" s="9" t="s">
        <v>4501</v>
      </c>
      <c r="P58" s="10">
        <v>38.936005</v>
      </c>
      <c r="Q58" s="10">
        <v>-77.088875</v>
      </c>
      <c r="R58" s="9" t="s">
        <v>105</v>
      </c>
      <c r="S58" s="9" t="s">
        <v>4793</v>
      </c>
      <c r="T58" s="9" t="s">
        <v>4794</v>
      </c>
      <c r="U58" s="9" t="s">
        <v>4729</v>
      </c>
      <c r="V58" s="10">
        <v>150.0</v>
      </c>
      <c r="W58" s="11">
        <f t="shared" si="2"/>
        <v>0.08561643836</v>
      </c>
      <c r="X58" s="10">
        <v>1.0</v>
      </c>
    </row>
    <row r="59">
      <c r="A59" s="10">
        <v>242.0</v>
      </c>
      <c r="B59" s="10">
        <v>131520.0</v>
      </c>
      <c r="C59" s="9" t="s">
        <v>4799</v>
      </c>
      <c r="D59" s="9" t="s">
        <v>4793</v>
      </c>
      <c r="E59" s="10">
        <v>1498.0</v>
      </c>
      <c r="F59" s="9" t="s">
        <v>4750</v>
      </c>
      <c r="G59" s="10">
        <f t="shared" si="1"/>
        <v>7500</v>
      </c>
      <c r="H59" s="9" t="s">
        <v>4745</v>
      </c>
      <c r="I59" s="9" t="s">
        <v>4751</v>
      </c>
      <c r="J59" s="9" t="s">
        <v>4799</v>
      </c>
      <c r="K59" s="10">
        <v>26756.0</v>
      </c>
      <c r="L59" s="10">
        <v>0.0</v>
      </c>
      <c r="M59" s="9" t="s">
        <v>4799</v>
      </c>
      <c r="N59" s="9" t="s">
        <v>4500</v>
      </c>
      <c r="O59" s="9" t="s">
        <v>4501</v>
      </c>
      <c r="P59" s="10">
        <v>38.922392</v>
      </c>
      <c r="Q59" s="10">
        <v>-77.018966</v>
      </c>
      <c r="R59" s="9" t="s">
        <v>105</v>
      </c>
      <c r="S59" s="9" t="s">
        <v>4793</v>
      </c>
      <c r="T59" s="9" t="s">
        <v>4794</v>
      </c>
      <c r="U59" s="9" t="s">
        <v>4729</v>
      </c>
      <c r="V59" s="10">
        <v>29.0</v>
      </c>
      <c r="W59" s="11">
        <f t="shared" si="2"/>
        <v>0.01935914553</v>
      </c>
      <c r="X59" s="10">
        <v>1.0</v>
      </c>
    </row>
    <row r="60">
      <c r="A60" s="10">
        <v>236.0</v>
      </c>
      <c r="B60" s="10">
        <v>131450.0</v>
      </c>
      <c r="C60" s="9" t="s">
        <v>4800</v>
      </c>
      <c r="D60" s="9" t="s">
        <v>4793</v>
      </c>
      <c r="E60" s="10">
        <v>201.0</v>
      </c>
      <c r="F60" s="9" t="s">
        <v>4723</v>
      </c>
      <c r="G60" s="10">
        <f t="shared" si="1"/>
        <v>3000</v>
      </c>
      <c r="H60" s="9" t="s">
        <v>4731</v>
      </c>
      <c r="I60" s="9" t="s">
        <v>4725</v>
      </c>
      <c r="J60" s="9" t="s">
        <v>4800</v>
      </c>
      <c r="K60" s="10">
        <v>17038.0</v>
      </c>
      <c r="L60" s="10">
        <v>0.0</v>
      </c>
      <c r="M60" s="9" t="s">
        <v>4800</v>
      </c>
      <c r="N60" s="9" t="s">
        <v>4500</v>
      </c>
      <c r="O60" s="9" t="s">
        <v>4501</v>
      </c>
      <c r="P60" s="10">
        <v>38.907371</v>
      </c>
      <c r="Q60" s="10">
        <v>-76.993675</v>
      </c>
      <c r="R60" s="9" t="s">
        <v>105</v>
      </c>
      <c r="S60" s="9" t="s">
        <v>4793</v>
      </c>
      <c r="T60" s="9" t="s">
        <v>4794</v>
      </c>
      <c r="U60" s="9" t="s">
        <v>4729</v>
      </c>
      <c r="V60" s="10">
        <v>7.0</v>
      </c>
      <c r="W60" s="11">
        <f t="shared" si="2"/>
        <v>0.03482587065</v>
      </c>
      <c r="X60" s="10">
        <v>1.0</v>
      </c>
    </row>
    <row r="61">
      <c r="A61" s="10">
        <v>336.0</v>
      </c>
      <c r="B61" s="10">
        <v>149781.0</v>
      </c>
      <c r="C61" s="9" t="s">
        <v>4801</v>
      </c>
      <c r="D61" s="9" t="s">
        <v>4787</v>
      </c>
      <c r="E61" s="10">
        <v>610.0</v>
      </c>
      <c r="F61" s="9" t="s">
        <v>4723</v>
      </c>
      <c r="G61" s="10">
        <f t="shared" si="1"/>
        <v>3000</v>
      </c>
      <c r="H61" s="9" t="s">
        <v>4745</v>
      </c>
      <c r="I61" s="9" t="s">
        <v>4725</v>
      </c>
      <c r="J61" s="9" t="s">
        <v>4801</v>
      </c>
      <c r="K61" s="10">
        <v>36420.0</v>
      </c>
      <c r="L61" s="10">
        <v>0.0</v>
      </c>
      <c r="M61" s="9" t="s">
        <v>4801</v>
      </c>
      <c r="N61" s="9" t="s">
        <v>4802</v>
      </c>
      <c r="O61" s="9" t="s">
        <v>4803</v>
      </c>
      <c r="P61" s="10">
        <v>41.870176</v>
      </c>
      <c r="Q61" s="10">
        <v>-88.099643</v>
      </c>
      <c r="R61" s="9" t="s">
        <v>124</v>
      </c>
      <c r="S61" s="9" t="s">
        <v>4787</v>
      </c>
      <c r="T61" s="9" t="s">
        <v>4784</v>
      </c>
      <c r="U61" s="9" t="s">
        <v>4729</v>
      </c>
      <c r="V61" s="10">
        <v>28.0</v>
      </c>
      <c r="W61" s="11">
        <f t="shared" si="2"/>
        <v>0.04590163934</v>
      </c>
      <c r="X61" s="10">
        <v>1.0</v>
      </c>
    </row>
    <row r="62">
      <c r="A62" s="10">
        <v>274.0</v>
      </c>
      <c r="B62" s="10">
        <v>144050.0</v>
      </c>
      <c r="C62" s="9" t="s">
        <v>4804</v>
      </c>
      <c r="D62" s="9" t="s">
        <v>4787</v>
      </c>
      <c r="E62" s="10">
        <v>1805.0</v>
      </c>
      <c r="F62" s="9" t="s">
        <v>4744</v>
      </c>
      <c r="G62" s="10">
        <f t="shared" si="1"/>
        <v>15000</v>
      </c>
      <c r="H62" s="9" t="s">
        <v>4745</v>
      </c>
      <c r="I62" s="9" t="s">
        <v>4738</v>
      </c>
      <c r="J62" s="9" t="s">
        <v>4804</v>
      </c>
      <c r="K62" s="10">
        <v>57006.0</v>
      </c>
      <c r="L62" s="10">
        <v>0.0</v>
      </c>
      <c r="M62" s="9" t="s">
        <v>4804</v>
      </c>
      <c r="N62" s="9" t="s">
        <v>4521</v>
      </c>
      <c r="O62" s="9" t="s">
        <v>4803</v>
      </c>
      <c r="P62" s="10">
        <v>41.787994</v>
      </c>
      <c r="Q62" s="10">
        <v>-87.599539</v>
      </c>
      <c r="R62" s="9" t="s">
        <v>124</v>
      </c>
      <c r="S62" s="9" t="s">
        <v>4787</v>
      </c>
      <c r="T62" s="9" t="s">
        <v>4784</v>
      </c>
      <c r="U62" s="9" t="s">
        <v>4729</v>
      </c>
      <c r="V62" s="10">
        <v>20.0</v>
      </c>
      <c r="W62" s="11">
        <f t="shared" si="2"/>
        <v>0.01108033241</v>
      </c>
      <c r="X62" s="10">
        <v>1.0</v>
      </c>
    </row>
    <row r="63">
      <c r="A63" s="10">
        <v>332.0</v>
      </c>
      <c r="B63" s="10">
        <v>149514.0</v>
      </c>
      <c r="C63" s="9" t="s">
        <v>4805</v>
      </c>
      <c r="D63" s="9" t="s">
        <v>4787</v>
      </c>
      <c r="E63" s="10">
        <v>155.0</v>
      </c>
      <c r="F63" s="9" t="s">
        <v>4723</v>
      </c>
      <c r="G63" s="10">
        <f t="shared" si="1"/>
        <v>3000</v>
      </c>
      <c r="H63" s="9" t="s">
        <v>4806</v>
      </c>
      <c r="I63" s="9" t="s">
        <v>4766</v>
      </c>
      <c r="J63" s="9" t="s">
        <v>4805</v>
      </c>
      <c r="K63" s="10">
        <v>32390.0</v>
      </c>
      <c r="L63" s="10">
        <v>0.0</v>
      </c>
      <c r="M63" s="9" t="s">
        <v>4805</v>
      </c>
      <c r="N63" s="9" t="s">
        <v>4807</v>
      </c>
      <c r="O63" s="9" t="s">
        <v>4803</v>
      </c>
      <c r="P63" s="10">
        <v>42.197945</v>
      </c>
      <c r="Q63" s="10">
        <v>-87.880851</v>
      </c>
      <c r="R63" s="9" t="s">
        <v>124</v>
      </c>
      <c r="S63" s="9" t="s">
        <v>4787</v>
      </c>
      <c r="T63" s="9" t="s">
        <v>4784</v>
      </c>
      <c r="U63" s="9" t="s">
        <v>4729</v>
      </c>
      <c r="V63" s="10">
        <v>6.0</v>
      </c>
      <c r="W63" s="11">
        <f t="shared" si="2"/>
        <v>0.03870967742</v>
      </c>
      <c r="X63" s="10">
        <v>1.0</v>
      </c>
    </row>
    <row r="64">
      <c r="A64" s="10">
        <v>331.0</v>
      </c>
      <c r="B64" s="10">
        <v>149505.0</v>
      </c>
      <c r="C64" s="9" t="s">
        <v>4808</v>
      </c>
      <c r="D64" s="9" t="s">
        <v>4787</v>
      </c>
      <c r="E64" s="10">
        <v>153.0</v>
      </c>
      <c r="F64" s="9" t="s">
        <v>4723</v>
      </c>
      <c r="G64" s="10">
        <f t="shared" si="1"/>
        <v>3000</v>
      </c>
      <c r="H64" s="9" t="s">
        <v>4741</v>
      </c>
      <c r="I64" s="9" t="s">
        <v>4725</v>
      </c>
      <c r="J64" s="9" t="s">
        <v>4808</v>
      </c>
      <c r="K64" s="10">
        <v>30175.0</v>
      </c>
      <c r="L64" s="10">
        <v>0.0</v>
      </c>
      <c r="M64" s="9" t="s">
        <v>4808</v>
      </c>
      <c r="N64" s="9" t="s">
        <v>4809</v>
      </c>
      <c r="O64" s="9" t="s">
        <v>4803</v>
      </c>
      <c r="P64" s="10">
        <v>41.667687</v>
      </c>
      <c r="Q64" s="10">
        <v>-87.783973</v>
      </c>
      <c r="R64" s="9" t="s">
        <v>124</v>
      </c>
      <c r="S64" s="9" t="s">
        <v>4787</v>
      </c>
      <c r="T64" s="9" t="s">
        <v>4784</v>
      </c>
      <c r="U64" s="9" t="s">
        <v>4729</v>
      </c>
      <c r="V64" s="10">
        <v>3.0</v>
      </c>
      <c r="W64" s="11">
        <f t="shared" si="2"/>
        <v>0.01960784314</v>
      </c>
      <c r="X64" s="10">
        <v>1.0</v>
      </c>
    </row>
    <row r="65">
      <c r="A65" s="10">
        <v>267.0</v>
      </c>
      <c r="B65" s="10">
        <v>143048.0</v>
      </c>
      <c r="C65" s="9" t="s">
        <v>4810</v>
      </c>
      <c r="D65" s="9" t="s">
        <v>4787</v>
      </c>
      <c r="E65" s="10">
        <v>631.0</v>
      </c>
      <c r="F65" s="9" t="s">
        <v>4723</v>
      </c>
      <c r="G65" s="10">
        <f t="shared" si="1"/>
        <v>3000</v>
      </c>
      <c r="H65" s="9" t="s">
        <v>4735</v>
      </c>
      <c r="I65" s="9" t="s">
        <v>4772</v>
      </c>
      <c r="J65" s="9" t="s">
        <v>4810</v>
      </c>
      <c r="K65" s="10">
        <v>49310.0</v>
      </c>
      <c r="L65" s="10">
        <v>0.0</v>
      </c>
      <c r="M65" s="9" t="s">
        <v>4810</v>
      </c>
      <c r="N65" s="9" t="s">
        <v>4521</v>
      </c>
      <c r="O65" s="9" t="s">
        <v>4803</v>
      </c>
      <c r="P65" s="10">
        <v>41.88105</v>
      </c>
      <c r="Q65" s="10">
        <v>-87.625758</v>
      </c>
      <c r="R65" s="9" t="s">
        <v>124</v>
      </c>
      <c r="S65" s="9" t="s">
        <v>4787</v>
      </c>
      <c r="T65" s="9" t="s">
        <v>4784</v>
      </c>
      <c r="U65" s="9" t="s">
        <v>4729</v>
      </c>
      <c r="V65" s="10">
        <v>7.0</v>
      </c>
      <c r="W65" s="11">
        <f t="shared" si="2"/>
        <v>0.01109350238</v>
      </c>
      <c r="X65" s="10">
        <v>1.0</v>
      </c>
    </row>
    <row r="66">
      <c r="A66" s="10">
        <v>320.0</v>
      </c>
      <c r="B66" s="10">
        <v>148487.0</v>
      </c>
      <c r="C66" s="9" t="s">
        <v>4811</v>
      </c>
      <c r="D66" s="9" t="s">
        <v>4787</v>
      </c>
      <c r="E66" s="10">
        <v>323.0</v>
      </c>
      <c r="F66" s="9" t="s">
        <v>4723</v>
      </c>
      <c r="G66" s="10">
        <f t="shared" si="1"/>
        <v>3000</v>
      </c>
      <c r="H66" s="9" t="s">
        <v>4741</v>
      </c>
      <c r="I66" s="9" t="s">
        <v>4772</v>
      </c>
      <c r="J66" s="9" t="s">
        <v>4811</v>
      </c>
      <c r="K66" s="10">
        <v>29832.0</v>
      </c>
      <c r="L66" s="10">
        <v>0.0</v>
      </c>
      <c r="M66" s="9" t="s">
        <v>4811</v>
      </c>
      <c r="N66" s="9" t="s">
        <v>4521</v>
      </c>
      <c r="O66" s="9" t="s">
        <v>4803</v>
      </c>
      <c r="P66" s="10">
        <v>41.876055</v>
      </c>
      <c r="Q66" s="10">
        <v>-87.624952</v>
      </c>
      <c r="R66" s="9" t="s">
        <v>124</v>
      </c>
      <c r="S66" s="9" t="s">
        <v>4787</v>
      </c>
      <c r="T66" s="9" t="s">
        <v>4784</v>
      </c>
      <c r="U66" s="9" t="s">
        <v>4729</v>
      </c>
      <c r="V66" s="10">
        <v>2.0</v>
      </c>
      <c r="W66" s="11">
        <f t="shared" si="2"/>
        <v>0.006191950464</v>
      </c>
      <c r="X66" s="10">
        <v>1.0</v>
      </c>
    </row>
    <row r="67">
      <c r="A67" s="10">
        <v>315.0</v>
      </c>
      <c r="B67" s="10">
        <v>147767.0</v>
      </c>
      <c r="C67" s="9" t="s">
        <v>4812</v>
      </c>
      <c r="D67" s="9" t="s">
        <v>4787</v>
      </c>
      <c r="E67" s="10">
        <v>1931.0</v>
      </c>
      <c r="F67" s="9" t="s">
        <v>4734</v>
      </c>
      <c r="G67" s="10">
        <f t="shared" si="1"/>
        <v>20000</v>
      </c>
      <c r="H67" s="9" t="s">
        <v>4745</v>
      </c>
      <c r="I67" s="9" t="s">
        <v>4736</v>
      </c>
      <c r="J67" s="9" t="s">
        <v>4812</v>
      </c>
      <c r="K67" s="10">
        <v>54568.0</v>
      </c>
      <c r="L67" s="10">
        <v>0.0</v>
      </c>
      <c r="M67" s="9" t="s">
        <v>4812</v>
      </c>
      <c r="N67" s="9" t="s">
        <v>4813</v>
      </c>
      <c r="O67" s="9" t="s">
        <v>4803</v>
      </c>
      <c r="P67" s="10">
        <v>42.050356</v>
      </c>
      <c r="Q67" s="10">
        <v>-87.679858</v>
      </c>
      <c r="R67" s="9" t="s">
        <v>124</v>
      </c>
      <c r="S67" s="9" t="s">
        <v>4787</v>
      </c>
      <c r="T67" s="9" t="s">
        <v>4784</v>
      </c>
      <c r="U67" s="9" t="s">
        <v>4729</v>
      </c>
      <c r="V67" s="10">
        <v>20.0</v>
      </c>
      <c r="W67" s="11">
        <f t="shared" si="2"/>
        <v>0.01035732781</v>
      </c>
      <c r="X67" s="10">
        <v>1.0</v>
      </c>
    </row>
    <row r="68">
      <c r="A68" s="10">
        <v>312.0</v>
      </c>
      <c r="B68" s="10">
        <v>147703.0</v>
      </c>
      <c r="C68" s="9" t="s">
        <v>4814</v>
      </c>
      <c r="D68" s="9" t="s">
        <v>4787</v>
      </c>
      <c r="E68" s="10">
        <v>1831.0</v>
      </c>
      <c r="F68" s="9" t="s">
        <v>4744</v>
      </c>
      <c r="G68" s="10">
        <f t="shared" si="1"/>
        <v>15000</v>
      </c>
      <c r="H68" s="9" t="s">
        <v>4741</v>
      </c>
      <c r="I68" s="9" t="s">
        <v>4736</v>
      </c>
      <c r="J68" s="9" t="s">
        <v>4814</v>
      </c>
      <c r="K68" s="10">
        <v>14631.0</v>
      </c>
      <c r="L68" s="10">
        <v>0.0</v>
      </c>
      <c r="M68" s="9" t="s">
        <v>4814</v>
      </c>
      <c r="N68" s="9" t="s">
        <v>4815</v>
      </c>
      <c r="O68" s="9" t="s">
        <v>4803</v>
      </c>
      <c r="P68" s="10">
        <v>41.933869</v>
      </c>
      <c r="Q68" s="10">
        <v>-88.766428</v>
      </c>
      <c r="R68" s="9" t="s">
        <v>124</v>
      </c>
      <c r="S68" s="9" t="s">
        <v>4787</v>
      </c>
      <c r="T68" s="9" t="s">
        <v>4784</v>
      </c>
      <c r="U68" s="9" t="s">
        <v>4729</v>
      </c>
      <c r="V68" s="10">
        <v>1.0</v>
      </c>
      <c r="W68" s="11">
        <f t="shared" si="2"/>
        <v>0.000546149645</v>
      </c>
      <c r="X68" s="10">
        <v>1.0</v>
      </c>
    </row>
    <row r="69">
      <c r="A69" s="10">
        <v>310.0</v>
      </c>
      <c r="B69" s="10">
        <v>147679.0</v>
      </c>
      <c r="C69" s="9" t="s">
        <v>4816</v>
      </c>
      <c r="D69" s="9" t="s">
        <v>4787</v>
      </c>
      <c r="E69" s="10">
        <v>421.0</v>
      </c>
      <c r="F69" s="9" t="s">
        <v>4723</v>
      </c>
      <c r="G69" s="10">
        <f t="shared" si="1"/>
        <v>3000</v>
      </c>
      <c r="H69" s="9" t="s">
        <v>4741</v>
      </c>
      <c r="I69" s="9" t="s">
        <v>4725</v>
      </c>
      <c r="J69" s="9" t="s">
        <v>4816</v>
      </c>
      <c r="K69" s="10">
        <v>29860.0</v>
      </c>
      <c r="L69" s="10">
        <v>0.0</v>
      </c>
      <c r="M69" s="9" t="s">
        <v>4816</v>
      </c>
      <c r="N69" s="9" t="s">
        <v>4521</v>
      </c>
      <c r="O69" s="9" t="s">
        <v>4803</v>
      </c>
      <c r="P69" s="10">
        <v>41.975268</v>
      </c>
      <c r="Q69" s="10">
        <v>-87.709948</v>
      </c>
      <c r="R69" s="9" t="s">
        <v>124</v>
      </c>
      <c r="S69" s="9" t="s">
        <v>4787</v>
      </c>
      <c r="T69" s="9" t="s">
        <v>4784</v>
      </c>
      <c r="U69" s="9" t="s">
        <v>4729</v>
      </c>
      <c r="V69" s="10">
        <v>1.0</v>
      </c>
      <c r="W69" s="11">
        <f t="shared" si="2"/>
        <v>0.002375296912</v>
      </c>
      <c r="X69" s="10">
        <v>1.0</v>
      </c>
    </row>
    <row r="70">
      <c r="A70" s="10">
        <v>308.0</v>
      </c>
      <c r="B70" s="10">
        <v>147660.0</v>
      </c>
      <c r="C70" s="9" t="s">
        <v>4817</v>
      </c>
      <c r="D70" s="9" t="s">
        <v>4787</v>
      </c>
      <c r="E70" s="10">
        <v>550.0</v>
      </c>
      <c r="F70" s="9" t="s">
        <v>4723</v>
      </c>
      <c r="G70" s="10">
        <f t="shared" si="1"/>
        <v>3000</v>
      </c>
      <c r="H70" s="9" t="s">
        <v>4735</v>
      </c>
      <c r="I70" s="9" t="s">
        <v>4725</v>
      </c>
      <c r="J70" s="9" t="s">
        <v>4817</v>
      </c>
      <c r="K70" s="10">
        <v>38880.0</v>
      </c>
      <c r="L70" s="10">
        <v>0.0</v>
      </c>
      <c r="M70" s="9" t="s">
        <v>4817</v>
      </c>
      <c r="N70" s="9" t="s">
        <v>4818</v>
      </c>
      <c r="O70" s="9" t="s">
        <v>4803</v>
      </c>
      <c r="P70" s="10">
        <v>41.77576</v>
      </c>
      <c r="Q70" s="10">
        <v>-88.14279</v>
      </c>
      <c r="R70" s="9" t="s">
        <v>124</v>
      </c>
      <c r="S70" s="9" t="s">
        <v>4787</v>
      </c>
      <c r="T70" s="9" t="s">
        <v>4784</v>
      </c>
      <c r="U70" s="9" t="s">
        <v>4729</v>
      </c>
      <c r="V70" s="10">
        <v>3.0</v>
      </c>
      <c r="W70" s="11">
        <f t="shared" si="2"/>
        <v>0.005454545455</v>
      </c>
      <c r="X70" s="10">
        <v>1.0</v>
      </c>
    </row>
    <row r="71">
      <c r="A71" s="10">
        <v>307.0</v>
      </c>
      <c r="B71" s="10">
        <v>147369.0</v>
      </c>
      <c r="C71" s="9" t="s">
        <v>4819</v>
      </c>
      <c r="D71" s="9" t="s">
        <v>4787</v>
      </c>
      <c r="E71" s="10">
        <v>235.0</v>
      </c>
      <c r="F71" s="9" t="s">
        <v>4723</v>
      </c>
      <c r="G71" s="10">
        <f t="shared" si="1"/>
        <v>3000</v>
      </c>
      <c r="H71" s="9" t="s">
        <v>4741</v>
      </c>
      <c r="I71" s="9" t="s">
        <v>4725</v>
      </c>
      <c r="J71" s="9" t="s">
        <v>4819</v>
      </c>
      <c r="K71" s="10">
        <v>12841.0</v>
      </c>
      <c r="L71" s="10">
        <v>0.0</v>
      </c>
      <c r="M71" s="9" t="s">
        <v>4819</v>
      </c>
      <c r="N71" s="9" t="s">
        <v>4521</v>
      </c>
      <c r="O71" s="9" t="s">
        <v>4803</v>
      </c>
      <c r="P71" s="10">
        <v>41.897822</v>
      </c>
      <c r="Q71" s="10">
        <v>-87.633459</v>
      </c>
      <c r="R71" s="9" t="s">
        <v>124</v>
      </c>
      <c r="S71" s="9" t="s">
        <v>4787</v>
      </c>
      <c r="T71" s="9" t="s">
        <v>4784</v>
      </c>
      <c r="U71" s="9" t="s">
        <v>4729</v>
      </c>
      <c r="V71" s="10">
        <v>6.0</v>
      </c>
      <c r="W71" s="11">
        <f t="shared" si="2"/>
        <v>0.02553191489</v>
      </c>
      <c r="X71" s="10">
        <v>1.0</v>
      </c>
    </row>
    <row r="72">
      <c r="A72" s="10">
        <v>299.0</v>
      </c>
      <c r="B72" s="10">
        <v>146719.0</v>
      </c>
      <c r="C72" s="9" t="s">
        <v>4820</v>
      </c>
      <c r="D72" s="9" t="s">
        <v>4787</v>
      </c>
      <c r="E72" s="10">
        <v>2770.0</v>
      </c>
      <c r="F72" s="9" t="s">
        <v>4744</v>
      </c>
      <c r="G72" s="10">
        <f t="shared" si="1"/>
        <v>15000</v>
      </c>
      <c r="H72" s="9" t="s">
        <v>4745</v>
      </c>
      <c r="I72" s="9" t="s">
        <v>4736</v>
      </c>
      <c r="J72" s="9" t="s">
        <v>4820</v>
      </c>
      <c r="K72" s="10">
        <v>44048.0</v>
      </c>
      <c r="L72" s="10">
        <v>0.0</v>
      </c>
      <c r="M72" s="9" t="s">
        <v>4820</v>
      </c>
      <c r="N72" s="9" t="s">
        <v>4521</v>
      </c>
      <c r="O72" s="9" t="s">
        <v>4803</v>
      </c>
      <c r="P72" s="10">
        <v>42.000765</v>
      </c>
      <c r="Q72" s="10">
        <v>-87.656872</v>
      </c>
      <c r="R72" s="9" t="s">
        <v>124</v>
      </c>
      <c r="S72" s="9" t="s">
        <v>4787</v>
      </c>
      <c r="T72" s="9" t="s">
        <v>4784</v>
      </c>
      <c r="U72" s="9" t="s">
        <v>4729</v>
      </c>
      <c r="V72" s="10">
        <v>38.0</v>
      </c>
      <c r="W72" s="11">
        <f t="shared" si="2"/>
        <v>0.01371841155</v>
      </c>
      <c r="X72" s="10">
        <v>1.0</v>
      </c>
    </row>
    <row r="73">
      <c r="A73" s="10">
        <v>297.0</v>
      </c>
      <c r="B73" s="10">
        <v>146612.0</v>
      </c>
      <c r="C73" s="9" t="s">
        <v>4821</v>
      </c>
      <c r="D73" s="9" t="s">
        <v>4787</v>
      </c>
      <c r="E73" s="10">
        <v>644.0</v>
      </c>
      <c r="F73" s="9" t="s">
        <v>4750</v>
      </c>
      <c r="G73" s="10">
        <f t="shared" si="1"/>
        <v>7500</v>
      </c>
      <c r="H73" s="9" t="s">
        <v>4741</v>
      </c>
      <c r="I73" s="9" t="s">
        <v>4772</v>
      </c>
      <c r="J73" s="9" t="s">
        <v>4821</v>
      </c>
      <c r="K73" s="10">
        <v>32450.0</v>
      </c>
      <c r="L73" s="10">
        <v>0.0</v>
      </c>
      <c r="M73" s="9" t="s">
        <v>4821</v>
      </c>
      <c r="N73" s="9" t="s">
        <v>4822</v>
      </c>
      <c r="O73" s="9" t="s">
        <v>4803</v>
      </c>
      <c r="P73" s="10">
        <v>41.605432</v>
      </c>
      <c r="Q73" s="10">
        <v>-88.079032</v>
      </c>
      <c r="R73" s="9" t="s">
        <v>124</v>
      </c>
      <c r="S73" s="9" t="s">
        <v>4787</v>
      </c>
      <c r="T73" s="9" t="s">
        <v>4784</v>
      </c>
      <c r="U73" s="9" t="s">
        <v>4729</v>
      </c>
      <c r="V73" s="10">
        <v>1.0</v>
      </c>
      <c r="W73" s="11">
        <f t="shared" si="2"/>
        <v>0.001552795031</v>
      </c>
      <c r="X73" s="10">
        <v>1.0</v>
      </c>
    </row>
    <row r="74">
      <c r="A74" s="10">
        <v>295.0</v>
      </c>
      <c r="B74" s="10">
        <v>146481.0</v>
      </c>
      <c r="C74" s="9" t="s">
        <v>4823</v>
      </c>
      <c r="D74" s="9" t="s">
        <v>4787</v>
      </c>
      <c r="E74" s="10">
        <v>389.0</v>
      </c>
      <c r="F74" s="9" t="s">
        <v>4723</v>
      </c>
      <c r="G74" s="10">
        <f t="shared" si="1"/>
        <v>3000</v>
      </c>
      <c r="H74" s="9" t="s">
        <v>4745</v>
      </c>
      <c r="I74" s="9" t="s">
        <v>4725</v>
      </c>
      <c r="J74" s="9" t="s">
        <v>4823</v>
      </c>
      <c r="K74" s="10">
        <v>47064.0</v>
      </c>
      <c r="L74" s="10">
        <v>0.0</v>
      </c>
      <c r="M74" s="9" t="s">
        <v>4823</v>
      </c>
      <c r="N74" s="9" t="s">
        <v>4824</v>
      </c>
      <c r="O74" s="9" t="s">
        <v>4803</v>
      </c>
      <c r="P74" s="10">
        <v>42.249574</v>
      </c>
      <c r="Q74" s="10">
        <v>-87.827454</v>
      </c>
      <c r="R74" s="9" t="s">
        <v>124</v>
      </c>
      <c r="S74" s="9" t="s">
        <v>4787</v>
      </c>
      <c r="T74" s="9" t="s">
        <v>4784</v>
      </c>
      <c r="U74" s="9" t="s">
        <v>4729</v>
      </c>
      <c r="V74" s="10">
        <v>9.0</v>
      </c>
      <c r="W74" s="11">
        <f t="shared" si="2"/>
        <v>0.02313624679</v>
      </c>
      <c r="X74" s="10">
        <v>1.0</v>
      </c>
    </row>
    <row r="75">
      <c r="A75" s="10">
        <v>289.0</v>
      </c>
      <c r="B75" s="10">
        <v>145725.0</v>
      </c>
      <c r="C75" s="9" t="s">
        <v>4825</v>
      </c>
      <c r="D75" s="9" t="s">
        <v>4787</v>
      </c>
      <c r="E75" s="10">
        <v>608.0</v>
      </c>
      <c r="F75" s="9" t="s">
        <v>4750</v>
      </c>
      <c r="G75" s="10">
        <f t="shared" si="1"/>
        <v>7500</v>
      </c>
      <c r="H75" s="9" t="s">
        <v>4735</v>
      </c>
      <c r="I75" s="9" t="s">
        <v>4751</v>
      </c>
      <c r="J75" s="9" t="s">
        <v>4825</v>
      </c>
      <c r="K75" s="10">
        <v>47171.0</v>
      </c>
      <c r="L75" s="10">
        <v>0.0</v>
      </c>
      <c r="M75" s="9" t="s">
        <v>4825</v>
      </c>
      <c r="N75" s="9" t="s">
        <v>4521</v>
      </c>
      <c r="O75" s="9" t="s">
        <v>4803</v>
      </c>
      <c r="P75" s="10">
        <v>41.8313</v>
      </c>
      <c r="Q75" s="10">
        <v>-87.627321</v>
      </c>
      <c r="R75" s="9" t="s">
        <v>124</v>
      </c>
      <c r="S75" s="9" t="s">
        <v>4787</v>
      </c>
      <c r="T75" s="9" t="s">
        <v>4784</v>
      </c>
      <c r="U75" s="9" t="s">
        <v>4729</v>
      </c>
      <c r="V75" s="10">
        <v>7.0</v>
      </c>
      <c r="W75" s="11">
        <f t="shared" si="2"/>
        <v>0.01151315789</v>
      </c>
      <c r="X75" s="10">
        <v>1.0</v>
      </c>
    </row>
    <row r="76">
      <c r="A76" s="10">
        <v>280.0</v>
      </c>
      <c r="B76" s="10">
        <v>144962.0</v>
      </c>
      <c r="C76" s="9" t="s">
        <v>4826</v>
      </c>
      <c r="D76" s="9" t="s">
        <v>4787</v>
      </c>
      <c r="E76" s="10">
        <v>530.0</v>
      </c>
      <c r="F76" s="9" t="s">
        <v>4723</v>
      </c>
      <c r="G76" s="10">
        <f t="shared" si="1"/>
        <v>3000</v>
      </c>
      <c r="H76" s="9" t="s">
        <v>4741</v>
      </c>
      <c r="I76" s="9" t="s">
        <v>4772</v>
      </c>
      <c r="J76" s="9" t="s">
        <v>4826</v>
      </c>
      <c r="K76" s="10">
        <v>37055.0</v>
      </c>
      <c r="L76" s="10">
        <v>0.0</v>
      </c>
      <c r="M76" s="9" t="s">
        <v>4827</v>
      </c>
      <c r="N76" s="9" t="s">
        <v>4828</v>
      </c>
      <c r="O76" s="9" t="s">
        <v>4803</v>
      </c>
      <c r="P76" s="10">
        <v>41.897164</v>
      </c>
      <c r="Q76" s="10">
        <v>-87.945369</v>
      </c>
      <c r="R76" s="9" t="s">
        <v>124</v>
      </c>
      <c r="S76" s="9" t="s">
        <v>4787</v>
      </c>
      <c r="T76" s="9" t="s">
        <v>4784</v>
      </c>
      <c r="U76" s="9" t="s">
        <v>4729</v>
      </c>
      <c r="V76" s="10">
        <v>5.0</v>
      </c>
      <c r="W76" s="11">
        <f t="shared" si="2"/>
        <v>0.009433962264</v>
      </c>
      <c r="X76" s="10">
        <v>1.0</v>
      </c>
    </row>
    <row r="77">
      <c r="A77" s="10">
        <v>321.0</v>
      </c>
      <c r="B77" s="10">
        <v>148496.0</v>
      </c>
      <c r="C77" s="9" t="s">
        <v>4829</v>
      </c>
      <c r="D77" s="9" t="s">
        <v>4787</v>
      </c>
      <c r="E77" s="10">
        <v>447.0</v>
      </c>
      <c r="F77" s="9" t="s">
        <v>4723</v>
      </c>
      <c r="G77" s="10">
        <f t="shared" si="1"/>
        <v>3000</v>
      </c>
      <c r="H77" s="9" t="s">
        <v>4741</v>
      </c>
      <c r="I77" s="9" t="s">
        <v>4766</v>
      </c>
      <c r="J77" s="9" t="s">
        <v>4829</v>
      </c>
      <c r="K77" s="10">
        <v>33434.0</v>
      </c>
      <c r="L77" s="10">
        <v>0.0</v>
      </c>
      <c r="M77" s="9" t="s">
        <v>4829</v>
      </c>
      <c r="N77" s="9" t="s">
        <v>4830</v>
      </c>
      <c r="O77" s="9" t="s">
        <v>4803</v>
      </c>
      <c r="P77" s="10">
        <v>41.902678</v>
      </c>
      <c r="Q77" s="10">
        <v>-87.823003</v>
      </c>
      <c r="R77" s="9" t="s">
        <v>124</v>
      </c>
      <c r="S77" s="9" t="s">
        <v>4787</v>
      </c>
      <c r="T77" s="9" t="s">
        <v>4784</v>
      </c>
      <c r="U77" s="9" t="s">
        <v>4729</v>
      </c>
      <c r="V77" s="10">
        <v>3.0</v>
      </c>
      <c r="W77" s="11">
        <f t="shared" si="2"/>
        <v>0.006711409396</v>
      </c>
      <c r="X77" s="10">
        <v>1.0</v>
      </c>
    </row>
    <row r="78">
      <c r="A78" s="10">
        <v>275.0</v>
      </c>
      <c r="B78" s="10">
        <v>144281.0</v>
      </c>
      <c r="C78" s="9" t="s">
        <v>4831</v>
      </c>
      <c r="D78" s="9" t="s">
        <v>4787</v>
      </c>
      <c r="E78" s="10">
        <v>1296.0</v>
      </c>
      <c r="F78" s="9" t="s">
        <v>4750</v>
      </c>
      <c r="G78" s="10">
        <f t="shared" si="1"/>
        <v>7500</v>
      </c>
      <c r="H78" s="9" t="s">
        <v>4731</v>
      </c>
      <c r="I78" s="9" t="s">
        <v>4772</v>
      </c>
      <c r="J78" s="9" t="s">
        <v>4831</v>
      </c>
      <c r="K78" s="10">
        <v>27176.0</v>
      </c>
      <c r="L78" s="10">
        <v>0.0</v>
      </c>
      <c r="M78" s="9" t="s">
        <v>4831</v>
      </c>
      <c r="N78" s="9" t="s">
        <v>4521</v>
      </c>
      <c r="O78" s="9" t="s">
        <v>4803</v>
      </c>
      <c r="P78" s="10">
        <v>41.874261</v>
      </c>
      <c r="Q78" s="10">
        <v>-87.624667</v>
      </c>
      <c r="R78" s="9" t="s">
        <v>124</v>
      </c>
      <c r="S78" s="9" t="s">
        <v>4787</v>
      </c>
      <c r="T78" s="9" t="s">
        <v>4784</v>
      </c>
      <c r="U78" s="9" t="s">
        <v>4729</v>
      </c>
      <c r="V78" s="10">
        <v>12.0</v>
      </c>
      <c r="W78" s="11">
        <f t="shared" si="2"/>
        <v>0.009259259259</v>
      </c>
      <c r="X78" s="10">
        <v>1.0</v>
      </c>
    </row>
    <row r="79">
      <c r="A79" s="10">
        <v>283.0</v>
      </c>
      <c r="B79" s="10">
        <v>145619.0</v>
      </c>
      <c r="C79" s="9" t="s">
        <v>4832</v>
      </c>
      <c r="D79" s="9" t="s">
        <v>4787</v>
      </c>
      <c r="E79" s="10">
        <v>453.0</v>
      </c>
      <c r="F79" s="9" t="s">
        <v>4723</v>
      </c>
      <c r="G79" s="10">
        <f t="shared" si="1"/>
        <v>3000</v>
      </c>
      <c r="H79" s="9" t="s">
        <v>4741</v>
      </c>
      <c r="I79" s="9" t="s">
        <v>4772</v>
      </c>
      <c r="J79" s="9" t="s">
        <v>4832</v>
      </c>
      <c r="K79" s="10">
        <v>32752.0</v>
      </c>
      <c r="L79" s="10">
        <v>0.0</v>
      </c>
      <c r="M79" s="9" t="s">
        <v>4832</v>
      </c>
      <c r="N79" s="9" t="s">
        <v>4833</v>
      </c>
      <c r="O79" s="9" t="s">
        <v>4803</v>
      </c>
      <c r="P79" s="10">
        <v>41.777569</v>
      </c>
      <c r="Q79" s="10">
        <v>-88.097307</v>
      </c>
      <c r="R79" s="9" t="s">
        <v>124</v>
      </c>
      <c r="S79" s="9" t="s">
        <v>4787</v>
      </c>
      <c r="T79" s="9" t="s">
        <v>4784</v>
      </c>
      <c r="U79" s="9" t="s">
        <v>4729</v>
      </c>
      <c r="V79" s="10">
        <v>1.0</v>
      </c>
      <c r="W79" s="11">
        <f t="shared" si="2"/>
        <v>0.002207505519</v>
      </c>
      <c r="X79" s="10">
        <v>1.0</v>
      </c>
    </row>
    <row r="80">
      <c r="A80" s="10">
        <v>564.0</v>
      </c>
      <c r="B80" s="10">
        <v>168227.0</v>
      </c>
      <c r="C80" s="9" t="s">
        <v>4834</v>
      </c>
      <c r="D80" s="9" t="s">
        <v>4794</v>
      </c>
      <c r="E80" s="10">
        <v>1017.0</v>
      </c>
      <c r="F80" s="9" t="s">
        <v>4723</v>
      </c>
      <c r="G80" s="10">
        <f t="shared" si="1"/>
        <v>3000</v>
      </c>
      <c r="H80" s="9" t="s">
        <v>4745</v>
      </c>
      <c r="I80" s="9" t="s">
        <v>4751</v>
      </c>
      <c r="J80" s="9" t="s">
        <v>4834</v>
      </c>
      <c r="K80" s="10">
        <v>33950.0</v>
      </c>
      <c r="L80" s="10">
        <v>0.0</v>
      </c>
      <c r="M80" s="9" t="s">
        <v>4834</v>
      </c>
      <c r="N80" s="9" t="s">
        <v>4499</v>
      </c>
      <c r="O80" s="9" t="s">
        <v>4835</v>
      </c>
      <c r="P80" s="10">
        <v>42.336632</v>
      </c>
      <c r="Q80" s="10">
        <v>-71.094983</v>
      </c>
      <c r="R80" s="9" t="s">
        <v>102</v>
      </c>
      <c r="S80" s="9" t="s">
        <v>4794</v>
      </c>
      <c r="T80" s="9" t="s">
        <v>4793</v>
      </c>
      <c r="U80" s="9" t="s">
        <v>4729</v>
      </c>
      <c r="V80" s="10">
        <v>1.0</v>
      </c>
      <c r="W80" s="11">
        <f t="shared" si="2"/>
        <v>0.0009832841691</v>
      </c>
      <c r="X80" s="10">
        <v>1.0</v>
      </c>
    </row>
    <row r="81">
      <c r="A81" s="10">
        <v>561.0</v>
      </c>
      <c r="B81" s="10">
        <v>168227.0</v>
      </c>
      <c r="C81" s="9" t="s">
        <v>4834</v>
      </c>
      <c r="D81" s="9" t="s">
        <v>4794</v>
      </c>
      <c r="E81" s="10">
        <v>1017.0</v>
      </c>
      <c r="F81" s="9" t="s">
        <v>4723</v>
      </c>
      <c r="G81" s="10">
        <f t="shared" si="1"/>
        <v>3000</v>
      </c>
      <c r="H81" s="9" t="s">
        <v>4745</v>
      </c>
      <c r="I81" s="9" t="s">
        <v>4751</v>
      </c>
      <c r="J81" s="9" t="s">
        <v>4834</v>
      </c>
      <c r="K81" s="10">
        <v>33950.0</v>
      </c>
      <c r="L81" s="10">
        <v>0.0</v>
      </c>
      <c r="M81" s="9" t="s">
        <v>4834</v>
      </c>
      <c r="N81" s="9" t="s">
        <v>4499</v>
      </c>
      <c r="O81" s="9" t="s">
        <v>4835</v>
      </c>
      <c r="P81" s="10">
        <v>42.336632</v>
      </c>
      <c r="Q81" s="10">
        <v>-71.094983</v>
      </c>
      <c r="R81" s="9" t="s">
        <v>102</v>
      </c>
      <c r="S81" s="9" t="s">
        <v>4794</v>
      </c>
      <c r="T81" s="9" t="s">
        <v>4836</v>
      </c>
      <c r="U81" s="9" t="s">
        <v>4729</v>
      </c>
      <c r="V81" s="10">
        <v>28.0</v>
      </c>
      <c r="W81" s="11">
        <f t="shared" si="2"/>
        <v>0.02753195674</v>
      </c>
      <c r="X81" s="10">
        <v>1.0</v>
      </c>
    </row>
    <row r="82">
      <c r="A82" s="10">
        <v>560.0</v>
      </c>
      <c r="B82" s="10">
        <v>168227.0</v>
      </c>
      <c r="C82" s="9" t="s">
        <v>4834</v>
      </c>
      <c r="D82" s="9" t="s">
        <v>4794</v>
      </c>
      <c r="E82" s="10">
        <v>1017.0</v>
      </c>
      <c r="F82" s="9" t="s">
        <v>4723</v>
      </c>
      <c r="G82" s="10">
        <f t="shared" si="1"/>
        <v>3000</v>
      </c>
      <c r="H82" s="9" t="s">
        <v>4745</v>
      </c>
      <c r="I82" s="9" t="s">
        <v>4751</v>
      </c>
      <c r="J82" s="9" t="s">
        <v>4834</v>
      </c>
      <c r="K82" s="10">
        <v>33950.0</v>
      </c>
      <c r="L82" s="10">
        <v>0.0</v>
      </c>
      <c r="M82" s="9" t="s">
        <v>4834</v>
      </c>
      <c r="N82" s="9" t="s">
        <v>4499</v>
      </c>
      <c r="O82" s="9" t="s">
        <v>4835</v>
      </c>
      <c r="P82" s="10">
        <v>42.336632</v>
      </c>
      <c r="Q82" s="10">
        <v>-71.094983</v>
      </c>
      <c r="R82" s="9" t="s">
        <v>102</v>
      </c>
      <c r="S82" s="9" t="s">
        <v>4794</v>
      </c>
      <c r="T82" s="9" t="s">
        <v>4837</v>
      </c>
      <c r="U82" s="9" t="s">
        <v>4729</v>
      </c>
      <c r="V82" s="10">
        <v>7.0</v>
      </c>
      <c r="W82" s="11">
        <f t="shared" si="2"/>
        <v>0.006882989184</v>
      </c>
      <c r="X82" s="10">
        <v>1.0</v>
      </c>
    </row>
    <row r="83">
      <c r="A83" s="10">
        <v>556.0</v>
      </c>
      <c r="B83" s="10">
        <v>168218.0</v>
      </c>
      <c r="C83" s="9" t="s">
        <v>4838</v>
      </c>
      <c r="D83" s="9" t="s">
        <v>4794</v>
      </c>
      <c r="E83" s="10">
        <v>614.0</v>
      </c>
      <c r="F83" s="9" t="s">
        <v>4723</v>
      </c>
      <c r="G83" s="10">
        <f t="shared" si="1"/>
        <v>3000</v>
      </c>
      <c r="H83" s="9" t="s">
        <v>4745</v>
      </c>
      <c r="I83" s="9" t="s">
        <v>4725</v>
      </c>
      <c r="J83" s="9" t="s">
        <v>4838</v>
      </c>
      <c r="K83" s="10">
        <v>53732.0</v>
      </c>
      <c r="L83" s="10">
        <v>0.0</v>
      </c>
      <c r="M83" s="9" t="s">
        <v>4838</v>
      </c>
      <c r="N83" s="9" t="s">
        <v>4839</v>
      </c>
      <c r="O83" s="9" t="s">
        <v>4835</v>
      </c>
      <c r="P83" s="10">
        <v>42.291554</v>
      </c>
      <c r="Q83" s="10">
        <v>-71.306605</v>
      </c>
      <c r="R83" s="9" t="s">
        <v>102</v>
      </c>
      <c r="S83" s="9" t="s">
        <v>4794</v>
      </c>
      <c r="T83" s="9" t="s">
        <v>4793</v>
      </c>
      <c r="U83" s="9" t="s">
        <v>4729</v>
      </c>
      <c r="V83" s="10">
        <v>2.0</v>
      </c>
      <c r="W83" s="11">
        <f t="shared" si="2"/>
        <v>0.00325732899</v>
      </c>
      <c r="X83" s="10">
        <v>1.0</v>
      </c>
    </row>
    <row r="84">
      <c r="A84" s="10">
        <v>559.0</v>
      </c>
      <c r="B84" s="10">
        <v>168218.0</v>
      </c>
      <c r="C84" s="9" t="s">
        <v>4838</v>
      </c>
      <c r="D84" s="9" t="s">
        <v>4794</v>
      </c>
      <c r="E84" s="10">
        <v>614.0</v>
      </c>
      <c r="F84" s="9" t="s">
        <v>4723</v>
      </c>
      <c r="G84" s="10">
        <f t="shared" si="1"/>
        <v>3000</v>
      </c>
      <c r="H84" s="9" t="s">
        <v>4745</v>
      </c>
      <c r="I84" s="9" t="s">
        <v>4725</v>
      </c>
      <c r="J84" s="9" t="s">
        <v>4838</v>
      </c>
      <c r="K84" s="10">
        <v>53732.0</v>
      </c>
      <c r="L84" s="10">
        <v>0.0</v>
      </c>
      <c r="M84" s="9" t="s">
        <v>4838</v>
      </c>
      <c r="N84" s="9" t="s">
        <v>4839</v>
      </c>
      <c r="O84" s="9" t="s">
        <v>4835</v>
      </c>
      <c r="P84" s="10">
        <v>42.291554</v>
      </c>
      <c r="Q84" s="10">
        <v>-71.306605</v>
      </c>
      <c r="R84" s="9" t="s">
        <v>102</v>
      </c>
      <c r="S84" s="9" t="s">
        <v>4794</v>
      </c>
      <c r="T84" s="9" t="s">
        <v>4837</v>
      </c>
      <c r="U84" s="9" t="s">
        <v>4729</v>
      </c>
      <c r="V84" s="10">
        <v>11.0</v>
      </c>
      <c r="W84" s="11">
        <f t="shared" si="2"/>
        <v>0.01791530945</v>
      </c>
      <c r="X84" s="10">
        <v>1.0</v>
      </c>
    </row>
    <row r="85">
      <c r="A85" s="10">
        <v>466.0</v>
      </c>
      <c r="B85" s="10">
        <v>166513.0</v>
      </c>
      <c r="C85" s="9" t="s">
        <v>4840</v>
      </c>
      <c r="D85" s="9" t="s">
        <v>4794</v>
      </c>
      <c r="E85" s="10">
        <v>2078.0</v>
      </c>
      <c r="F85" s="9" t="s">
        <v>4744</v>
      </c>
      <c r="G85" s="10">
        <f t="shared" si="1"/>
        <v>15000</v>
      </c>
      <c r="H85" s="9" t="s">
        <v>4806</v>
      </c>
      <c r="I85" s="9" t="s">
        <v>4736</v>
      </c>
      <c r="J85" s="9" t="s">
        <v>4840</v>
      </c>
      <c r="K85" s="10">
        <v>32827.0</v>
      </c>
      <c r="L85" s="10">
        <v>17647.0</v>
      </c>
      <c r="M85" s="9" t="s">
        <v>4840</v>
      </c>
      <c r="N85" s="9" t="s">
        <v>4841</v>
      </c>
      <c r="O85" s="9" t="s">
        <v>4835</v>
      </c>
      <c r="P85" s="10">
        <v>42.652864</v>
      </c>
      <c r="Q85" s="10">
        <v>-71.326809</v>
      </c>
      <c r="R85" s="9" t="s">
        <v>102</v>
      </c>
      <c r="S85" s="9" t="s">
        <v>4794</v>
      </c>
      <c r="T85" s="9" t="s">
        <v>4836</v>
      </c>
      <c r="U85" s="9" t="s">
        <v>4729</v>
      </c>
      <c r="V85" s="10">
        <v>12.0</v>
      </c>
      <c r="W85" s="11">
        <f t="shared" si="2"/>
        <v>0.005774783446</v>
      </c>
      <c r="X85" s="10">
        <v>1.0</v>
      </c>
    </row>
    <row r="86">
      <c r="A86" s="10">
        <v>465.0</v>
      </c>
      <c r="B86" s="10">
        <v>166513.0</v>
      </c>
      <c r="C86" s="9" t="s">
        <v>4840</v>
      </c>
      <c r="D86" s="9" t="s">
        <v>4794</v>
      </c>
      <c r="E86" s="10">
        <v>2078.0</v>
      </c>
      <c r="F86" s="9" t="s">
        <v>4744</v>
      </c>
      <c r="G86" s="10">
        <f t="shared" si="1"/>
        <v>15000</v>
      </c>
      <c r="H86" s="9" t="s">
        <v>4806</v>
      </c>
      <c r="I86" s="9" t="s">
        <v>4736</v>
      </c>
      <c r="J86" s="9" t="s">
        <v>4840</v>
      </c>
      <c r="K86" s="10">
        <v>32827.0</v>
      </c>
      <c r="L86" s="10">
        <v>17647.0</v>
      </c>
      <c r="M86" s="9" t="s">
        <v>4840</v>
      </c>
      <c r="N86" s="9" t="s">
        <v>4841</v>
      </c>
      <c r="O86" s="9" t="s">
        <v>4835</v>
      </c>
      <c r="P86" s="10">
        <v>42.652864</v>
      </c>
      <c r="Q86" s="10">
        <v>-71.326809</v>
      </c>
      <c r="R86" s="9" t="s">
        <v>102</v>
      </c>
      <c r="S86" s="9" t="s">
        <v>4794</v>
      </c>
      <c r="T86" s="9" t="s">
        <v>4837</v>
      </c>
      <c r="U86" s="9" t="s">
        <v>4729</v>
      </c>
      <c r="V86" s="10">
        <v>5.0</v>
      </c>
      <c r="W86" s="11">
        <f t="shared" si="2"/>
        <v>0.002406159769</v>
      </c>
      <c r="X86" s="10">
        <v>1.0</v>
      </c>
    </row>
    <row r="87">
      <c r="A87" s="10">
        <v>551.0</v>
      </c>
      <c r="B87" s="10">
        <v>168148.0</v>
      </c>
      <c r="C87" s="9" t="s">
        <v>4842</v>
      </c>
      <c r="D87" s="9" t="s">
        <v>4794</v>
      </c>
      <c r="E87" s="10">
        <v>1484.0</v>
      </c>
      <c r="F87" s="9" t="s">
        <v>4744</v>
      </c>
      <c r="G87" s="10">
        <f t="shared" si="1"/>
        <v>15000</v>
      </c>
      <c r="H87" s="9" t="s">
        <v>4745</v>
      </c>
      <c r="I87" s="9" t="s">
        <v>4738</v>
      </c>
      <c r="J87" s="9" t="s">
        <v>4842</v>
      </c>
      <c r="K87" s="10">
        <v>56382.0</v>
      </c>
      <c r="L87" s="10">
        <v>0.0</v>
      </c>
      <c r="M87" s="9" t="s">
        <v>4842</v>
      </c>
      <c r="N87" s="9" t="s">
        <v>4843</v>
      </c>
      <c r="O87" s="9" t="s">
        <v>4835</v>
      </c>
      <c r="P87" s="10">
        <v>42.40855</v>
      </c>
      <c r="Q87" s="10">
        <v>-71.118293</v>
      </c>
      <c r="R87" s="9" t="s">
        <v>102</v>
      </c>
      <c r="S87" s="9" t="s">
        <v>4794</v>
      </c>
      <c r="T87" s="9" t="s">
        <v>4793</v>
      </c>
      <c r="U87" s="9" t="s">
        <v>4729</v>
      </c>
      <c r="V87" s="10">
        <v>11.0</v>
      </c>
      <c r="W87" s="11">
        <f t="shared" si="2"/>
        <v>0.007412398922</v>
      </c>
      <c r="X87" s="10">
        <v>1.0</v>
      </c>
    </row>
    <row r="88">
      <c r="A88" s="10">
        <v>558.0</v>
      </c>
      <c r="B88" s="10">
        <v>168218.0</v>
      </c>
      <c r="C88" s="9" t="s">
        <v>4838</v>
      </c>
      <c r="D88" s="9" t="s">
        <v>4794</v>
      </c>
      <c r="E88" s="10">
        <v>614.0</v>
      </c>
      <c r="F88" s="9" t="s">
        <v>4723</v>
      </c>
      <c r="G88" s="10">
        <f t="shared" si="1"/>
        <v>3000</v>
      </c>
      <c r="H88" s="9" t="s">
        <v>4745</v>
      </c>
      <c r="I88" s="9" t="s">
        <v>4725</v>
      </c>
      <c r="J88" s="9" t="s">
        <v>4838</v>
      </c>
      <c r="K88" s="10">
        <v>53732.0</v>
      </c>
      <c r="L88" s="10">
        <v>0.0</v>
      </c>
      <c r="M88" s="9" t="s">
        <v>4838</v>
      </c>
      <c r="N88" s="9" t="s">
        <v>4839</v>
      </c>
      <c r="O88" s="9" t="s">
        <v>4835</v>
      </c>
      <c r="P88" s="10">
        <v>42.291554</v>
      </c>
      <c r="Q88" s="10">
        <v>-71.306605</v>
      </c>
      <c r="R88" s="9" t="s">
        <v>102</v>
      </c>
      <c r="S88" s="9" t="s">
        <v>4794</v>
      </c>
      <c r="T88" s="9" t="s">
        <v>4836</v>
      </c>
      <c r="U88" s="9" t="s">
        <v>4729</v>
      </c>
      <c r="V88" s="10">
        <v>34.0</v>
      </c>
      <c r="W88" s="11">
        <f t="shared" si="2"/>
        <v>0.05537459283</v>
      </c>
      <c r="X88" s="10">
        <v>1.0</v>
      </c>
    </row>
    <row r="89">
      <c r="A89" s="10">
        <v>550.0</v>
      </c>
      <c r="B89" s="10">
        <v>168148.0</v>
      </c>
      <c r="C89" s="9" t="s">
        <v>4842</v>
      </c>
      <c r="D89" s="9" t="s">
        <v>4794</v>
      </c>
      <c r="E89" s="10">
        <v>1484.0</v>
      </c>
      <c r="F89" s="9" t="s">
        <v>4744</v>
      </c>
      <c r="G89" s="10">
        <f t="shared" si="1"/>
        <v>15000</v>
      </c>
      <c r="H89" s="9" t="s">
        <v>4745</v>
      </c>
      <c r="I89" s="9" t="s">
        <v>4738</v>
      </c>
      <c r="J89" s="9" t="s">
        <v>4842</v>
      </c>
      <c r="K89" s="10">
        <v>56382.0</v>
      </c>
      <c r="L89" s="10">
        <v>0.0</v>
      </c>
      <c r="M89" s="9" t="s">
        <v>4842</v>
      </c>
      <c r="N89" s="9" t="s">
        <v>4843</v>
      </c>
      <c r="O89" s="9" t="s">
        <v>4835</v>
      </c>
      <c r="P89" s="10">
        <v>42.40855</v>
      </c>
      <c r="Q89" s="10">
        <v>-71.118293</v>
      </c>
      <c r="R89" s="9" t="s">
        <v>102</v>
      </c>
      <c r="S89" s="9" t="s">
        <v>4794</v>
      </c>
      <c r="T89" s="9" t="s">
        <v>4837</v>
      </c>
      <c r="U89" s="9" t="s">
        <v>4729</v>
      </c>
      <c r="V89" s="10">
        <v>47.0</v>
      </c>
      <c r="W89" s="11">
        <f t="shared" si="2"/>
        <v>0.03167115903</v>
      </c>
      <c r="X89" s="10">
        <v>1.0</v>
      </c>
    </row>
    <row r="90">
      <c r="A90" s="10">
        <v>553.0</v>
      </c>
      <c r="B90" s="10">
        <v>168148.0</v>
      </c>
      <c r="C90" s="9" t="s">
        <v>4842</v>
      </c>
      <c r="D90" s="9" t="s">
        <v>4794</v>
      </c>
      <c r="E90" s="10">
        <v>1484.0</v>
      </c>
      <c r="F90" s="9" t="s">
        <v>4744</v>
      </c>
      <c r="G90" s="10">
        <f t="shared" si="1"/>
        <v>15000</v>
      </c>
      <c r="H90" s="9" t="s">
        <v>4745</v>
      </c>
      <c r="I90" s="9" t="s">
        <v>4738</v>
      </c>
      <c r="J90" s="9" t="s">
        <v>4842</v>
      </c>
      <c r="K90" s="10">
        <v>56382.0</v>
      </c>
      <c r="L90" s="10">
        <v>0.0</v>
      </c>
      <c r="M90" s="9" t="s">
        <v>4842</v>
      </c>
      <c r="N90" s="9" t="s">
        <v>4843</v>
      </c>
      <c r="O90" s="9" t="s">
        <v>4835</v>
      </c>
      <c r="P90" s="10">
        <v>42.40855</v>
      </c>
      <c r="Q90" s="10">
        <v>-71.118293</v>
      </c>
      <c r="R90" s="9" t="s">
        <v>102</v>
      </c>
      <c r="S90" s="9" t="s">
        <v>4794</v>
      </c>
      <c r="T90" s="9" t="s">
        <v>4836</v>
      </c>
      <c r="U90" s="9" t="s">
        <v>4729</v>
      </c>
      <c r="V90" s="10">
        <v>92.0</v>
      </c>
      <c r="W90" s="11">
        <f t="shared" si="2"/>
        <v>0.06199460916</v>
      </c>
      <c r="X90" s="10">
        <v>1.0</v>
      </c>
    </row>
    <row r="91">
      <c r="A91" s="10">
        <v>506.0</v>
      </c>
      <c r="B91" s="10">
        <v>167358.0</v>
      </c>
      <c r="C91" s="9" t="s">
        <v>4844</v>
      </c>
      <c r="D91" s="9" t="s">
        <v>4794</v>
      </c>
      <c r="E91" s="10">
        <v>2746.0</v>
      </c>
      <c r="F91" s="9" t="s">
        <v>4734</v>
      </c>
      <c r="G91" s="10">
        <f t="shared" si="1"/>
        <v>20000</v>
      </c>
      <c r="H91" s="9" t="s">
        <v>4745</v>
      </c>
      <c r="I91" s="9" t="s">
        <v>4738</v>
      </c>
      <c r="J91" s="9" t="s">
        <v>4844</v>
      </c>
      <c r="K91" s="10">
        <v>51522.0</v>
      </c>
      <c r="L91" s="10">
        <v>0.0</v>
      </c>
      <c r="M91" s="9" t="s">
        <v>4844</v>
      </c>
      <c r="N91" s="9" t="s">
        <v>4499</v>
      </c>
      <c r="O91" s="9" t="s">
        <v>4835</v>
      </c>
      <c r="P91" s="10">
        <v>42.339992</v>
      </c>
      <c r="Q91" s="10">
        <v>-71.088782</v>
      </c>
      <c r="R91" s="9" t="s">
        <v>102</v>
      </c>
      <c r="S91" s="9" t="s">
        <v>4794</v>
      </c>
      <c r="T91" s="9" t="s">
        <v>4836</v>
      </c>
      <c r="U91" s="9" t="s">
        <v>4729</v>
      </c>
      <c r="V91" s="10">
        <v>279.0</v>
      </c>
      <c r="W91" s="11">
        <f t="shared" si="2"/>
        <v>0.1016023307</v>
      </c>
      <c r="X91" s="10">
        <v>1.0</v>
      </c>
    </row>
    <row r="92">
      <c r="A92" s="10">
        <v>544.0</v>
      </c>
      <c r="B92" s="10">
        <v>168005.0</v>
      </c>
      <c r="C92" s="9" t="s">
        <v>4845</v>
      </c>
      <c r="D92" s="9" t="s">
        <v>4794</v>
      </c>
      <c r="E92" s="10">
        <v>1226.0</v>
      </c>
      <c r="F92" s="9" t="s">
        <v>4750</v>
      </c>
      <c r="G92" s="10">
        <f t="shared" si="1"/>
        <v>7500</v>
      </c>
      <c r="H92" s="9" t="s">
        <v>4741</v>
      </c>
      <c r="I92" s="9" t="s">
        <v>4772</v>
      </c>
      <c r="J92" s="9" t="s">
        <v>4845</v>
      </c>
      <c r="K92" s="10">
        <v>38566.0</v>
      </c>
      <c r="L92" s="10">
        <v>0.0</v>
      </c>
      <c r="M92" s="9" t="s">
        <v>4845</v>
      </c>
      <c r="N92" s="9" t="s">
        <v>4499</v>
      </c>
      <c r="O92" s="9" t="s">
        <v>4835</v>
      </c>
      <c r="P92" s="10">
        <v>42.357945</v>
      </c>
      <c r="Q92" s="10">
        <v>-71.060917</v>
      </c>
      <c r="R92" s="9" t="s">
        <v>102</v>
      </c>
      <c r="S92" s="9" t="s">
        <v>4794</v>
      </c>
      <c r="T92" s="9" t="s">
        <v>4836</v>
      </c>
      <c r="U92" s="9" t="s">
        <v>4729</v>
      </c>
      <c r="V92" s="10">
        <v>21.0</v>
      </c>
      <c r="W92" s="11">
        <f t="shared" si="2"/>
        <v>0.01712887439</v>
      </c>
      <c r="X92" s="10">
        <v>1.0</v>
      </c>
    </row>
    <row r="93">
      <c r="A93" s="10">
        <v>546.0</v>
      </c>
      <c r="B93" s="10">
        <v>168005.0</v>
      </c>
      <c r="C93" s="9" t="s">
        <v>4845</v>
      </c>
      <c r="D93" s="9" t="s">
        <v>4794</v>
      </c>
      <c r="E93" s="10">
        <v>1226.0</v>
      </c>
      <c r="F93" s="9" t="s">
        <v>4750</v>
      </c>
      <c r="G93" s="10">
        <f t="shared" si="1"/>
        <v>7500</v>
      </c>
      <c r="H93" s="9" t="s">
        <v>4741</v>
      </c>
      <c r="I93" s="9" t="s">
        <v>4772</v>
      </c>
      <c r="J93" s="9" t="s">
        <v>4845</v>
      </c>
      <c r="K93" s="10">
        <v>38566.0</v>
      </c>
      <c r="L93" s="10">
        <v>0.0</v>
      </c>
      <c r="M93" s="9" t="s">
        <v>4845</v>
      </c>
      <c r="N93" s="9" t="s">
        <v>4499</v>
      </c>
      <c r="O93" s="9" t="s">
        <v>4835</v>
      </c>
      <c r="P93" s="10">
        <v>42.357945</v>
      </c>
      <c r="Q93" s="10">
        <v>-71.060917</v>
      </c>
      <c r="R93" s="9" t="s">
        <v>102</v>
      </c>
      <c r="S93" s="9" t="s">
        <v>4794</v>
      </c>
      <c r="T93" s="9" t="s">
        <v>4837</v>
      </c>
      <c r="U93" s="9" t="s">
        <v>4729</v>
      </c>
      <c r="V93" s="10">
        <v>4.0</v>
      </c>
      <c r="W93" s="11">
        <f t="shared" si="2"/>
        <v>0.003262642741</v>
      </c>
      <c r="X93" s="10">
        <v>1.0</v>
      </c>
    </row>
    <row r="94">
      <c r="A94" s="10">
        <v>485.0</v>
      </c>
      <c r="B94" s="10">
        <v>166683.0</v>
      </c>
      <c r="C94" s="9" t="s">
        <v>4846</v>
      </c>
      <c r="D94" s="9" t="s">
        <v>4794</v>
      </c>
      <c r="E94" s="10">
        <v>1114.0</v>
      </c>
      <c r="F94" s="9" t="s">
        <v>4744</v>
      </c>
      <c r="G94" s="10">
        <f t="shared" si="1"/>
        <v>15000</v>
      </c>
      <c r="H94" s="9" t="s">
        <v>4745</v>
      </c>
      <c r="I94" s="9" t="s">
        <v>4738</v>
      </c>
      <c r="J94" s="9" t="s">
        <v>4846</v>
      </c>
      <c r="K94" s="10">
        <v>51832.0</v>
      </c>
      <c r="L94" s="10">
        <v>0.0</v>
      </c>
      <c r="M94" s="9" t="s">
        <v>4846</v>
      </c>
      <c r="N94" s="9" t="s">
        <v>4847</v>
      </c>
      <c r="O94" s="9" t="s">
        <v>4835</v>
      </c>
      <c r="P94" s="10">
        <v>42.359243</v>
      </c>
      <c r="Q94" s="10">
        <v>-71.093226</v>
      </c>
      <c r="R94" s="9" t="s">
        <v>102</v>
      </c>
      <c r="S94" s="9" t="s">
        <v>4794</v>
      </c>
      <c r="T94" s="9" t="s">
        <v>4836</v>
      </c>
      <c r="U94" s="9" t="s">
        <v>4729</v>
      </c>
      <c r="V94" s="10">
        <v>61.0</v>
      </c>
      <c r="W94" s="11">
        <f t="shared" si="2"/>
        <v>0.05475763016</v>
      </c>
      <c r="X94" s="10">
        <v>1.0</v>
      </c>
    </row>
    <row r="95">
      <c r="A95" s="10">
        <v>522.0</v>
      </c>
      <c r="B95" s="10">
        <v>167783.0</v>
      </c>
      <c r="C95" s="9" t="s">
        <v>4848</v>
      </c>
      <c r="D95" s="9" t="s">
        <v>4794</v>
      </c>
      <c r="E95" s="10">
        <v>396.0</v>
      </c>
      <c r="F95" s="9" t="s">
        <v>4750</v>
      </c>
      <c r="G95" s="10">
        <f t="shared" si="1"/>
        <v>7500</v>
      </c>
      <c r="H95" s="9" t="s">
        <v>4745</v>
      </c>
      <c r="I95" s="9" t="s">
        <v>4751</v>
      </c>
      <c r="J95" s="9" t="s">
        <v>4848</v>
      </c>
      <c r="K95" s="10">
        <v>40850.0</v>
      </c>
      <c r="L95" s="10">
        <v>0.0</v>
      </c>
      <c r="M95" s="9" t="s">
        <v>4848</v>
      </c>
      <c r="N95" s="9" t="s">
        <v>4499</v>
      </c>
      <c r="O95" s="9" t="s">
        <v>4835</v>
      </c>
      <c r="P95" s="10">
        <v>42.3393</v>
      </c>
      <c r="Q95" s="10">
        <v>-71.099967</v>
      </c>
      <c r="R95" s="9" t="s">
        <v>102</v>
      </c>
      <c r="S95" s="9" t="s">
        <v>4794</v>
      </c>
      <c r="T95" s="9" t="s">
        <v>4793</v>
      </c>
      <c r="U95" s="9" t="s">
        <v>4729</v>
      </c>
      <c r="V95" s="10">
        <v>1.0</v>
      </c>
      <c r="W95" s="11">
        <f t="shared" si="2"/>
        <v>0.002525252525</v>
      </c>
      <c r="X95" s="10">
        <v>1.0</v>
      </c>
    </row>
    <row r="96">
      <c r="A96" s="10">
        <v>520.0</v>
      </c>
      <c r="B96" s="10">
        <v>167783.0</v>
      </c>
      <c r="C96" s="9" t="s">
        <v>4848</v>
      </c>
      <c r="D96" s="9" t="s">
        <v>4794</v>
      </c>
      <c r="E96" s="10">
        <v>396.0</v>
      </c>
      <c r="F96" s="9" t="s">
        <v>4750</v>
      </c>
      <c r="G96" s="10">
        <f t="shared" si="1"/>
        <v>7500</v>
      </c>
      <c r="H96" s="9" t="s">
        <v>4745</v>
      </c>
      <c r="I96" s="9" t="s">
        <v>4751</v>
      </c>
      <c r="J96" s="9" t="s">
        <v>4848</v>
      </c>
      <c r="K96" s="10">
        <v>40850.0</v>
      </c>
      <c r="L96" s="10">
        <v>0.0</v>
      </c>
      <c r="M96" s="9" t="s">
        <v>4848</v>
      </c>
      <c r="N96" s="9" t="s">
        <v>4499</v>
      </c>
      <c r="O96" s="9" t="s">
        <v>4835</v>
      </c>
      <c r="P96" s="10">
        <v>42.3393</v>
      </c>
      <c r="Q96" s="10">
        <v>-71.099967</v>
      </c>
      <c r="R96" s="9" t="s">
        <v>102</v>
      </c>
      <c r="S96" s="9" t="s">
        <v>4794</v>
      </c>
      <c r="T96" s="9" t="s">
        <v>4836</v>
      </c>
      <c r="U96" s="9" t="s">
        <v>4729</v>
      </c>
      <c r="V96" s="10">
        <v>4.0</v>
      </c>
      <c r="W96" s="11">
        <f t="shared" si="2"/>
        <v>0.0101010101</v>
      </c>
      <c r="X96" s="10">
        <v>1.0</v>
      </c>
    </row>
    <row r="97">
      <c r="A97" s="10">
        <v>525.0</v>
      </c>
      <c r="B97" s="10">
        <v>167783.0</v>
      </c>
      <c r="C97" s="9" t="s">
        <v>4848</v>
      </c>
      <c r="D97" s="9" t="s">
        <v>4794</v>
      </c>
      <c r="E97" s="10">
        <v>396.0</v>
      </c>
      <c r="F97" s="9" t="s">
        <v>4750</v>
      </c>
      <c r="G97" s="10">
        <f t="shared" si="1"/>
        <v>7500</v>
      </c>
      <c r="H97" s="9" t="s">
        <v>4745</v>
      </c>
      <c r="I97" s="9" t="s">
        <v>4751</v>
      </c>
      <c r="J97" s="9" t="s">
        <v>4848</v>
      </c>
      <c r="K97" s="10">
        <v>40850.0</v>
      </c>
      <c r="L97" s="10">
        <v>0.0</v>
      </c>
      <c r="M97" s="9" t="s">
        <v>4848</v>
      </c>
      <c r="N97" s="9" t="s">
        <v>4499</v>
      </c>
      <c r="O97" s="9" t="s">
        <v>4835</v>
      </c>
      <c r="P97" s="10">
        <v>42.3393</v>
      </c>
      <c r="Q97" s="10">
        <v>-71.099967</v>
      </c>
      <c r="R97" s="9" t="s">
        <v>102</v>
      </c>
      <c r="S97" s="9" t="s">
        <v>4794</v>
      </c>
      <c r="T97" s="9" t="s">
        <v>4837</v>
      </c>
      <c r="U97" s="9" t="s">
        <v>4729</v>
      </c>
      <c r="V97" s="10">
        <v>2.0</v>
      </c>
      <c r="W97" s="11">
        <f t="shared" si="2"/>
        <v>0.005050505051</v>
      </c>
      <c r="X97" s="10">
        <v>1.0</v>
      </c>
    </row>
    <row r="98">
      <c r="A98" s="10">
        <v>416.0</v>
      </c>
      <c r="B98" s="10">
        <v>165662.0</v>
      </c>
      <c r="C98" s="9" t="s">
        <v>4849</v>
      </c>
      <c r="D98" s="9" t="s">
        <v>4794</v>
      </c>
      <c r="E98" s="10">
        <v>923.0</v>
      </c>
      <c r="F98" s="9" t="s">
        <v>4723</v>
      </c>
      <c r="G98" s="10">
        <f t="shared" si="1"/>
        <v>3000</v>
      </c>
      <c r="H98" s="9" t="s">
        <v>4745</v>
      </c>
      <c r="I98" s="9" t="s">
        <v>4751</v>
      </c>
      <c r="J98" s="9" t="s">
        <v>4849</v>
      </c>
      <c r="K98" s="10">
        <v>44548.0</v>
      </c>
      <c r="L98" s="10">
        <v>0.0</v>
      </c>
      <c r="M98" s="9" t="s">
        <v>4849</v>
      </c>
      <c r="N98" s="9" t="s">
        <v>4499</v>
      </c>
      <c r="O98" s="9" t="s">
        <v>4835</v>
      </c>
      <c r="P98" s="10">
        <v>42.352202</v>
      </c>
      <c r="Q98" s="10">
        <v>-71.065384</v>
      </c>
      <c r="R98" s="9" t="s">
        <v>102</v>
      </c>
      <c r="S98" s="9" t="s">
        <v>4794</v>
      </c>
      <c r="T98" s="9" t="s">
        <v>4836</v>
      </c>
      <c r="U98" s="9" t="s">
        <v>4729</v>
      </c>
      <c r="V98" s="10">
        <v>63.0</v>
      </c>
      <c r="W98" s="11">
        <f t="shared" si="2"/>
        <v>0.06825568797</v>
      </c>
      <c r="X98" s="10">
        <v>1.0</v>
      </c>
    </row>
    <row r="99">
      <c r="A99" s="10">
        <v>386.0</v>
      </c>
      <c r="B99" s="10">
        <v>165015.0</v>
      </c>
      <c r="C99" s="9" t="s">
        <v>4850</v>
      </c>
      <c r="D99" s="9" t="s">
        <v>4794</v>
      </c>
      <c r="E99" s="10">
        <v>895.0</v>
      </c>
      <c r="F99" s="9" t="s">
        <v>4750</v>
      </c>
      <c r="G99" s="10">
        <f t="shared" si="1"/>
        <v>7500</v>
      </c>
      <c r="H99" s="9" t="s">
        <v>4745</v>
      </c>
      <c r="I99" s="9" t="s">
        <v>4751</v>
      </c>
      <c r="J99" s="9" t="s">
        <v>4850</v>
      </c>
      <c r="K99" s="10">
        <v>55040.0</v>
      </c>
      <c r="L99" s="10">
        <v>0.0</v>
      </c>
      <c r="M99" s="9" t="s">
        <v>4850</v>
      </c>
      <c r="N99" s="9" t="s">
        <v>4851</v>
      </c>
      <c r="O99" s="9" t="s">
        <v>4835</v>
      </c>
      <c r="P99" s="10">
        <v>42.365727</v>
      </c>
      <c r="Q99" s="10">
        <v>-71.260155</v>
      </c>
      <c r="R99" s="9" t="s">
        <v>102</v>
      </c>
      <c r="S99" s="9" t="s">
        <v>4794</v>
      </c>
      <c r="T99" s="9" t="s">
        <v>4836</v>
      </c>
      <c r="U99" s="9" t="s">
        <v>4729</v>
      </c>
      <c r="V99" s="10">
        <v>50.0</v>
      </c>
      <c r="W99" s="11">
        <f t="shared" si="2"/>
        <v>0.05586592179</v>
      </c>
      <c r="X99" s="10">
        <v>1.0</v>
      </c>
    </row>
    <row r="100">
      <c r="A100" s="10">
        <v>516.0</v>
      </c>
      <c r="B100" s="10">
        <v>167729.0</v>
      </c>
      <c r="C100" s="9" t="s">
        <v>4852</v>
      </c>
      <c r="D100" s="9" t="s">
        <v>4794</v>
      </c>
      <c r="E100" s="10">
        <v>1097.0</v>
      </c>
      <c r="F100" s="9" t="s">
        <v>4750</v>
      </c>
      <c r="G100" s="10">
        <f t="shared" si="1"/>
        <v>7500</v>
      </c>
      <c r="H100" s="9" t="s">
        <v>4741</v>
      </c>
      <c r="I100" s="9" t="s">
        <v>4772</v>
      </c>
      <c r="J100" s="9" t="s">
        <v>4852</v>
      </c>
      <c r="K100" s="10">
        <v>17640.0</v>
      </c>
      <c r="L100" s="10">
        <v>6756.0</v>
      </c>
      <c r="M100" s="9" t="s">
        <v>4852</v>
      </c>
      <c r="N100" s="9" t="s">
        <v>4853</v>
      </c>
      <c r="O100" s="9" t="s">
        <v>4835</v>
      </c>
      <c r="P100" s="10">
        <v>42.503575</v>
      </c>
      <c r="Q100" s="10">
        <v>-70.890234</v>
      </c>
      <c r="R100" s="9" t="s">
        <v>102</v>
      </c>
      <c r="S100" s="9" t="s">
        <v>4794</v>
      </c>
      <c r="T100" s="9" t="s">
        <v>4836</v>
      </c>
      <c r="U100" s="9" t="s">
        <v>4729</v>
      </c>
      <c r="V100" s="10">
        <v>5.0</v>
      </c>
      <c r="W100" s="11">
        <f t="shared" si="2"/>
        <v>0.004557885141</v>
      </c>
      <c r="X100" s="10">
        <v>1.0</v>
      </c>
    </row>
    <row r="101">
      <c r="A101" s="10">
        <v>518.0</v>
      </c>
      <c r="B101" s="10">
        <v>167729.0</v>
      </c>
      <c r="C101" s="9" t="s">
        <v>4852</v>
      </c>
      <c r="D101" s="9" t="s">
        <v>4794</v>
      </c>
      <c r="E101" s="10">
        <v>1097.0</v>
      </c>
      <c r="F101" s="9" t="s">
        <v>4750</v>
      </c>
      <c r="G101" s="10">
        <f t="shared" si="1"/>
        <v>7500</v>
      </c>
      <c r="H101" s="9" t="s">
        <v>4741</v>
      </c>
      <c r="I101" s="9" t="s">
        <v>4772</v>
      </c>
      <c r="J101" s="9" t="s">
        <v>4852</v>
      </c>
      <c r="K101" s="10">
        <v>17640.0</v>
      </c>
      <c r="L101" s="10">
        <v>6756.0</v>
      </c>
      <c r="M101" s="9" t="s">
        <v>4852</v>
      </c>
      <c r="N101" s="9" t="s">
        <v>4853</v>
      </c>
      <c r="O101" s="9" t="s">
        <v>4835</v>
      </c>
      <c r="P101" s="10">
        <v>42.503575</v>
      </c>
      <c r="Q101" s="10">
        <v>-70.890234</v>
      </c>
      <c r="R101" s="9" t="s">
        <v>102</v>
      </c>
      <c r="S101" s="9" t="s">
        <v>4794</v>
      </c>
      <c r="T101" s="9" t="s">
        <v>4837</v>
      </c>
      <c r="U101" s="9" t="s">
        <v>4729</v>
      </c>
      <c r="V101" s="10">
        <v>1.0</v>
      </c>
      <c r="W101" s="11">
        <f t="shared" si="2"/>
        <v>0.0009115770283</v>
      </c>
      <c r="X101" s="10">
        <v>1.0</v>
      </c>
    </row>
    <row r="102">
      <c r="A102" s="10">
        <v>515.0</v>
      </c>
      <c r="B102" s="10">
        <v>167598.0</v>
      </c>
      <c r="C102" s="9" t="s">
        <v>4854</v>
      </c>
      <c r="D102" s="9" t="s">
        <v>4794</v>
      </c>
      <c r="E102" s="10">
        <v>240.0</v>
      </c>
      <c r="F102" s="9" t="s">
        <v>4723</v>
      </c>
      <c r="G102" s="10">
        <f t="shared" si="1"/>
        <v>3000</v>
      </c>
      <c r="H102" s="9" t="s">
        <v>4789</v>
      </c>
      <c r="I102" s="9" t="s">
        <v>4725</v>
      </c>
      <c r="J102" s="9" t="s">
        <v>4854</v>
      </c>
      <c r="K102" s="10">
        <v>41015.0</v>
      </c>
      <c r="L102" s="10">
        <v>0.0</v>
      </c>
      <c r="M102" s="9" t="s">
        <v>4854</v>
      </c>
      <c r="N102" s="9" t="s">
        <v>4855</v>
      </c>
      <c r="O102" s="9" t="s">
        <v>4835</v>
      </c>
      <c r="P102" s="10">
        <v>42.351291</v>
      </c>
      <c r="Q102" s="10">
        <v>-71.310561</v>
      </c>
      <c r="R102" s="9" t="s">
        <v>102</v>
      </c>
      <c r="S102" s="9" t="s">
        <v>4794</v>
      </c>
      <c r="T102" s="9" t="s">
        <v>4836</v>
      </c>
      <c r="U102" s="9" t="s">
        <v>4729</v>
      </c>
      <c r="V102" s="10">
        <v>3.0</v>
      </c>
      <c r="W102" s="11">
        <f t="shared" si="2"/>
        <v>0.0125</v>
      </c>
      <c r="X102" s="10">
        <v>1.0</v>
      </c>
    </row>
    <row r="103">
      <c r="A103" s="10">
        <v>380.0</v>
      </c>
      <c r="B103" s="10">
        <v>164988.0</v>
      </c>
      <c r="C103" s="9" t="s">
        <v>4856</v>
      </c>
      <c r="D103" s="9" t="s">
        <v>4794</v>
      </c>
      <c r="E103" s="10">
        <v>3611.0</v>
      </c>
      <c r="F103" s="9" t="s">
        <v>4734</v>
      </c>
      <c r="G103" s="10">
        <f t="shared" si="1"/>
        <v>20000</v>
      </c>
      <c r="H103" s="9" t="s">
        <v>4745</v>
      </c>
      <c r="I103" s="9" t="s">
        <v>4738</v>
      </c>
      <c r="J103" s="9" t="s">
        <v>4856</v>
      </c>
      <c r="K103" s="10">
        <v>53948.0</v>
      </c>
      <c r="L103" s="10">
        <v>0.0</v>
      </c>
      <c r="M103" s="9" t="s">
        <v>4856</v>
      </c>
      <c r="N103" s="9" t="s">
        <v>4499</v>
      </c>
      <c r="O103" s="9" t="s">
        <v>4835</v>
      </c>
      <c r="P103" s="10">
        <v>42.351118</v>
      </c>
      <c r="Q103" s="10">
        <v>-71.107942</v>
      </c>
      <c r="R103" s="9" t="s">
        <v>102</v>
      </c>
      <c r="S103" s="9" t="s">
        <v>4794</v>
      </c>
      <c r="T103" s="9" t="s">
        <v>4836</v>
      </c>
      <c r="U103" s="9" t="s">
        <v>4729</v>
      </c>
      <c r="V103" s="10">
        <v>278.0</v>
      </c>
      <c r="W103" s="11">
        <f t="shared" si="2"/>
        <v>0.07698698421</v>
      </c>
      <c r="X103" s="10">
        <v>1.0</v>
      </c>
    </row>
    <row r="104">
      <c r="A104" s="10">
        <v>376.0</v>
      </c>
      <c r="B104" s="10">
        <v>164924.0</v>
      </c>
      <c r="C104" s="9" t="s">
        <v>4857</v>
      </c>
      <c r="D104" s="9" t="s">
        <v>4794</v>
      </c>
      <c r="E104" s="10">
        <v>2327.0</v>
      </c>
      <c r="F104" s="9" t="s">
        <v>4744</v>
      </c>
      <c r="G104" s="10">
        <f t="shared" si="1"/>
        <v>15000</v>
      </c>
      <c r="H104" s="9" t="s">
        <v>4745</v>
      </c>
      <c r="I104" s="9" t="s">
        <v>4738</v>
      </c>
      <c r="J104" s="9" t="s">
        <v>4857</v>
      </c>
      <c r="K104" s="10">
        <v>55464.0</v>
      </c>
      <c r="L104" s="10">
        <v>0.0</v>
      </c>
      <c r="M104" s="9" t="s">
        <v>4857</v>
      </c>
      <c r="N104" s="9" t="s">
        <v>4858</v>
      </c>
      <c r="O104" s="9" t="s">
        <v>4835</v>
      </c>
      <c r="P104" s="10">
        <v>42.336213</v>
      </c>
      <c r="Q104" s="10">
        <v>-71.169242</v>
      </c>
      <c r="R104" s="9" t="s">
        <v>102</v>
      </c>
      <c r="S104" s="9" t="s">
        <v>4794</v>
      </c>
      <c r="T104" s="9" t="s">
        <v>4836</v>
      </c>
      <c r="U104" s="9" t="s">
        <v>4729</v>
      </c>
      <c r="V104" s="10">
        <v>220.0</v>
      </c>
      <c r="W104" s="11">
        <f t="shared" si="2"/>
        <v>0.09454232918</v>
      </c>
      <c r="X104" s="10">
        <v>1.0</v>
      </c>
    </row>
    <row r="105">
      <c r="A105" s="10">
        <v>369.0</v>
      </c>
      <c r="B105" s="10">
        <v>164739.0</v>
      </c>
      <c r="C105" s="9" t="s">
        <v>4859</v>
      </c>
      <c r="D105" s="9" t="s">
        <v>4794</v>
      </c>
      <c r="E105" s="10">
        <v>1014.0</v>
      </c>
      <c r="F105" s="9" t="s">
        <v>4750</v>
      </c>
      <c r="G105" s="10">
        <f t="shared" si="1"/>
        <v>7500</v>
      </c>
      <c r="H105" s="9" t="s">
        <v>4745</v>
      </c>
      <c r="I105" s="9" t="s">
        <v>4751</v>
      </c>
      <c r="J105" s="9" t="s">
        <v>4859</v>
      </c>
      <c r="K105" s="10">
        <v>49880.0</v>
      </c>
      <c r="L105" s="10">
        <v>0.0</v>
      </c>
      <c r="M105" s="9" t="s">
        <v>4859</v>
      </c>
      <c r="N105" s="9" t="s">
        <v>4851</v>
      </c>
      <c r="O105" s="9" t="s">
        <v>4835</v>
      </c>
      <c r="P105" s="10">
        <v>42.385995</v>
      </c>
      <c r="Q105" s="10">
        <v>-71.222839</v>
      </c>
      <c r="R105" s="9" t="s">
        <v>102</v>
      </c>
      <c r="S105" s="9" t="s">
        <v>4794</v>
      </c>
      <c r="T105" s="9" t="s">
        <v>4836</v>
      </c>
      <c r="U105" s="9" t="s">
        <v>4729</v>
      </c>
      <c r="V105" s="10">
        <v>65.0</v>
      </c>
      <c r="W105" s="11">
        <f t="shared" si="2"/>
        <v>0.0641025641</v>
      </c>
      <c r="X105" s="10">
        <v>1.0</v>
      </c>
    </row>
    <row r="106">
      <c r="A106" s="10">
        <v>361.0</v>
      </c>
      <c r="B106" s="10">
        <v>164580.0</v>
      </c>
      <c r="C106" s="9" t="s">
        <v>4860</v>
      </c>
      <c r="D106" s="9" t="s">
        <v>4794</v>
      </c>
      <c r="E106" s="10">
        <v>539.0</v>
      </c>
      <c r="F106" s="9" t="s">
        <v>4723</v>
      </c>
      <c r="G106" s="10">
        <f t="shared" si="1"/>
        <v>3000</v>
      </c>
      <c r="H106" s="9" t="s">
        <v>4745</v>
      </c>
      <c r="I106" s="9" t="s">
        <v>4725</v>
      </c>
      <c r="J106" s="9" t="s">
        <v>4860</v>
      </c>
      <c r="K106" s="10">
        <v>51104.0</v>
      </c>
      <c r="L106" s="10">
        <v>0.0</v>
      </c>
      <c r="M106" s="9" t="s">
        <v>4860</v>
      </c>
      <c r="N106" s="9" t="s">
        <v>4839</v>
      </c>
      <c r="O106" s="9" t="s">
        <v>4835</v>
      </c>
      <c r="P106" s="10">
        <v>42.297017</v>
      </c>
      <c r="Q106" s="10">
        <v>-71.264057</v>
      </c>
      <c r="R106" s="9" t="s">
        <v>102</v>
      </c>
      <c r="S106" s="9" t="s">
        <v>4794</v>
      </c>
      <c r="T106" s="9" t="s">
        <v>4836</v>
      </c>
      <c r="U106" s="9" t="s">
        <v>4729</v>
      </c>
      <c r="V106" s="10">
        <v>33.0</v>
      </c>
      <c r="W106" s="11">
        <f t="shared" si="2"/>
        <v>0.0612244898</v>
      </c>
      <c r="X106" s="10">
        <v>1.0</v>
      </c>
    </row>
    <row r="107">
      <c r="A107" s="10">
        <v>507.0</v>
      </c>
      <c r="B107" s="10">
        <v>167358.0</v>
      </c>
      <c r="C107" s="9" t="s">
        <v>4844</v>
      </c>
      <c r="D107" s="9" t="s">
        <v>4794</v>
      </c>
      <c r="E107" s="10">
        <v>2746.0</v>
      </c>
      <c r="F107" s="9" t="s">
        <v>4734</v>
      </c>
      <c r="G107" s="10">
        <f t="shared" si="1"/>
        <v>20000</v>
      </c>
      <c r="H107" s="9" t="s">
        <v>4745</v>
      </c>
      <c r="I107" s="9" t="s">
        <v>4738</v>
      </c>
      <c r="J107" s="9" t="s">
        <v>4844</v>
      </c>
      <c r="K107" s="10">
        <v>51522.0</v>
      </c>
      <c r="L107" s="10">
        <v>0.0</v>
      </c>
      <c r="M107" s="9" t="s">
        <v>4844</v>
      </c>
      <c r="N107" s="9" t="s">
        <v>4499</v>
      </c>
      <c r="O107" s="9" t="s">
        <v>4835</v>
      </c>
      <c r="P107" s="10">
        <v>42.339992</v>
      </c>
      <c r="Q107" s="10">
        <v>-71.088782</v>
      </c>
      <c r="R107" s="9" t="s">
        <v>102</v>
      </c>
      <c r="S107" s="9" t="s">
        <v>4794</v>
      </c>
      <c r="T107" s="9" t="s">
        <v>4793</v>
      </c>
      <c r="U107" s="9" t="s">
        <v>4729</v>
      </c>
      <c r="V107" s="10">
        <v>4.0</v>
      </c>
      <c r="W107" s="11">
        <f t="shared" si="2"/>
        <v>0.001456664239</v>
      </c>
      <c r="X107" s="10">
        <v>1.0</v>
      </c>
    </row>
    <row r="108">
      <c r="A108" s="10">
        <v>511.0</v>
      </c>
      <c r="B108" s="10">
        <v>167358.0</v>
      </c>
      <c r="C108" s="9" t="s">
        <v>4844</v>
      </c>
      <c r="D108" s="9" t="s">
        <v>4794</v>
      </c>
      <c r="E108" s="10">
        <v>2746.0</v>
      </c>
      <c r="F108" s="9" t="s">
        <v>4734</v>
      </c>
      <c r="G108" s="10">
        <f t="shared" si="1"/>
        <v>20000</v>
      </c>
      <c r="H108" s="9" t="s">
        <v>4745</v>
      </c>
      <c r="I108" s="9" t="s">
        <v>4738</v>
      </c>
      <c r="J108" s="9" t="s">
        <v>4844</v>
      </c>
      <c r="K108" s="10">
        <v>51522.0</v>
      </c>
      <c r="L108" s="10">
        <v>0.0</v>
      </c>
      <c r="M108" s="9" t="s">
        <v>4844</v>
      </c>
      <c r="N108" s="9" t="s">
        <v>4499</v>
      </c>
      <c r="O108" s="9" t="s">
        <v>4835</v>
      </c>
      <c r="P108" s="10">
        <v>42.339992</v>
      </c>
      <c r="Q108" s="10">
        <v>-71.088782</v>
      </c>
      <c r="R108" s="9" t="s">
        <v>102</v>
      </c>
      <c r="S108" s="9" t="s">
        <v>4794</v>
      </c>
      <c r="T108" s="9" t="s">
        <v>4837</v>
      </c>
      <c r="U108" s="9" t="s">
        <v>4729</v>
      </c>
      <c r="V108" s="10">
        <v>85.0</v>
      </c>
      <c r="W108" s="11">
        <f t="shared" si="2"/>
        <v>0.03095411508</v>
      </c>
      <c r="X108" s="10">
        <v>1.0</v>
      </c>
    </row>
    <row r="109">
      <c r="A109" s="10">
        <v>492.0</v>
      </c>
      <c r="B109" s="10">
        <v>166850.0</v>
      </c>
      <c r="C109" s="9" t="s">
        <v>4861</v>
      </c>
      <c r="D109" s="9" t="s">
        <v>4794</v>
      </c>
      <c r="E109" s="10">
        <v>1122.0</v>
      </c>
      <c r="F109" s="9" t="s">
        <v>4723</v>
      </c>
      <c r="G109" s="10">
        <f t="shared" si="1"/>
        <v>3000</v>
      </c>
      <c r="H109" s="9" t="s">
        <v>4789</v>
      </c>
      <c r="I109" s="9" t="s">
        <v>4751</v>
      </c>
      <c r="J109" s="9" t="s">
        <v>4861</v>
      </c>
      <c r="K109" s="10">
        <v>41760.0</v>
      </c>
      <c r="L109" s="10">
        <v>0.0</v>
      </c>
      <c r="M109" s="9" t="s">
        <v>4861</v>
      </c>
      <c r="N109" s="9" t="s">
        <v>4862</v>
      </c>
      <c r="O109" s="9" t="s">
        <v>4835</v>
      </c>
      <c r="P109" s="10">
        <v>42.668344</v>
      </c>
      <c r="Q109" s="10">
        <v>-71.124216</v>
      </c>
      <c r="R109" s="9" t="s">
        <v>102</v>
      </c>
      <c r="S109" s="9" t="s">
        <v>4794</v>
      </c>
      <c r="T109" s="9" t="s">
        <v>4836</v>
      </c>
      <c r="U109" s="9" t="s">
        <v>4729</v>
      </c>
      <c r="V109" s="10">
        <v>24.0</v>
      </c>
      <c r="W109" s="11">
        <f t="shared" si="2"/>
        <v>0.02139037433</v>
      </c>
      <c r="X109" s="10">
        <v>1.0</v>
      </c>
    </row>
    <row r="110">
      <c r="A110" s="10">
        <v>491.0</v>
      </c>
      <c r="B110" s="10">
        <v>166850.0</v>
      </c>
      <c r="C110" s="9" t="s">
        <v>4861</v>
      </c>
      <c r="D110" s="9" t="s">
        <v>4794</v>
      </c>
      <c r="E110" s="10">
        <v>1122.0</v>
      </c>
      <c r="F110" s="9" t="s">
        <v>4723</v>
      </c>
      <c r="G110" s="10">
        <f t="shared" si="1"/>
        <v>3000</v>
      </c>
      <c r="H110" s="9" t="s">
        <v>4789</v>
      </c>
      <c r="I110" s="9" t="s">
        <v>4751</v>
      </c>
      <c r="J110" s="9" t="s">
        <v>4861</v>
      </c>
      <c r="K110" s="10">
        <v>41760.0</v>
      </c>
      <c r="L110" s="10">
        <v>0.0</v>
      </c>
      <c r="M110" s="9" t="s">
        <v>4861</v>
      </c>
      <c r="N110" s="9" t="s">
        <v>4862</v>
      </c>
      <c r="O110" s="9" t="s">
        <v>4835</v>
      </c>
      <c r="P110" s="10">
        <v>42.668344</v>
      </c>
      <c r="Q110" s="10">
        <v>-71.124216</v>
      </c>
      <c r="R110" s="9" t="s">
        <v>102</v>
      </c>
      <c r="S110" s="9" t="s">
        <v>4794</v>
      </c>
      <c r="T110" s="9" t="s">
        <v>4837</v>
      </c>
      <c r="U110" s="9" t="s">
        <v>4729</v>
      </c>
      <c r="V110" s="10">
        <v>1.0</v>
      </c>
      <c r="W110" s="11">
        <f t="shared" si="2"/>
        <v>0.0008912655971</v>
      </c>
      <c r="X110" s="10">
        <v>1.0</v>
      </c>
    </row>
    <row r="111">
      <c r="A111" s="10">
        <v>475.0</v>
      </c>
      <c r="B111" s="10">
        <v>166656.0</v>
      </c>
      <c r="C111" s="9" t="s">
        <v>4863</v>
      </c>
      <c r="D111" s="9" t="s">
        <v>4794</v>
      </c>
      <c r="E111" s="10">
        <v>682.0</v>
      </c>
      <c r="F111" s="9" t="s">
        <v>4750</v>
      </c>
      <c r="G111" s="10">
        <f t="shared" si="1"/>
        <v>7500</v>
      </c>
      <c r="H111" s="9" t="s">
        <v>4741</v>
      </c>
      <c r="I111" s="9" t="s">
        <v>4772</v>
      </c>
      <c r="J111" s="9" t="s">
        <v>4863</v>
      </c>
      <c r="K111" s="10">
        <v>33620.0</v>
      </c>
      <c r="L111" s="10">
        <v>0.0</v>
      </c>
      <c r="M111" s="9" t="s">
        <v>4863</v>
      </c>
      <c r="N111" s="9" t="s">
        <v>4499</v>
      </c>
      <c r="O111" s="9" t="s">
        <v>4835</v>
      </c>
      <c r="P111" s="10">
        <v>42.336825</v>
      </c>
      <c r="Q111" s="10">
        <v>-71.101244</v>
      </c>
      <c r="R111" s="9" t="s">
        <v>102</v>
      </c>
      <c r="S111" s="9" t="s">
        <v>4794</v>
      </c>
      <c r="T111" s="9" t="s">
        <v>4836</v>
      </c>
      <c r="U111" s="9" t="s">
        <v>4729</v>
      </c>
      <c r="V111" s="10">
        <v>24.0</v>
      </c>
      <c r="W111" s="11">
        <f t="shared" si="2"/>
        <v>0.03519061584</v>
      </c>
      <c r="X111" s="10">
        <v>1.0</v>
      </c>
    </row>
    <row r="112">
      <c r="A112" s="10">
        <v>473.0</v>
      </c>
      <c r="B112" s="10">
        <v>166656.0</v>
      </c>
      <c r="C112" s="9" t="s">
        <v>4863</v>
      </c>
      <c r="D112" s="9" t="s">
        <v>4794</v>
      </c>
      <c r="E112" s="10">
        <v>682.0</v>
      </c>
      <c r="F112" s="9" t="s">
        <v>4750</v>
      </c>
      <c r="G112" s="10">
        <f t="shared" si="1"/>
        <v>7500</v>
      </c>
      <c r="H112" s="9" t="s">
        <v>4741</v>
      </c>
      <c r="I112" s="9" t="s">
        <v>4772</v>
      </c>
      <c r="J112" s="9" t="s">
        <v>4863</v>
      </c>
      <c r="K112" s="10">
        <v>33620.0</v>
      </c>
      <c r="L112" s="10">
        <v>0.0</v>
      </c>
      <c r="M112" s="9" t="s">
        <v>4863</v>
      </c>
      <c r="N112" s="9" t="s">
        <v>4499</v>
      </c>
      <c r="O112" s="9" t="s">
        <v>4835</v>
      </c>
      <c r="P112" s="10">
        <v>42.336825</v>
      </c>
      <c r="Q112" s="10">
        <v>-71.101244</v>
      </c>
      <c r="R112" s="9" t="s">
        <v>102</v>
      </c>
      <c r="S112" s="9" t="s">
        <v>4794</v>
      </c>
      <c r="T112" s="9" t="s">
        <v>4837</v>
      </c>
      <c r="U112" s="9" t="s">
        <v>4729</v>
      </c>
      <c r="V112" s="10">
        <v>5.0</v>
      </c>
      <c r="W112" s="11">
        <f t="shared" si="2"/>
        <v>0.007331378299</v>
      </c>
      <c r="X112" s="10">
        <v>1.0</v>
      </c>
    </row>
    <row r="113">
      <c r="A113" s="10">
        <v>484.0</v>
      </c>
      <c r="B113" s="10">
        <v>166683.0</v>
      </c>
      <c r="C113" s="9" t="s">
        <v>4846</v>
      </c>
      <c r="D113" s="9" t="s">
        <v>4794</v>
      </c>
      <c r="E113" s="10">
        <v>1114.0</v>
      </c>
      <c r="F113" s="9" t="s">
        <v>4744</v>
      </c>
      <c r="G113" s="10">
        <f t="shared" si="1"/>
        <v>15000</v>
      </c>
      <c r="H113" s="9" t="s">
        <v>4745</v>
      </c>
      <c r="I113" s="9" t="s">
        <v>4738</v>
      </c>
      <c r="J113" s="9" t="s">
        <v>4846</v>
      </c>
      <c r="K113" s="10">
        <v>51832.0</v>
      </c>
      <c r="L113" s="10">
        <v>0.0</v>
      </c>
      <c r="M113" s="9" t="s">
        <v>4846</v>
      </c>
      <c r="N113" s="9" t="s">
        <v>4847</v>
      </c>
      <c r="O113" s="9" t="s">
        <v>4835</v>
      </c>
      <c r="P113" s="10">
        <v>42.359243</v>
      </c>
      <c r="Q113" s="10">
        <v>-71.093226</v>
      </c>
      <c r="R113" s="9" t="s">
        <v>102</v>
      </c>
      <c r="S113" s="9" t="s">
        <v>4794</v>
      </c>
      <c r="T113" s="9" t="s">
        <v>4793</v>
      </c>
      <c r="U113" s="9" t="s">
        <v>4729</v>
      </c>
      <c r="V113" s="10">
        <v>5.0</v>
      </c>
      <c r="W113" s="11">
        <f t="shared" si="2"/>
        <v>0.004488330341</v>
      </c>
      <c r="X113" s="10">
        <v>1.0</v>
      </c>
    </row>
    <row r="114">
      <c r="A114" s="10">
        <v>486.0</v>
      </c>
      <c r="B114" s="10">
        <v>166683.0</v>
      </c>
      <c r="C114" s="9" t="s">
        <v>4846</v>
      </c>
      <c r="D114" s="9" t="s">
        <v>4794</v>
      </c>
      <c r="E114" s="10">
        <v>1114.0</v>
      </c>
      <c r="F114" s="9" t="s">
        <v>4744</v>
      </c>
      <c r="G114" s="10">
        <f t="shared" si="1"/>
        <v>15000</v>
      </c>
      <c r="H114" s="9" t="s">
        <v>4745</v>
      </c>
      <c r="I114" s="9" t="s">
        <v>4738</v>
      </c>
      <c r="J114" s="9" t="s">
        <v>4846</v>
      </c>
      <c r="K114" s="10">
        <v>51832.0</v>
      </c>
      <c r="L114" s="10">
        <v>0.0</v>
      </c>
      <c r="M114" s="9" t="s">
        <v>4846</v>
      </c>
      <c r="N114" s="9" t="s">
        <v>4847</v>
      </c>
      <c r="O114" s="9" t="s">
        <v>4835</v>
      </c>
      <c r="P114" s="10">
        <v>42.359243</v>
      </c>
      <c r="Q114" s="10">
        <v>-71.093226</v>
      </c>
      <c r="R114" s="9" t="s">
        <v>102</v>
      </c>
      <c r="S114" s="9" t="s">
        <v>4794</v>
      </c>
      <c r="T114" s="9" t="s">
        <v>4837</v>
      </c>
      <c r="U114" s="9" t="s">
        <v>4729</v>
      </c>
      <c r="V114" s="10">
        <v>26.0</v>
      </c>
      <c r="W114" s="11">
        <f t="shared" si="2"/>
        <v>0.02333931777</v>
      </c>
      <c r="X114" s="10">
        <v>1.0</v>
      </c>
    </row>
    <row r="115">
      <c r="A115" s="10">
        <v>477.0</v>
      </c>
      <c r="B115" s="10">
        <v>166674.0</v>
      </c>
      <c r="C115" s="9" t="s">
        <v>4864</v>
      </c>
      <c r="D115" s="9" t="s">
        <v>4794</v>
      </c>
      <c r="E115" s="10">
        <v>362.0</v>
      </c>
      <c r="F115" s="9" t="s">
        <v>4723</v>
      </c>
      <c r="G115" s="10">
        <f t="shared" si="1"/>
        <v>3000</v>
      </c>
      <c r="H115" s="9" t="s">
        <v>4741</v>
      </c>
      <c r="I115" s="9" t="s">
        <v>4725</v>
      </c>
      <c r="J115" s="9" t="s">
        <v>4864</v>
      </c>
      <c r="K115" s="10">
        <v>36400.0</v>
      </c>
      <c r="L115" s="10">
        <v>23200.0</v>
      </c>
      <c r="M115" s="9" t="s">
        <v>4864</v>
      </c>
      <c r="N115" s="9" t="s">
        <v>4499</v>
      </c>
      <c r="O115" s="9" t="s">
        <v>4835</v>
      </c>
      <c r="P115" s="10">
        <v>42.336862</v>
      </c>
      <c r="Q115" s="10">
        <v>-71.099275</v>
      </c>
      <c r="R115" s="9" t="s">
        <v>102</v>
      </c>
      <c r="S115" s="9" t="s">
        <v>4794</v>
      </c>
      <c r="T115" s="9" t="s">
        <v>4836</v>
      </c>
      <c r="U115" s="9" t="s">
        <v>4729</v>
      </c>
      <c r="V115" s="10">
        <v>6.0</v>
      </c>
      <c r="W115" s="11">
        <f t="shared" si="2"/>
        <v>0.01657458564</v>
      </c>
      <c r="X115" s="10">
        <v>1.0</v>
      </c>
    </row>
    <row r="116">
      <c r="A116" s="10">
        <v>480.0</v>
      </c>
      <c r="B116" s="10">
        <v>166674.0</v>
      </c>
      <c r="C116" s="9" t="s">
        <v>4864</v>
      </c>
      <c r="D116" s="9" t="s">
        <v>4794</v>
      </c>
      <c r="E116" s="10">
        <v>362.0</v>
      </c>
      <c r="F116" s="9" t="s">
        <v>4723</v>
      </c>
      <c r="G116" s="10">
        <f t="shared" si="1"/>
        <v>3000</v>
      </c>
      <c r="H116" s="9" t="s">
        <v>4741</v>
      </c>
      <c r="I116" s="9" t="s">
        <v>4725</v>
      </c>
      <c r="J116" s="9" t="s">
        <v>4864</v>
      </c>
      <c r="K116" s="10">
        <v>36400.0</v>
      </c>
      <c r="L116" s="10">
        <v>23200.0</v>
      </c>
      <c r="M116" s="9" t="s">
        <v>4864</v>
      </c>
      <c r="N116" s="9" t="s">
        <v>4499</v>
      </c>
      <c r="O116" s="9" t="s">
        <v>4835</v>
      </c>
      <c r="P116" s="10">
        <v>42.336862</v>
      </c>
      <c r="Q116" s="10">
        <v>-71.099275</v>
      </c>
      <c r="R116" s="9" t="s">
        <v>102</v>
      </c>
      <c r="S116" s="9" t="s">
        <v>4794</v>
      </c>
      <c r="T116" s="9" t="s">
        <v>4837</v>
      </c>
      <c r="U116" s="9" t="s">
        <v>4729</v>
      </c>
      <c r="V116" s="10">
        <v>2.0</v>
      </c>
      <c r="W116" s="11">
        <f t="shared" si="2"/>
        <v>0.005524861878</v>
      </c>
      <c r="X116" s="10">
        <v>1.0</v>
      </c>
    </row>
    <row r="117">
      <c r="A117" s="10">
        <v>459.0</v>
      </c>
      <c r="B117" s="10">
        <v>166452.0</v>
      </c>
      <c r="C117" s="9" t="s">
        <v>4865</v>
      </c>
      <c r="D117" s="9" t="s">
        <v>4794</v>
      </c>
      <c r="E117" s="10">
        <v>374.0</v>
      </c>
      <c r="F117" s="9" t="s">
        <v>4723</v>
      </c>
      <c r="G117" s="10">
        <f t="shared" si="1"/>
        <v>3000</v>
      </c>
      <c r="H117" s="9" t="s">
        <v>4806</v>
      </c>
      <c r="I117" s="9" t="s">
        <v>4772</v>
      </c>
      <c r="J117" s="9" t="s">
        <v>4865</v>
      </c>
      <c r="K117" s="10">
        <v>27975.0</v>
      </c>
      <c r="L117" s="10">
        <v>0.0</v>
      </c>
      <c r="M117" s="9" t="s">
        <v>4865</v>
      </c>
      <c r="N117" s="9" t="s">
        <v>4847</v>
      </c>
      <c r="O117" s="9" t="s">
        <v>4835</v>
      </c>
      <c r="P117" s="10">
        <v>42.38012</v>
      </c>
      <c r="Q117" s="10">
        <v>-71.117303</v>
      </c>
      <c r="R117" s="9" t="s">
        <v>102</v>
      </c>
      <c r="S117" s="9" t="s">
        <v>4794</v>
      </c>
      <c r="T117" s="9" t="s">
        <v>4836</v>
      </c>
      <c r="U117" s="9" t="s">
        <v>4729</v>
      </c>
      <c r="V117" s="10">
        <v>10.0</v>
      </c>
      <c r="W117" s="11">
        <f t="shared" si="2"/>
        <v>0.02673796791</v>
      </c>
      <c r="X117" s="10">
        <v>1.0</v>
      </c>
    </row>
    <row r="118">
      <c r="A118" s="10">
        <v>460.0</v>
      </c>
      <c r="B118" s="10">
        <v>166452.0</v>
      </c>
      <c r="C118" s="9" t="s">
        <v>4865</v>
      </c>
      <c r="D118" s="9" t="s">
        <v>4794</v>
      </c>
      <c r="E118" s="10">
        <v>374.0</v>
      </c>
      <c r="F118" s="9" t="s">
        <v>4723</v>
      </c>
      <c r="G118" s="10">
        <f t="shared" si="1"/>
        <v>3000</v>
      </c>
      <c r="H118" s="9" t="s">
        <v>4806</v>
      </c>
      <c r="I118" s="9" t="s">
        <v>4772</v>
      </c>
      <c r="J118" s="9" t="s">
        <v>4865</v>
      </c>
      <c r="K118" s="10">
        <v>27975.0</v>
      </c>
      <c r="L118" s="10">
        <v>0.0</v>
      </c>
      <c r="M118" s="9" t="s">
        <v>4865</v>
      </c>
      <c r="N118" s="9" t="s">
        <v>4847</v>
      </c>
      <c r="O118" s="9" t="s">
        <v>4835</v>
      </c>
      <c r="P118" s="10">
        <v>42.38012</v>
      </c>
      <c r="Q118" s="10">
        <v>-71.117303</v>
      </c>
      <c r="R118" s="9" t="s">
        <v>102</v>
      </c>
      <c r="S118" s="9" t="s">
        <v>4794</v>
      </c>
      <c r="T118" s="9" t="s">
        <v>4837</v>
      </c>
      <c r="U118" s="9" t="s">
        <v>4729</v>
      </c>
      <c r="V118" s="10">
        <v>3.0</v>
      </c>
      <c r="W118" s="11">
        <f t="shared" si="2"/>
        <v>0.008021390374</v>
      </c>
      <c r="X118" s="10">
        <v>1.0</v>
      </c>
    </row>
    <row r="119">
      <c r="A119" s="10">
        <v>458.0</v>
      </c>
      <c r="B119" s="10">
        <v>166391.0</v>
      </c>
      <c r="C119" s="9" t="s">
        <v>4866</v>
      </c>
      <c r="D119" s="9" t="s">
        <v>4794</v>
      </c>
      <c r="E119" s="10">
        <v>380.0</v>
      </c>
      <c r="F119" s="9" t="s">
        <v>4723</v>
      </c>
      <c r="G119" s="10">
        <f t="shared" si="1"/>
        <v>3000</v>
      </c>
      <c r="H119" s="9" t="s">
        <v>4724</v>
      </c>
      <c r="I119" s="9" t="s">
        <v>4725</v>
      </c>
      <c r="J119" s="9" t="s">
        <v>4866</v>
      </c>
      <c r="K119" s="10">
        <v>36000.0</v>
      </c>
      <c r="L119" s="10">
        <v>0.0</v>
      </c>
      <c r="M119" s="9" t="s">
        <v>4867</v>
      </c>
      <c r="N119" s="9" t="s">
        <v>4868</v>
      </c>
      <c r="O119" s="9" t="s">
        <v>4835</v>
      </c>
      <c r="P119" s="10">
        <v>42.342148</v>
      </c>
      <c r="Q119" s="10">
        <v>-71.24347</v>
      </c>
      <c r="R119" s="9" t="s">
        <v>102</v>
      </c>
      <c r="S119" s="9" t="s">
        <v>4794</v>
      </c>
      <c r="T119" s="9" t="s">
        <v>4836</v>
      </c>
      <c r="U119" s="9" t="s">
        <v>4729</v>
      </c>
      <c r="V119" s="10">
        <v>8.0</v>
      </c>
      <c r="W119" s="11">
        <f t="shared" si="2"/>
        <v>0.02105263158</v>
      </c>
      <c r="X119" s="10">
        <v>1.0</v>
      </c>
    </row>
    <row r="120">
      <c r="A120" s="10">
        <v>338.0</v>
      </c>
      <c r="B120" s="10">
        <v>164368.0</v>
      </c>
      <c r="C120" s="9" t="s">
        <v>4869</v>
      </c>
      <c r="D120" s="9" t="s">
        <v>4794</v>
      </c>
      <c r="E120" s="10">
        <v>244.0</v>
      </c>
      <c r="F120" s="9" t="s">
        <v>4723</v>
      </c>
      <c r="G120" s="10">
        <f t="shared" si="1"/>
        <v>3000</v>
      </c>
      <c r="H120" s="9" t="s">
        <v>4735</v>
      </c>
      <c r="I120" s="9" t="s">
        <v>4766</v>
      </c>
      <c r="J120" s="9" t="s">
        <v>4869</v>
      </c>
      <c r="K120" s="10">
        <v>38004.0</v>
      </c>
      <c r="L120" s="10">
        <v>0.0</v>
      </c>
      <c r="M120" s="9" t="s">
        <v>4869</v>
      </c>
      <c r="N120" s="9" t="s">
        <v>4847</v>
      </c>
      <c r="O120" s="9" t="s">
        <v>4835</v>
      </c>
      <c r="P120" s="10">
        <v>42.369968</v>
      </c>
      <c r="Q120" s="10">
        <v>-71.070645</v>
      </c>
      <c r="R120" s="9" t="s">
        <v>102</v>
      </c>
      <c r="S120" s="9" t="s">
        <v>4794</v>
      </c>
      <c r="T120" s="9" t="s">
        <v>4837</v>
      </c>
      <c r="U120" s="9" t="s">
        <v>4729</v>
      </c>
      <c r="V120" s="10">
        <v>1.0</v>
      </c>
      <c r="W120" s="11">
        <f t="shared" si="2"/>
        <v>0.004098360656</v>
      </c>
      <c r="X120" s="10">
        <v>1.0</v>
      </c>
    </row>
    <row r="121">
      <c r="A121" s="10">
        <v>447.0</v>
      </c>
      <c r="B121" s="10">
        <v>166027.0</v>
      </c>
      <c r="C121" s="9" t="s">
        <v>4870</v>
      </c>
      <c r="D121" s="9" t="s">
        <v>4794</v>
      </c>
      <c r="E121" s="10">
        <v>1653.0</v>
      </c>
      <c r="F121" s="9" t="s">
        <v>4734</v>
      </c>
      <c r="G121" s="10">
        <f t="shared" si="1"/>
        <v>20000</v>
      </c>
      <c r="H121" s="9" t="s">
        <v>4745</v>
      </c>
      <c r="I121" s="9" t="s">
        <v>4738</v>
      </c>
      <c r="J121" s="9" t="s">
        <v>4870</v>
      </c>
      <c r="K121" s="10">
        <v>50420.0</v>
      </c>
      <c r="L121" s="10">
        <v>0.0</v>
      </c>
      <c r="M121" s="9" t="s">
        <v>4870</v>
      </c>
      <c r="N121" s="9" t="s">
        <v>4847</v>
      </c>
      <c r="O121" s="9" t="s">
        <v>4835</v>
      </c>
      <c r="P121" s="10">
        <v>42.374471</v>
      </c>
      <c r="Q121" s="10">
        <v>-71.118313</v>
      </c>
      <c r="R121" s="9" t="s">
        <v>102</v>
      </c>
      <c r="S121" s="9" t="s">
        <v>4794</v>
      </c>
      <c r="T121" s="9" t="s">
        <v>4793</v>
      </c>
      <c r="U121" s="9" t="s">
        <v>4729</v>
      </c>
      <c r="V121" s="10">
        <v>7.0</v>
      </c>
      <c r="W121" s="11">
        <f t="shared" si="2"/>
        <v>0.004234724743</v>
      </c>
      <c r="X121" s="10">
        <v>1.0</v>
      </c>
    </row>
    <row r="122">
      <c r="A122" s="10">
        <v>450.0</v>
      </c>
      <c r="B122" s="10">
        <v>166027.0</v>
      </c>
      <c r="C122" s="9" t="s">
        <v>4870</v>
      </c>
      <c r="D122" s="9" t="s">
        <v>4794</v>
      </c>
      <c r="E122" s="10">
        <v>1653.0</v>
      </c>
      <c r="F122" s="9" t="s">
        <v>4734</v>
      </c>
      <c r="G122" s="10">
        <f t="shared" si="1"/>
        <v>20000</v>
      </c>
      <c r="H122" s="9" t="s">
        <v>4745</v>
      </c>
      <c r="I122" s="9" t="s">
        <v>4738</v>
      </c>
      <c r="J122" s="9" t="s">
        <v>4870</v>
      </c>
      <c r="K122" s="10">
        <v>50420.0</v>
      </c>
      <c r="L122" s="10">
        <v>0.0</v>
      </c>
      <c r="M122" s="9" t="s">
        <v>4870</v>
      </c>
      <c r="N122" s="9" t="s">
        <v>4847</v>
      </c>
      <c r="O122" s="9" t="s">
        <v>4835</v>
      </c>
      <c r="P122" s="10">
        <v>42.374471</v>
      </c>
      <c r="Q122" s="10">
        <v>-71.118313</v>
      </c>
      <c r="R122" s="9" t="s">
        <v>102</v>
      </c>
      <c r="S122" s="9" t="s">
        <v>4794</v>
      </c>
      <c r="T122" s="9" t="s">
        <v>4836</v>
      </c>
      <c r="U122" s="9" t="s">
        <v>4729</v>
      </c>
      <c r="V122" s="10">
        <v>74.0</v>
      </c>
      <c r="W122" s="11">
        <f t="shared" si="2"/>
        <v>0.04476709014</v>
      </c>
      <c r="X122" s="10">
        <v>1.0</v>
      </c>
    </row>
    <row r="123">
      <c r="A123" s="10">
        <v>445.0</v>
      </c>
      <c r="B123" s="10">
        <v>166027.0</v>
      </c>
      <c r="C123" s="9" t="s">
        <v>4870</v>
      </c>
      <c r="D123" s="9" t="s">
        <v>4794</v>
      </c>
      <c r="E123" s="10">
        <v>1653.0</v>
      </c>
      <c r="F123" s="9" t="s">
        <v>4734</v>
      </c>
      <c r="G123" s="10">
        <f t="shared" si="1"/>
        <v>20000</v>
      </c>
      <c r="H123" s="9" t="s">
        <v>4745</v>
      </c>
      <c r="I123" s="9" t="s">
        <v>4738</v>
      </c>
      <c r="J123" s="9" t="s">
        <v>4870</v>
      </c>
      <c r="K123" s="10">
        <v>50420.0</v>
      </c>
      <c r="L123" s="10">
        <v>0.0</v>
      </c>
      <c r="M123" s="9" t="s">
        <v>4870</v>
      </c>
      <c r="N123" s="9" t="s">
        <v>4847</v>
      </c>
      <c r="O123" s="9" t="s">
        <v>4835</v>
      </c>
      <c r="P123" s="10">
        <v>42.374471</v>
      </c>
      <c r="Q123" s="10">
        <v>-71.118313</v>
      </c>
      <c r="R123" s="9" t="s">
        <v>102</v>
      </c>
      <c r="S123" s="9" t="s">
        <v>4794</v>
      </c>
      <c r="T123" s="9" t="s">
        <v>4837</v>
      </c>
      <c r="U123" s="9" t="s">
        <v>4729</v>
      </c>
      <c r="V123" s="10">
        <v>36.0</v>
      </c>
      <c r="W123" s="11">
        <f t="shared" si="2"/>
        <v>0.02177858439</v>
      </c>
      <c r="X123" s="10">
        <v>1.0</v>
      </c>
    </row>
    <row r="124">
      <c r="A124" s="10">
        <v>437.0</v>
      </c>
      <c r="B124" s="10">
        <v>165936.0</v>
      </c>
      <c r="C124" s="9" t="s">
        <v>4871</v>
      </c>
      <c r="D124" s="9" t="s">
        <v>4794</v>
      </c>
      <c r="E124" s="10">
        <v>433.0</v>
      </c>
      <c r="F124" s="9" t="s">
        <v>4723</v>
      </c>
      <c r="G124" s="10">
        <f t="shared" si="1"/>
        <v>3000</v>
      </c>
      <c r="H124" s="9" t="s">
        <v>4724</v>
      </c>
      <c r="I124" s="9" t="s">
        <v>4725</v>
      </c>
      <c r="J124" s="9" t="s">
        <v>4871</v>
      </c>
      <c r="K124" s="10">
        <v>37400.0</v>
      </c>
      <c r="L124" s="10">
        <v>0.0</v>
      </c>
      <c r="M124" s="9" t="s">
        <v>4871</v>
      </c>
      <c r="N124" s="9" t="s">
        <v>4872</v>
      </c>
      <c r="O124" s="9" t="s">
        <v>4835</v>
      </c>
      <c r="P124" s="10">
        <v>42.590567</v>
      </c>
      <c r="Q124" s="10">
        <v>-70.82151</v>
      </c>
      <c r="R124" s="9" t="s">
        <v>102</v>
      </c>
      <c r="S124" s="9" t="s">
        <v>4794</v>
      </c>
      <c r="T124" s="9" t="s">
        <v>4836</v>
      </c>
      <c r="U124" s="9" t="s">
        <v>4729</v>
      </c>
      <c r="V124" s="10">
        <v>21.0</v>
      </c>
      <c r="W124" s="11">
        <f t="shared" si="2"/>
        <v>0.04849884527</v>
      </c>
      <c r="X124" s="10">
        <v>1.0</v>
      </c>
    </row>
    <row r="125">
      <c r="A125" s="10">
        <v>438.0</v>
      </c>
      <c r="B125" s="10">
        <v>165936.0</v>
      </c>
      <c r="C125" s="9" t="s">
        <v>4871</v>
      </c>
      <c r="D125" s="9" t="s">
        <v>4794</v>
      </c>
      <c r="E125" s="10">
        <v>433.0</v>
      </c>
      <c r="F125" s="9" t="s">
        <v>4723</v>
      </c>
      <c r="G125" s="10">
        <f t="shared" si="1"/>
        <v>3000</v>
      </c>
      <c r="H125" s="9" t="s">
        <v>4724</v>
      </c>
      <c r="I125" s="9" t="s">
        <v>4725</v>
      </c>
      <c r="J125" s="9" t="s">
        <v>4871</v>
      </c>
      <c r="K125" s="10">
        <v>37400.0</v>
      </c>
      <c r="L125" s="10">
        <v>0.0</v>
      </c>
      <c r="M125" s="9" t="s">
        <v>4871</v>
      </c>
      <c r="N125" s="9" t="s">
        <v>4872</v>
      </c>
      <c r="O125" s="9" t="s">
        <v>4835</v>
      </c>
      <c r="P125" s="10">
        <v>42.590567</v>
      </c>
      <c r="Q125" s="10">
        <v>-70.82151</v>
      </c>
      <c r="R125" s="9" t="s">
        <v>102</v>
      </c>
      <c r="S125" s="9" t="s">
        <v>4794</v>
      </c>
      <c r="T125" s="9" t="s">
        <v>4837</v>
      </c>
      <c r="U125" s="9" t="s">
        <v>4729</v>
      </c>
      <c r="V125" s="10">
        <v>21.0</v>
      </c>
      <c r="W125" s="11">
        <f t="shared" si="2"/>
        <v>0.04849884527</v>
      </c>
      <c r="X125" s="10">
        <v>1.0</v>
      </c>
    </row>
    <row r="126">
      <c r="A126" s="10">
        <v>432.0</v>
      </c>
      <c r="B126" s="10">
        <v>165866.0</v>
      </c>
      <c r="C126" s="9" t="s">
        <v>4873</v>
      </c>
      <c r="D126" s="9" t="s">
        <v>4794</v>
      </c>
      <c r="E126" s="10">
        <v>756.0</v>
      </c>
      <c r="F126" s="9" t="s">
        <v>4750</v>
      </c>
      <c r="G126" s="10">
        <f t="shared" si="1"/>
        <v>7500</v>
      </c>
      <c r="H126" s="9" t="s">
        <v>4731</v>
      </c>
      <c r="I126" s="9" t="s">
        <v>4772</v>
      </c>
      <c r="J126" s="9" t="s">
        <v>4873</v>
      </c>
      <c r="K126" s="10">
        <v>16415.0</v>
      </c>
      <c r="L126" s="10">
        <v>6080.0</v>
      </c>
      <c r="M126" s="9" t="s">
        <v>4873</v>
      </c>
      <c r="N126" s="9" t="s">
        <v>4874</v>
      </c>
      <c r="O126" s="9" t="s">
        <v>4835</v>
      </c>
      <c r="P126" s="10">
        <v>42.297116</v>
      </c>
      <c r="Q126" s="10">
        <v>-71.437565</v>
      </c>
      <c r="R126" s="9" t="s">
        <v>102</v>
      </c>
      <c r="S126" s="9" t="s">
        <v>4794</v>
      </c>
      <c r="T126" s="9" t="s">
        <v>4836</v>
      </c>
      <c r="U126" s="9" t="s">
        <v>4729</v>
      </c>
      <c r="V126" s="10">
        <v>5.0</v>
      </c>
      <c r="W126" s="11">
        <f t="shared" si="2"/>
        <v>0.006613756614</v>
      </c>
      <c r="X126" s="10">
        <v>1.0</v>
      </c>
    </row>
    <row r="127">
      <c r="A127" s="10">
        <v>433.0</v>
      </c>
      <c r="B127" s="10">
        <v>165866.0</v>
      </c>
      <c r="C127" s="9" t="s">
        <v>4873</v>
      </c>
      <c r="D127" s="9" t="s">
        <v>4794</v>
      </c>
      <c r="E127" s="10">
        <v>756.0</v>
      </c>
      <c r="F127" s="9" t="s">
        <v>4750</v>
      </c>
      <c r="G127" s="10">
        <f t="shared" si="1"/>
        <v>7500</v>
      </c>
      <c r="H127" s="9" t="s">
        <v>4731</v>
      </c>
      <c r="I127" s="9" t="s">
        <v>4772</v>
      </c>
      <c r="J127" s="9" t="s">
        <v>4873</v>
      </c>
      <c r="K127" s="10">
        <v>16415.0</v>
      </c>
      <c r="L127" s="10">
        <v>6080.0</v>
      </c>
      <c r="M127" s="9" t="s">
        <v>4873</v>
      </c>
      <c r="N127" s="9" t="s">
        <v>4874</v>
      </c>
      <c r="O127" s="9" t="s">
        <v>4835</v>
      </c>
      <c r="P127" s="10">
        <v>42.297116</v>
      </c>
      <c r="Q127" s="10">
        <v>-71.437565</v>
      </c>
      <c r="R127" s="9" t="s">
        <v>102</v>
      </c>
      <c r="S127" s="9" t="s">
        <v>4794</v>
      </c>
      <c r="T127" s="9" t="s">
        <v>4837</v>
      </c>
      <c r="U127" s="9" t="s">
        <v>4729</v>
      </c>
      <c r="V127" s="10">
        <v>1.0</v>
      </c>
      <c r="W127" s="11">
        <f t="shared" si="2"/>
        <v>0.001322751323</v>
      </c>
      <c r="X127" s="10">
        <v>1.0</v>
      </c>
    </row>
    <row r="128">
      <c r="A128" s="10">
        <v>424.0</v>
      </c>
      <c r="B128" s="10">
        <v>165699.0</v>
      </c>
      <c r="C128" s="9" t="s">
        <v>4875</v>
      </c>
      <c r="D128" s="9" t="s">
        <v>4794</v>
      </c>
      <c r="E128" s="10">
        <v>761.0</v>
      </c>
      <c r="F128" s="9" t="s">
        <v>4723</v>
      </c>
      <c r="G128" s="10">
        <f t="shared" si="1"/>
        <v>3000</v>
      </c>
      <c r="H128" s="9" t="s">
        <v>4789</v>
      </c>
      <c r="I128" s="9" t="s">
        <v>4751</v>
      </c>
      <c r="J128" s="9" t="s">
        <v>4875</v>
      </c>
      <c r="K128" s="10">
        <v>33050.0</v>
      </c>
      <c r="L128" s="10">
        <v>0.0</v>
      </c>
      <c r="M128" s="9" t="s">
        <v>4875</v>
      </c>
      <c r="N128" s="9" t="s">
        <v>4876</v>
      </c>
      <c r="O128" s="9" t="s">
        <v>4835</v>
      </c>
      <c r="P128" s="10">
        <v>42.553296</v>
      </c>
      <c r="Q128" s="10">
        <v>-70.840847</v>
      </c>
      <c r="R128" s="9" t="s">
        <v>102</v>
      </c>
      <c r="S128" s="9" t="s">
        <v>4794</v>
      </c>
      <c r="T128" s="9" t="s">
        <v>4836</v>
      </c>
      <c r="U128" s="9" t="s">
        <v>4729</v>
      </c>
      <c r="V128" s="10">
        <v>17.0</v>
      </c>
      <c r="W128" s="11">
        <f t="shared" si="2"/>
        <v>0.0223390276</v>
      </c>
      <c r="X128" s="10">
        <v>1.0</v>
      </c>
    </row>
    <row r="129">
      <c r="A129" s="10">
        <v>421.0</v>
      </c>
      <c r="B129" s="10">
        <v>165699.0</v>
      </c>
      <c r="C129" s="9" t="s">
        <v>4875</v>
      </c>
      <c r="D129" s="9" t="s">
        <v>4794</v>
      </c>
      <c r="E129" s="10">
        <v>761.0</v>
      </c>
      <c r="F129" s="9" t="s">
        <v>4723</v>
      </c>
      <c r="G129" s="10">
        <f t="shared" si="1"/>
        <v>3000</v>
      </c>
      <c r="H129" s="9" t="s">
        <v>4789</v>
      </c>
      <c r="I129" s="9" t="s">
        <v>4751</v>
      </c>
      <c r="J129" s="9" t="s">
        <v>4875</v>
      </c>
      <c r="K129" s="10">
        <v>33050.0</v>
      </c>
      <c r="L129" s="10">
        <v>0.0</v>
      </c>
      <c r="M129" s="9" t="s">
        <v>4875</v>
      </c>
      <c r="N129" s="9" t="s">
        <v>4876</v>
      </c>
      <c r="O129" s="9" t="s">
        <v>4835</v>
      </c>
      <c r="P129" s="10">
        <v>42.553296</v>
      </c>
      <c r="Q129" s="10">
        <v>-70.840847</v>
      </c>
      <c r="R129" s="9" t="s">
        <v>102</v>
      </c>
      <c r="S129" s="9" t="s">
        <v>4794</v>
      </c>
      <c r="T129" s="9" t="s">
        <v>4837</v>
      </c>
      <c r="U129" s="9" t="s">
        <v>4729</v>
      </c>
      <c r="V129" s="10">
        <v>4.0</v>
      </c>
      <c r="W129" s="11">
        <f t="shared" si="2"/>
        <v>0.005256241787</v>
      </c>
      <c r="X129" s="10">
        <v>1.0</v>
      </c>
    </row>
    <row r="130">
      <c r="A130" s="10">
        <v>419.0</v>
      </c>
      <c r="B130" s="10">
        <v>165671.0</v>
      </c>
      <c r="C130" s="9" t="s">
        <v>4877</v>
      </c>
      <c r="D130" s="9" t="s">
        <v>4794</v>
      </c>
      <c r="E130" s="10">
        <v>596.0</v>
      </c>
      <c r="F130" s="9" t="s">
        <v>4723</v>
      </c>
      <c r="G130" s="10">
        <f t="shared" si="1"/>
        <v>3000</v>
      </c>
      <c r="H130" s="9" t="s">
        <v>4745</v>
      </c>
      <c r="I130" s="9" t="s">
        <v>4725</v>
      </c>
      <c r="J130" s="9" t="s">
        <v>4877</v>
      </c>
      <c r="K130" s="10">
        <v>39804.0</v>
      </c>
      <c r="L130" s="10">
        <v>0.0</v>
      </c>
      <c r="M130" s="9" t="s">
        <v>4877</v>
      </c>
      <c r="N130" s="9" t="s">
        <v>4499</v>
      </c>
      <c r="O130" s="9" t="s">
        <v>4835</v>
      </c>
      <c r="P130" s="10">
        <v>42.340602</v>
      </c>
      <c r="Q130" s="10">
        <v>-71.103634</v>
      </c>
      <c r="R130" s="9" t="s">
        <v>102</v>
      </c>
      <c r="S130" s="9" t="s">
        <v>4794</v>
      </c>
      <c r="T130" s="9" t="s">
        <v>4836</v>
      </c>
      <c r="U130" s="9" t="s">
        <v>4729</v>
      </c>
      <c r="V130" s="10">
        <v>3.0</v>
      </c>
      <c r="W130" s="11">
        <f t="shared" si="2"/>
        <v>0.005033557047</v>
      </c>
      <c r="X130" s="10">
        <v>1.0</v>
      </c>
    </row>
    <row r="131">
      <c r="A131" s="10">
        <v>417.0</v>
      </c>
      <c r="B131" s="10">
        <v>165662.0</v>
      </c>
      <c r="C131" s="9" t="s">
        <v>4849</v>
      </c>
      <c r="D131" s="9" t="s">
        <v>4794</v>
      </c>
      <c r="E131" s="10">
        <v>923.0</v>
      </c>
      <c r="F131" s="9" t="s">
        <v>4723</v>
      </c>
      <c r="G131" s="10">
        <f t="shared" si="1"/>
        <v>3000</v>
      </c>
      <c r="H131" s="9" t="s">
        <v>4745</v>
      </c>
      <c r="I131" s="9" t="s">
        <v>4751</v>
      </c>
      <c r="J131" s="9" t="s">
        <v>4849</v>
      </c>
      <c r="K131" s="10">
        <v>44548.0</v>
      </c>
      <c r="L131" s="10">
        <v>0.0</v>
      </c>
      <c r="M131" s="9" t="s">
        <v>4849</v>
      </c>
      <c r="N131" s="9" t="s">
        <v>4499</v>
      </c>
      <c r="O131" s="9" t="s">
        <v>4835</v>
      </c>
      <c r="P131" s="10">
        <v>42.352202</v>
      </c>
      <c r="Q131" s="10">
        <v>-71.065384</v>
      </c>
      <c r="R131" s="9" t="s">
        <v>102</v>
      </c>
      <c r="S131" s="9" t="s">
        <v>4794</v>
      </c>
      <c r="T131" s="9" t="s">
        <v>4793</v>
      </c>
      <c r="U131" s="9" t="s">
        <v>4729</v>
      </c>
      <c r="V131" s="10">
        <v>4.0</v>
      </c>
      <c r="W131" s="11">
        <f t="shared" si="2"/>
        <v>0.004333694475</v>
      </c>
      <c r="X131" s="10">
        <v>1.0</v>
      </c>
    </row>
    <row r="132">
      <c r="A132" s="10">
        <v>418.0</v>
      </c>
      <c r="B132" s="10">
        <v>165662.0</v>
      </c>
      <c r="C132" s="9" t="s">
        <v>4849</v>
      </c>
      <c r="D132" s="9" t="s">
        <v>4794</v>
      </c>
      <c r="E132" s="10">
        <v>923.0</v>
      </c>
      <c r="F132" s="9" t="s">
        <v>4723</v>
      </c>
      <c r="G132" s="10">
        <f t="shared" si="1"/>
        <v>3000</v>
      </c>
      <c r="H132" s="9" t="s">
        <v>4745</v>
      </c>
      <c r="I132" s="9" t="s">
        <v>4751</v>
      </c>
      <c r="J132" s="9" t="s">
        <v>4849</v>
      </c>
      <c r="K132" s="10">
        <v>44548.0</v>
      </c>
      <c r="L132" s="10">
        <v>0.0</v>
      </c>
      <c r="M132" s="9" t="s">
        <v>4849</v>
      </c>
      <c r="N132" s="9" t="s">
        <v>4499</v>
      </c>
      <c r="O132" s="9" t="s">
        <v>4835</v>
      </c>
      <c r="P132" s="10">
        <v>42.352202</v>
      </c>
      <c r="Q132" s="10">
        <v>-71.065384</v>
      </c>
      <c r="R132" s="9" t="s">
        <v>102</v>
      </c>
      <c r="S132" s="9" t="s">
        <v>4794</v>
      </c>
      <c r="T132" s="9" t="s">
        <v>4837</v>
      </c>
      <c r="U132" s="9" t="s">
        <v>4729</v>
      </c>
      <c r="V132" s="10">
        <v>37.0</v>
      </c>
      <c r="W132" s="11">
        <f t="shared" si="2"/>
        <v>0.04008667389</v>
      </c>
      <c r="X132" s="10">
        <v>1.0</v>
      </c>
    </row>
    <row r="133">
      <c r="A133" s="10">
        <v>410.0</v>
      </c>
      <c r="B133" s="10">
        <v>165574.0</v>
      </c>
      <c r="C133" s="9" t="s">
        <v>4878</v>
      </c>
      <c r="D133" s="9" t="s">
        <v>4794</v>
      </c>
      <c r="E133" s="10">
        <v>478.0</v>
      </c>
      <c r="F133" s="9" t="s">
        <v>4723</v>
      </c>
      <c r="G133" s="10">
        <f t="shared" si="1"/>
        <v>3000</v>
      </c>
      <c r="H133" s="9" t="s">
        <v>4789</v>
      </c>
      <c r="I133" s="9" t="s">
        <v>4725</v>
      </c>
      <c r="J133" s="9" t="s">
        <v>4878</v>
      </c>
      <c r="K133" s="10">
        <v>39434.0</v>
      </c>
      <c r="L133" s="10">
        <v>0.0</v>
      </c>
      <c r="M133" s="9" t="s">
        <v>4878</v>
      </c>
      <c r="N133" s="9" t="s">
        <v>4879</v>
      </c>
      <c r="O133" s="9" t="s">
        <v>4835</v>
      </c>
      <c r="P133" s="10">
        <v>42.085634</v>
      </c>
      <c r="Q133" s="10">
        <v>-71.397813</v>
      </c>
      <c r="R133" s="9" t="s">
        <v>102</v>
      </c>
      <c r="S133" s="9" t="s">
        <v>4794</v>
      </c>
      <c r="T133" s="9" t="s">
        <v>4793</v>
      </c>
      <c r="U133" s="9" t="s">
        <v>4729</v>
      </c>
      <c r="V133" s="10">
        <v>1.0</v>
      </c>
      <c r="W133" s="11">
        <f t="shared" si="2"/>
        <v>0.002092050209</v>
      </c>
      <c r="X133" s="10">
        <v>1.0</v>
      </c>
    </row>
    <row r="134">
      <c r="A134" s="10">
        <v>409.0</v>
      </c>
      <c r="B134" s="10">
        <v>165574.0</v>
      </c>
      <c r="C134" s="9" t="s">
        <v>4878</v>
      </c>
      <c r="D134" s="9" t="s">
        <v>4794</v>
      </c>
      <c r="E134" s="10">
        <v>478.0</v>
      </c>
      <c r="F134" s="9" t="s">
        <v>4723</v>
      </c>
      <c r="G134" s="10">
        <f t="shared" si="1"/>
        <v>3000</v>
      </c>
      <c r="H134" s="9" t="s">
        <v>4789</v>
      </c>
      <c r="I134" s="9" t="s">
        <v>4725</v>
      </c>
      <c r="J134" s="9" t="s">
        <v>4878</v>
      </c>
      <c r="K134" s="10">
        <v>39434.0</v>
      </c>
      <c r="L134" s="10">
        <v>0.0</v>
      </c>
      <c r="M134" s="9" t="s">
        <v>4878</v>
      </c>
      <c r="N134" s="9" t="s">
        <v>4879</v>
      </c>
      <c r="O134" s="9" t="s">
        <v>4835</v>
      </c>
      <c r="P134" s="10">
        <v>42.085634</v>
      </c>
      <c r="Q134" s="10">
        <v>-71.397813</v>
      </c>
      <c r="R134" s="9" t="s">
        <v>102</v>
      </c>
      <c r="S134" s="9" t="s">
        <v>4794</v>
      </c>
      <c r="T134" s="9" t="s">
        <v>4836</v>
      </c>
      <c r="U134" s="9" t="s">
        <v>4729</v>
      </c>
      <c r="V134" s="10">
        <v>8.0</v>
      </c>
      <c r="W134" s="11">
        <f t="shared" si="2"/>
        <v>0.01673640167</v>
      </c>
      <c r="X134" s="10">
        <v>1.0</v>
      </c>
    </row>
    <row r="135">
      <c r="A135" s="10">
        <v>411.0</v>
      </c>
      <c r="B135" s="10">
        <v>165574.0</v>
      </c>
      <c r="C135" s="9" t="s">
        <v>4878</v>
      </c>
      <c r="D135" s="9" t="s">
        <v>4794</v>
      </c>
      <c r="E135" s="10">
        <v>478.0</v>
      </c>
      <c r="F135" s="9" t="s">
        <v>4723</v>
      </c>
      <c r="G135" s="10">
        <f t="shared" si="1"/>
        <v>3000</v>
      </c>
      <c r="H135" s="9" t="s">
        <v>4789</v>
      </c>
      <c r="I135" s="9" t="s">
        <v>4725</v>
      </c>
      <c r="J135" s="9" t="s">
        <v>4878</v>
      </c>
      <c r="K135" s="10">
        <v>39434.0</v>
      </c>
      <c r="L135" s="10">
        <v>0.0</v>
      </c>
      <c r="M135" s="9" t="s">
        <v>4878</v>
      </c>
      <c r="N135" s="9" t="s">
        <v>4879</v>
      </c>
      <c r="O135" s="9" t="s">
        <v>4835</v>
      </c>
      <c r="P135" s="10">
        <v>42.085634</v>
      </c>
      <c r="Q135" s="10">
        <v>-71.397813</v>
      </c>
      <c r="R135" s="9" t="s">
        <v>102</v>
      </c>
      <c r="S135" s="9" t="s">
        <v>4794</v>
      </c>
      <c r="T135" s="9" t="s">
        <v>4837</v>
      </c>
      <c r="U135" s="9" t="s">
        <v>4729</v>
      </c>
      <c r="V135" s="10">
        <v>3.0</v>
      </c>
      <c r="W135" s="11">
        <f t="shared" si="2"/>
        <v>0.006276150628</v>
      </c>
      <c r="X135" s="10">
        <v>1.0</v>
      </c>
    </row>
    <row r="136">
      <c r="A136" s="10">
        <v>404.0</v>
      </c>
      <c r="B136" s="10">
        <v>165529.0</v>
      </c>
      <c r="C136" s="9" t="s">
        <v>4880</v>
      </c>
      <c r="D136" s="9" t="s">
        <v>4794</v>
      </c>
      <c r="E136" s="10">
        <v>581.0</v>
      </c>
      <c r="F136" s="9" t="s">
        <v>4723</v>
      </c>
      <c r="G136" s="10">
        <f t="shared" si="1"/>
        <v>3000</v>
      </c>
      <c r="H136" s="9" t="s">
        <v>4789</v>
      </c>
      <c r="I136" s="9" t="s">
        <v>4725</v>
      </c>
      <c r="J136" s="9" t="s">
        <v>4880</v>
      </c>
      <c r="K136" s="10">
        <v>39720.0</v>
      </c>
      <c r="L136" s="10">
        <v>0.0</v>
      </c>
      <c r="M136" s="9" t="s">
        <v>4880</v>
      </c>
      <c r="N136" s="9" t="s">
        <v>4881</v>
      </c>
      <c r="O136" s="9" t="s">
        <v>4835</v>
      </c>
      <c r="P136" s="10">
        <v>42.238061</v>
      </c>
      <c r="Q136" s="10">
        <v>-71.116539</v>
      </c>
      <c r="R136" s="9" t="s">
        <v>102</v>
      </c>
      <c r="S136" s="9" t="s">
        <v>4794</v>
      </c>
      <c r="T136" s="9" t="s">
        <v>4793</v>
      </c>
      <c r="U136" s="9" t="s">
        <v>4729</v>
      </c>
      <c r="V136" s="10">
        <v>1.0</v>
      </c>
      <c r="W136" s="11">
        <f t="shared" si="2"/>
        <v>0.001721170396</v>
      </c>
      <c r="X136" s="10">
        <v>1.0</v>
      </c>
    </row>
    <row r="137">
      <c r="A137" s="10">
        <v>403.0</v>
      </c>
      <c r="B137" s="10">
        <v>165529.0</v>
      </c>
      <c r="C137" s="9" t="s">
        <v>4880</v>
      </c>
      <c r="D137" s="9" t="s">
        <v>4794</v>
      </c>
      <c r="E137" s="10">
        <v>581.0</v>
      </c>
      <c r="F137" s="9" t="s">
        <v>4723</v>
      </c>
      <c r="G137" s="10">
        <f t="shared" si="1"/>
        <v>3000</v>
      </c>
      <c r="H137" s="9" t="s">
        <v>4789</v>
      </c>
      <c r="I137" s="9" t="s">
        <v>4725</v>
      </c>
      <c r="J137" s="9" t="s">
        <v>4880</v>
      </c>
      <c r="K137" s="10">
        <v>39720.0</v>
      </c>
      <c r="L137" s="10">
        <v>0.0</v>
      </c>
      <c r="M137" s="9" t="s">
        <v>4880</v>
      </c>
      <c r="N137" s="9" t="s">
        <v>4881</v>
      </c>
      <c r="O137" s="9" t="s">
        <v>4835</v>
      </c>
      <c r="P137" s="10">
        <v>42.238061</v>
      </c>
      <c r="Q137" s="10">
        <v>-71.116539</v>
      </c>
      <c r="R137" s="9" t="s">
        <v>102</v>
      </c>
      <c r="S137" s="9" t="s">
        <v>4794</v>
      </c>
      <c r="T137" s="9" t="s">
        <v>4836</v>
      </c>
      <c r="U137" s="9" t="s">
        <v>4729</v>
      </c>
      <c r="V137" s="10">
        <v>14.0</v>
      </c>
      <c r="W137" s="11">
        <f t="shared" si="2"/>
        <v>0.02409638554</v>
      </c>
      <c r="X137" s="10">
        <v>1.0</v>
      </c>
    </row>
    <row r="138">
      <c r="A138" s="10">
        <v>391.0</v>
      </c>
      <c r="B138" s="10">
        <v>165024.0</v>
      </c>
      <c r="C138" s="9" t="s">
        <v>4882</v>
      </c>
      <c r="D138" s="9" t="s">
        <v>4794</v>
      </c>
      <c r="E138" s="10">
        <v>1481.0</v>
      </c>
      <c r="F138" s="9" t="s">
        <v>4744</v>
      </c>
      <c r="G138" s="10">
        <f t="shared" si="1"/>
        <v>15000</v>
      </c>
      <c r="H138" s="9" t="s">
        <v>4741</v>
      </c>
      <c r="I138" s="9" t="s">
        <v>4772</v>
      </c>
      <c r="J138" s="9" t="s">
        <v>4882</v>
      </c>
      <c r="K138" s="10">
        <v>16507.0</v>
      </c>
      <c r="L138" s="10">
        <v>6140.0</v>
      </c>
      <c r="M138" s="9" t="s">
        <v>4882</v>
      </c>
      <c r="N138" s="9" t="s">
        <v>4883</v>
      </c>
      <c r="O138" s="9" t="s">
        <v>4835</v>
      </c>
      <c r="P138" s="10">
        <v>41.98749</v>
      </c>
      <c r="Q138" s="10">
        <v>-70.974553</v>
      </c>
      <c r="R138" s="9" t="s">
        <v>102</v>
      </c>
      <c r="S138" s="9" t="s">
        <v>4794</v>
      </c>
      <c r="T138" s="9" t="s">
        <v>4793</v>
      </c>
      <c r="U138" s="9" t="s">
        <v>4729</v>
      </c>
      <c r="V138" s="10">
        <v>1.0</v>
      </c>
      <c r="W138" s="11">
        <f t="shared" si="2"/>
        <v>0.0006752194463</v>
      </c>
      <c r="X138" s="10">
        <v>1.0</v>
      </c>
    </row>
    <row r="139">
      <c r="A139" s="10">
        <v>396.0</v>
      </c>
      <c r="B139" s="10">
        <v>165024.0</v>
      </c>
      <c r="C139" s="9" t="s">
        <v>4882</v>
      </c>
      <c r="D139" s="9" t="s">
        <v>4794</v>
      </c>
      <c r="E139" s="10">
        <v>1481.0</v>
      </c>
      <c r="F139" s="9" t="s">
        <v>4744</v>
      </c>
      <c r="G139" s="10">
        <f t="shared" si="1"/>
        <v>15000</v>
      </c>
      <c r="H139" s="9" t="s">
        <v>4741</v>
      </c>
      <c r="I139" s="9" t="s">
        <v>4772</v>
      </c>
      <c r="J139" s="9" t="s">
        <v>4882</v>
      </c>
      <c r="K139" s="10">
        <v>16507.0</v>
      </c>
      <c r="L139" s="10">
        <v>6140.0</v>
      </c>
      <c r="M139" s="9" t="s">
        <v>4882</v>
      </c>
      <c r="N139" s="9" t="s">
        <v>4883</v>
      </c>
      <c r="O139" s="9" t="s">
        <v>4835</v>
      </c>
      <c r="P139" s="10">
        <v>41.98749</v>
      </c>
      <c r="Q139" s="10">
        <v>-70.974553</v>
      </c>
      <c r="R139" s="9" t="s">
        <v>102</v>
      </c>
      <c r="S139" s="9" t="s">
        <v>4794</v>
      </c>
      <c r="T139" s="9" t="s">
        <v>4836</v>
      </c>
      <c r="U139" s="9" t="s">
        <v>4729</v>
      </c>
      <c r="V139" s="10">
        <v>6.0</v>
      </c>
      <c r="W139" s="11">
        <f t="shared" si="2"/>
        <v>0.004051316678</v>
      </c>
      <c r="X139" s="10">
        <v>1.0</v>
      </c>
    </row>
    <row r="140">
      <c r="A140" s="10">
        <v>393.0</v>
      </c>
      <c r="B140" s="10">
        <v>165024.0</v>
      </c>
      <c r="C140" s="9" t="s">
        <v>4882</v>
      </c>
      <c r="D140" s="9" t="s">
        <v>4794</v>
      </c>
      <c r="E140" s="10">
        <v>1481.0</v>
      </c>
      <c r="F140" s="9" t="s">
        <v>4744</v>
      </c>
      <c r="G140" s="10">
        <f t="shared" si="1"/>
        <v>15000</v>
      </c>
      <c r="H140" s="9" t="s">
        <v>4741</v>
      </c>
      <c r="I140" s="9" t="s">
        <v>4772</v>
      </c>
      <c r="J140" s="9" t="s">
        <v>4882</v>
      </c>
      <c r="K140" s="10">
        <v>16507.0</v>
      </c>
      <c r="L140" s="10">
        <v>6140.0</v>
      </c>
      <c r="M140" s="9" t="s">
        <v>4882</v>
      </c>
      <c r="N140" s="9" t="s">
        <v>4883</v>
      </c>
      <c r="O140" s="9" t="s">
        <v>4835</v>
      </c>
      <c r="P140" s="10">
        <v>41.98749</v>
      </c>
      <c r="Q140" s="10">
        <v>-70.974553</v>
      </c>
      <c r="R140" s="9" t="s">
        <v>102</v>
      </c>
      <c r="S140" s="9" t="s">
        <v>4794</v>
      </c>
      <c r="T140" s="9" t="s">
        <v>4837</v>
      </c>
      <c r="U140" s="9" t="s">
        <v>4729</v>
      </c>
      <c r="V140" s="10">
        <v>3.0</v>
      </c>
      <c r="W140" s="11">
        <f t="shared" si="2"/>
        <v>0.002025658339</v>
      </c>
      <c r="X140" s="10">
        <v>1.0</v>
      </c>
    </row>
    <row r="141">
      <c r="A141" s="10">
        <v>389.0</v>
      </c>
      <c r="B141" s="10">
        <v>165015.0</v>
      </c>
      <c r="C141" s="9" t="s">
        <v>4850</v>
      </c>
      <c r="D141" s="9" t="s">
        <v>4794</v>
      </c>
      <c r="E141" s="10">
        <v>895.0</v>
      </c>
      <c r="F141" s="9" t="s">
        <v>4750</v>
      </c>
      <c r="G141" s="10">
        <f t="shared" si="1"/>
        <v>7500</v>
      </c>
      <c r="H141" s="9" t="s">
        <v>4745</v>
      </c>
      <c r="I141" s="9" t="s">
        <v>4751</v>
      </c>
      <c r="J141" s="9" t="s">
        <v>4850</v>
      </c>
      <c r="K141" s="10">
        <v>55040.0</v>
      </c>
      <c r="L141" s="10">
        <v>0.0</v>
      </c>
      <c r="M141" s="9" t="s">
        <v>4850</v>
      </c>
      <c r="N141" s="9" t="s">
        <v>4851</v>
      </c>
      <c r="O141" s="9" t="s">
        <v>4835</v>
      </c>
      <c r="P141" s="10">
        <v>42.365727</v>
      </c>
      <c r="Q141" s="10">
        <v>-71.260155</v>
      </c>
      <c r="R141" s="9" t="s">
        <v>102</v>
      </c>
      <c r="S141" s="9" t="s">
        <v>4794</v>
      </c>
      <c r="T141" s="9" t="s">
        <v>4793</v>
      </c>
      <c r="U141" s="9" t="s">
        <v>4729</v>
      </c>
      <c r="V141" s="10">
        <v>5.0</v>
      </c>
      <c r="W141" s="11">
        <f t="shared" si="2"/>
        <v>0.005586592179</v>
      </c>
      <c r="X141" s="10">
        <v>1.0</v>
      </c>
    </row>
    <row r="142">
      <c r="A142" s="10">
        <v>388.0</v>
      </c>
      <c r="B142" s="10">
        <v>165015.0</v>
      </c>
      <c r="C142" s="9" t="s">
        <v>4850</v>
      </c>
      <c r="D142" s="9" t="s">
        <v>4794</v>
      </c>
      <c r="E142" s="10">
        <v>895.0</v>
      </c>
      <c r="F142" s="9" t="s">
        <v>4750</v>
      </c>
      <c r="G142" s="10">
        <f t="shared" si="1"/>
        <v>7500</v>
      </c>
      <c r="H142" s="9" t="s">
        <v>4745</v>
      </c>
      <c r="I142" s="9" t="s">
        <v>4751</v>
      </c>
      <c r="J142" s="9" t="s">
        <v>4850</v>
      </c>
      <c r="K142" s="10">
        <v>55040.0</v>
      </c>
      <c r="L142" s="10">
        <v>0.0</v>
      </c>
      <c r="M142" s="9" t="s">
        <v>4850</v>
      </c>
      <c r="N142" s="9" t="s">
        <v>4851</v>
      </c>
      <c r="O142" s="9" t="s">
        <v>4835</v>
      </c>
      <c r="P142" s="10">
        <v>42.365727</v>
      </c>
      <c r="Q142" s="10">
        <v>-71.260155</v>
      </c>
      <c r="R142" s="9" t="s">
        <v>102</v>
      </c>
      <c r="S142" s="9" t="s">
        <v>4794</v>
      </c>
      <c r="T142" s="9" t="s">
        <v>4837</v>
      </c>
      <c r="U142" s="9" t="s">
        <v>4729</v>
      </c>
      <c r="V142" s="10">
        <v>25.0</v>
      </c>
      <c r="W142" s="11">
        <f t="shared" si="2"/>
        <v>0.02793296089</v>
      </c>
      <c r="X142" s="10">
        <v>1.0</v>
      </c>
    </row>
    <row r="143">
      <c r="A143" s="10">
        <v>379.0</v>
      </c>
      <c r="B143" s="10">
        <v>164988.0</v>
      </c>
      <c r="C143" s="9" t="s">
        <v>4856</v>
      </c>
      <c r="D143" s="9" t="s">
        <v>4794</v>
      </c>
      <c r="E143" s="10">
        <v>3611.0</v>
      </c>
      <c r="F143" s="9" t="s">
        <v>4734</v>
      </c>
      <c r="G143" s="10">
        <f t="shared" si="1"/>
        <v>20000</v>
      </c>
      <c r="H143" s="9" t="s">
        <v>4745</v>
      </c>
      <c r="I143" s="9" t="s">
        <v>4738</v>
      </c>
      <c r="J143" s="9" t="s">
        <v>4856</v>
      </c>
      <c r="K143" s="10">
        <v>53948.0</v>
      </c>
      <c r="L143" s="10">
        <v>0.0</v>
      </c>
      <c r="M143" s="9" t="s">
        <v>4856</v>
      </c>
      <c r="N143" s="9" t="s">
        <v>4499</v>
      </c>
      <c r="O143" s="9" t="s">
        <v>4835</v>
      </c>
      <c r="P143" s="10">
        <v>42.351118</v>
      </c>
      <c r="Q143" s="10">
        <v>-71.107942</v>
      </c>
      <c r="R143" s="9" t="s">
        <v>102</v>
      </c>
      <c r="S143" s="9" t="s">
        <v>4794</v>
      </c>
      <c r="T143" s="9" t="s">
        <v>4793</v>
      </c>
      <c r="U143" s="9" t="s">
        <v>4729</v>
      </c>
      <c r="V143" s="10">
        <v>6.0</v>
      </c>
      <c r="W143" s="11">
        <f t="shared" si="2"/>
        <v>0.001661589587</v>
      </c>
      <c r="X143" s="10">
        <v>1.0</v>
      </c>
    </row>
    <row r="144">
      <c r="A144" s="10">
        <v>383.0</v>
      </c>
      <c r="B144" s="10">
        <v>164988.0</v>
      </c>
      <c r="C144" s="9" t="s">
        <v>4856</v>
      </c>
      <c r="D144" s="9" t="s">
        <v>4794</v>
      </c>
      <c r="E144" s="10">
        <v>3611.0</v>
      </c>
      <c r="F144" s="9" t="s">
        <v>4734</v>
      </c>
      <c r="G144" s="10">
        <f t="shared" si="1"/>
        <v>20000</v>
      </c>
      <c r="H144" s="9" t="s">
        <v>4745</v>
      </c>
      <c r="I144" s="9" t="s">
        <v>4738</v>
      </c>
      <c r="J144" s="9" t="s">
        <v>4856</v>
      </c>
      <c r="K144" s="10">
        <v>53948.0</v>
      </c>
      <c r="L144" s="10">
        <v>0.0</v>
      </c>
      <c r="M144" s="9" t="s">
        <v>4856</v>
      </c>
      <c r="N144" s="9" t="s">
        <v>4499</v>
      </c>
      <c r="O144" s="9" t="s">
        <v>4835</v>
      </c>
      <c r="P144" s="10">
        <v>42.351118</v>
      </c>
      <c r="Q144" s="10">
        <v>-71.107942</v>
      </c>
      <c r="R144" s="9" t="s">
        <v>102</v>
      </c>
      <c r="S144" s="9" t="s">
        <v>4794</v>
      </c>
      <c r="T144" s="9" t="s">
        <v>4837</v>
      </c>
      <c r="U144" s="9" t="s">
        <v>4729</v>
      </c>
      <c r="V144" s="10">
        <v>123.0</v>
      </c>
      <c r="W144" s="11">
        <f t="shared" si="2"/>
        <v>0.03406258654</v>
      </c>
      <c r="X144" s="10">
        <v>1.0</v>
      </c>
    </row>
    <row r="145">
      <c r="A145" s="10">
        <v>378.0</v>
      </c>
      <c r="B145" s="10">
        <v>164924.0</v>
      </c>
      <c r="C145" s="9" t="s">
        <v>4857</v>
      </c>
      <c r="D145" s="9" t="s">
        <v>4794</v>
      </c>
      <c r="E145" s="10">
        <v>2327.0</v>
      </c>
      <c r="F145" s="9" t="s">
        <v>4744</v>
      </c>
      <c r="G145" s="10">
        <f t="shared" si="1"/>
        <v>15000</v>
      </c>
      <c r="H145" s="9" t="s">
        <v>4745</v>
      </c>
      <c r="I145" s="9" t="s">
        <v>4738</v>
      </c>
      <c r="J145" s="9" t="s">
        <v>4857</v>
      </c>
      <c r="K145" s="10">
        <v>55464.0</v>
      </c>
      <c r="L145" s="10">
        <v>0.0</v>
      </c>
      <c r="M145" s="9" t="s">
        <v>4857</v>
      </c>
      <c r="N145" s="9" t="s">
        <v>4858</v>
      </c>
      <c r="O145" s="9" t="s">
        <v>4835</v>
      </c>
      <c r="P145" s="10">
        <v>42.336213</v>
      </c>
      <c r="Q145" s="10">
        <v>-71.169242</v>
      </c>
      <c r="R145" s="9" t="s">
        <v>102</v>
      </c>
      <c r="S145" s="9" t="s">
        <v>4794</v>
      </c>
      <c r="T145" s="9" t="s">
        <v>4793</v>
      </c>
      <c r="U145" s="9" t="s">
        <v>4729</v>
      </c>
      <c r="V145" s="10">
        <v>3.0</v>
      </c>
      <c r="W145" s="11">
        <f t="shared" si="2"/>
        <v>0.00128921358</v>
      </c>
      <c r="X145" s="10">
        <v>1.0</v>
      </c>
    </row>
    <row r="146">
      <c r="A146" s="10">
        <v>374.0</v>
      </c>
      <c r="B146" s="10">
        <v>164924.0</v>
      </c>
      <c r="C146" s="9" t="s">
        <v>4857</v>
      </c>
      <c r="D146" s="9" t="s">
        <v>4794</v>
      </c>
      <c r="E146" s="10">
        <v>2327.0</v>
      </c>
      <c r="F146" s="9" t="s">
        <v>4744</v>
      </c>
      <c r="G146" s="10">
        <f t="shared" si="1"/>
        <v>15000</v>
      </c>
      <c r="H146" s="9" t="s">
        <v>4745</v>
      </c>
      <c r="I146" s="9" t="s">
        <v>4738</v>
      </c>
      <c r="J146" s="9" t="s">
        <v>4857</v>
      </c>
      <c r="K146" s="10">
        <v>55464.0</v>
      </c>
      <c r="L146" s="10">
        <v>0.0</v>
      </c>
      <c r="M146" s="9" t="s">
        <v>4857</v>
      </c>
      <c r="N146" s="9" t="s">
        <v>4858</v>
      </c>
      <c r="O146" s="9" t="s">
        <v>4835</v>
      </c>
      <c r="P146" s="10">
        <v>42.336213</v>
      </c>
      <c r="Q146" s="10">
        <v>-71.169242</v>
      </c>
      <c r="R146" s="9" t="s">
        <v>102</v>
      </c>
      <c r="S146" s="9" t="s">
        <v>4794</v>
      </c>
      <c r="T146" s="9" t="s">
        <v>4837</v>
      </c>
      <c r="U146" s="9" t="s">
        <v>4729</v>
      </c>
      <c r="V146" s="10">
        <v>87.0</v>
      </c>
      <c r="W146" s="11">
        <f t="shared" si="2"/>
        <v>0.03738719381</v>
      </c>
      <c r="X146" s="10">
        <v>1.0</v>
      </c>
    </row>
    <row r="147">
      <c r="A147" s="10">
        <v>372.0</v>
      </c>
      <c r="B147" s="10">
        <v>164739.0</v>
      </c>
      <c r="C147" s="9" t="s">
        <v>4859</v>
      </c>
      <c r="D147" s="9" t="s">
        <v>4794</v>
      </c>
      <c r="E147" s="10">
        <v>1014.0</v>
      </c>
      <c r="F147" s="9" t="s">
        <v>4750</v>
      </c>
      <c r="G147" s="10">
        <f t="shared" si="1"/>
        <v>7500</v>
      </c>
      <c r="H147" s="9" t="s">
        <v>4745</v>
      </c>
      <c r="I147" s="9" t="s">
        <v>4751</v>
      </c>
      <c r="J147" s="9" t="s">
        <v>4859</v>
      </c>
      <c r="K147" s="10">
        <v>49880.0</v>
      </c>
      <c r="L147" s="10">
        <v>0.0</v>
      </c>
      <c r="M147" s="9" t="s">
        <v>4859</v>
      </c>
      <c r="N147" s="9" t="s">
        <v>4851</v>
      </c>
      <c r="O147" s="9" t="s">
        <v>4835</v>
      </c>
      <c r="P147" s="10">
        <v>42.385995</v>
      </c>
      <c r="Q147" s="10">
        <v>-71.222839</v>
      </c>
      <c r="R147" s="9" t="s">
        <v>102</v>
      </c>
      <c r="S147" s="9" t="s">
        <v>4794</v>
      </c>
      <c r="T147" s="9" t="s">
        <v>4837</v>
      </c>
      <c r="U147" s="9" t="s">
        <v>4729</v>
      </c>
      <c r="V147" s="10">
        <v>8.0</v>
      </c>
      <c r="W147" s="11">
        <f t="shared" si="2"/>
        <v>0.007889546351</v>
      </c>
      <c r="X147" s="10">
        <v>1.0</v>
      </c>
    </row>
    <row r="148">
      <c r="A148" s="10">
        <v>357.0</v>
      </c>
      <c r="B148" s="10">
        <v>164580.0</v>
      </c>
      <c r="C148" s="9" t="s">
        <v>4860</v>
      </c>
      <c r="D148" s="9" t="s">
        <v>4794</v>
      </c>
      <c r="E148" s="10">
        <v>539.0</v>
      </c>
      <c r="F148" s="9" t="s">
        <v>4723</v>
      </c>
      <c r="G148" s="10">
        <f t="shared" si="1"/>
        <v>3000</v>
      </c>
      <c r="H148" s="9" t="s">
        <v>4745</v>
      </c>
      <c r="I148" s="9" t="s">
        <v>4725</v>
      </c>
      <c r="J148" s="9" t="s">
        <v>4860</v>
      </c>
      <c r="K148" s="10">
        <v>51104.0</v>
      </c>
      <c r="L148" s="10">
        <v>0.0</v>
      </c>
      <c r="M148" s="9" t="s">
        <v>4860</v>
      </c>
      <c r="N148" s="9" t="s">
        <v>4839</v>
      </c>
      <c r="O148" s="9" t="s">
        <v>4835</v>
      </c>
      <c r="P148" s="10">
        <v>42.297017</v>
      </c>
      <c r="Q148" s="10">
        <v>-71.264057</v>
      </c>
      <c r="R148" s="9" t="s">
        <v>102</v>
      </c>
      <c r="S148" s="9" t="s">
        <v>4794</v>
      </c>
      <c r="T148" s="9" t="s">
        <v>4793</v>
      </c>
      <c r="U148" s="9" t="s">
        <v>4729</v>
      </c>
      <c r="V148" s="10">
        <v>1.0</v>
      </c>
      <c r="W148" s="11">
        <f t="shared" si="2"/>
        <v>0.00185528757</v>
      </c>
      <c r="X148" s="10">
        <v>1.0</v>
      </c>
    </row>
    <row r="149">
      <c r="A149" s="10">
        <v>362.0</v>
      </c>
      <c r="B149" s="10">
        <v>164580.0</v>
      </c>
      <c r="C149" s="9" t="s">
        <v>4860</v>
      </c>
      <c r="D149" s="9" t="s">
        <v>4794</v>
      </c>
      <c r="E149" s="10">
        <v>539.0</v>
      </c>
      <c r="F149" s="9" t="s">
        <v>4723</v>
      </c>
      <c r="G149" s="10">
        <f t="shared" si="1"/>
        <v>3000</v>
      </c>
      <c r="H149" s="9" t="s">
        <v>4745</v>
      </c>
      <c r="I149" s="9" t="s">
        <v>4725</v>
      </c>
      <c r="J149" s="9" t="s">
        <v>4860</v>
      </c>
      <c r="K149" s="10">
        <v>51104.0</v>
      </c>
      <c r="L149" s="10">
        <v>0.0</v>
      </c>
      <c r="M149" s="9" t="s">
        <v>4860</v>
      </c>
      <c r="N149" s="9" t="s">
        <v>4839</v>
      </c>
      <c r="O149" s="9" t="s">
        <v>4835</v>
      </c>
      <c r="P149" s="10">
        <v>42.297017</v>
      </c>
      <c r="Q149" s="10">
        <v>-71.264057</v>
      </c>
      <c r="R149" s="9" t="s">
        <v>102</v>
      </c>
      <c r="S149" s="9" t="s">
        <v>4794</v>
      </c>
      <c r="T149" s="9" t="s">
        <v>4837</v>
      </c>
      <c r="U149" s="9" t="s">
        <v>4729</v>
      </c>
      <c r="V149" s="10">
        <v>12.0</v>
      </c>
      <c r="W149" s="11">
        <f t="shared" si="2"/>
        <v>0.02226345083</v>
      </c>
      <c r="X149" s="10">
        <v>1.0</v>
      </c>
    </row>
    <row r="150">
      <c r="A150" s="10">
        <v>624.0</v>
      </c>
      <c r="B150" s="10">
        <v>186867.0</v>
      </c>
      <c r="C150" s="9" t="s">
        <v>4884</v>
      </c>
      <c r="D150" s="9" t="s">
        <v>4836</v>
      </c>
      <c r="E150" s="10">
        <v>1009.0</v>
      </c>
      <c r="F150" s="9" t="s">
        <v>4750</v>
      </c>
      <c r="G150" s="10">
        <f t="shared" si="1"/>
        <v>7500</v>
      </c>
      <c r="H150" s="9" t="s">
        <v>4745</v>
      </c>
      <c r="I150" s="9" t="s">
        <v>4751</v>
      </c>
      <c r="J150" s="9" t="s">
        <v>4884</v>
      </c>
      <c r="K150" s="10">
        <v>52202.0</v>
      </c>
      <c r="L150" s="10">
        <v>0.0</v>
      </c>
      <c r="M150" s="9" t="s">
        <v>4884</v>
      </c>
      <c r="N150" s="9" t="s">
        <v>4885</v>
      </c>
      <c r="O150" s="9" t="s">
        <v>4886</v>
      </c>
      <c r="P150" s="10">
        <v>40.744776</v>
      </c>
      <c r="Q150" s="10">
        <v>-74.025334</v>
      </c>
      <c r="R150" s="9" t="s">
        <v>104</v>
      </c>
      <c r="S150" s="9" t="s">
        <v>4836</v>
      </c>
      <c r="T150" s="9" t="s">
        <v>4794</v>
      </c>
      <c r="U150" s="9" t="s">
        <v>4729</v>
      </c>
      <c r="V150" s="10">
        <v>14.0</v>
      </c>
      <c r="W150" s="11">
        <f t="shared" si="2"/>
        <v>0.01387512389</v>
      </c>
      <c r="X150" s="10">
        <v>1.0</v>
      </c>
    </row>
    <row r="151">
      <c r="A151" s="10">
        <v>623.0</v>
      </c>
      <c r="B151" s="10">
        <v>186584.0</v>
      </c>
      <c r="C151" s="9" t="s">
        <v>4887</v>
      </c>
      <c r="D151" s="9" t="s">
        <v>4836</v>
      </c>
      <c r="E151" s="10">
        <v>1524.0</v>
      </c>
      <c r="F151" s="9" t="s">
        <v>4744</v>
      </c>
      <c r="G151" s="10">
        <f t="shared" si="1"/>
        <v>15000</v>
      </c>
      <c r="H151" s="9" t="s">
        <v>4745</v>
      </c>
      <c r="I151" s="9" t="s">
        <v>4772</v>
      </c>
      <c r="J151" s="9" t="s">
        <v>4887</v>
      </c>
      <c r="K151" s="10">
        <v>42170.0</v>
      </c>
      <c r="L151" s="10">
        <v>0.0</v>
      </c>
      <c r="M151" s="9" t="s">
        <v>4887</v>
      </c>
      <c r="N151" s="9" t="s">
        <v>4888</v>
      </c>
      <c r="O151" s="9" t="s">
        <v>4886</v>
      </c>
      <c r="P151" s="10">
        <v>40.742336</v>
      </c>
      <c r="Q151" s="10">
        <v>-74.246027</v>
      </c>
      <c r="R151" s="9" t="s">
        <v>104</v>
      </c>
      <c r="S151" s="9" t="s">
        <v>4836</v>
      </c>
      <c r="T151" s="9" t="s">
        <v>4794</v>
      </c>
      <c r="U151" s="9" t="s">
        <v>4729</v>
      </c>
      <c r="V151" s="10">
        <v>27.0</v>
      </c>
      <c r="W151" s="11">
        <f t="shared" si="2"/>
        <v>0.01771653543</v>
      </c>
      <c r="X151" s="10">
        <v>1.0</v>
      </c>
    </row>
    <row r="152">
      <c r="A152" s="10">
        <v>621.0</v>
      </c>
      <c r="B152" s="10">
        <v>186432.0</v>
      </c>
      <c r="C152" s="9" t="s">
        <v>4889</v>
      </c>
      <c r="D152" s="9" t="s">
        <v>4836</v>
      </c>
      <c r="E152" s="10">
        <v>563.0</v>
      </c>
      <c r="F152" s="9" t="s">
        <v>4723</v>
      </c>
      <c r="G152" s="10">
        <f t="shared" si="1"/>
        <v>3000</v>
      </c>
      <c r="H152" s="9" t="s">
        <v>4789</v>
      </c>
      <c r="I152" s="9" t="s">
        <v>4766</v>
      </c>
      <c r="J152" s="9" t="s">
        <v>4889</v>
      </c>
      <c r="K152" s="10">
        <v>37486.0</v>
      </c>
      <c r="L152" s="10">
        <v>0.0</v>
      </c>
      <c r="M152" s="9" t="s">
        <v>4889</v>
      </c>
      <c r="N152" s="9" t="s">
        <v>4890</v>
      </c>
      <c r="O152" s="9" t="s">
        <v>4886</v>
      </c>
      <c r="P152" s="10">
        <v>40.727105</v>
      </c>
      <c r="Q152" s="10">
        <v>-74.071541</v>
      </c>
      <c r="R152" s="9" t="s">
        <v>104</v>
      </c>
      <c r="S152" s="9" t="s">
        <v>4836</v>
      </c>
      <c r="T152" s="9" t="s">
        <v>4794</v>
      </c>
      <c r="U152" s="9" t="s">
        <v>4729</v>
      </c>
      <c r="V152" s="10">
        <v>3.0</v>
      </c>
      <c r="W152" s="11">
        <f t="shared" si="2"/>
        <v>0.005328596803</v>
      </c>
      <c r="X152" s="10">
        <v>1.0</v>
      </c>
    </row>
    <row r="153">
      <c r="A153" s="10">
        <v>617.0</v>
      </c>
      <c r="B153" s="10">
        <v>186380.0</v>
      </c>
      <c r="C153" s="9" t="s">
        <v>4891</v>
      </c>
      <c r="D153" s="9" t="s">
        <v>4836</v>
      </c>
      <c r="E153" s="10">
        <v>7028.0</v>
      </c>
      <c r="F153" s="9" t="s">
        <v>4734</v>
      </c>
      <c r="G153" s="10">
        <f t="shared" si="1"/>
        <v>20000</v>
      </c>
      <c r="H153" s="9" t="s">
        <v>4735</v>
      </c>
      <c r="I153" s="9" t="s">
        <v>4736</v>
      </c>
      <c r="J153" s="9" t="s">
        <v>4891</v>
      </c>
      <c r="K153" s="10">
        <v>31282.0</v>
      </c>
      <c r="L153" s="10">
        <v>16308.0</v>
      </c>
      <c r="M153" s="9" t="s">
        <v>4891</v>
      </c>
      <c r="N153" s="9" t="s">
        <v>4892</v>
      </c>
      <c r="O153" s="9" t="s">
        <v>4886</v>
      </c>
      <c r="P153" s="10">
        <v>40.498769</v>
      </c>
      <c r="Q153" s="10">
        <v>-74.446251</v>
      </c>
      <c r="R153" s="9" t="s">
        <v>104</v>
      </c>
      <c r="S153" s="9" t="s">
        <v>4836</v>
      </c>
      <c r="T153" s="9" t="s">
        <v>4794</v>
      </c>
      <c r="U153" s="9" t="s">
        <v>4729</v>
      </c>
      <c r="V153" s="10">
        <v>36.0</v>
      </c>
      <c r="W153" s="11">
        <f t="shared" si="2"/>
        <v>0.005122367672</v>
      </c>
      <c r="X153" s="10">
        <v>1.0</v>
      </c>
    </row>
    <row r="154">
      <c r="A154" s="10">
        <v>604.0</v>
      </c>
      <c r="B154" s="10">
        <v>184782.0</v>
      </c>
      <c r="C154" s="9" t="s">
        <v>4893</v>
      </c>
      <c r="D154" s="9" t="s">
        <v>4836</v>
      </c>
      <c r="E154" s="10">
        <v>2677.0</v>
      </c>
      <c r="F154" s="9" t="s">
        <v>4744</v>
      </c>
      <c r="G154" s="10">
        <f t="shared" si="1"/>
        <v>15000</v>
      </c>
      <c r="H154" s="9" t="s">
        <v>4741</v>
      </c>
      <c r="I154" s="9" t="s">
        <v>4736</v>
      </c>
      <c r="J154" s="9" t="s">
        <v>4893</v>
      </c>
      <c r="K154" s="10">
        <v>22339.0</v>
      </c>
      <c r="L154" s="10">
        <v>8642.0</v>
      </c>
      <c r="M154" s="9" t="s">
        <v>4893</v>
      </c>
      <c r="N154" s="9" t="s">
        <v>4894</v>
      </c>
      <c r="O154" s="9" t="s">
        <v>4886</v>
      </c>
      <c r="P154" s="10">
        <v>39.709108</v>
      </c>
      <c r="Q154" s="10">
        <v>-75.119119</v>
      </c>
      <c r="R154" s="9" t="s">
        <v>103</v>
      </c>
      <c r="S154" s="9" t="s">
        <v>4836</v>
      </c>
      <c r="T154" s="9" t="s">
        <v>4794</v>
      </c>
      <c r="U154" s="9" t="s">
        <v>4729</v>
      </c>
      <c r="V154" s="10">
        <v>3.0</v>
      </c>
      <c r="W154" s="11">
        <f t="shared" si="2"/>
        <v>0.001120657452</v>
      </c>
      <c r="X154" s="10">
        <v>1.0</v>
      </c>
    </row>
    <row r="155">
      <c r="A155" s="10">
        <v>611.0</v>
      </c>
      <c r="B155" s="10">
        <v>185828.0</v>
      </c>
      <c r="C155" s="9" t="s">
        <v>4895</v>
      </c>
      <c r="D155" s="9" t="s">
        <v>4836</v>
      </c>
      <c r="E155" s="10">
        <v>1264.0</v>
      </c>
      <c r="F155" s="9" t="s">
        <v>4744</v>
      </c>
      <c r="G155" s="10">
        <f t="shared" si="1"/>
        <v>15000</v>
      </c>
      <c r="H155" s="9" t="s">
        <v>4735</v>
      </c>
      <c r="I155" s="9" t="s">
        <v>4772</v>
      </c>
      <c r="J155" s="9" t="s">
        <v>4895</v>
      </c>
      <c r="K155" s="10">
        <v>32750.0</v>
      </c>
      <c r="L155" s="10">
        <v>15412.0</v>
      </c>
      <c r="M155" s="9" t="s">
        <v>4895</v>
      </c>
      <c r="N155" s="9" t="s">
        <v>4896</v>
      </c>
      <c r="O155" s="9" t="s">
        <v>4886</v>
      </c>
      <c r="P155" s="10">
        <v>40.741997</v>
      </c>
      <c r="Q155" s="10">
        <v>-74.177113</v>
      </c>
      <c r="R155" s="9" t="s">
        <v>104</v>
      </c>
      <c r="S155" s="9" t="s">
        <v>4836</v>
      </c>
      <c r="T155" s="9" t="s">
        <v>4794</v>
      </c>
      <c r="U155" s="9" t="s">
        <v>4729</v>
      </c>
      <c r="V155" s="10">
        <v>3.0</v>
      </c>
      <c r="W155" s="11">
        <f t="shared" si="2"/>
        <v>0.002373417722</v>
      </c>
      <c r="X155" s="10">
        <v>1.0</v>
      </c>
    </row>
    <row r="156">
      <c r="A156" s="10">
        <v>608.0</v>
      </c>
      <c r="B156" s="10">
        <v>185590.0</v>
      </c>
      <c r="C156" s="9" t="s">
        <v>4897</v>
      </c>
      <c r="D156" s="9" t="s">
        <v>4836</v>
      </c>
      <c r="E156" s="10">
        <v>3168.0</v>
      </c>
      <c r="F156" s="9" t="s">
        <v>4734</v>
      </c>
      <c r="G156" s="10">
        <f t="shared" si="1"/>
        <v>20000</v>
      </c>
      <c r="H156" s="9" t="s">
        <v>4741</v>
      </c>
      <c r="I156" s="9" t="s">
        <v>4736</v>
      </c>
      <c r="J156" s="9" t="s">
        <v>4897</v>
      </c>
      <c r="K156" s="10">
        <v>20578.0</v>
      </c>
      <c r="L156" s="10">
        <v>7788.0</v>
      </c>
      <c r="M156" s="9" t="s">
        <v>4897</v>
      </c>
      <c r="N156" s="9" t="s">
        <v>4898</v>
      </c>
      <c r="O156" s="9" t="s">
        <v>4886</v>
      </c>
      <c r="P156" s="10">
        <v>40.860414</v>
      </c>
      <c r="Q156" s="10">
        <v>-74.198141</v>
      </c>
      <c r="R156" s="9" t="s">
        <v>104</v>
      </c>
      <c r="S156" s="9" t="s">
        <v>4836</v>
      </c>
      <c r="T156" s="9" t="s">
        <v>4794</v>
      </c>
      <c r="U156" s="9" t="s">
        <v>4729</v>
      </c>
      <c r="V156" s="10">
        <v>10.0</v>
      </c>
      <c r="W156" s="11">
        <f t="shared" si="2"/>
        <v>0.003156565657</v>
      </c>
      <c r="X156" s="10">
        <v>1.0</v>
      </c>
    </row>
    <row r="157">
      <c r="A157" s="10">
        <v>607.0</v>
      </c>
      <c r="B157" s="10">
        <v>185572.0</v>
      </c>
      <c r="C157" s="9" t="s">
        <v>4899</v>
      </c>
      <c r="D157" s="9" t="s">
        <v>4836</v>
      </c>
      <c r="E157" s="10">
        <v>1050.0</v>
      </c>
      <c r="F157" s="9" t="s">
        <v>4750</v>
      </c>
      <c r="G157" s="10">
        <f t="shared" si="1"/>
        <v>7500</v>
      </c>
      <c r="H157" s="9" t="s">
        <v>4741</v>
      </c>
      <c r="I157" s="9" t="s">
        <v>4772</v>
      </c>
      <c r="J157" s="9" t="s">
        <v>4899</v>
      </c>
      <c r="K157" s="10">
        <v>38138.0</v>
      </c>
      <c r="L157" s="10">
        <v>0.0</v>
      </c>
      <c r="M157" s="9" t="s">
        <v>4899</v>
      </c>
      <c r="N157" s="9" t="s">
        <v>4900</v>
      </c>
      <c r="O157" s="9" t="s">
        <v>4886</v>
      </c>
      <c r="P157" s="10">
        <v>40.280066</v>
      </c>
      <c r="Q157" s="10">
        <v>-74.006447</v>
      </c>
      <c r="R157" s="9" t="s">
        <v>104</v>
      </c>
      <c r="S157" s="9" t="s">
        <v>4836</v>
      </c>
      <c r="T157" s="9" t="s">
        <v>4794</v>
      </c>
      <c r="U157" s="9" t="s">
        <v>4729</v>
      </c>
      <c r="V157" s="10">
        <v>1.0</v>
      </c>
      <c r="W157" s="11">
        <f t="shared" si="2"/>
        <v>0.0009523809524</v>
      </c>
      <c r="X157" s="10">
        <v>1.0</v>
      </c>
    </row>
    <row r="158">
      <c r="A158" s="10">
        <v>599.0</v>
      </c>
      <c r="B158" s="10">
        <v>184603.0</v>
      </c>
      <c r="C158" s="9" t="s">
        <v>4901</v>
      </c>
      <c r="D158" s="9" t="s">
        <v>4836</v>
      </c>
      <c r="E158" s="10">
        <v>527.0</v>
      </c>
      <c r="F158" s="9" t="s">
        <v>4750</v>
      </c>
      <c r="G158" s="10">
        <f t="shared" si="1"/>
        <v>7500</v>
      </c>
      <c r="H158" s="9" t="s">
        <v>4806</v>
      </c>
      <c r="I158" s="9" t="s">
        <v>4772</v>
      </c>
      <c r="J158" s="9" t="s">
        <v>4901</v>
      </c>
      <c r="K158" s="10">
        <v>40732.0</v>
      </c>
      <c r="L158" s="10">
        <v>0.0</v>
      </c>
      <c r="M158" s="9" t="s">
        <v>4901</v>
      </c>
      <c r="N158" s="9" t="s">
        <v>4902</v>
      </c>
      <c r="O158" s="9" t="s">
        <v>4886</v>
      </c>
      <c r="P158" s="10">
        <v>40.897209</v>
      </c>
      <c r="Q158" s="10">
        <v>-74.028986</v>
      </c>
      <c r="R158" s="9" t="s">
        <v>104</v>
      </c>
      <c r="S158" s="9" t="s">
        <v>4836</v>
      </c>
      <c r="T158" s="9" t="s">
        <v>4794</v>
      </c>
      <c r="U158" s="9" t="s">
        <v>4729</v>
      </c>
      <c r="V158" s="10">
        <v>3.0</v>
      </c>
      <c r="W158" s="11">
        <f t="shared" si="2"/>
        <v>0.00569259962</v>
      </c>
      <c r="X158" s="10">
        <v>1.0</v>
      </c>
    </row>
    <row r="159">
      <c r="A159" s="10">
        <v>602.0</v>
      </c>
      <c r="B159" s="10">
        <v>184694.0</v>
      </c>
      <c r="C159" s="9" t="s">
        <v>4903</v>
      </c>
      <c r="D159" s="9" t="s">
        <v>4836</v>
      </c>
      <c r="E159" s="10">
        <v>671.0</v>
      </c>
      <c r="F159" s="9" t="s">
        <v>4723</v>
      </c>
      <c r="G159" s="10">
        <f t="shared" si="1"/>
        <v>3000</v>
      </c>
      <c r="H159" s="9" t="s">
        <v>4724</v>
      </c>
      <c r="I159" s="9" t="s">
        <v>4751</v>
      </c>
      <c r="J159" s="9" t="s">
        <v>4903</v>
      </c>
      <c r="K159" s="10">
        <v>43142.0</v>
      </c>
      <c r="L159" s="10">
        <v>0.0</v>
      </c>
      <c r="M159" s="9" t="s">
        <v>4903</v>
      </c>
      <c r="N159" s="9" t="s">
        <v>4904</v>
      </c>
      <c r="O159" s="9" t="s">
        <v>4886</v>
      </c>
      <c r="P159" s="10">
        <v>40.774498</v>
      </c>
      <c r="Q159" s="10">
        <v>-74.432121</v>
      </c>
      <c r="R159" s="9" t="s">
        <v>104</v>
      </c>
      <c r="S159" s="9" t="s">
        <v>4836</v>
      </c>
      <c r="T159" s="9" t="s">
        <v>4794</v>
      </c>
      <c r="U159" s="9" t="s">
        <v>4729</v>
      </c>
      <c r="V159" s="10">
        <v>2.0</v>
      </c>
      <c r="W159" s="11">
        <f t="shared" si="2"/>
        <v>0.002980625931</v>
      </c>
      <c r="X159" s="10">
        <v>1.0</v>
      </c>
    </row>
    <row r="160">
      <c r="A160" s="10">
        <v>596.0</v>
      </c>
      <c r="B160" s="10">
        <v>184348.0</v>
      </c>
      <c r="C160" s="9" t="s">
        <v>4905</v>
      </c>
      <c r="D160" s="9" t="s">
        <v>4836</v>
      </c>
      <c r="E160" s="10">
        <v>420.0</v>
      </c>
      <c r="F160" s="9" t="s">
        <v>4723</v>
      </c>
      <c r="G160" s="10">
        <f t="shared" si="1"/>
        <v>3000</v>
      </c>
      <c r="H160" s="9" t="s">
        <v>4724</v>
      </c>
      <c r="I160" s="9" t="s">
        <v>4725</v>
      </c>
      <c r="J160" s="9" t="s">
        <v>4905</v>
      </c>
      <c r="K160" s="10">
        <v>39500.0</v>
      </c>
      <c r="L160" s="10">
        <v>0.0</v>
      </c>
      <c r="M160" s="9" t="s">
        <v>4905</v>
      </c>
      <c r="N160" s="9" t="s">
        <v>4904</v>
      </c>
      <c r="O160" s="9" t="s">
        <v>4886</v>
      </c>
      <c r="P160" s="10">
        <v>40.761829</v>
      </c>
      <c r="Q160" s="10">
        <v>-74.424584</v>
      </c>
      <c r="R160" s="9" t="s">
        <v>104</v>
      </c>
      <c r="S160" s="9" t="s">
        <v>4836</v>
      </c>
      <c r="T160" s="9" t="s">
        <v>4794</v>
      </c>
      <c r="U160" s="9" t="s">
        <v>4729</v>
      </c>
      <c r="V160" s="10">
        <v>9.0</v>
      </c>
      <c r="W160" s="11">
        <f t="shared" si="2"/>
        <v>0.02142857143</v>
      </c>
      <c r="X160" s="10">
        <v>1.0</v>
      </c>
    </row>
    <row r="161">
      <c r="A161" s="10">
        <v>594.0</v>
      </c>
      <c r="B161" s="10">
        <v>183910.0</v>
      </c>
      <c r="C161" s="9" t="s">
        <v>4906</v>
      </c>
      <c r="D161" s="9" t="s">
        <v>4836</v>
      </c>
      <c r="E161" s="10">
        <v>494.0</v>
      </c>
      <c r="F161" s="9" t="s">
        <v>4723</v>
      </c>
      <c r="G161" s="10">
        <f t="shared" si="1"/>
        <v>3000</v>
      </c>
      <c r="H161" s="9" t="s">
        <v>4789</v>
      </c>
      <c r="I161" s="9" t="s">
        <v>4766</v>
      </c>
      <c r="J161" s="9" t="s">
        <v>4906</v>
      </c>
      <c r="K161" s="10">
        <v>34715.0</v>
      </c>
      <c r="L161" s="10">
        <v>0.0</v>
      </c>
      <c r="M161" s="9" t="s">
        <v>4906</v>
      </c>
      <c r="N161" s="9" t="s">
        <v>4907</v>
      </c>
      <c r="O161" s="9" t="s">
        <v>4886</v>
      </c>
      <c r="P161" s="10">
        <v>40.832753</v>
      </c>
      <c r="Q161" s="10">
        <v>-74.272571</v>
      </c>
      <c r="R161" s="9" t="s">
        <v>104</v>
      </c>
      <c r="S161" s="9" t="s">
        <v>4836</v>
      </c>
      <c r="T161" s="9" t="s">
        <v>4794</v>
      </c>
      <c r="U161" s="9" t="s">
        <v>4729</v>
      </c>
      <c r="V161" s="10">
        <v>2.0</v>
      </c>
      <c r="W161" s="11">
        <f t="shared" si="2"/>
        <v>0.004048582996</v>
      </c>
      <c r="X161" s="10">
        <v>1.0</v>
      </c>
    </row>
    <row r="162">
      <c r="A162" s="10">
        <v>773.0</v>
      </c>
      <c r="B162" s="10">
        <v>197197.0</v>
      </c>
      <c r="C162" s="9" t="s">
        <v>4908</v>
      </c>
      <c r="D162" s="9" t="s">
        <v>4512</v>
      </c>
      <c r="E162" s="10">
        <v>418.0</v>
      </c>
      <c r="F162" s="9" t="s">
        <v>4723</v>
      </c>
      <c r="G162" s="10">
        <f t="shared" si="1"/>
        <v>3000</v>
      </c>
      <c r="H162" s="9" t="s">
        <v>4741</v>
      </c>
      <c r="I162" s="9" t="s">
        <v>4725</v>
      </c>
      <c r="J162" s="9" t="s">
        <v>4908</v>
      </c>
      <c r="K162" s="10">
        <v>47090.0</v>
      </c>
      <c r="L162" s="10">
        <v>0.0</v>
      </c>
      <c r="M162" s="9" t="s">
        <v>4908</v>
      </c>
      <c r="N162" s="9" t="s">
        <v>4909</v>
      </c>
      <c r="O162" s="9" t="s">
        <v>4910</v>
      </c>
      <c r="P162" s="10">
        <v>40.615588</v>
      </c>
      <c r="Q162" s="10">
        <v>-74.092913</v>
      </c>
      <c r="R162" s="9" t="s">
        <v>104</v>
      </c>
      <c r="S162" s="9" t="s">
        <v>4512</v>
      </c>
      <c r="T162" s="9" t="s">
        <v>4911</v>
      </c>
      <c r="U162" s="9" t="s">
        <v>4729</v>
      </c>
      <c r="V162" s="10">
        <v>6.0</v>
      </c>
      <c r="W162" s="11">
        <f t="shared" si="2"/>
        <v>0.01435406699</v>
      </c>
      <c r="X162" s="10">
        <v>1.0</v>
      </c>
    </row>
    <row r="163">
      <c r="A163" s="10">
        <v>691.0</v>
      </c>
      <c r="B163" s="10">
        <v>193654.0</v>
      </c>
      <c r="C163" s="9" t="s">
        <v>4912</v>
      </c>
      <c r="D163" s="9" t="s">
        <v>4512</v>
      </c>
      <c r="E163" s="10">
        <v>1763.0</v>
      </c>
      <c r="F163" s="9" t="s">
        <v>4744</v>
      </c>
      <c r="G163" s="10">
        <f t="shared" si="1"/>
        <v>15000</v>
      </c>
      <c r="H163" s="9" t="s">
        <v>4735</v>
      </c>
      <c r="I163" s="9" t="s">
        <v>4772</v>
      </c>
      <c r="J163" s="9" t="s">
        <v>4912</v>
      </c>
      <c r="K163" s="10">
        <v>49133.0</v>
      </c>
      <c r="L163" s="10">
        <v>0.0</v>
      </c>
      <c r="M163" s="9" t="s">
        <v>4912</v>
      </c>
      <c r="N163" s="9" t="s">
        <v>4512</v>
      </c>
      <c r="O163" s="9" t="s">
        <v>4910</v>
      </c>
      <c r="P163" s="10">
        <v>40.735508</v>
      </c>
      <c r="Q163" s="10">
        <v>-73.997114</v>
      </c>
      <c r="R163" s="9" t="s">
        <v>104</v>
      </c>
      <c r="S163" s="9" t="s">
        <v>4512</v>
      </c>
      <c r="T163" s="9" t="s">
        <v>4911</v>
      </c>
      <c r="U163" s="9" t="s">
        <v>4729</v>
      </c>
      <c r="V163" s="10">
        <v>19.0</v>
      </c>
      <c r="W163" s="11">
        <f t="shared" si="2"/>
        <v>0.01077708452</v>
      </c>
      <c r="X163" s="10">
        <v>1.0</v>
      </c>
    </row>
    <row r="164">
      <c r="A164" s="10">
        <v>756.0</v>
      </c>
      <c r="B164" s="10">
        <v>196219.0</v>
      </c>
      <c r="C164" s="9" t="s">
        <v>4913</v>
      </c>
      <c r="D164" s="9" t="s">
        <v>4512</v>
      </c>
      <c r="E164" s="10">
        <v>883.0</v>
      </c>
      <c r="F164" s="9" t="s">
        <v>4723</v>
      </c>
      <c r="G164" s="10">
        <f t="shared" si="1"/>
        <v>3000</v>
      </c>
      <c r="H164" s="9" t="s">
        <v>4741</v>
      </c>
      <c r="I164" s="9" t="s">
        <v>4751</v>
      </c>
      <c r="J164" s="9" t="s">
        <v>4913</v>
      </c>
      <c r="K164" s="10">
        <v>18478.0</v>
      </c>
      <c r="L164" s="10">
        <v>9780.0</v>
      </c>
      <c r="M164" s="9" t="s">
        <v>4913</v>
      </c>
      <c r="N164" s="9" t="s">
        <v>4914</v>
      </c>
      <c r="O164" s="9" t="s">
        <v>4910</v>
      </c>
      <c r="P164" s="10">
        <v>41.047223</v>
      </c>
      <c r="Q164" s="10">
        <v>-73.701955</v>
      </c>
      <c r="R164" s="9" t="s">
        <v>104</v>
      </c>
      <c r="S164" s="9" t="s">
        <v>4512</v>
      </c>
      <c r="T164" s="9" t="s">
        <v>4911</v>
      </c>
      <c r="U164" s="9" t="s">
        <v>4729</v>
      </c>
      <c r="V164" s="10">
        <v>2.0</v>
      </c>
      <c r="W164" s="11">
        <f t="shared" si="2"/>
        <v>0.002265005663</v>
      </c>
      <c r="X164" s="10">
        <v>1.0</v>
      </c>
    </row>
    <row r="165">
      <c r="A165" s="10">
        <v>740.0</v>
      </c>
      <c r="B165" s="10">
        <v>196097.0</v>
      </c>
      <c r="C165" s="9" t="s">
        <v>4915</v>
      </c>
      <c r="D165" s="9" t="s">
        <v>4512</v>
      </c>
      <c r="E165" s="10">
        <v>3375.0</v>
      </c>
      <c r="F165" s="9" t="s">
        <v>4734</v>
      </c>
      <c r="G165" s="10">
        <f t="shared" si="1"/>
        <v>20000</v>
      </c>
      <c r="H165" s="9" t="s">
        <v>4735</v>
      </c>
      <c r="I165" s="9" t="s">
        <v>4738</v>
      </c>
      <c r="J165" s="9" t="s">
        <v>4915</v>
      </c>
      <c r="K165" s="10">
        <v>27295.0</v>
      </c>
      <c r="L165" s="10">
        <v>17670.0</v>
      </c>
      <c r="M165" s="9" t="s">
        <v>4915</v>
      </c>
      <c r="N165" s="9" t="s">
        <v>4916</v>
      </c>
      <c r="O165" s="9" t="s">
        <v>4910</v>
      </c>
      <c r="P165" s="10">
        <v>40.91476</v>
      </c>
      <c r="Q165" s="10">
        <v>-73.12046</v>
      </c>
      <c r="R165" s="9" t="s">
        <v>104</v>
      </c>
      <c r="S165" s="9" t="s">
        <v>4512</v>
      </c>
      <c r="T165" s="9" t="s">
        <v>4911</v>
      </c>
      <c r="U165" s="9" t="s">
        <v>4729</v>
      </c>
      <c r="V165" s="10">
        <v>5.0</v>
      </c>
      <c r="W165" s="11">
        <f t="shared" si="2"/>
        <v>0.001481481481</v>
      </c>
      <c r="X165" s="10">
        <v>1.0</v>
      </c>
    </row>
    <row r="166">
      <c r="A166" s="10">
        <v>717.0</v>
      </c>
      <c r="B166" s="10">
        <v>195243.0</v>
      </c>
      <c r="C166" s="9" t="s">
        <v>4917</v>
      </c>
      <c r="D166" s="9" t="s">
        <v>4512</v>
      </c>
      <c r="E166" s="10">
        <v>270.0</v>
      </c>
      <c r="F166" s="9" t="s">
        <v>4723</v>
      </c>
      <c r="G166" s="10">
        <f t="shared" si="1"/>
        <v>3000</v>
      </c>
      <c r="H166" s="9" t="s">
        <v>4731</v>
      </c>
      <c r="I166" s="9" t="s">
        <v>4725</v>
      </c>
      <c r="J166" s="9" t="s">
        <v>4917</v>
      </c>
      <c r="K166" s="10">
        <v>31950.0</v>
      </c>
      <c r="L166" s="10">
        <v>0.0</v>
      </c>
      <c r="M166" s="9" t="s">
        <v>4917</v>
      </c>
      <c r="N166" s="9" t="s">
        <v>4918</v>
      </c>
      <c r="O166" s="9" t="s">
        <v>4910</v>
      </c>
      <c r="P166" s="10">
        <v>41.041576</v>
      </c>
      <c r="Q166" s="10">
        <v>-73.936799</v>
      </c>
      <c r="R166" s="9" t="s">
        <v>104</v>
      </c>
      <c r="S166" s="9" t="s">
        <v>4512</v>
      </c>
      <c r="T166" s="9" t="s">
        <v>4911</v>
      </c>
      <c r="U166" s="9" t="s">
        <v>4729</v>
      </c>
      <c r="V166" s="10">
        <v>1.0</v>
      </c>
      <c r="W166" s="11">
        <f t="shared" si="2"/>
        <v>0.003703703704</v>
      </c>
      <c r="X166" s="10">
        <v>1.0</v>
      </c>
    </row>
    <row r="167">
      <c r="A167" s="10">
        <v>726.0</v>
      </c>
      <c r="B167" s="10">
        <v>195809.0</v>
      </c>
      <c r="C167" s="9" t="s">
        <v>4919</v>
      </c>
      <c r="D167" s="9" t="s">
        <v>4512</v>
      </c>
      <c r="E167" s="10">
        <v>3101.0</v>
      </c>
      <c r="F167" s="9" t="s">
        <v>4734</v>
      </c>
      <c r="G167" s="10">
        <f t="shared" si="1"/>
        <v>20000</v>
      </c>
      <c r="H167" s="9" t="s">
        <v>4745</v>
      </c>
      <c r="I167" s="9" t="s">
        <v>4736</v>
      </c>
      <c r="J167" s="9" t="s">
        <v>4919</v>
      </c>
      <c r="K167" s="10">
        <v>41350.0</v>
      </c>
      <c r="L167" s="10">
        <v>0.0</v>
      </c>
      <c r="M167" s="9" t="s">
        <v>4920</v>
      </c>
      <c r="N167" s="9" t="s">
        <v>4921</v>
      </c>
      <c r="O167" s="9" t="s">
        <v>4910</v>
      </c>
      <c r="P167" s="10">
        <v>40.722523</v>
      </c>
      <c r="Q167" s="10">
        <v>-73.796104</v>
      </c>
      <c r="R167" s="9" t="s">
        <v>104</v>
      </c>
      <c r="S167" s="9" t="s">
        <v>4512</v>
      </c>
      <c r="T167" s="9" t="s">
        <v>4911</v>
      </c>
      <c r="U167" s="9" t="s">
        <v>4729</v>
      </c>
      <c r="V167" s="10">
        <v>6.0</v>
      </c>
      <c r="W167" s="11">
        <f t="shared" si="2"/>
        <v>0.001934859723</v>
      </c>
      <c r="X167" s="10">
        <v>1.0</v>
      </c>
    </row>
    <row r="168">
      <c r="A168" s="10">
        <v>771.0</v>
      </c>
      <c r="B168" s="10">
        <v>197151.0</v>
      </c>
      <c r="C168" s="9" t="s">
        <v>4922</v>
      </c>
      <c r="D168" s="9" t="s">
        <v>4512</v>
      </c>
      <c r="E168" s="10">
        <v>882.0</v>
      </c>
      <c r="F168" s="9" t="s">
        <v>4723</v>
      </c>
      <c r="G168" s="10">
        <f t="shared" si="1"/>
        <v>3000</v>
      </c>
      <c r="H168" s="9" t="s">
        <v>4741</v>
      </c>
      <c r="I168" s="9" t="s">
        <v>4772</v>
      </c>
      <c r="J168" s="9" t="s">
        <v>4922</v>
      </c>
      <c r="K168" s="10">
        <v>39900.0</v>
      </c>
      <c r="L168" s="10">
        <v>0.0</v>
      </c>
      <c r="M168" s="9" t="s">
        <v>4922</v>
      </c>
      <c r="N168" s="9" t="s">
        <v>4512</v>
      </c>
      <c r="O168" s="9" t="s">
        <v>4910</v>
      </c>
      <c r="P168" s="10">
        <v>40.738809</v>
      </c>
      <c r="Q168" s="10">
        <v>-73.982359</v>
      </c>
      <c r="R168" s="9" t="s">
        <v>104</v>
      </c>
      <c r="S168" s="9" t="s">
        <v>4512</v>
      </c>
      <c r="T168" s="9" t="s">
        <v>4911</v>
      </c>
      <c r="U168" s="9" t="s">
        <v>4729</v>
      </c>
      <c r="V168" s="10">
        <v>6.0</v>
      </c>
      <c r="W168" s="11">
        <f t="shared" si="2"/>
        <v>0.006802721088</v>
      </c>
      <c r="X168" s="10">
        <v>1.0</v>
      </c>
    </row>
    <row r="169">
      <c r="A169" s="10">
        <v>719.0</v>
      </c>
      <c r="B169" s="10">
        <v>195304.0</v>
      </c>
      <c r="C169" s="9" t="s">
        <v>4923</v>
      </c>
      <c r="D169" s="9" t="s">
        <v>4512</v>
      </c>
      <c r="E169" s="10">
        <v>425.0</v>
      </c>
      <c r="F169" s="9" t="s">
        <v>4723</v>
      </c>
      <c r="G169" s="10">
        <f t="shared" si="1"/>
        <v>3000</v>
      </c>
      <c r="H169" s="9" t="s">
        <v>4745</v>
      </c>
      <c r="I169" s="9" t="s">
        <v>4725</v>
      </c>
      <c r="J169" s="9" t="s">
        <v>4923</v>
      </c>
      <c r="K169" s="10">
        <v>55900.0</v>
      </c>
      <c r="L169" s="10">
        <v>0.0</v>
      </c>
      <c r="M169" s="9" t="s">
        <v>4923</v>
      </c>
      <c r="N169" s="9" t="s">
        <v>4924</v>
      </c>
      <c r="O169" s="9" t="s">
        <v>4910</v>
      </c>
      <c r="P169" s="10">
        <v>40.9355</v>
      </c>
      <c r="Q169" s="10">
        <v>-73.843727</v>
      </c>
      <c r="R169" s="9" t="s">
        <v>104</v>
      </c>
      <c r="S169" s="9" t="s">
        <v>4512</v>
      </c>
      <c r="T169" s="9" t="s">
        <v>4911</v>
      </c>
      <c r="U169" s="9" t="s">
        <v>4729</v>
      </c>
      <c r="V169" s="10">
        <v>8.0</v>
      </c>
      <c r="W169" s="11">
        <f t="shared" si="2"/>
        <v>0.01882352941</v>
      </c>
      <c r="X169" s="10">
        <v>1.0</v>
      </c>
    </row>
    <row r="170">
      <c r="A170" s="10">
        <v>701.0</v>
      </c>
      <c r="B170" s="10">
        <v>194578.0</v>
      </c>
      <c r="C170" s="9" t="s">
        <v>4925</v>
      </c>
      <c r="D170" s="9" t="s">
        <v>4512</v>
      </c>
      <c r="E170" s="10">
        <v>846.0</v>
      </c>
      <c r="F170" s="9" t="s">
        <v>4750</v>
      </c>
      <c r="G170" s="10">
        <f t="shared" si="1"/>
        <v>7500</v>
      </c>
      <c r="H170" s="9" t="s">
        <v>4745</v>
      </c>
      <c r="I170" s="9" t="s">
        <v>4751</v>
      </c>
      <c r="J170" s="9" t="s">
        <v>4925</v>
      </c>
      <c r="K170" s="10">
        <v>51870.0</v>
      </c>
      <c r="L170" s="10">
        <v>0.0</v>
      </c>
      <c r="M170" s="9" t="s">
        <v>4925</v>
      </c>
      <c r="N170" s="9" t="s">
        <v>4926</v>
      </c>
      <c r="O170" s="9" t="s">
        <v>4910</v>
      </c>
      <c r="P170" s="10">
        <v>40.691297</v>
      </c>
      <c r="Q170" s="10">
        <v>-73.96431</v>
      </c>
      <c r="R170" s="9" t="s">
        <v>104</v>
      </c>
      <c r="S170" s="9" t="s">
        <v>4512</v>
      </c>
      <c r="T170" s="9" t="s">
        <v>4911</v>
      </c>
      <c r="U170" s="9" t="s">
        <v>4729</v>
      </c>
      <c r="V170" s="10">
        <v>8.0</v>
      </c>
      <c r="W170" s="11">
        <f t="shared" si="2"/>
        <v>0.009456264775</v>
      </c>
      <c r="X170" s="10">
        <v>1.0</v>
      </c>
    </row>
    <row r="171">
      <c r="A171" s="10">
        <v>698.0</v>
      </c>
      <c r="B171" s="10">
        <v>194310.0</v>
      </c>
      <c r="C171" s="9" t="s">
        <v>4927</v>
      </c>
      <c r="D171" s="9" t="s">
        <v>4512</v>
      </c>
      <c r="E171" s="10">
        <v>1976.0</v>
      </c>
      <c r="F171" s="9" t="s">
        <v>4744</v>
      </c>
      <c r="G171" s="10">
        <f t="shared" si="1"/>
        <v>15000</v>
      </c>
      <c r="H171" s="9" t="s">
        <v>4741</v>
      </c>
      <c r="I171" s="9" t="s">
        <v>4736</v>
      </c>
      <c r="J171" s="9" t="s">
        <v>4927</v>
      </c>
      <c r="K171" s="10">
        <v>45280.0</v>
      </c>
      <c r="L171" s="10">
        <v>0.0</v>
      </c>
      <c r="M171" s="9" t="s">
        <v>4927</v>
      </c>
      <c r="N171" s="9" t="s">
        <v>4512</v>
      </c>
      <c r="O171" s="9" t="s">
        <v>4910</v>
      </c>
      <c r="P171" s="10">
        <v>40.711014</v>
      </c>
      <c r="Q171" s="10">
        <v>-74.004719</v>
      </c>
      <c r="R171" s="9" t="s">
        <v>104</v>
      </c>
      <c r="S171" s="9" t="s">
        <v>4512</v>
      </c>
      <c r="T171" s="9" t="s">
        <v>4911</v>
      </c>
      <c r="U171" s="9" t="s">
        <v>4729</v>
      </c>
      <c r="V171" s="10">
        <v>20.0</v>
      </c>
      <c r="W171" s="11">
        <f t="shared" si="2"/>
        <v>0.01012145749</v>
      </c>
      <c r="X171" s="10">
        <v>1.0</v>
      </c>
    </row>
    <row r="172">
      <c r="A172" s="10">
        <v>697.0</v>
      </c>
      <c r="B172" s="10">
        <v>194161.0</v>
      </c>
      <c r="C172" s="9" t="s">
        <v>4928</v>
      </c>
      <c r="D172" s="9" t="s">
        <v>4512</v>
      </c>
      <c r="E172" s="10">
        <v>189.0</v>
      </c>
      <c r="F172" s="9" t="s">
        <v>4723</v>
      </c>
      <c r="G172" s="10">
        <f t="shared" si="1"/>
        <v>3000</v>
      </c>
      <c r="H172" s="9" t="s">
        <v>4731</v>
      </c>
      <c r="I172" s="9" t="s">
        <v>4725</v>
      </c>
      <c r="J172" s="9" t="s">
        <v>4928</v>
      </c>
      <c r="K172" s="10">
        <v>25350.0</v>
      </c>
      <c r="L172" s="10">
        <v>0.0</v>
      </c>
      <c r="M172" s="9" t="s">
        <v>4928</v>
      </c>
      <c r="N172" s="9" t="s">
        <v>4512</v>
      </c>
      <c r="O172" s="9" t="s">
        <v>4910</v>
      </c>
      <c r="P172" s="10">
        <v>40.705798</v>
      </c>
      <c r="Q172" s="10">
        <v>-74.015605</v>
      </c>
      <c r="R172" s="9" t="s">
        <v>104</v>
      </c>
      <c r="S172" s="9" t="s">
        <v>4512</v>
      </c>
      <c r="T172" s="9" t="s">
        <v>4911</v>
      </c>
      <c r="U172" s="9" t="s">
        <v>4729</v>
      </c>
      <c r="V172" s="10">
        <v>2.0</v>
      </c>
      <c r="W172" s="11">
        <f t="shared" si="2"/>
        <v>0.01058201058</v>
      </c>
      <c r="X172" s="10">
        <v>1.0</v>
      </c>
    </row>
    <row r="173">
      <c r="A173" s="10">
        <v>693.0</v>
      </c>
      <c r="B173" s="10">
        <v>193900.0</v>
      </c>
      <c r="C173" s="9" t="s">
        <v>4929</v>
      </c>
      <c r="D173" s="9" t="s">
        <v>4512</v>
      </c>
      <c r="E173" s="10">
        <v>6160.0</v>
      </c>
      <c r="F173" s="9" t="s">
        <v>4734</v>
      </c>
      <c r="G173" s="10">
        <f t="shared" si="1"/>
        <v>20000</v>
      </c>
      <c r="H173" s="9" t="s">
        <v>4745</v>
      </c>
      <c r="I173" s="9" t="s">
        <v>4738</v>
      </c>
      <c r="J173" s="9" t="s">
        <v>4929</v>
      </c>
      <c r="K173" s="10">
        <v>51828.0</v>
      </c>
      <c r="L173" s="10">
        <v>0.0</v>
      </c>
      <c r="M173" s="9" t="s">
        <v>4929</v>
      </c>
      <c r="N173" s="9" t="s">
        <v>4512</v>
      </c>
      <c r="O173" s="9" t="s">
        <v>4910</v>
      </c>
      <c r="P173" s="10">
        <v>40.729452</v>
      </c>
      <c r="Q173" s="10">
        <v>-73.997264</v>
      </c>
      <c r="R173" s="9" t="s">
        <v>104</v>
      </c>
      <c r="S173" s="9" t="s">
        <v>4512</v>
      </c>
      <c r="T173" s="9" t="s">
        <v>4911</v>
      </c>
      <c r="U173" s="9" t="s">
        <v>4729</v>
      </c>
      <c r="V173" s="10">
        <v>62.0</v>
      </c>
      <c r="W173" s="11">
        <f t="shared" si="2"/>
        <v>0.01006493506</v>
      </c>
      <c r="X173" s="10">
        <v>1.0</v>
      </c>
    </row>
    <row r="174">
      <c r="A174" s="10">
        <v>683.0</v>
      </c>
      <c r="B174" s="10">
        <v>192864.0</v>
      </c>
      <c r="C174" s="9" t="s">
        <v>4930</v>
      </c>
      <c r="D174" s="9" t="s">
        <v>4512</v>
      </c>
      <c r="E174" s="10">
        <v>471.0</v>
      </c>
      <c r="F174" s="9" t="s">
        <v>4723</v>
      </c>
      <c r="G174" s="10">
        <f t="shared" si="1"/>
        <v>3000</v>
      </c>
      <c r="H174" s="9" t="s">
        <v>4724</v>
      </c>
      <c r="I174" s="9" t="s">
        <v>4766</v>
      </c>
      <c r="J174" s="9" t="s">
        <v>4930</v>
      </c>
      <c r="K174" s="10">
        <v>33778.0</v>
      </c>
      <c r="L174" s="10">
        <v>0.0</v>
      </c>
      <c r="M174" s="9" t="s">
        <v>4930</v>
      </c>
      <c r="N174" s="9" t="s">
        <v>4512</v>
      </c>
      <c r="O174" s="9" t="s">
        <v>4910</v>
      </c>
      <c r="P174" s="10">
        <v>40.768787</v>
      </c>
      <c r="Q174" s="10">
        <v>-73.959767</v>
      </c>
      <c r="R174" s="9" t="s">
        <v>104</v>
      </c>
      <c r="S174" s="9" t="s">
        <v>4512</v>
      </c>
      <c r="T174" s="9" t="s">
        <v>4911</v>
      </c>
      <c r="U174" s="9" t="s">
        <v>4729</v>
      </c>
      <c r="V174" s="10">
        <v>15.0</v>
      </c>
      <c r="W174" s="11">
        <f t="shared" si="2"/>
        <v>0.03184713376</v>
      </c>
      <c r="X174" s="10">
        <v>1.0</v>
      </c>
    </row>
    <row r="175">
      <c r="A175" s="10">
        <v>679.0</v>
      </c>
      <c r="B175" s="10">
        <v>192712.0</v>
      </c>
      <c r="C175" s="9" t="s">
        <v>4931</v>
      </c>
      <c r="D175" s="9" t="s">
        <v>4512</v>
      </c>
      <c r="E175" s="10">
        <v>140.0</v>
      </c>
      <c r="F175" s="9" t="s">
        <v>4723</v>
      </c>
      <c r="G175" s="10">
        <f t="shared" si="1"/>
        <v>3000</v>
      </c>
      <c r="H175" s="9" t="s">
        <v>4745</v>
      </c>
      <c r="I175" s="9" t="s">
        <v>4725</v>
      </c>
      <c r="J175" s="9" t="s">
        <v>4931</v>
      </c>
      <c r="K175" s="10">
        <v>47300.0</v>
      </c>
      <c r="L175" s="10">
        <v>0.0</v>
      </c>
      <c r="M175" s="9" t="s">
        <v>4931</v>
      </c>
      <c r="N175" s="9" t="s">
        <v>4512</v>
      </c>
      <c r="O175" s="9" t="s">
        <v>4910</v>
      </c>
      <c r="P175" s="10">
        <v>40.812312</v>
      </c>
      <c r="Q175" s="10">
        <v>-73.961334</v>
      </c>
      <c r="R175" s="9" t="s">
        <v>104</v>
      </c>
      <c r="S175" s="9" t="s">
        <v>4512</v>
      </c>
      <c r="T175" s="9" t="s">
        <v>4911</v>
      </c>
      <c r="U175" s="9" t="s">
        <v>4729</v>
      </c>
      <c r="V175" s="10">
        <v>3.0</v>
      </c>
      <c r="W175" s="11">
        <f t="shared" si="2"/>
        <v>0.02142857143</v>
      </c>
      <c r="X175" s="10">
        <v>1.0</v>
      </c>
    </row>
    <row r="176">
      <c r="A176" s="10">
        <v>676.0</v>
      </c>
      <c r="B176" s="10">
        <v>192703.0</v>
      </c>
      <c r="C176" s="9" t="s">
        <v>4932</v>
      </c>
      <c r="D176" s="9" t="s">
        <v>4512</v>
      </c>
      <c r="E176" s="10">
        <v>813.0</v>
      </c>
      <c r="F176" s="9" t="s">
        <v>4723</v>
      </c>
      <c r="G176" s="10">
        <f t="shared" si="1"/>
        <v>3000</v>
      </c>
      <c r="H176" s="9" t="s">
        <v>4724</v>
      </c>
      <c r="I176" s="9" t="s">
        <v>4751</v>
      </c>
      <c r="J176" s="9" t="s">
        <v>4932</v>
      </c>
      <c r="K176" s="10">
        <v>42608.0</v>
      </c>
      <c r="L176" s="10">
        <v>0.0</v>
      </c>
      <c r="M176" s="9" t="s">
        <v>4932</v>
      </c>
      <c r="N176" s="9" t="s">
        <v>4933</v>
      </c>
      <c r="O176" s="9" t="s">
        <v>4910</v>
      </c>
      <c r="P176" s="10">
        <v>40.889756</v>
      </c>
      <c r="Q176" s="10">
        <v>-73.901893</v>
      </c>
      <c r="R176" s="9" t="s">
        <v>104</v>
      </c>
      <c r="S176" s="9" t="s">
        <v>4512</v>
      </c>
      <c r="T176" s="9" t="s">
        <v>4911</v>
      </c>
      <c r="U176" s="9" t="s">
        <v>4729</v>
      </c>
      <c r="V176" s="10">
        <v>4.0</v>
      </c>
      <c r="W176" s="11">
        <f t="shared" si="2"/>
        <v>0.0049200492</v>
      </c>
      <c r="X176" s="10">
        <v>1.0</v>
      </c>
    </row>
    <row r="177">
      <c r="A177" s="10">
        <v>674.0</v>
      </c>
      <c r="B177" s="10">
        <v>192271.0</v>
      </c>
      <c r="C177" s="9" t="s">
        <v>4934</v>
      </c>
      <c r="D177" s="9" t="s">
        <v>4512</v>
      </c>
      <c r="E177" s="10">
        <v>289.0</v>
      </c>
      <c r="F177" s="9" t="s">
        <v>4723</v>
      </c>
      <c r="G177" s="10">
        <f t="shared" si="1"/>
        <v>3000</v>
      </c>
      <c r="H177" s="9" t="s">
        <v>4731</v>
      </c>
      <c r="I177" s="9" t="s">
        <v>4766</v>
      </c>
      <c r="J177" s="9" t="s">
        <v>4934</v>
      </c>
      <c r="K177" s="10">
        <v>27030.0</v>
      </c>
      <c r="L177" s="10">
        <v>0.0</v>
      </c>
      <c r="M177" s="9" t="s">
        <v>4934</v>
      </c>
      <c r="N177" s="9" t="s">
        <v>4512</v>
      </c>
      <c r="O177" s="9" t="s">
        <v>4910</v>
      </c>
      <c r="P177" s="10">
        <v>40.759865</v>
      </c>
      <c r="Q177" s="10">
        <v>-73.975054</v>
      </c>
      <c r="R177" s="9" t="s">
        <v>104</v>
      </c>
      <c r="S177" s="9" t="s">
        <v>4512</v>
      </c>
      <c r="T177" s="9" t="s">
        <v>4911</v>
      </c>
      <c r="U177" s="9" t="s">
        <v>4729</v>
      </c>
      <c r="V177" s="10">
        <v>2.0</v>
      </c>
      <c r="W177" s="11">
        <f t="shared" si="2"/>
        <v>0.006920415225</v>
      </c>
      <c r="X177" s="10">
        <v>1.0</v>
      </c>
    </row>
    <row r="178">
      <c r="A178" s="10">
        <v>668.0</v>
      </c>
      <c r="B178" s="10">
        <v>191931.0</v>
      </c>
      <c r="C178" s="9" t="s">
        <v>4935</v>
      </c>
      <c r="D178" s="9" t="s">
        <v>4512</v>
      </c>
      <c r="E178" s="10">
        <v>852.0</v>
      </c>
      <c r="F178" s="9" t="s">
        <v>4723</v>
      </c>
      <c r="G178" s="10">
        <f t="shared" si="1"/>
        <v>3000</v>
      </c>
      <c r="H178" s="9" t="s">
        <v>4724</v>
      </c>
      <c r="I178" s="9" t="s">
        <v>4751</v>
      </c>
      <c r="J178" s="9" t="s">
        <v>4935</v>
      </c>
      <c r="K178" s="10">
        <v>38812.0</v>
      </c>
      <c r="L178" s="10">
        <v>0.0</v>
      </c>
      <c r="M178" s="9" t="s">
        <v>4935</v>
      </c>
      <c r="N178" s="9" t="s">
        <v>4936</v>
      </c>
      <c r="O178" s="9" t="s">
        <v>4910</v>
      </c>
      <c r="P178" s="10">
        <v>40.925725</v>
      </c>
      <c r="Q178" s="10">
        <v>-73.788046</v>
      </c>
      <c r="R178" s="9" t="s">
        <v>104</v>
      </c>
      <c r="S178" s="9" t="s">
        <v>4512</v>
      </c>
      <c r="T178" s="9" t="s">
        <v>4911</v>
      </c>
      <c r="U178" s="9" t="s">
        <v>4729</v>
      </c>
      <c r="V178" s="10">
        <v>1.0</v>
      </c>
      <c r="W178" s="11">
        <f t="shared" si="2"/>
        <v>0.00117370892</v>
      </c>
      <c r="X178" s="10">
        <v>1.0</v>
      </c>
    </row>
    <row r="179">
      <c r="A179" s="10">
        <v>665.0</v>
      </c>
      <c r="B179" s="10">
        <v>191649.0</v>
      </c>
      <c r="C179" s="9" t="s">
        <v>4937</v>
      </c>
      <c r="D179" s="9" t="s">
        <v>4512</v>
      </c>
      <c r="E179" s="10">
        <v>1552.0</v>
      </c>
      <c r="F179" s="9" t="s">
        <v>4744</v>
      </c>
      <c r="G179" s="10">
        <f t="shared" si="1"/>
        <v>15000</v>
      </c>
      <c r="H179" s="9" t="s">
        <v>4745</v>
      </c>
      <c r="I179" s="9" t="s">
        <v>4738</v>
      </c>
      <c r="J179" s="9" t="s">
        <v>4937</v>
      </c>
      <c r="K179" s="10">
        <v>45700.0</v>
      </c>
      <c r="L179" s="10">
        <v>0.0</v>
      </c>
      <c r="M179" s="9" t="s">
        <v>4937</v>
      </c>
      <c r="N179" s="9" t="s">
        <v>4938</v>
      </c>
      <c r="O179" s="9" t="s">
        <v>4910</v>
      </c>
      <c r="P179" s="10">
        <v>40.715959</v>
      </c>
      <c r="Q179" s="10">
        <v>-73.60078</v>
      </c>
      <c r="R179" s="9" t="s">
        <v>104</v>
      </c>
      <c r="S179" s="9" t="s">
        <v>4512</v>
      </c>
      <c r="T179" s="9" t="s">
        <v>4911</v>
      </c>
      <c r="U179" s="9" t="s">
        <v>4729</v>
      </c>
      <c r="V179" s="10">
        <v>6.0</v>
      </c>
      <c r="W179" s="11">
        <f t="shared" si="2"/>
        <v>0.003865979381</v>
      </c>
      <c r="X179" s="10">
        <v>1.0</v>
      </c>
    </row>
    <row r="180">
      <c r="A180" s="10">
        <v>657.0</v>
      </c>
      <c r="B180" s="10">
        <v>191241.0</v>
      </c>
      <c r="C180" s="9" t="s">
        <v>4939</v>
      </c>
      <c r="D180" s="9" t="s">
        <v>4512</v>
      </c>
      <c r="E180" s="10">
        <v>2285.0</v>
      </c>
      <c r="F180" s="9" t="s">
        <v>4744</v>
      </c>
      <c r="G180" s="10">
        <f t="shared" si="1"/>
        <v>15000</v>
      </c>
      <c r="H180" s="9" t="s">
        <v>4745</v>
      </c>
      <c r="I180" s="9" t="s">
        <v>4736</v>
      </c>
      <c r="J180" s="9" t="s">
        <v>4939</v>
      </c>
      <c r="K180" s="10">
        <v>52299.0</v>
      </c>
      <c r="L180" s="10">
        <v>0.0</v>
      </c>
      <c r="M180" s="9" t="s">
        <v>4939</v>
      </c>
      <c r="N180" s="9" t="s">
        <v>4940</v>
      </c>
      <c r="O180" s="9" t="s">
        <v>4910</v>
      </c>
      <c r="P180" s="10">
        <v>40.859354</v>
      </c>
      <c r="Q180" s="10">
        <v>-73.882705</v>
      </c>
      <c r="R180" s="9" t="s">
        <v>104</v>
      </c>
      <c r="S180" s="9" t="s">
        <v>4512</v>
      </c>
      <c r="T180" s="9" t="s">
        <v>4911</v>
      </c>
      <c r="U180" s="9" t="s">
        <v>4729</v>
      </c>
      <c r="V180" s="10">
        <v>6.0</v>
      </c>
      <c r="W180" s="11">
        <f t="shared" si="2"/>
        <v>0.002625820569</v>
      </c>
      <c r="X180" s="10">
        <v>1.0</v>
      </c>
    </row>
    <row r="181">
      <c r="A181" s="10">
        <v>656.0</v>
      </c>
      <c r="B181" s="10">
        <v>191126.0</v>
      </c>
      <c r="C181" s="9" t="s">
        <v>4941</v>
      </c>
      <c r="D181" s="9" t="s">
        <v>4512</v>
      </c>
      <c r="E181" s="10">
        <v>1325.0</v>
      </c>
      <c r="F181" s="9" t="s">
        <v>4750</v>
      </c>
      <c r="G181" s="10">
        <f t="shared" si="1"/>
        <v>7500</v>
      </c>
      <c r="H181" s="9" t="s">
        <v>4735</v>
      </c>
      <c r="I181" s="9" t="s">
        <v>4772</v>
      </c>
      <c r="J181" s="9" t="s">
        <v>4941</v>
      </c>
      <c r="K181" s="10">
        <v>21642.0</v>
      </c>
      <c r="L181" s="10">
        <v>13922.0</v>
      </c>
      <c r="M181" s="9" t="s">
        <v>4941</v>
      </c>
      <c r="N181" s="9" t="s">
        <v>4512</v>
      </c>
      <c r="O181" s="9" t="s">
        <v>4910</v>
      </c>
      <c r="P181" s="10">
        <v>40.74731</v>
      </c>
      <c r="Q181" s="10">
        <v>-73.994781</v>
      </c>
      <c r="R181" s="9" t="s">
        <v>104</v>
      </c>
      <c r="S181" s="9" t="s">
        <v>4512</v>
      </c>
      <c r="T181" s="9" t="s">
        <v>4911</v>
      </c>
      <c r="U181" s="9" t="s">
        <v>4729</v>
      </c>
      <c r="V181" s="10">
        <v>12.0</v>
      </c>
      <c r="W181" s="11">
        <f t="shared" si="2"/>
        <v>0.009056603774</v>
      </c>
      <c r="X181" s="10">
        <v>1.0</v>
      </c>
    </row>
    <row r="182">
      <c r="A182" s="10">
        <v>647.0</v>
      </c>
      <c r="B182" s="10">
        <v>190150.0</v>
      </c>
      <c r="C182" s="9" t="s">
        <v>4942</v>
      </c>
      <c r="D182" s="9" t="s">
        <v>4512</v>
      </c>
      <c r="E182" s="10">
        <v>1447.0</v>
      </c>
      <c r="F182" s="9" t="s">
        <v>4734</v>
      </c>
      <c r="G182" s="10">
        <f t="shared" si="1"/>
        <v>20000</v>
      </c>
      <c r="H182" s="9" t="s">
        <v>4735</v>
      </c>
      <c r="I182" s="9" t="s">
        <v>4738</v>
      </c>
      <c r="J182" s="9" t="s">
        <v>4942</v>
      </c>
      <c r="K182" s="10">
        <v>53425.0</v>
      </c>
      <c r="L182" s="10">
        <v>0.0</v>
      </c>
      <c r="M182" s="9" t="s">
        <v>4942</v>
      </c>
      <c r="N182" s="9" t="s">
        <v>4512</v>
      </c>
      <c r="O182" s="9" t="s">
        <v>4910</v>
      </c>
      <c r="P182" s="10">
        <v>40.808286</v>
      </c>
      <c r="Q182" s="10">
        <v>-73.961885</v>
      </c>
      <c r="R182" s="9" t="s">
        <v>104</v>
      </c>
      <c r="S182" s="9" t="s">
        <v>4512</v>
      </c>
      <c r="T182" s="9" t="s">
        <v>4911</v>
      </c>
      <c r="U182" s="9" t="s">
        <v>4729</v>
      </c>
      <c r="V182" s="10">
        <v>14.0</v>
      </c>
      <c r="W182" s="11">
        <f t="shared" si="2"/>
        <v>0.009675190048</v>
      </c>
      <c r="X182" s="10">
        <v>1.0</v>
      </c>
    </row>
    <row r="183">
      <c r="A183" s="10">
        <v>639.0</v>
      </c>
      <c r="B183" s="10">
        <v>189097.0</v>
      </c>
      <c r="C183" s="9" t="s">
        <v>4943</v>
      </c>
      <c r="D183" s="9" t="s">
        <v>4512</v>
      </c>
      <c r="E183" s="10">
        <v>602.0</v>
      </c>
      <c r="F183" s="9" t="s">
        <v>4723</v>
      </c>
      <c r="G183" s="10">
        <f t="shared" si="1"/>
        <v>3000</v>
      </c>
      <c r="H183" s="9" t="s">
        <v>4745</v>
      </c>
      <c r="I183" s="9" t="s">
        <v>4725</v>
      </c>
      <c r="J183" s="9" t="s">
        <v>4943</v>
      </c>
      <c r="K183" s="10">
        <v>55032.0</v>
      </c>
      <c r="L183" s="10">
        <v>0.0</v>
      </c>
      <c r="M183" s="9" t="s">
        <v>4943</v>
      </c>
      <c r="N183" s="9" t="s">
        <v>4512</v>
      </c>
      <c r="O183" s="9" t="s">
        <v>4910</v>
      </c>
      <c r="P183" s="10">
        <v>40.810098</v>
      </c>
      <c r="Q183" s="10">
        <v>-73.963346</v>
      </c>
      <c r="R183" s="9" t="s">
        <v>104</v>
      </c>
      <c r="S183" s="9" t="s">
        <v>4512</v>
      </c>
      <c r="T183" s="9" t="s">
        <v>4911</v>
      </c>
      <c r="U183" s="9" t="s">
        <v>4729</v>
      </c>
      <c r="V183" s="10">
        <v>5.0</v>
      </c>
      <c r="W183" s="11">
        <f t="shared" si="2"/>
        <v>0.008305647841</v>
      </c>
      <c r="X183" s="10">
        <v>1.0</v>
      </c>
    </row>
    <row r="184">
      <c r="A184" s="10">
        <v>636.0</v>
      </c>
      <c r="B184" s="10">
        <v>188854.0</v>
      </c>
      <c r="C184" s="9" t="s">
        <v>4944</v>
      </c>
      <c r="D184" s="9" t="s">
        <v>4512</v>
      </c>
      <c r="E184" s="10">
        <v>545.0</v>
      </c>
      <c r="F184" s="9" t="s">
        <v>4723</v>
      </c>
      <c r="G184" s="10">
        <f t="shared" si="1"/>
        <v>3000</v>
      </c>
      <c r="H184" s="9" t="s">
        <v>4745</v>
      </c>
      <c r="I184" s="9" t="s">
        <v>4725</v>
      </c>
      <c r="J184" s="9" t="s">
        <v>4944</v>
      </c>
      <c r="K184" s="10">
        <v>38900.0</v>
      </c>
      <c r="L184" s="10">
        <v>0.0</v>
      </c>
      <c r="M184" s="9" t="s">
        <v>4944</v>
      </c>
      <c r="N184" s="9" t="s">
        <v>4512</v>
      </c>
      <c r="O184" s="9" t="s">
        <v>4910</v>
      </c>
      <c r="P184" s="10">
        <v>40.772275</v>
      </c>
      <c r="Q184" s="10">
        <v>-73.987549</v>
      </c>
      <c r="R184" s="9" t="s">
        <v>104</v>
      </c>
      <c r="S184" s="9" t="s">
        <v>4512</v>
      </c>
      <c r="T184" s="9" t="s">
        <v>4911</v>
      </c>
      <c r="U184" s="9" t="s">
        <v>4729</v>
      </c>
      <c r="V184" s="10">
        <v>14.0</v>
      </c>
      <c r="W184" s="11">
        <f t="shared" si="2"/>
        <v>0.02568807339</v>
      </c>
      <c r="X184" s="10">
        <v>1.0</v>
      </c>
    </row>
    <row r="185">
      <c r="A185" s="10">
        <v>835.0</v>
      </c>
      <c r="B185" s="10">
        <v>199643.0</v>
      </c>
      <c r="C185" s="9" t="s">
        <v>4945</v>
      </c>
      <c r="D185" s="9" t="s">
        <v>4911</v>
      </c>
      <c r="E185" s="10">
        <v>390.0</v>
      </c>
      <c r="F185" s="9" t="s">
        <v>4723</v>
      </c>
      <c r="G185" s="10">
        <f t="shared" si="1"/>
        <v>3000</v>
      </c>
      <c r="H185" s="9" t="s">
        <v>4745</v>
      </c>
      <c r="I185" s="9" t="s">
        <v>4725</v>
      </c>
      <c r="J185" s="9" t="s">
        <v>4945</v>
      </c>
      <c r="K185" s="10">
        <v>16480.0</v>
      </c>
      <c r="L185" s="10">
        <v>0.0</v>
      </c>
      <c r="M185" s="9" t="s">
        <v>4945</v>
      </c>
      <c r="N185" s="9" t="s">
        <v>4562</v>
      </c>
      <c r="O185" s="9" t="s">
        <v>4946</v>
      </c>
      <c r="P185" s="10">
        <v>35.771181</v>
      </c>
      <c r="Q185" s="10">
        <v>-78.637693</v>
      </c>
      <c r="R185" s="9" t="s">
        <v>113</v>
      </c>
      <c r="S185" s="9" t="s">
        <v>4911</v>
      </c>
      <c r="T185" s="9" t="s">
        <v>4512</v>
      </c>
      <c r="U185" s="9" t="s">
        <v>4729</v>
      </c>
      <c r="V185" s="10">
        <v>6.0</v>
      </c>
      <c r="W185" s="11">
        <f t="shared" si="2"/>
        <v>0.01538461538</v>
      </c>
      <c r="X185" s="10">
        <v>1.0</v>
      </c>
    </row>
    <row r="186">
      <c r="A186" s="10">
        <v>825.0</v>
      </c>
      <c r="B186" s="10">
        <v>199193.0</v>
      </c>
      <c r="C186" s="9" t="s">
        <v>4947</v>
      </c>
      <c r="D186" s="9" t="s">
        <v>4911</v>
      </c>
      <c r="E186" s="10">
        <v>4939.0</v>
      </c>
      <c r="F186" s="9" t="s">
        <v>4734</v>
      </c>
      <c r="G186" s="10">
        <f t="shared" si="1"/>
        <v>20000</v>
      </c>
      <c r="H186" s="9" t="s">
        <v>4735</v>
      </c>
      <c r="I186" s="9" t="s">
        <v>4736</v>
      </c>
      <c r="J186" s="9" t="s">
        <v>4947</v>
      </c>
      <c r="K186" s="10">
        <v>28444.0</v>
      </c>
      <c r="L186" s="10">
        <v>19343.0</v>
      </c>
      <c r="M186" s="9" t="s">
        <v>4947</v>
      </c>
      <c r="N186" s="9" t="s">
        <v>4562</v>
      </c>
      <c r="O186" s="9" t="s">
        <v>4946</v>
      </c>
      <c r="P186" s="10">
        <v>35.785111</v>
      </c>
      <c r="Q186" s="10">
        <v>-78.674517</v>
      </c>
      <c r="R186" s="9" t="s">
        <v>113</v>
      </c>
      <c r="S186" s="9" t="s">
        <v>4911</v>
      </c>
      <c r="T186" s="9" t="s">
        <v>4512</v>
      </c>
      <c r="U186" s="9" t="s">
        <v>4729</v>
      </c>
      <c r="V186" s="10">
        <v>45.0</v>
      </c>
      <c r="W186" s="11">
        <f t="shared" si="2"/>
        <v>0.009111156104</v>
      </c>
      <c r="X186" s="10">
        <v>1.0</v>
      </c>
    </row>
    <row r="187">
      <c r="A187" s="10">
        <v>809.0</v>
      </c>
      <c r="B187" s="10">
        <v>198950.0</v>
      </c>
      <c r="C187" s="9" t="s">
        <v>4948</v>
      </c>
      <c r="D187" s="9" t="s">
        <v>4911</v>
      </c>
      <c r="E187" s="10">
        <v>401.0</v>
      </c>
      <c r="F187" s="9" t="s">
        <v>4723</v>
      </c>
      <c r="G187" s="10">
        <f t="shared" si="1"/>
        <v>3000</v>
      </c>
      <c r="H187" s="9" t="s">
        <v>4724</v>
      </c>
      <c r="I187" s="9" t="s">
        <v>4725</v>
      </c>
      <c r="J187" s="9" t="s">
        <v>4948</v>
      </c>
      <c r="K187" s="10">
        <v>37176.0</v>
      </c>
      <c r="L187" s="10">
        <v>0.0</v>
      </c>
      <c r="M187" s="9" t="s">
        <v>4948</v>
      </c>
      <c r="N187" s="9" t="s">
        <v>4562</v>
      </c>
      <c r="O187" s="9" t="s">
        <v>4946</v>
      </c>
      <c r="P187" s="10">
        <v>35.799351</v>
      </c>
      <c r="Q187" s="10">
        <v>-78.689995</v>
      </c>
      <c r="R187" s="9" t="s">
        <v>113</v>
      </c>
      <c r="S187" s="9" t="s">
        <v>4911</v>
      </c>
      <c r="T187" s="9" t="s">
        <v>4512</v>
      </c>
      <c r="U187" s="9" t="s">
        <v>4729</v>
      </c>
      <c r="V187" s="10">
        <v>2.0</v>
      </c>
      <c r="W187" s="11">
        <f t="shared" si="2"/>
        <v>0.004987531172</v>
      </c>
      <c r="X187" s="10">
        <v>1.0</v>
      </c>
    </row>
    <row r="188">
      <c r="A188" s="10">
        <v>858.0</v>
      </c>
      <c r="B188" s="10">
        <v>209825.0</v>
      </c>
      <c r="C188" s="9" t="s">
        <v>4949</v>
      </c>
      <c r="D188" s="9" t="s">
        <v>4728</v>
      </c>
      <c r="E188" s="10">
        <v>1003.0</v>
      </c>
      <c r="F188" s="9" t="s">
        <v>4723</v>
      </c>
      <c r="G188" s="10">
        <f t="shared" si="1"/>
        <v>3000</v>
      </c>
      <c r="H188" s="9" t="s">
        <v>4745</v>
      </c>
      <c r="I188" s="9" t="s">
        <v>4751</v>
      </c>
      <c r="J188" s="9" t="s">
        <v>4949</v>
      </c>
      <c r="K188" s="10">
        <v>45904.0</v>
      </c>
      <c r="L188" s="10">
        <v>0.0</v>
      </c>
      <c r="M188" s="9" t="s">
        <v>4949</v>
      </c>
      <c r="N188" s="9" t="s">
        <v>4524</v>
      </c>
      <c r="O188" s="9" t="s">
        <v>4950</v>
      </c>
      <c r="P188" s="10">
        <v>45.572724</v>
      </c>
      <c r="Q188" s="10">
        <v>-122.726691</v>
      </c>
      <c r="R188" s="9" t="s">
        <v>119</v>
      </c>
      <c r="S188" s="9" t="s">
        <v>4728</v>
      </c>
      <c r="T188" s="9" t="s">
        <v>4722</v>
      </c>
      <c r="U188" s="9" t="s">
        <v>4729</v>
      </c>
      <c r="V188" s="10">
        <v>294.0</v>
      </c>
      <c r="W188" s="11">
        <f t="shared" si="2"/>
        <v>0.2931206381</v>
      </c>
      <c r="X188" s="10">
        <v>1.0</v>
      </c>
    </row>
    <row r="189">
      <c r="A189" s="10">
        <v>859.0</v>
      </c>
      <c r="B189" s="10">
        <v>209922.0</v>
      </c>
      <c r="C189" s="9" t="s">
        <v>4951</v>
      </c>
      <c r="D189" s="9" t="s">
        <v>4728</v>
      </c>
      <c r="E189" s="10">
        <v>363.0</v>
      </c>
      <c r="F189" s="9" t="s">
        <v>4723</v>
      </c>
      <c r="G189" s="10">
        <f t="shared" si="1"/>
        <v>3000</v>
      </c>
      <c r="H189" s="9" t="s">
        <v>4745</v>
      </c>
      <c r="I189" s="9" t="s">
        <v>4725</v>
      </c>
      <c r="J189" s="9" t="s">
        <v>4951</v>
      </c>
      <c r="K189" s="10">
        <v>56340.0</v>
      </c>
      <c r="L189" s="10">
        <v>0.0</v>
      </c>
      <c r="M189" s="9" t="s">
        <v>4951</v>
      </c>
      <c r="N189" s="9" t="s">
        <v>4524</v>
      </c>
      <c r="O189" s="9" t="s">
        <v>4950</v>
      </c>
      <c r="P189" s="10">
        <v>45.480959</v>
      </c>
      <c r="Q189" s="10">
        <v>-122.630348</v>
      </c>
      <c r="R189" s="9" t="s">
        <v>119</v>
      </c>
      <c r="S189" s="9" t="s">
        <v>4728</v>
      </c>
      <c r="T189" s="9" t="s">
        <v>4722</v>
      </c>
      <c r="U189" s="9" t="s">
        <v>4729</v>
      </c>
      <c r="V189" s="10">
        <v>89.0</v>
      </c>
      <c r="W189" s="11">
        <f t="shared" si="2"/>
        <v>0.2451790634</v>
      </c>
      <c r="X189" s="10">
        <v>1.0</v>
      </c>
    </row>
    <row r="190">
      <c r="A190" s="10">
        <v>855.0</v>
      </c>
      <c r="B190" s="10">
        <v>209612.0</v>
      </c>
      <c r="C190" s="9" t="s">
        <v>4952</v>
      </c>
      <c r="D190" s="9" t="s">
        <v>4728</v>
      </c>
      <c r="E190" s="10">
        <v>421.0</v>
      </c>
      <c r="F190" s="9" t="s">
        <v>4723</v>
      </c>
      <c r="G190" s="10">
        <f t="shared" si="1"/>
        <v>3000</v>
      </c>
      <c r="H190" s="9" t="s">
        <v>4735</v>
      </c>
      <c r="I190" s="9" t="s">
        <v>4751</v>
      </c>
      <c r="J190" s="9" t="s">
        <v>4952</v>
      </c>
      <c r="K190" s="10">
        <v>44298.0</v>
      </c>
      <c r="L190" s="10">
        <v>0.0</v>
      </c>
      <c r="M190" s="9" t="s">
        <v>4952</v>
      </c>
      <c r="N190" s="9" t="s">
        <v>4953</v>
      </c>
      <c r="O190" s="9" t="s">
        <v>4950</v>
      </c>
      <c r="P190" s="10">
        <v>45.521394</v>
      </c>
      <c r="Q190" s="10">
        <v>-123.108777</v>
      </c>
      <c r="R190" s="9" t="s">
        <v>119</v>
      </c>
      <c r="S190" s="9" t="s">
        <v>4728</v>
      </c>
      <c r="T190" s="9" t="s">
        <v>4722</v>
      </c>
      <c r="U190" s="9" t="s">
        <v>4729</v>
      </c>
      <c r="V190" s="10">
        <v>65.0</v>
      </c>
      <c r="W190" s="11">
        <f t="shared" si="2"/>
        <v>0.1543942993</v>
      </c>
      <c r="X190" s="10">
        <v>1.0</v>
      </c>
    </row>
    <row r="191">
      <c r="A191" s="10">
        <v>852.0</v>
      </c>
      <c r="B191" s="10">
        <v>209065.0</v>
      </c>
      <c r="C191" s="9" t="s">
        <v>4954</v>
      </c>
      <c r="D191" s="9" t="s">
        <v>4728</v>
      </c>
      <c r="E191" s="10">
        <v>325.0</v>
      </c>
      <c r="F191" s="9" t="s">
        <v>4723</v>
      </c>
      <c r="G191" s="10">
        <f t="shared" si="1"/>
        <v>3000</v>
      </c>
      <c r="H191" s="9" t="s">
        <v>4724</v>
      </c>
      <c r="I191" s="9" t="s">
        <v>4725</v>
      </c>
      <c r="J191" s="9" t="s">
        <v>4954</v>
      </c>
      <c r="K191" s="10">
        <v>43264.0</v>
      </c>
      <c r="L191" s="10">
        <v>0.0</v>
      </c>
      <c r="M191" s="9" t="s">
        <v>4955</v>
      </c>
      <c r="N191" s="9" t="s">
        <v>4956</v>
      </c>
      <c r="O191" s="9" t="s">
        <v>4950</v>
      </c>
      <c r="P191" s="10">
        <v>45.201173</v>
      </c>
      <c r="Q191" s="10">
        <v>-123.199642</v>
      </c>
      <c r="R191" s="9" t="s">
        <v>119</v>
      </c>
      <c r="S191" s="9" t="s">
        <v>4728</v>
      </c>
      <c r="T191" s="9" t="s">
        <v>4722</v>
      </c>
      <c r="U191" s="9" t="s">
        <v>4729</v>
      </c>
      <c r="V191" s="10">
        <v>38.0</v>
      </c>
      <c r="W191" s="11">
        <f t="shared" si="2"/>
        <v>0.1169230769</v>
      </c>
      <c r="X191" s="10">
        <v>1.0</v>
      </c>
    </row>
    <row r="192">
      <c r="A192" s="10">
        <v>850.0</v>
      </c>
      <c r="B192" s="10">
        <v>209056.0</v>
      </c>
      <c r="C192" s="9" t="s">
        <v>4957</v>
      </c>
      <c r="D192" s="9" t="s">
        <v>4728</v>
      </c>
      <c r="E192" s="10">
        <v>562.0</v>
      </c>
      <c r="F192" s="9" t="s">
        <v>4723</v>
      </c>
      <c r="G192" s="10">
        <f t="shared" si="1"/>
        <v>3000</v>
      </c>
      <c r="H192" s="9" t="s">
        <v>4745</v>
      </c>
      <c r="I192" s="9" t="s">
        <v>4751</v>
      </c>
      <c r="J192" s="9" t="s">
        <v>4957</v>
      </c>
      <c r="K192" s="10">
        <v>50934.0</v>
      </c>
      <c r="L192" s="10">
        <v>0.0</v>
      </c>
      <c r="M192" s="9" t="s">
        <v>4957</v>
      </c>
      <c r="N192" s="9" t="s">
        <v>4524</v>
      </c>
      <c r="O192" s="9" t="s">
        <v>4950</v>
      </c>
      <c r="P192" s="10">
        <v>45.450882</v>
      </c>
      <c r="Q192" s="10">
        <v>-122.669137</v>
      </c>
      <c r="R192" s="9" t="s">
        <v>119</v>
      </c>
      <c r="S192" s="9" t="s">
        <v>4728</v>
      </c>
      <c r="T192" s="9" t="s">
        <v>4722</v>
      </c>
      <c r="U192" s="9" t="s">
        <v>4729</v>
      </c>
      <c r="V192" s="10">
        <v>208.0</v>
      </c>
      <c r="W192" s="11">
        <f t="shared" si="2"/>
        <v>0.3701067616</v>
      </c>
      <c r="X192" s="10">
        <v>1.0</v>
      </c>
    </row>
    <row r="193">
      <c r="A193" s="10">
        <v>848.0</v>
      </c>
      <c r="B193" s="10">
        <v>208822.0</v>
      </c>
      <c r="C193" s="9" t="s">
        <v>4958</v>
      </c>
      <c r="D193" s="9" t="s">
        <v>4728</v>
      </c>
      <c r="E193" s="10">
        <v>593.0</v>
      </c>
      <c r="F193" s="9" t="s">
        <v>4723</v>
      </c>
      <c r="G193" s="10">
        <f t="shared" si="1"/>
        <v>3000</v>
      </c>
      <c r="H193" s="9" t="s">
        <v>4741</v>
      </c>
      <c r="I193" s="9" t="s">
        <v>4772</v>
      </c>
      <c r="J193" s="9" t="s">
        <v>4958</v>
      </c>
      <c r="K193" s="10">
        <v>36020.0</v>
      </c>
      <c r="L193" s="10">
        <v>0.0</v>
      </c>
      <c r="M193" s="9" t="s">
        <v>4958</v>
      </c>
      <c r="N193" s="9" t="s">
        <v>4959</v>
      </c>
      <c r="O193" s="9" t="s">
        <v>4950</v>
      </c>
      <c r="P193" s="10">
        <v>45.303629</v>
      </c>
      <c r="Q193" s="10">
        <v>-122.967494</v>
      </c>
      <c r="R193" s="9" t="s">
        <v>119</v>
      </c>
      <c r="S193" s="9" t="s">
        <v>4728</v>
      </c>
      <c r="T193" s="9" t="s">
        <v>4722</v>
      </c>
      <c r="U193" s="9" t="s">
        <v>4729</v>
      </c>
      <c r="V193" s="10">
        <v>104.0</v>
      </c>
      <c r="W193" s="11">
        <f t="shared" si="2"/>
        <v>0.1753794266</v>
      </c>
      <c r="X193" s="10">
        <v>1.0</v>
      </c>
    </row>
    <row r="194">
      <c r="A194" s="10">
        <v>845.0</v>
      </c>
      <c r="B194" s="10">
        <v>208488.0</v>
      </c>
      <c r="C194" s="9" t="s">
        <v>4960</v>
      </c>
      <c r="D194" s="9" t="s">
        <v>4728</v>
      </c>
      <c r="E194" s="10">
        <v>244.0</v>
      </c>
      <c r="F194" s="9" t="s">
        <v>4750</v>
      </c>
      <c r="G194" s="10">
        <f t="shared" si="1"/>
        <v>7500</v>
      </c>
      <c r="H194" s="9" t="s">
        <v>4741</v>
      </c>
      <c r="I194" s="9" t="s">
        <v>4772</v>
      </c>
      <c r="J194" s="9" t="s">
        <v>4960</v>
      </c>
      <c r="K194" s="10">
        <v>31158.0</v>
      </c>
      <c r="L194" s="10">
        <v>0.0</v>
      </c>
      <c r="M194" s="9" t="s">
        <v>4960</v>
      </c>
      <c r="N194" s="9" t="s">
        <v>4524</v>
      </c>
      <c r="O194" s="9" t="s">
        <v>4950</v>
      </c>
      <c r="P194" s="10">
        <v>45.570197</v>
      </c>
      <c r="Q194" s="10">
        <v>-122.636941</v>
      </c>
      <c r="R194" s="9" t="s">
        <v>119</v>
      </c>
      <c r="S194" s="9" t="s">
        <v>4728</v>
      </c>
      <c r="T194" s="9" t="s">
        <v>4722</v>
      </c>
      <c r="U194" s="9" t="s">
        <v>4729</v>
      </c>
      <c r="V194" s="10">
        <v>25.0</v>
      </c>
      <c r="W194" s="11">
        <f t="shared" si="2"/>
        <v>0.1024590164</v>
      </c>
      <c r="X194" s="10">
        <v>1.0</v>
      </c>
    </row>
    <row r="195">
      <c r="A195" s="10">
        <v>1004.0</v>
      </c>
      <c r="B195" s="10">
        <v>216597.0</v>
      </c>
      <c r="C195" s="9" t="s">
        <v>4961</v>
      </c>
      <c r="D195" s="9" t="s">
        <v>4837</v>
      </c>
      <c r="E195" s="10">
        <v>1685.0</v>
      </c>
      <c r="F195" s="9" t="s">
        <v>4744</v>
      </c>
      <c r="G195" s="10">
        <f t="shared" si="1"/>
        <v>15000</v>
      </c>
      <c r="H195" s="9" t="s">
        <v>4745</v>
      </c>
      <c r="I195" s="9" t="s">
        <v>4751</v>
      </c>
      <c r="J195" s="9" t="s">
        <v>4961</v>
      </c>
      <c r="K195" s="10">
        <v>53308.0</v>
      </c>
      <c r="L195" s="10">
        <v>0.0</v>
      </c>
      <c r="M195" s="9" t="s">
        <v>4961</v>
      </c>
      <c r="N195" s="9" t="s">
        <v>4962</v>
      </c>
      <c r="O195" s="9" t="s">
        <v>4963</v>
      </c>
      <c r="P195" s="10">
        <v>40.039388</v>
      </c>
      <c r="Q195" s="10">
        <v>-75.345457</v>
      </c>
      <c r="R195" s="9" t="s">
        <v>103</v>
      </c>
      <c r="S195" s="9" t="s">
        <v>4837</v>
      </c>
      <c r="T195" s="9" t="s">
        <v>4794</v>
      </c>
      <c r="U195" s="9" t="s">
        <v>4729</v>
      </c>
      <c r="V195" s="10">
        <v>122.0</v>
      </c>
      <c r="W195" s="11">
        <f t="shared" si="2"/>
        <v>0.07240356083</v>
      </c>
      <c r="X195" s="10">
        <v>1.0</v>
      </c>
    </row>
    <row r="196">
      <c r="A196" s="10">
        <v>1013.0</v>
      </c>
      <c r="B196" s="10">
        <v>216852.0</v>
      </c>
      <c r="C196" s="9" t="s">
        <v>4964</v>
      </c>
      <c r="D196" s="9" t="s">
        <v>4837</v>
      </c>
      <c r="E196" s="10">
        <v>768.0</v>
      </c>
      <c r="F196" s="9" t="s">
        <v>4750</v>
      </c>
      <c r="G196" s="10">
        <f t="shared" si="1"/>
        <v>7500</v>
      </c>
      <c r="H196" s="9" t="s">
        <v>4724</v>
      </c>
      <c r="I196" s="9" t="s">
        <v>4751</v>
      </c>
      <c r="J196" s="9" t="s">
        <v>4964</v>
      </c>
      <c r="K196" s="10">
        <v>45948.0</v>
      </c>
      <c r="L196" s="10">
        <v>0.0</v>
      </c>
      <c r="M196" s="9" t="s">
        <v>4964</v>
      </c>
      <c r="N196" s="9" t="s">
        <v>4965</v>
      </c>
      <c r="O196" s="9" t="s">
        <v>4963</v>
      </c>
      <c r="P196" s="10">
        <v>39.861689</v>
      </c>
      <c r="Q196" s="10">
        <v>-75.355363</v>
      </c>
      <c r="R196" s="9" t="s">
        <v>103</v>
      </c>
      <c r="S196" s="9" t="s">
        <v>4837</v>
      </c>
      <c r="T196" s="9" t="s">
        <v>4794</v>
      </c>
      <c r="U196" s="9" t="s">
        <v>4729</v>
      </c>
      <c r="V196" s="10">
        <v>1.0</v>
      </c>
      <c r="W196" s="11">
        <f t="shared" si="2"/>
        <v>0.001302083333</v>
      </c>
      <c r="X196" s="10">
        <v>1.0</v>
      </c>
    </row>
    <row r="197">
      <c r="A197" s="10">
        <v>998.0</v>
      </c>
      <c r="B197" s="10">
        <v>216287.0</v>
      </c>
      <c r="C197" s="9" t="s">
        <v>4966</v>
      </c>
      <c r="D197" s="9" t="s">
        <v>4837</v>
      </c>
      <c r="E197" s="10">
        <v>414.0</v>
      </c>
      <c r="F197" s="9" t="s">
        <v>4723</v>
      </c>
      <c r="G197" s="10">
        <f t="shared" si="1"/>
        <v>3000</v>
      </c>
      <c r="H197" s="9" t="s">
        <v>4745</v>
      </c>
      <c r="I197" s="9" t="s">
        <v>4725</v>
      </c>
      <c r="J197" s="9" t="s">
        <v>4966</v>
      </c>
      <c r="K197" s="10">
        <v>52588.0</v>
      </c>
      <c r="L197" s="10">
        <v>0.0</v>
      </c>
      <c r="M197" s="9" t="s">
        <v>4966</v>
      </c>
      <c r="N197" s="9" t="s">
        <v>4967</v>
      </c>
      <c r="O197" s="9" t="s">
        <v>4963</v>
      </c>
      <c r="P197" s="10">
        <v>39.905159</v>
      </c>
      <c r="Q197" s="10">
        <v>-75.354278</v>
      </c>
      <c r="R197" s="9" t="s">
        <v>103</v>
      </c>
      <c r="S197" s="9" t="s">
        <v>4837</v>
      </c>
      <c r="T197" s="9" t="s">
        <v>4794</v>
      </c>
      <c r="U197" s="9" t="s">
        <v>4729</v>
      </c>
      <c r="V197" s="10">
        <v>22.0</v>
      </c>
      <c r="W197" s="11">
        <f t="shared" si="2"/>
        <v>0.05314009662</v>
      </c>
      <c r="X197" s="10">
        <v>1.0</v>
      </c>
    </row>
    <row r="198">
      <c r="A198" s="10">
        <v>917.0</v>
      </c>
      <c r="B198" s="10">
        <v>212911.0</v>
      </c>
      <c r="C198" s="9" t="s">
        <v>4968</v>
      </c>
      <c r="D198" s="9" t="s">
        <v>4837</v>
      </c>
      <c r="E198" s="10">
        <v>357.0</v>
      </c>
      <c r="F198" s="9" t="s">
        <v>4723</v>
      </c>
      <c r="G198" s="10">
        <f t="shared" si="1"/>
        <v>3000</v>
      </c>
      <c r="H198" s="9" t="s">
        <v>4745</v>
      </c>
      <c r="I198" s="9" t="s">
        <v>4725</v>
      </c>
      <c r="J198" s="9" t="s">
        <v>4968</v>
      </c>
      <c r="K198" s="10">
        <v>54592.0</v>
      </c>
      <c r="L198" s="10">
        <v>0.0</v>
      </c>
      <c r="M198" s="9" t="s">
        <v>4968</v>
      </c>
      <c r="N198" s="9" t="s">
        <v>4969</v>
      </c>
      <c r="O198" s="9" t="s">
        <v>4963</v>
      </c>
      <c r="P198" s="10">
        <v>40.007452</v>
      </c>
      <c r="Q198" s="10">
        <v>-75.305207</v>
      </c>
      <c r="R198" s="9" t="s">
        <v>103</v>
      </c>
      <c r="S198" s="9" t="s">
        <v>4837</v>
      </c>
      <c r="T198" s="9" t="s">
        <v>4794</v>
      </c>
      <c r="U198" s="9" t="s">
        <v>4729</v>
      </c>
      <c r="V198" s="10">
        <v>20.0</v>
      </c>
      <c r="W198" s="11">
        <f t="shared" si="2"/>
        <v>0.05602240896</v>
      </c>
      <c r="X198" s="10">
        <v>1.0</v>
      </c>
    </row>
    <row r="199">
      <c r="A199" s="10">
        <v>1009.0</v>
      </c>
      <c r="B199" s="10">
        <v>216764.0</v>
      </c>
      <c r="C199" s="9" t="s">
        <v>4970</v>
      </c>
      <c r="D199" s="9" t="s">
        <v>4837</v>
      </c>
      <c r="E199" s="10">
        <v>2771.0</v>
      </c>
      <c r="F199" s="9" t="s">
        <v>4744</v>
      </c>
      <c r="G199" s="10">
        <f t="shared" si="1"/>
        <v>15000</v>
      </c>
      <c r="H199" s="9" t="s">
        <v>4741</v>
      </c>
      <c r="I199" s="9" t="s">
        <v>4736</v>
      </c>
      <c r="J199" s="9" t="s">
        <v>4970</v>
      </c>
      <c r="K199" s="10">
        <v>22187.0</v>
      </c>
      <c r="L199" s="10">
        <v>11824.0</v>
      </c>
      <c r="M199" s="9" t="s">
        <v>4970</v>
      </c>
      <c r="N199" s="9" t="s">
        <v>4971</v>
      </c>
      <c r="O199" s="9" t="s">
        <v>4963</v>
      </c>
      <c r="P199" s="10">
        <v>39.953398</v>
      </c>
      <c r="Q199" s="10">
        <v>-75.59812</v>
      </c>
      <c r="R199" s="9" t="s">
        <v>103</v>
      </c>
      <c r="S199" s="9" t="s">
        <v>4837</v>
      </c>
      <c r="T199" s="9" t="s">
        <v>4794</v>
      </c>
      <c r="U199" s="9" t="s">
        <v>4729</v>
      </c>
      <c r="V199" s="10">
        <v>3.0</v>
      </c>
      <c r="W199" s="11">
        <f t="shared" si="2"/>
        <v>0.001082641646</v>
      </c>
      <c r="X199" s="10">
        <v>1.0</v>
      </c>
    </row>
    <row r="200">
      <c r="A200" s="10">
        <v>879.0</v>
      </c>
      <c r="B200" s="10">
        <v>211273.0</v>
      </c>
      <c r="C200" s="9" t="s">
        <v>4972</v>
      </c>
      <c r="D200" s="9" t="s">
        <v>4837</v>
      </c>
      <c r="E200" s="10">
        <v>391.0</v>
      </c>
      <c r="F200" s="9" t="s">
        <v>4723</v>
      </c>
      <c r="G200" s="10">
        <f t="shared" si="1"/>
        <v>3000</v>
      </c>
      <c r="H200" s="9" t="s">
        <v>4745</v>
      </c>
      <c r="I200" s="9" t="s">
        <v>4725</v>
      </c>
      <c r="J200" s="9" t="s">
        <v>4972</v>
      </c>
      <c r="K200" s="10">
        <v>52360.0</v>
      </c>
      <c r="L200" s="10">
        <v>0.0</v>
      </c>
      <c r="M200" s="9" t="s">
        <v>4972</v>
      </c>
      <c r="N200" s="9" t="s">
        <v>4973</v>
      </c>
      <c r="O200" s="9" t="s">
        <v>4963</v>
      </c>
      <c r="P200" s="10">
        <v>40.02736</v>
      </c>
      <c r="Q200" s="10">
        <v>-75.313223</v>
      </c>
      <c r="R200" s="9" t="s">
        <v>103</v>
      </c>
      <c r="S200" s="9" t="s">
        <v>4837</v>
      </c>
      <c r="T200" s="9" t="s">
        <v>4794</v>
      </c>
      <c r="U200" s="9" t="s">
        <v>4729</v>
      </c>
      <c r="V200" s="10">
        <v>27.0</v>
      </c>
      <c r="W200" s="11">
        <f t="shared" si="2"/>
        <v>0.06905370844</v>
      </c>
      <c r="X200" s="10">
        <v>1.0</v>
      </c>
    </row>
    <row r="201">
      <c r="A201" s="10">
        <v>1002.0</v>
      </c>
      <c r="B201" s="10">
        <v>216524.0</v>
      </c>
      <c r="C201" s="9" t="s">
        <v>4974</v>
      </c>
      <c r="D201" s="9" t="s">
        <v>4837</v>
      </c>
      <c r="E201" s="10">
        <v>378.0</v>
      </c>
      <c r="F201" s="9" t="s">
        <v>4723</v>
      </c>
      <c r="G201" s="10">
        <f t="shared" si="1"/>
        <v>3000</v>
      </c>
      <c r="H201" s="9" t="s">
        <v>4745</v>
      </c>
      <c r="I201" s="9" t="s">
        <v>4725</v>
      </c>
      <c r="J201" s="9" t="s">
        <v>4974</v>
      </c>
      <c r="K201" s="10">
        <v>52050.0</v>
      </c>
      <c r="L201" s="10">
        <v>0.0</v>
      </c>
      <c r="M201" s="9" t="s">
        <v>4974</v>
      </c>
      <c r="N201" s="9" t="s">
        <v>4975</v>
      </c>
      <c r="O201" s="9" t="s">
        <v>4963</v>
      </c>
      <c r="P201" s="10">
        <v>40.193023</v>
      </c>
      <c r="Q201" s="10">
        <v>-75.456505</v>
      </c>
      <c r="R201" s="9" t="s">
        <v>103</v>
      </c>
      <c r="S201" s="9" t="s">
        <v>4837</v>
      </c>
      <c r="T201" s="9" t="s">
        <v>4794</v>
      </c>
      <c r="U201" s="9" t="s">
        <v>4729</v>
      </c>
      <c r="V201" s="10">
        <v>7.0</v>
      </c>
      <c r="W201" s="11">
        <f t="shared" si="2"/>
        <v>0.01851851852</v>
      </c>
      <c r="X201" s="10">
        <v>1.0</v>
      </c>
    </row>
    <row r="202">
      <c r="A202" s="10">
        <v>970.0</v>
      </c>
      <c r="B202" s="10">
        <v>215132.0</v>
      </c>
      <c r="C202" s="9" t="s">
        <v>4976</v>
      </c>
      <c r="D202" s="9" t="s">
        <v>4837</v>
      </c>
      <c r="E202" s="10">
        <v>321.0</v>
      </c>
      <c r="F202" s="9" t="s">
        <v>4723</v>
      </c>
      <c r="G202" s="10">
        <f t="shared" si="1"/>
        <v>3000</v>
      </c>
      <c r="H202" s="9" t="s">
        <v>4745</v>
      </c>
      <c r="I202" s="9" t="s">
        <v>4766</v>
      </c>
      <c r="J202" s="9" t="s">
        <v>4976</v>
      </c>
      <c r="K202" s="10">
        <v>29043.0</v>
      </c>
      <c r="L202" s="10">
        <v>0.0</v>
      </c>
      <c r="M202" s="9" t="s">
        <v>4976</v>
      </c>
      <c r="N202" s="9" t="s">
        <v>4585</v>
      </c>
      <c r="O202" s="9" t="s">
        <v>4963</v>
      </c>
      <c r="P202" s="10">
        <v>39.946412</v>
      </c>
      <c r="Q202" s="10">
        <v>-75.207001</v>
      </c>
      <c r="R202" s="9" t="s">
        <v>103</v>
      </c>
      <c r="S202" s="9" t="s">
        <v>4837</v>
      </c>
      <c r="T202" s="9" t="s">
        <v>4794</v>
      </c>
      <c r="U202" s="9" t="s">
        <v>4729</v>
      </c>
      <c r="V202" s="10">
        <v>1.0</v>
      </c>
      <c r="W202" s="11">
        <f t="shared" si="2"/>
        <v>0.003115264798</v>
      </c>
      <c r="X202" s="10">
        <v>1.0</v>
      </c>
    </row>
    <row r="203">
      <c r="A203" s="10">
        <v>966.0</v>
      </c>
      <c r="B203" s="10">
        <v>215062.0</v>
      </c>
      <c r="C203" s="9" t="s">
        <v>4977</v>
      </c>
      <c r="D203" s="9" t="s">
        <v>4837</v>
      </c>
      <c r="E203" s="10">
        <v>2518.0</v>
      </c>
      <c r="F203" s="9" t="s">
        <v>4734</v>
      </c>
      <c r="G203" s="10">
        <f t="shared" si="1"/>
        <v>20000</v>
      </c>
      <c r="H203" s="9" t="s">
        <v>4745</v>
      </c>
      <c r="I203" s="9" t="s">
        <v>4738</v>
      </c>
      <c r="J203" s="9" t="s">
        <v>4977</v>
      </c>
      <c r="K203" s="10">
        <v>55584.0</v>
      </c>
      <c r="L203" s="10">
        <v>0.0</v>
      </c>
      <c r="M203" s="9" t="s">
        <v>4977</v>
      </c>
      <c r="N203" s="9" t="s">
        <v>4585</v>
      </c>
      <c r="O203" s="9" t="s">
        <v>4963</v>
      </c>
      <c r="P203" s="10">
        <v>39.950929</v>
      </c>
      <c r="Q203" s="10">
        <v>-75.19391</v>
      </c>
      <c r="R203" s="9" t="s">
        <v>103</v>
      </c>
      <c r="S203" s="9" t="s">
        <v>4837</v>
      </c>
      <c r="T203" s="9" t="s">
        <v>4794</v>
      </c>
      <c r="U203" s="9" t="s">
        <v>4729</v>
      </c>
      <c r="V203" s="10">
        <v>57.0</v>
      </c>
      <c r="W203" s="11">
        <f t="shared" si="2"/>
        <v>0.0226370135</v>
      </c>
      <c r="X203" s="10">
        <v>1.0</v>
      </c>
    </row>
    <row r="204">
      <c r="A204" s="10">
        <v>1000.0</v>
      </c>
      <c r="B204" s="10">
        <v>216366.0</v>
      </c>
      <c r="C204" s="9" t="s">
        <v>4978</v>
      </c>
      <c r="D204" s="9" t="s">
        <v>4837</v>
      </c>
      <c r="E204" s="10">
        <v>563.0</v>
      </c>
      <c r="F204" s="9" t="s">
        <v>4750</v>
      </c>
      <c r="G204" s="10">
        <f t="shared" si="1"/>
        <v>7500</v>
      </c>
      <c r="H204" s="9" t="s">
        <v>4735</v>
      </c>
      <c r="I204" s="9" t="s">
        <v>4751</v>
      </c>
      <c r="J204" s="9" t="s">
        <v>4978</v>
      </c>
      <c r="K204" s="10">
        <v>40501.0</v>
      </c>
      <c r="L204" s="10">
        <v>0.0</v>
      </c>
      <c r="M204" s="9" t="s">
        <v>4978</v>
      </c>
      <c r="N204" s="9" t="s">
        <v>4585</v>
      </c>
      <c r="O204" s="9" t="s">
        <v>4963</v>
      </c>
      <c r="P204" s="10">
        <v>39.948274</v>
      </c>
      <c r="Q204" s="10">
        <v>-75.158266</v>
      </c>
      <c r="R204" s="9" t="s">
        <v>103</v>
      </c>
      <c r="S204" s="9" t="s">
        <v>4837</v>
      </c>
      <c r="T204" s="9" t="s">
        <v>4794</v>
      </c>
      <c r="U204" s="9" t="s">
        <v>4729</v>
      </c>
      <c r="V204" s="10">
        <v>4.0</v>
      </c>
      <c r="W204" s="11">
        <f t="shared" si="2"/>
        <v>0.007104795737</v>
      </c>
      <c r="X204" s="10">
        <v>1.0</v>
      </c>
    </row>
    <row r="205">
      <c r="A205" s="10">
        <v>967.0</v>
      </c>
      <c r="B205" s="10">
        <v>215105.0</v>
      </c>
      <c r="C205" s="9" t="s">
        <v>4979</v>
      </c>
      <c r="D205" s="9" t="s">
        <v>4837</v>
      </c>
      <c r="E205" s="10">
        <v>425.0</v>
      </c>
      <c r="F205" s="9" t="s">
        <v>4723</v>
      </c>
      <c r="G205" s="10">
        <f t="shared" si="1"/>
        <v>3000</v>
      </c>
      <c r="H205" s="9" t="s">
        <v>4724</v>
      </c>
      <c r="I205" s="9" t="s">
        <v>4766</v>
      </c>
      <c r="J205" s="9" t="s">
        <v>4979</v>
      </c>
      <c r="K205" s="10">
        <v>44930.0</v>
      </c>
      <c r="L205" s="10">
        <v>0.0</v>
      </c>
      <c r="M205" s="9" t="s">
        <v>4979</v>
      </c>
      <c r="N205" s="9" t="s">
        <v>4585</v>
      </c>
      <c r="O205" s="9" t="s">
        <v>4963</v>
      </c>
      <c r="P205" s="10">
        <v>39.946017</v>
      </c>
      <c r="Q205" s="10">
        <v>-75.165888</v>
      </c>
      <c r="R205" s="9" t="s">
        <v>103</v>
      </c>
      <c r="S205" s="9" t="s">
        <v>4837</v>
      </c>
      <c r="T205" s="9" t="s">
        <v>4794</v>
      </c>
      <c r="U205" s="9" t="s">
        <v>4729</v>
      </c>
      <c r="V205" s="10">
        <v>9.0</v>
      </c>
      <c r="W205" s="11">
        <f t="shared" si="2"/>
        <v>0.02117647059</v>
      </c>
      <c r="X205" s="10">
        <v>1.0</v>
      </c>
    </row>
    <row r="206">
      <c r="A206" s="10">
        <v>984.0</v>
      </c>
      <c r="B206" s="10">
        <v>215770.0</v>
      </c>
      <c r="C206" s="9" t="s">
        <v>4980</v>
      </c>
      <c r="D206" s="9" t="s">
        <v>4837</v>
      </c>
      <c r="E206" s="10">
        <v>1126.0</v>
      </c>
      <c r="F206" s="9" t="s">
        <v>4750</v>
      </c>
      <c r="G206" s="10">
        <f t="shared" si="1"/>
        <v>7500</v>
      </c>
      <c r="H206" s="9" t="s">
        <v>4745</v>
      </c>
      <c r="I206" s="9" t="s">
        <v>4751</v>
      </c>
      <c r="J206" s="9" t="s">
        <v>4980</v>
      </c>
      <c r="K206" s="10">
        <v>44974.0</v>
      </c>
      <c r="L206" s="10">
        <v>0.0</v>
      </c>
      <c r="M206" s="9" t="s">
        <v>4980</v>
      </c>
      <c r="N206" s="9" t="s">
        <v>4585</v>
      </c>
      <c r="O206" s="9" t="s">
        <v>4963</v>
      </c>
      <c r="P206" s="10">
        <v>39.994442</v>
      </c>
      <c r="Q206" s="10">
        <v>-75.238343</v>
      </c>
      <c r="R206" s="9" t="s">
        <v>103</v>
      </c>
      <c r="S206" s="9" t="s">
        <v>4837</v>
      </c>
      <c r="T206" s="9" t="s">
        <v>4794</v>
      </c>
      <c r="U206" s="9" t="s">
        <v>4729</v>
      </c>
      <c r="V206" s="10">
        <v>18.0</v>
      </c>
      <c r="W206" s="11">
        <f t="shared" si="2"/>
        <v>0.01598579041</v>
      </c>
      <c r="X206" s="10">
        <v>1.0</v>
      </c>
    </row>
    <row r="207">
      <c r="A207" s="10">
        <v>938.0</v>
      </c>
      <c r="B207" s="10">
        <v>213598.0</v>
      </c>
      <c r="C207" s="9" t="s">
        <v>4981</v>
      </c>
      <c r="D207" s="9" t="s">
        <v>4837</v>
      </c>
      <c r="E207" s="10">
        <v>536.0</v>
      </c>
      <c r="F207" s="9" t="s">
        <v>4723</v>
      </c>
      <c r="G207" s="10">
        <f t="shared" si="1"/>
        <v>3000</v>
      </c>
      <c r="H207" s="9" t="s">
        <v>4789</v>
      </c>
      <c r="I207" s="9" t="s">
        <v>4725</v>
      </c>
      <c r="J207" s="9" t="s">
        <v>4981</v>
      </c>
      <c r="K207" s="10">
        <v>16952.0</v>
      </c>
      <c r="L207" s="10">
        <v>5916.0</v>
      </c>
      <c r="M207" s="9" t="s">
        <v>4981</v>
      </c>
      <c r="N207" s="9" t="s">
        <v>4981</v>
      </c>
      <c r="O207" s="9" t="s">
        <v>4963</v>
      </c>
      <c r="P207" s="10">
        <v>39.807723</v>
      </c>
      <c r="Q207" s="10">
        <v>-75.926458</v>
      </c>
      <c r="R207" s="9" t="s">
        <v>103</v>
      </c>
      <c r="S207" s="9" t="s">
        <v>4837</v>
      </c>
      <c r="T207" s="9" t="s">
        <v>4794</v>
      </c>
      <c r="U207" s="9" t="s">
        <v>4729</v>
      </c>
      <c r="V207" s="10">
        <v>1.0</v>
      </c>
      <c r="W207" s="11">
        <f t="shared" si="2"/>
        <v>0.001865671642</v>
      </c>
      <c r="X207" s="10">
        <v>1.0</v>
      </c>
    </row>
    <row r="208">
      <c r="A208" s="10">
        <v>929.0</v>
      </c>
      <c r="B208" s="10">
        <v>213367.0</v>
      </c>
      <c r="C208" s="9" t="s">
        <v>4982</v>
      </c>
      <c r="D208" s="9" t="s">
        <v>4837</v>
      </c>
      <c r="E208" s="10">
        <v>1040.0</v>
      </c>
      <c r="F208" s="9" t="s">
        <v>4750</v>
      </c>
      <c r="G208" s="10">
        <f t="shared" si="1"/>
        <v>7500</v>
      </c>
      <c r="H208" s="9" t="s">
        <v>4724</v>
      </c>
      <c r="I208" s="9" t="s">
        <v>4772</v>
      </c>
      <c r="J208" s="9" t="s">
        <v>4982</v>
      </c>
      <c r="K208" s="10">
        <v>30710.0</v>
      </c>
      <c r="L208" s="10">
        <v>0.0</v>
      </c>
      <c r="M208" s="9" t="s">
        <v>4982</v>
      </c>
      <c r="N208" s="9" t="s">
        <v>4585</v>
      </c>
      <c r="O208" s="9" t="s">
        <v>4963</v>
      </c>
      <c r="P208" s="10">
        <v>40.037979</v>
      </c>
      <c r="Q208" s="10">
        <v>-75.153061</v>
      </c>
      <c r="R208" s="9" t="s">
        <v>103</v>
      </c>
      <c r="S208" s="9" t="s">
        <v>4837</v>
      </c>
      <c r="T208" s="9" t="s">
        <v>4794</v>
      </c>
      <c r="U208" s="9" t="s">
        <v>4729</v>
      </c>
      <c r="V208" s="10">
        <v>5.0</v>
      </c>
      <c r="W208" s="11">
        <f t="shared" si="2"/>
        <v>0.004807692308</v>
      </c>
      <c r="X208" s="10">
        <v>1.0</v>
      </c>
    </row>
    <row r="209">
      <c r="A209" s="10">
        <v>904.0</v>
      </c>
      <c r="B209" s="10">
        <v>212133.0</v>
      </c>
      <c r="C209" s="9" t="s">
        <v>4983</v>
      </c>
      <c r="D209" s="9" t="s">
        <v>4837</v>
      </c>
      <c r="E209" s="10">
        <v>400.0</v>
      </c>
      <c r="F209" s="9" t="s">
        <v>4723</v>
      </c>
      <c r="G209" s="10">
        <f t="shared" si="1"/>
        <v>3000</v>
      </c>
      <c r="H209" s="9" t="s">
        <v>4806</v>
      </c>
      <c r="I209" s="9" t="s">
        <v>4766</v>
      </c>
      <c r="J209" s="9" t="s">
        <v>4983</v>
      </c>
      <c r="K209" s="10">
        <v>32882.0</v>
      </c>
      <c r="L209" s="10">
        <v>0.0</v>
      </c>
      <c r="M209" s="9" t="s">
        <v>4983</v>
      </c>
      <c r="N209" s="9" t="s">
        <v>4984</v>
      </c>
      <c r="O209" s="9" t="s">
        <v>4963</v>
      </c>
      <c r="P209" s="10">
        <v>40.050448</v>
      </c>
      <c r="Q209" s="10">
        <v>-75.370316</v>
      </c>
      <c r="R209" s="9" t="s">
        <v>103</v>
      </c>
      <c r="S209" s="9" t="s">
        <v>4837</v>
      </c>
      <c r="T209" s="9" t="s">
        <v>4794</v>
      </c>
      <c r="U209" s="9" t="s">
        <v>4729</v>
      </c>
      <c r="V209" s="10">
        <v>2.0</v>
      </c>
      <c r="W209" s="11">
        <f t="shared" si="2"/>
        <v>0.005</v>
      </c>
      <c r="X209" s="10">
        <v>1.0</v>
      </c>
    </row>
    <row r="210">
      <c r="A210" s="10">
        <v>898.0</v>
      </c>
      <c r="B210" s="10">
        <v>212054.0</v>
      </c>
      <c r="C210" s="9" t="s">
        <v>4985</v>
      </c>
      <c r="D210" s="9" t="s">
        <v>4837</v>
      </c>
      <c r="E210" s="10">
        <v>3353.0</v>
      </c>
      <c r="F210" s="9" t="s">
        <v>4734</v>
      </c>
      <c r="G210" s="10">
        <f t="shared" si="1"/>
        <v>20000</v>
      </c>
      <c r="H210" s="9" t="s">
        <v>4735</v>
      </c>
      <c r="I210" s="9" t="s">
        <v>4736</v>
      </c>
      <c r="J210" s="9" t="s">
        <v>4985</v>
      </c>
      <c r="K210" s="10">
        <v>53244.0</v>
      </c>
      <c r="L210" s="10">
        <v>0.0</v>
      </c>
      <c r="M210" s="9" t="s">
        <v>4985</v>
      </c>
      <c r="N210" s="9" t="s">
        <v>4585</v>
      </c>
      <c r="O210" s="9" t="s">
        <v>4963</v>
      </c>
      <c r="P210" s="10">
        <v>39.955217</v>
      </c>
      <c r="Q210" s="10">
        <v>-75.190051</v>
      </c>
      <c r="R210" s="9" t="s">
        <v>103</v>
      </c>
      <c r="S210" s="9" t="s">
        <v>4837</v>
      </c>
      <c r="T210" s="9" t="s">
        <v>4794</v>
      </c>
      <c r="U210" s="9" t="s">
        <v>4729</v>
      </c>
      <c r="V210" s="10">
        <v>89.0</v>
      </c>
      <c r="W210" s="11">
        <f t="shared" si="2"/>
        <v>0.02654339398</v>
      </c>
      <c r="X210" s="10">
        <v>1.0</v>
      </c>
    </row>
    <row r="211">
      <c r="A211" s="10">
        <v>894.0</v>
      </c>
      <c r="B211" s="10">
        <v>211981.0</v>
      </c>
      <c r="C211" s="9" t="s">
        <v>4986</v>
      </c>
      <c r="D211" s="9" t="s">
        <v>4837</v>
      </c>
      <c r="E211" s="10">
        <v>443.0</v>
      </c>
      <c r="F211" s="9" t="s">
        <v>4723</v>
      </c>
      <c r="G211" s="10">
        <f t="shared" si="1"/>
        <v>3000</v>
      </c>
      <c r="H211" s="9" t="s">
        <v>4741</v>
      </c>
      <c r="I211" s="9" t="s">
        <v>4725</v>
      </c>
      <c r="J211" s="9" t="s">
        <v>4986</v>
      </c>
      <c r="K211" s="10">
        <v>39440.0</v>
      </c>
      <c r="L211" s="10">
        <v>0.0</v>
      </c>
      <c r="M211" s="9" t="s">
        <v>4986</v>
      </c>
      <c r="N211" s="9" t="s">
        <v>4987</v>
      </c>
      <c r="O211" s="9" t="s">
        <v>4963</v>
      </c>
      <c r="P211" s="10">
        <v>40.298659</v>
      </c>
      <c r="Q211" s="10">
        <v>-75.158452</v>
      </c>
      <c r="R211" s="9" t="s">
        <v>103</v>
      </c>
      <c r="S211" s="9" t="s">
        <v>4837</v>
      </c>
      <c r="T211" s="9" t="s">
        <v>4794</v>
      </c>
      <c r="U211" s="9" t="s">
        <v>4729</v>
      </c>
      <c r="V211" s="10">
        <v>3.0</v>
      </c>
      <c r="W211" s="11">
        <f t="shared" si="2"/>
        <v>0.006772009029</v>
      </c>
      <c r="X211" s="10">
        <v>1.0</v>
      </c>
    </row>
    <row r="212">
      <c r="A212" s="10">
        <v>891.0</v>
      </c>
      <c r="B212" s="10">
        <v>211583.0</v>
      </c>
      <c r="C212" s="9" t="s">
        <v>4988</v>
      </c>
      <c r="D212" s="9" t="s">
        <v>4837</v>
      </c>
      <c r="E212" s="10">
        <v>164.0</v>
      </c>
      <c r="F212" s="9" t="s">
        <v>4723</v>
      </c>
      <c r="G212" s="10">
        <f t="shared" si="1"/>
        <v>3000</v>
      </c>
      <c r="H212" s="9" t="s">
        <v>4741</v>
      </c>
      <c r="I212" s="9" t="s">
        <v>4766</v>
      </c>
      <c r="J212" s="9" t="s">
        <v>4988</v>
      </c>
      <c r="K212" s="10">
        <v>36180.0</v>
      </c>
      <c r="L212" s="10">
        <v>0.0</v>
      </c>
      <c r="M212" s="9" t="s">
        <v>4988</v>
      </c>
      <c r="N212" s="9" t="s">
        <v>4585</v>
      </c>
      <c r="O212" s="9" t="s">
        <v>4963</v>
      </c>
      <c r="P212" s="10">
        <v>40.08678</v>
      </c>
      <c r="Q212" s="10">
        <v>-75.228742</v>
      </c>
      <c r="R212" s="9" t="s">
        <v>103</v>
      </c>
      <c r="S212" s="9" t="s">
        <v>4837</v>
      </c>
      <c r="T212" s="9" t="s">
        <v>4794</v>
      </c>
      <c r="U212" s="9" t="s">
        <v>4729</v>
      </c>
      <c r="V212" s="10">
        <v>1.0</v>
      </c>
      <c r="W212" s="11">
        <f t="shared" si="2"/>
        <v>0.006097560976</v>
      </c>
      <c r="X212" s="10">
        <v>1.0</v>
      </c>
    </row>
    <row r="213">
      <c r="A213" s="10">
        <v>874.0</v>
      </c>
      <c r="B213" s="10">
        <v>211088.0</v>
      </c>
      <c r="C213" s="9" t="s">
        <v>4989</v>
      </c>
      <c r="D213" s="9" t="s">
        <v>4837</v>
      </c>
      <c r="E213" s="10">
        <v>472.0</v>
      </c>
      <c r="F213" s="9" t="s">
        <v>4723</v>
      </c>
      <c r="G213" s="10">
        <f t="shared" si="1"/>
        <v>3000</v>
      </c>
      <c r="H213" s="9" t="s">
        <v>4724</v>
      </c>
      <c r="I213" s="9" t="s">
        <v>4751</v>
      </c>
      <c r="J213" s="9" t="s">
        <v>4989</v>
      </c>
      <c r="K213" s="10">
        <v>43580.0</v>
      </c>
      <c r="L213" s="10">
        <v>0.0</v>
      </c>
      <c r="M213" s="9" t="s">
        <v>4989</v>
      </c>
      <c r="N213" s="9" t="s">
        <v>4990</v>
      </c>
      <c r="O213" s="9" t="s">
        <v>4963</v>
      </c>
      <c r="P213" s="10">
        <v>40.092606</v>
      </c>
      <c r="Q213" s="10">
        <v>-75.163876</v>
      </c>
      <c r="R213" s="9" t="s">
        <v>103</v>
      </c>
      <c r="S213" s="9" t="s">
        <v>4837</v>
      </c>
      <c r="T213" s="9" t="s">
        <v>4794</v>
      </c>
      <c r="U213" s="9" t="s">
        <v>4729</v>
      </c>
      <c r="V213" s="10">
        <v>4.0</v>
      </c>
      <c r="W213" s="11">
        <f t="shared" si="2"/>
        <v>0.008474576271</v>
      </c>
      <c r="X213" s="10">
        <v>1.0</v>
      </c>
    </row>
    <row r="214">
      <c r="A214" s="10">
        <v>1019.0</v>
      </c>
      <c r="B214" s="10">
        <v>230807.0</v>
      </c>
      <c r="C214" s="9" t="s">
        <v>4991</v>
      </c>
      <c r="D214" s="9" t="s">
        <v>4786</v>
      </c>
      <c r="E214" s="10">
        <v>435.0</v>
      </c>
      <c r="F214" s="9" t="s">
        <v>4723</v>
      </c>
      <c r="G214" s="10">
        <f t="shared" si="1"/>
        <v>3000</v>
      </c>
      <c r="H214" s="9" t="s">
        <v>4741</v>
      </c>
      <c r="I214" s="9" t="s">
        <v>4766</v>
      </c>
      <c r="J214" s="9" t="s">
        <v>4991</v>
      </c>
      <c r="K214" s="10">
        <v>34000.0</v>
      </c>
      <c r="L214" s="10">
        <v>0.0</v>
      </c>
      <c r="M214" s="9" t="s">
        <v>4991</v>
      </c>
      <c r="N214" s="9" t="s">
        <v>4992</v>
      </c>
      <c r="O214" s="9" t="s">
        <v>4993</v>
      </c>
      <c r="P214" s="10">
        <v>40.730779</v>
      </c>
      <c r="Q214" s="10">
        <v>-111.855757</v>
      </c>
      <c r="R214" s="9" t="s">
        <v>118</v>
      </c>
      <c r="S214" s="9" t="s">
        <v>4786</v>
      </c>
      <c r="T214" s="9" t="s">
        <v>4784</v>
      </c>
      <c r="U214" s="9" t="s">
        <v>4729</v>
      </c>
      <c r="V214" s="10">
        <v>11.0</v>
      </c>
      <c r="W214" s="11">
        <f t="shared" si="2"/>
        <v>0.02528735632</v>
      </c>
      <c r="X214" s="10">
        <v>1.0</v>
      </c>
    </row>
    <row r="215">
      <c r="W215" s="32"/>
    </row>
    <row r="216">
      <c r="W216" s="32"/>
    </row>
    <row r="217">
      <c r="W217" s="32"/>
    </row>
    <row r="218">
      <c r="W218" s="32"/>
    </row>
    <row r="219">
      <c r="W219" s="32"/>
    </row>
    <row r="220">
      <c r="W220" s="32"/>
    </row>
    <row r="221">
      <c r="W221" s="32"/>
    </row>
    <row r="222">
      <c r="W222" s="32"/>
    </row>
    <row r="223">
      <c r="W223" s="32"/>
    </row>
    <row r="224">
      <c r="W224" s="32"/>
    </row>
    <row r="225">
      <c r="W225" s="32"/>
    </row>
    <row r="226">
      <c r="W226" s="32"/>
    </row>
    <row r="227">
      <c r="W227" s="32"/>
    </row>
    <row r="228">
      <c r="W228" s="32"/>
    </row>
    <row r="229">
      <c r="W229" s="32"/>
    </row>
    <row r="230">
      <c r="W230" s="32"/>
    </row>
    <row r="231">
      <c r="W231" s="32"/>
    </row>
    <row r="232">
      <c r="W232" s="32"/>
    </row>
    <row r="233">
      <c r="W233" s="32"/>
    </row>
    <row r="234">
      <c r="W234" s="32"/>
    </row>
    <row r="235">
      <c r="W235" s="32"/>
    </row>
    <row r="236">
      <c r="W236" s="32"/>
    </row>
    <row r="237">
      <c r="W237" s="32"/>
    </row>
    <row r="238">
      <c r="W238" s="32"/>
    </row>
    <row r="239">
      <c r="W239" s="32"/>
    </row>
    <row r="240">
      <c r="W240" s="32"/>
    </row>
    <row r="241">
      <c r="W241" s="32"/>
    </row>
    <row r="242">
      <c r="W242" s="32"/>
    </row>
    <row r="243">
      <c r="W243" s="32"/>
    </row>
    <row r="244">
      <c r="W244" s="32"/>
    </row>
    <row r="245">
      <c r="W245" s="32"/>
    </row>
    <row r="246">
      <c r="W246" s="32"/>
    </row>
    <row r="247">
      <c r="W247" s="32"/>
    </row>
    <row r="248">
      <c r="W248" s="32"/>
    </row>
    <row r="249">
      <c r="W249" s="32"/>
    </row>
    <row r="250">
      <c r="W250" s="32"/>
    </row>
    <row r="251">
      <c r="W251" s="32"/>
    </row>
    <row r="252">
      <c r="W252" s="32"/>
    </row>
    <row r="253">
      <c r="W253" s="32"/>
    </row>
    <row r="254">
      <c r="W254" s="32"/>
    </row>
    <row r="255">
      <c r="W255" s="32"/>
    </row>
    <row r="256">
      <c r="W256" s="32"/>
    </row>
    <row r="257">
      <c r="W257" s="32"/>
    </row>
    <row r="258">
      <c r="W258" s="32"/>
    </row>
    <row r="259">
      <c r="W259" s="32"/>
    </row>
    <row r="260">
      <c r="W260" s="32"/>
    </row>
    <row r="261">
      <c r="W261" s="32"/>
    </row>
    <row r="262">
      <c r="W262" s="32"/>
    </row>
    <row r="263">
      <c r="W263" s="32"/>
    </row>
    <row r="264">
      <c r="W264" s="32"/>
    </row>
    <row r="265">
      <c r="W265" s="32"/>
    </row>
    <row r="266">
      <c r="W266" s="32"/>
    </row>
    <row r="267">
      <c r="W267" s="32"/>
    </row>
    <row r="268">
      <c r="W268" s="32"/>
    </row>
    <row r="269">
      <c r="W269" s="32"/>
    </row>
    <row r="270">
      <c r="W270" s="32"/>
    </row>
    <row r="271">
      <c r="W271" s="32"/>
    </row>
    <row r="272">
      <c r="W272" s="32"/>
    </row>
    <row r="273">
      <c r="W273" s="32"/>
    </row>
    <row r="274">
      <c r="W274" s="32"/>
    </row>
    <row r="275">
      <c r="W275" s="32"/>
    </row>
    <row r="276">
      <c r="W276" s="32"/>
    </row>
    <row r="277">
      <c r="W277" s="32"/>
    </row>
    <row r="278">
      <c r="W278" s="32"/>
    </row>
    <row r="279">
      <c r="W279" s="32"/>
    </row>
    <row r="280">
      <c r="W280" s="32"/>
    </row>
    <row r="281">
      <c r="W281" s="32"/>
    </row>
    <row r="282">
      <c r="W282" s="32"/>
    </row>
    <row r="283">
      <c r="W283" s="32"/>
    </row>
    <row r="284">
      <c r="W284" s="32"/>
    </row>
    <row r="285">
      <c r="W285" s="32"/>
    </row>
    <row r="286">
      <c r="W286" s="32"/>
    </row>
    <row r="287">
      <c r="W287" s="32"/>
    </row>
    <row r="288">
      <c r="W288" s="32"/>
    </row>
    <row r="289">
      <c r="W289" s="32"/>
    </row>
    <row r="290">
      <c r="W290" s="32"/>
    </row>
    <row r="291">
      <c r="W291" s="32"/>
    </row>
    <row r="292">
      <c r="W292" s="32"/>
    </row>
    <row r="293">
      <c r="W293" s="32"/>
    </row>
    <row r="294">
      <c r="W294" s="32"/>
    </row>
    <row r="295">
      <c r="W295" s="32"/>
    </row>
    <row r="296">
      <c r="W296" s="32"/>
    </row>
    <row r="297">
      <c r="W297" s="32"/>
    </row>
    <row r="298">
      <c r="W298" s="32"/>
    </row>
    <row r="299">
      <c r="W299" s="32"/>
    </row>
    <row r="300">
      <c r="W300" s="32"/>
    </row>
    <row r="301">
      <c r="W301" s="32"/>
    </row>
    <row r="302">
      <c r="W302" s="32"/>
    </row>
    <row r="303">
      <c r="W303" s="32"/>
    </row>
    <row r="304">
      <c r="W304" s="32"/>
    </row>
    <row r="305">
      <c r="W305" s="32"/>
    </row>
    <row r="306">
      <c r="W306" s="32"/>
    </row>
    <row r="307">
      <c r="W307" s="32"/>
    </row>
    <row r="308">
      <c r="W308" s="32"/>
    </row>
    <row r="309">
      <c r="W309" s="32"/>
    </row>
    <row r="310">
      <c r="W310" s="32"/>
    </row>
    <row r="311">
      <c r="W311" s="32"/>
    </row>
    <row r="312">
      <c r="W312" s="32"/>
    </row>
    <row r="313">
      <c r="W313" s="32"/>
    </row>
    <row r="314">
      <c r="W314" s="32"/>
    </row>
    <row r="315">
      <c r="W315" s="32"/>
    </row>
    <row r="316">
      <c r="W316" s="32"/>
    </row>
    <row r="317">
      <c r="W317" s="32"/>
    </row>
    <row r="318">
      <c r="W318" s="32"/>
    </row>
    <row r="319">
      <c r="W319" s="32"/>
    </row>
    <row r="320">
      <c r="W320" s="32"/>
    </row>
    <row r="321">
      <c r="W321" s="32"/>
    </row>
    <row r="322">
      <c r="W322" s="32"/>
    </row>
    <row r="323">
      <c r="W323" s="32"/>
    </row>
    <row r="324">
      <c r="W324" s="32"/>
    </row>
    <row r="325">
      <c r="W325" s="32"/>
    </row>
    <row r="326">
      <c r="W326" s="32"/>
    </row>
    <row r="327">
      <c r="W327" s="32"/>
    </row>
    <row r="328">
      <c r="W328" s="32"/>
    </row>
    <row r="329">
      <c r="W329" s="32"/>
    </row>
    <row r="330">
      <c r="W330" s="32"/>
    </row>
    <row r="331">
      <c r="W331" s="32"/>
    </row>
    <row r="332">
      <c r="W332" s="32"/>
    </row>
    <row r="333">
      <c r="W333" s="32"/>
    </row>
    <row r="334">
      <c r="W334" s="32"/>
    </row>
    <row r="335">
      <c r="W335" s="32"/>
    </row>
    <row r="336">
      <c r="W336" s="32"/>
    </row>
    <row r="337">
      <c r="W337" s="32"/>
    </row>
    <row r="338">
      <c r="W338" s="32"/>
    </row>
    <row r="339">
      <c r="W339" s="32"/>
    </row>
    <row r="340">
      <c r="W340" s="32"/>
    </row>
    <row r="341">
      <c r="W341" s="32"/>
    </row>
    <row r="342">
      <c r="W342" s="32"/>
    </row>
    <row r="343">
      <c r="W343" s="32"/>
    </row>
    <row r="344">
      <c r="W344" s="32"/>
    </row>
    <row r="345">
      <c r="W345" s="32"/>
    </row>
    <row r="346">
      <c r="W346" s="32"/>
    </row>
    <row r="347">
      <c r="W347" s="32"/>
    </row>
    <row r="348">
      <c r="W348" s="32"/>
    </row>
    <row r="349">
      <c r="W349" s="32"/>
    </row>
    <row r="350">
      <c r="W350" s="32"/>
    </row>
    <row r="351">
      <c r="W351" s="32"/>
    </row>
    <row r="352">
      <c r="W352" s="32"/>
    </row>
    <row r="353">
      <c r="W353" s="32"/>
    </row>
    <row r="354">
      <c r="W354" s="32"/>
    </row>
    <row r="355">
      <c r="W355" s="32"/>
    </row>
    <row r="356">
      <c r="W356" s="32"/>
    </row>
    <row r="357">
      <c r="W357" s="32"/>
    </row>
    <row r="358">
      <c r="W358" s="32"/>
    </row>
    <row r="359">
      <c r="W359" s="32"/>
    </row>
    <row r="360">
      <c r="W360" s="32"/>
    </row>
    <row r="361">
      <c r="W361" s="32"/>
    </row>
    <row r="362">
      <c r="W362" s="32"/>
    </row>
    <row r="363">
      <c r="W363" s="32"/>
    </row>
    <row r="364">
      <c r="W364" s="32"/>
    </row>
    <row r="365">
      <c r="W365" s="32"/>
    </row>
    <row r="366">
      <c r="W366" s="32"/>
    </row>
    <row r="367">
      <c r="W367" s="32"/>
    </row>
    <row r="368">
      <c r="W368" s="32"/>
    </row>
    <row r="369">
      <c r="W369" s="32"/>
    </row>
    <row r="370">
      <c r="W370" s="32"/>
    </row>
    <row r="371">
      <c r="W371" s="32"/>
    </row>
    <row r="372">
      <c r="W372" s="32"/>
    </row>
    <row r="373">
      <c r="W373" s="32"/>
    </row>
    <row r="374">
      <c r="W374" s="32"/>
    </row>
    <row r="375">
      <c r="W375" s="32"/>
    </row>
    <row r="376">
      <c r="W376" s="32"/>
    </row>
    <row r="377">
      <c r="W377" s="32"/>
    </row>
    <row r="378">
      <c r="W378" s="32"/>
    </row>
    <row r="379">
      <c r="W379" s="32"/>
    </row>
    <row r="380">
      <c r="W380" s="32"/>
    </row>
    <row r="381">
      <c r="W381" s="32"/>
    </row>
    <row r="382">
      <c r="W382" s="32"/>
    </row>
    <row r="383">
      <c r="W383" s="32"/>
    </row>
    <row r="384">
      <c r="W384" s="32"/>
    </row>
    <row r="385">
      <c r="W385" s="32"/>
    </row>
    <row r="386">
      <c r="W386" s="32"/>
    </row>
    <row r="387">
      <c r="W387" s="32"/>
    </row>
    <row r="388">
      <c r="W388" s="32"/>
    </row>
    <row r="389">
      <c r="W389" s="32"/>
    </row>
    <row r="390">
      <c r="W390" s="32"/>
    </row>
    <row r="391">
      <c r="W391" s="32"/>
    </row>
    <row r="392">
      <c r="W392" s="32"/>
    </row>
    <row r="393">
      <c r="W393" s="32"/>
    </row>
    <row r="394">
      <c r="W394" s="32"/>
    </row>
    <row r="395">
      <c r="W395" s="32"/>
    </row>
    <row r="396">
      <c r="W396" s="32"/>
    </row>
    <row r="397">
      <c r="W397" s="32"/>
    </row>
    <row r="398">
      <c r="W398" s="32"/>
    </row>
    <row r="399">
      <c r="W399" s="32"/>
    </row>
    <row r="400">
      <c r="W400" s="32"/>
    </row>
    <row r="401">
      <c r="W401" s="32"/>
    </row>
    <row r="402">
      <c r="W402" s="32"/>
    </row>
    <row r="403">
      <c r="W403" s="32"/>
    </row>
    <row r="404">
      <c r="W404" s="32"/>
    </row>
    <row r="405">
      <c r="W405" s="32"/>
    </row>
    <row r="406">
      <c r="W406" s="32"/>
    </row>
    <row r="407">
      <c r="W407" s="32"/>
    </row>
    <row r="408">
      <c r="W408" s="32"/>
    </row>
    <row r="409">
      <c r="W409" s="32"/>
    </row>
    <row r="410">
      <c r="W410" s="32"/>
    </row>
    <row r="411">
      <c r="W411" s="32"/>
    </row>
    <row r="412">
      <c r="W412" s="32"/>
    </row>
    <row r="413">
      <c r="W413" s="32"/>
    </row>
    <row r="414">
      <c r="W414" s="32"/>
    </row>
    <row r="415">
      <c r="W415" s="32"/>
    </row>
    <row r="416">
      <c r="W416" s="32"/>
    </row>
    <row r="417">
      <c r="W417" s="32"/>
    </row>
    <row r="418">
      <c r="W418" s="32"/>
    </row>
    <row r="419">
      <c r="W419" s="32"/>
    </row>
    <row r="420">
      <c r="W420" s="32"/>
    </row>
    <row r="421">
      <c r="W421" s="32"/>
    </row>
    <row r="422">
      <c r="W422" s="32"/>
    </row>
    <row r="423">
      <c r="W423" s="32"/>
    </row>
    <row r="424">
      <c r="W424" s="32"/>
    </row>
    <row r="425">
      <c r="W425" s="32"/>
    </row>
    <row r="426">
      <c r="W426" s="32"/>
    </row>
    <row r="427">
      <c r="W427" s="32"/>
    </row>
    <row r="428">
      <c r="W428" s="32"/>
    </row>
    <row r="429">
      <c r="W429" s="32"/>
    </row>
    <row r="430">
      <c r="W430" s="32"/>
    </row>
    <row r="431">
      <c r="W431" s="32"/>
    </row>
    <row r="432">
      <c r="W432" s="32"/>
    </row>
    <row r="433">
      <c r="W433" s="32"/>
    </row>
    <row r="434">
      <c r="W434" s="32"/>
    </row>
    <row r="435">
      <c r="W435" s="32"/>
    </row>
    <row r="436">
      <c r="W436" s="32"/>
    </row>
    <row r="437">
      <c r="W437" s="32"/>
    </row>
    <row r="438">
      <c r="W438" s="32"/>
    </row>
    <row r="439">
      <c r="W439" s="32"/>
    </row>
    <row r="440">
      <c r="W440" s="32"/>
    </row>
    <row r="441">
      <c r="W441" s="32"/>
    </row>
    <row r="442">
      <c r="W442" s="32"/>
    </row>
    <row r="443">
      <c r="W443" s="32"/>
    </row>
    <row r="444">
      <c r="W444" s="32"/>
    </row>
    <row r="445">
      <c r="W445" s="32"/>
    </row>
    <row r="446">
      <c r="W446" s="32"/>
    </row>
    <row r="447">
      <c r="W447" s="32"/>
    </row>
    <row r="448">
      <c r="W448" s="32"/>
    </row>
    <row r="449">
      <c r="W449" s="32"/>
    </row>
    <row r="450">
      <c r="W450" s="32"/>
    </row>
    <row r="451">
      <c r="W451" s="17"/>
    </row>
    <row r="452">
      <c r="W452" s="17"/>
    </row>
    <row r="453">
      <c r="W453" s="17"/>
    </row>
    <row r="454">
      <c r="W454" s="17"/>
    </row>
    <row r="455">
      <c r="W455" s="17"/>
    </row>
    <row r="456">
      <c r="W456" s="17"/>
    </row>
    <row r="457">
      <c r="W457" s="17"/>
    </row>
    <row r="458">
      <c r="W458" s="17"/>
    </row>
    <row r="459">
      <c r="W459" s="17"/>
    </row>
    <row r="460">
      <c r="W460" s="17"/>
    </row>
    <row r="461">
      <c r="W461" s="17"/>
    </row>
    <row r="462">
      <c r="W462" s="17"/>
    </row>
    <row r="463">
      <c r="W463" s="17"/>
    </row>
    <row r="464">
      <c r="W464" s="17"/>
    </row>
    <row r="465">
      <c r="W465" s="17"/>
    </row>
    <row r="466">
      <c r="W466" s="17"/>
    </row>
    <row r="467">
      <c r="W467" s="17"/>
    </row>
    <row r="468">
      <c r="W468" s="17"/>
    </row>
    <row r="469">
      <c r="W469" s="17"/>
    </row>
    <row r="470">
      <c r="W470" s="17"/>
    </row>
    <row r="471">
      <c r="W471" s="17"/>
    </row>
    <row r="472">
      <c r="W472" s="17"/>
    </row>
    <row r="473">
      <c r="W473" s="17"/>
    </row>
    <row r="474">
      <c r="W474" s="17"/>
    </row>
    <row r="475">
      <c r="W475" s="17"/>
    </row>
    <row r="476">
      <c r="W476" s="17"/>
    </row>
    <row r="477">
      <c r="W477" s="17"/>
    </row>
    <row r="478">
      <c r="W478" s="17"/>
    </row>
    <row r="479">
      <c r="W479" s="17"/>
    </row>
    <row r="480">
      <c r="W480" s="17"/>
    </row>
    <row r="481">
      <c r="W481" s="17"/>
    </row>
    <row r="482">
      <c r="W482" s="17"/>
    </row>
    <row r="483">
      <c r="W483" s="17"/>
    </row>
    <row r="484">
      <c r="W484" s="17"/>
    </row>
    <row r="485">
      <c r="W485" s="17"/>
    </row>
    <row r="486">
      <c r="W486" s="17"/>
    </row>
    <row r="487">
      <c r="W487" s="17"/>
    </row>
    <row r="488">
      <c r="W488" s="17"/>
    </row>
    <row r="489">
      <c r="W489" s="17"/>
    </row>
    <row r="490">
      <c r="W490" s="17"/>
    </row>
    <row r="491">
      <c r="W491" s="17"/>
    </row>
    <row r="492">
      <c r="W492" s="17"/>
    </row>
    <row r="493">
      <c r="W493" s="17"/>
    </row>
    <row r="494">
      <c r="W494" s="17"/>
    </row>
    <row r="495">
      <c r="W495" s="17"/>
    </row>
    <row r="496">
      <c r="W496" s="17"/>
    </row>
    <row r="497">
      <c r="W497" s="17"/>
    </row>
    <row r="498">
      <c r="W498" s="17"/>
    </row>
    <row r="499">
      <c r="W499" s="17"/>
    </row>
    <row r="500">
      <c r="W500" s="17"/>
    </row>
    <row r="501">
      <c r="W501" s="17"/>
    </row>
    <row r="502">
      <c r="W502" s="17"/>
    </row>
    <row r="503">
      <c r="W503" s="17"/>
    </row>
    <row r="504">
      <c r="W504" s="17"/>
    </row>
    <row r="505">
      <c r="W505" s="17"/>
    </row>
    <row r="506">
      <c r="W506" s="17"/>
    </row>
    <row r="507">
      <c r="W507" s="17"/>
    </row>
    <row r="508">
      <c r="W508" s="17"/>
    </row>
    <row r="509">
      <c r="W509" s="17"/>
    </row>
    <row r="510">
      <c r="W510" s="17"/>
    </row>
    <row r="511">
      <c r="W511" s="17"/>
    </row>
    <row r="512">
      <c r="W512" s="17"/>
    </row>
    <row r="513">
      <c r="W513" s="17"/>
    </row>
    <row r="514">
      <c r="W514" s="17"/>
    </row>
    <row r="515">
      <c r="W515" s="17"/>
    </row>
    <row r="516">
      <c r="W516" s="17"/>
    </row>
    <row r="517">
      <c r="W517" s="17"/>
    </row>
    <row r="518">
      <c r="W518" s="17"/>
    </row>
    <row r="519">
      <c r="W519" s="17"/>
    </row>
    <row r="520">
      <c r="W520" s="17"/>
    </row>
    <row r="521">
      <c r="W521" s="17"/>
    </row>
    <row r="522">
      <c r="W522" s="17"/>
    </row>
    <row r="523">
      <c r="W523" s="17"/>
    </row>
    <row r="524">
      <c r="W524" s="17"/>
    </row>
    <row r="525">
      <c r="W525" s="17"/>
    </row>
    <row r="526">
      <c r="W526" s="17"/>
    </row>
    <row r="527">
      <c r="W527" s="17"/>
    </row>
    <row r="528">
      <c r="W528" s="17"/>
    </row>
    <row r="529">
      <c r="W529" s="17"/>
    </row>
    <row r="530">
      <c r="W530" s="17"/>
    </row>
    <row r="531">
      <c r="W531" s="17"/>
    </row>
    <row r="532">
      <c r="W532" s="17"/>
    </row>
    <row r="533">
      <c r="W533" s="17"/>
    </row>
    <row r="534">
      <c r="W534" s="17"/>
    </row>
    <row r="535">
      <c r="W535" s="17"/>
    </row>
    <row r="536">
      <c r="W536" s="17"/>
    </row>
    <row r="537">
      <c r="W537" s="17"/>
    </row>
    <row r="538">
      <c r="W538" s="17"/>
    </row>
    <row r="539">
      <c r="W539" s="17"/>
    </row>
    <row r="540">
      <c r="W540" s="17"/>
    </row>
    <row r="541">
      <c r="W541" s="17"/>
    </row>
    <row r="542">
      <c r="W542" s="17"/>
    </row>
    <row r="543">
      <c r="W543" s="17"/>
    </row>
    <row r="544">
      <c r="W544" s="17"/>
    </row>
    <row r="545">
      <c r="W545" s="17"/>
    </row>
    <row r="546">
      <c r="W546" s="17"/>
    </row>
    <row r="547">
      <c r="W547" s="17"/>
    </row>
    <row r="548">
      <c r="W548" s="17"/>
    </row>
    <row r="549">
      <c r="W549" s="17"/>
    </row>
    <row r="550">
      <c r="W550" s="17"/>
    </row>
    <row r="551">
      <c r="W551" s="17"/>
    </row>
    <row r="552">
      <c r="W552" s="17"/>
    </row>
    <row r="553">
      <c r="W553" s="17"/>
    </row>
    <row r="554">
      <c r="W554" s="17"/>
    </row>
    <row r="555">
      <c r="W555" s="17"/>
    </row>
    <row r="556">
      <c r="W556" s="17"/>
    </row>
    <row r="557">
      <c r="W557" s="17"/>
    </row>
    <row r="558">
      <c r="W558" s="17"/>
    </row>
    <row r="559">
      <c r="W559" s="17"/>
    </row>
    <row r="560">
      <c r="W560" s="17"/>
    </row>
    <row r="561">
      <c r="W561" s="17"/>
    </row>
    <row r="562">
      <c r="W562" s="17"/>
    </row>
    <row r="563">
      <c r="W563" s="17"/>
    </row>
    <row r="564">
      <c r="W564" s="17"/>
    </row>
    <row r="565">
      <c r="W565" s="17"/>
    </row>
    <row r="566">
      <c r="W566" s="17"/>
    </row>
    <row r="567">
      <c r="W567" s="17"/>
    </row>
    <row r="568">
      <c r="W568" s="17"/>
    </row>
    <row r="569">
      <c r="W569" s="17"/>
    </row>
    <row r="570">
      <c r="W570" s="17"/>
    </row>
    <row r="571">
      <c r="W571" s="17"/>
    </row>
    <row r="572">
      <c r="W572" s="17"/>
    </row>
    <row r="573">
      <c r="W573" s="17"/>
    </row>
    <row r="574">
      <c r="W574" s="17"/>
    </row>
    <row r="575">
      <c r="W575" s="17"/>
    </row>
    <row r="576">
      <c r="W576" s="17"/>
    </row>
    <row r="577">
      <c r="W577" s="17"/>
    </row>
    <row r="578">
      <c r="W578" s="17"/>
    </row>
    <row r="579">
      <c r="W579" s="17"/>
    </row>
    <row r="580">
      <c r="W580" s="17"/>
    </row>
    <row r="581">
      <c r="W581" s="17"/>
    </row>
    <row r="582">
      <c r="W582" s="17"/>
    </row>
    <row r="583">
      <c r="W583" s="17"/>
    </row>
    <row r="584">
      <c r="W584" s="17"/>
    </row>
    <row r="585">
      <c r="W585" s="17"/>
    </row>
    <row r="586">
      <c r="W586" s="17"/>
    </row>
    <row r="587">
      <c r="W587" s="17"/>
    </row>
    <row r="588">
      <c r="W588" s="17"/>
    </row>
    <row r="589">
      <c r="W589" s="17"/>
    </row>
    <row r="590">
      <c r="W590" s="17"/>
    </row>
    <row r="591">
      <c r="W591" s="17"/>
    </row>
    <row r="592">
      <c r="W592" s="17"/>
    </row>
    <row r="593">
      <c r="W593" s="17"/>
    </row>
    <row r="594">
      <c r="W594" s="17"/>
    </row>
    <row r="595">
      <c r="W595" s="17"/>
    </row>
    <row r="596">
      <c r="W596" s="17"/>
    </row>
    <row r="597">
      <c r="W597" s="17"/>
    </row>
    <row r="598">
      <c r="W598" s="17"/>
    </row>
    <row r="599">
      <c r="W599" s="17"/>
    </row>
    <row r="600">
      <c r="W600" s="17"/>
    </row>
    <row r="601">
      <c r="W601" s="17"/>
    </row>
    <row r="602">
      <c r="W602" s="17"/>
    </row>
    <row r="603">
      <c r="W603" s="17"/>
    </row>
    <row r="604">
      <c r="W604" s="17"/>
    </row>
    <row r="605">
      <c r="W605" s="17"/>
    </row>
    <row r="606">
      <c r="W606" s="17"/>
    </row>
    <row r="607">
      <c r="W607" s="17"/>
    </row>
    <row r="608">
      <c r="W608" s="17"/>
    </row>
    <row r="609">
      <c r="W609" s="17"/>
    </row>
    <row r="610">
      <c r="W610" s="17"/>
    </row>
    <row r="611">
      <c r="W611" s="17"/>
    </row>
    <row r="612">
      <c r="W612" s="17"/>
    </row>
    <row r="613">
      <c r="W613" s="17"/>
    </row>
    <row r="614">
      <c r="W614" s="17"/>
    </row>
    <row r="615">
      <c r="W615" s="17"/>
    </row>
    <row r="616">
      <c r="W616" s="17"/>
    </row>
    <row r="617">
      <c r="W617" s="17"/>
    </row>
    <row r="618">
      <c r="W618" s="17"/>
    </row>
    <row r="619">
      <c r="W619" s="17"/>
    </row>
    <row r="620">
      <c r="W620" s="17"/>
    </row>
    <row r="621">
      <c r="W621" s="17"/>
    </row>
    <row r="622">
      <c r="W622" s="17"/>
    </row>
    <row r="623">
      <c r="W623" s="17"/>
    </row>
    <row r="624">
      <c r="W624" s="17"/>
    </row>
    <row r="625">
      <c r="W625" s="17"/>
    </row>
    <row r="626">
      <c r="W626" s="17"/>
    </row>
    <row r="627">
      <c r="W627" s="17"/>
    </row>
    <row r="628">
      <c r="W628" s="17"/>
    </row>
    <row r="629">
      <c r="W629" s="17"/>
    </row>
    <row r="630">
      <c r="W630" s="17"/>
    </row>
    <row r="631">
      <c r="W631" s="17"/>
    </row>
    <row r="632">
      <c r="W632" s="17"/>
    </row>
    <row r="633">
      <c r="W633" s="17"/>
    </row>
    <row r="634">
      <c r="W634" s="17"/>
    </row>
    <row r="635">
      <c r="W635" s="17"/>
    </row>
    <row r="636">
      <c r="W636" s="17"/>
    </row>
    <row r="637">
      <c r="W637" s="17"/>
    </row>
    <row r="638">
      <c r="W638" s="17"/>
    </row>
    <row r="639">
      <c r="W639" s="17"/>
    </row>
    <row r="640">
      <c r="W640" s="17"/>
    </row>
    <row r="641">
      <c r="W641" s="17"/>
    </row>
    <row r="642">
      <c r="W642" s="17"/>
    </row>
    <row r="643">
      <c r="W643" s="17"/>
    </row>
    <row r="644">
      <c r="W644" s="17"/>
    </row>
    <row r="645">
      <c r="W645" s="17"/>
    </row>
    <row r="646">
      <c r="W646" s="17"/>
    </row>
    <row r="647">
      <c r="W647" s="17"/>
    </row>
    <row r="648">
      <c r="W648" s="17"/>
    </row>
    <row r="649">
      <c r="W649" s="17"/>
    </row>
    <row r="650">
      <c r="W650" s="17"/>
    </row>
    <row r="651">
      <c r="W651" s="17"/>
    </row>
    <row r="652">
      <c r="W652" s="17"/>
    </row>
    <row r="653">
      <c r="W653" s="17"/>
    </row>
    <row r="654">
      <c r="W654" s="17"/>
    </row>
    <row r="655">
      <c r="W655" s="17"/>
    </row>
    <row r="656">
      <c r="W656" s="17"/>
    </row>
    <row r="657">
      <c r="W657" s="17"/>
    </row>
    <row r="658">
      <c r="W658" s="17"/>
    </row>
    <row r="659">
      <c r="W659" s="17"/>
    </row>
    <row r="660">
      <c r="W660" s="17"/>
    </row>
    <row r="661">
      <c r="W661" s="17"/>
    </row>
    <row r="662">
      <c r="W662" s="17"/>
    </row>
    <row r="663">
      <c r="W663" s="17"/>
    </row>
    <row r="664">
      <c r="W664" s="17"/>
    </row>
    <row r="665">
      <c r="W665" s="17"/>
    </row>
    <row r="666">
      <c r="W666" s="17"/>
    </row>
    <row r="667">
      <c r="W667" s="17"/>
    </row>
    <row r="668">
      <c r="W668" s="17"/>
    </row>
    <row r="669">
      <c r="W669" s="17"/>
    </row>
    <row r="670">
      <c r="W670" s="17"/>
    </row>
    <row r="671">
      <c r="W671" s="17"/>
    </row>
    <row r="672">
      <c r="W672" s="17"/>
    </row>
    <row r="673">
      <c r="W673" s="17"/>
    </row>
    <row r="674">
      <c r="W674" s="17"/>
    </row>
    <row r="675">
      <c r="W675" s="17"/>
    </row>
    <row r="676">
      <c r="W676" s="17"/>
    </row>
    <row r="677">
      <c r="W677" s="17"/>
    </row>
    <row r="678">
      <c r="W678" s="17"/>
    </row>
    <row r="679">
      <c r="W679" s="17"/>
    </row>
    <row r="680">
      <c r="W680" s="17"/>
    </row>
    <row r="681">
      <c r="W681" s="17"/>
    </row>
    <row r="682">
      <c r="W682" s="17"/>
    </row>
    <row r="683">
      <c r="W683" s="17"/>
    </row>
    <row r="684">
      <c r="W684" s="17"/>
    </row>
    <row r="685">
      <c r="W685" s="17"/>
    </row>
    <row r="686">
      <c r="W686" s="17"/>
    </row>
    <row r="687">
      <c r="W687" s="17"/>
    </row>
    <row r="688">
      <c r="W688" s="17"/>
    </row>
    <row r="689">
      <c r="W689" s="17"/>
    </row>
    <row r="690">
      <c r="W690" s="17"/>
    </row>
    <row r="691">
      <c r="W691" s="17"/>
    </row>
    <row r="692">
      <c r="W692" s="17"/>
    </row>
    <row r="693">
      <c r="W693" s="17"/>
    </row>
    <row r="694">
      <c r="W694" s="17"/>
    </row>
    <row r="695">
      <c r="W695" s="17"/>
    </row>
    <row r="696">
      <c r="W696" s="17"/>
    </row>
    <row r="697">
      <c r="W697" s="17"/>
    </row>
    <row r="698">
      <c r="W698" s="17"/>
    </row>
    <row r="699">
      <c r="W699" s="17"/>
    </row>
    <row r="700">
      <c r="W700" s="17"/>
    </row>
    <row r="701">
      <c r="W701" s="17"/>
    </row>
    <row r="702">
      <c r="W702" s="17"/>
    </row>
    <row r="703">
      <c r="W703" s="17"/>
    </row>
    <row r="704">
      <c r="W704" s="17"/>
    </row>
    <row r="705">
      <c r="W705" s="17"/>
    </row>
    <row r="706">
      <c r="W706" s="17"/>
    </row>
    <row r="707">
      <c r="W707" s="17"/>
    </row>
    <row r="708">
      <c r="W708" s="17"/>
    </row>
    <row r="709">
      <c r="W709" s="17"/>
    </row>
    <row r="710">
      <c r="W710" s="17"/>
    </row>
    <row r="711">
      <c r="W711" s="17"/>
    </row>
    <row r="712">
      <c r="W712" s="17"/>
    </row>
    <row r="713">
      <c r="W713" s="17"/>
    </row>
    <row r="714">
      <c r="W714" s="17"/>
    </row>
    <row r="715">
      <c r="W715" s="17"/>
    </row>
    <row r="716">
      <c r="W716" s="17"/>
    </row>
    <row r="717">
      <c r="W717" s="17"/>
    </row>
    <row r="718">
      <c r="W718" s="17"/>
    </row>
    <row r="719">
      <c r="W719" s="17"/>
    </row>
    <row r="720">
      <c r="W720" s="17"/>
    </row>
    <row r="721">
      <c r="W721" s="17"/>
    </row>
    <row r="722">
      <c r="W722" s="17"/>
    </row>
    <row r="723">
      <c r="W723" s="17"/>
    </row>
    <row r="724">
      <c r="W724" s="17"/>
    </row>
    <row r="725">
      <c r="W725" s="17"/>
    </row>
    <row r="726">
      <c r="W726" s="17"/>
    </row>
    <row r="727">
      <c r="W727" s="17"/>
    </row>
    <row r="728">
      <c r="W728" s="17"/>
    </row>
    <row r="729">
      <c r="W729" s="17"/>
    </row>
    <row r="730">
      <c r="W730" s="17"/>
    </row>
    <row r="731">
      <c r="W731" s="17"/>
    </row>
    <row r="732">
      <c r="W732" s="17"/>
    </row>
    <row r="733">
      <c r="W733" s="17"/>
    </row>
    <row r="734">
      <c r="W734" s="17"/>
    </row>
    <row r="735">
      <c r="W735" s="17"/>
    </row>
    <row r="736">
      <c r="W736" s="17"/>
    </row>
    <row r="737">
      <c r="W737" s="17"/>
    </row>
    <row r="738">
      <c r="W738" s="17"/>
    </row>
    <row r="739">
      <c r="W739" s="17"/>
    </row>
    <row r="740">
      <c r="W740" s="17"/>
    </row>
    <row r="741">
      <c r="W741" s="17"/>
    </row>
    <row r="742">
      <c r="W742" s="17"/>
    </row>
    <row r="743">
      <c r="W743" s="17"/>
    </row>
    <row r="744">
      <c r="W744" s="17"/>
    </row>
    <row r="745">
      <c r="W745" s="17"/>
    </row>
    <row r="746">
      <c r="W746" s="17"/>
    </row>
    <row r="747">
      <c r="W747" s="17"/>
    </row>
    <row r="748">
      <c r="W748" s="17"/>
    </row>
    <row r="749">
      <c r="W749" s="17"/>
    </row>
    <row r="750">
      <c r="W750" s="17"/>
    </row>
    <row r="751">
      <c r="W751" s="17"/>
    </row>
    <row r="752">
      <c r="W752" s="17"/>
    </row>
    <row r="753">
      <c r="W753" s="17"/>
    </row>
    <row r="754">
      <c r="W754" s="17"/>
    </row>
    <row r="755">
      <c r="W755" s="17"/>
    </row>
    <row r="756">
      <c r="W756" s="17"/>
    </row>
    <row r="757">
      <c r="W757" s="17"/>
    </row>
    <row r="758">
      <c r="W758" s="17"/>
    </row>
    <row r="759">
      <c r="W759" s="17"/>
    </row>
    <row r="760">
      <c r="W760" s="17"/>
    </row>
    <row r="761">
      <c r="W761" s="17"/>
    </row>
    <row r="762">
      <c r="W762" s="17"/>
    </row>
    <row r="763">
      <c r="W763" s="17"/>
    </row>
    <row r="764">
      <c r="W764" s="17"/>
    </row>
    <row r="765">
      <c r="W765" s="17"/>
    </row>
    <row r="766">
      <c r="W766" s="17"/>
    </row>
    <row r="767">
      <c r="W767" s="17"/>
    </row>
    <row r="768">
      <c r="W768" s="17"/>
    </row>
    <row r="769">
      <c r="W769" s="17"/>
    </row>
    <row r="770">
      <c r="W770" s="17"/>
    </row>
    <row r="771">
      <c r="W771" s="17"/>
    </row>
    <row r="772">
      <c r="W772" s="17"/>
    </row>
    <row r="773">
      <c r="W773" s="17"/>
    </row>
    <row r="774">
      <c r="W774" s="17"/>
    </row>
    <row r="775">
      <c r="W775" s="17"/>
    </row>
    <row r="776">
      <c r="W776" s="17"/>
    </row>
    <row r="777">
      <c r="W777" s="17"/>
    </row>
    <row r="778">
      <c r="W778" s="17"/>
    </row>
    <row r="779">
      <c r="W779" s="17"/>
    </row>
    <row r="780">
      <c r="W780" s="17"/>
    </row>
    <row r="781">
      <c r="W781" s="17"/>
    </row>
    <row r="782">
      <c r="W782" s="17"/>
    </row>
    <row r="783">
      <c r="W783" s="17"/>
    </row>
    <row r="784">
      <c r="W784" s="17"/>
    </row>
    <row r="785">
      <c r="W785" s="17"/>
    </row>
    <row r="786">
      <c r="W786" s="17"/>
    </row>
    <row r="787">
      <c r="W787" s="17"/>
    </row>
    <row r="788">
      <c r="W788" s="17"/>
    </row>
    <row r="789">
      <c r="W789" s="17"/>
    </row>
    <row r="790">
      <c r="W790" s="17"/>
    </row>
    <row r="791">
      <c r="W791" s="17"/>
    </row>
    <row r="792">
      <c r="W792" s="17"/>
    </row>
    <row r="793">
      <c r="W793" s="17"/>
    </row>
    <row r="794">
      <c r="W794" s="17"/>
    </row>
    <row r="795">
      <c r="W795" s="17"/>
    </row>
    <row r="796">
      <c r="W796" s="17"/>
    </row>
    <row r="797">
      <c r="W797" s="17"/>
    </row>
    <row r="798">
      <c r="W798" s="17"/>
    </row>
    <row r="799">
      <c r="W799" s="17"/>
    </row>
    <row r="800">
      <c r="W800" s="17"/>
    </row>
    <row r="801">
      <c r="W801" s="17"/>
    </row>
    <row r="802">
      <c r="W802" s="17"/>
    </row>
    <row r="803">
      <c r="W803" s="17"/>
    </row>
    <row r="804">
      <c r="W804" s="17"/>
    </row>
    <row r="805">
      <c r="W805" s="17"/>
    </row>
    <row r="806">
      <c r="W806" s="17"/>
    </row>
    <row r="807">
      <c r="W807" s="17"/>
    </row>
    <row r="808">
      <c r="W808" s="17"/>
    </row>
    <row r="809">
      <c r="W809" s="17"/>
    </row>
    <row r="810">
      <c r="W810" s="17"/>
    </row>
    <row r="811">
      <c r="W811" s="17"/>
    </row>
    <row r="812">
      <c r="W812" s="17"/>
    </row>
    <row r="813">
      <c r="W813" s="17"/>
    </row>
    <row r="814">
      <c r="W814" s="17"/>
    </row>
    <row r="815">
      <c r="W815" s="17"/>
    </row>
    <row r="816">
      <c r="W816" s="17"/>
    </row>
    <row r="817">
      <c r="W817" s="17"/>
    </row>
    <row r="818">
      <c r="W818" s="17"/>
    </row>
    <row r="819">
      <c r="W819" s="17"/>
    </row>
    <row r="820">
      <c r="W820" s="17"/>
    </row>
    <row r="821">
      <c r="W821" s="17"/>
    </row>
    <row r="822">
      <c r="W822" s="17"/>
    </row>
    <row r="823">
      <c r="W823" s="17"/>
    </row>
    <row r="824">
      <c r="W824" s="17"/>
    </row>
    <row r="825">
      <c r="W825" s="17"/>
    </row>
    <row r="826">
      <c r="W826" s="17"/>
    </row>
    <row r="827">
      <c r="W827" s="17"/>
    </row>
    <row r="828">
      <c r="W828" s="17"/>
    </row>
    <row r="829">
      <c r="W829" s="17"/>
    </row>
    <row r="830">
      <c r="W830" s="17"/>
    </row>
    <row r="831">
      <c r="W831" s="17"/>
    </row>
    <row r="832">
      <c r="W832" s="17"/>
    </row>
    <row r="833">
      <c r="W833" s="17"/>
    </row>
    <row r="834">
      <c r="W834" s="17"/>
    </row>
    <row r="835">
      <c r="W835" s="17"/>
    </row>
    <row r="836">
      <c r="W836" s="17"/>
    </row>
    <row r="837">
      <c r="W837" s="17"/>
    </row>
    <row r="838">
      <c r="W838" s="17"/>
    </row>
    <row r="839">
      <c r="W839" s="17"/>
    </row>
    <row r="840">
      <c r="W840" s="17"/>
    </row>
    <row r="841">
      <c r="W841" s="17"/>
    </row>
    <row r="842">
      <c r="W842" s="17"/>
    </row>
    <row r="843">
      <c r="W843" s="17"/>
    </row>
    <row r="844">
      <c r="W844" s="17"/>
    </row>
    <row r="845">
      <c r="W845" s="17"/>
    </row>
    <row r="846">
      <c r="W846" s="17"/>
    </row>
    <row r="847">
      <c r="W847" s="17"/>
    </row>
    <row r="848">
      <c r="W848" s="17"/>
    </row>
    <row r="849">
      <c r="W849" s="17"/>
    </row>
    <row r="850">
      <c r="W850" s="17"/>
    </row>
    <row r="851">
      <c r="W851" s="17"/>
    </row>
    <row r="852">
      <c r="W852" s="17"/>
    </row>
    <row r="853">
      <c r="W853" s="17"/>
    </row>
    <row r="854">
      <c r="W854" s="17"/>
    </row>
    <row r="855">
      <c r="W855" s="17"/>
    </row>
    <row r="856">
      <c r="W856" s="17"/>
    </row>
    <row r="857">
      <c r="W857" s="17"/>
    </row>
    <row r="858">
      <c r="W858" s="17"/>
    </row>
    <row r="859">
      <c r="W859" s="17"/>
    </row>
    <row r="860">
      <c r="W860" s="17"/>
    </row>
    <row r="861">
      <c r="W861" s="17"/>
    </row>
    <row r="862">
      <c r="W862" s="17"/>
    </row>
    <row r="863">
      <c r="W863" s="17"/>
    </row>
    <row r="864">
      <c r="W864" s="17"/>
    </row>
    <row r="865">
      <c r="W865" s="17"/>
    </row>
    <row r="866">
      <c r="W866" s="17"/>
    </row>
    <row r="867">
      <c r="W867" s="17"/>
    </row>
    <row r="868">
      <c r="W868" s="17"/>
    </row>
    <row r="869">
      <c r="W869" s="17"/>
    </row>
    <row r="870">
      <c r="W870" s="17"/>
    </row>
    <row r="871">
      <c r="W871" s="17"/>
    </row>
    <row r="872">
      <c r="W872" s="17"/>
    </row>
    <row r="873">
      <c r="W873" s="17"/>
    </row>
    <row r="874">
      <c r="W874" s="17"/>
    </row>
    <row r="875">
      <c r="W875" s="17"/>
    </row>
    <row r="876">
      <c r="W876" s="17"/>
    </row>
    <row r="877">
      <c r="W877" s="17"/>
    </row>
    <row r="878">
      <c r="W878" s="17"/>
    </row>
    <row r="879">
      <c r="W879" s="17"/>
    </row>
    <row r="880">
      <c r="W880" s="17"/>
    </row>
    <row r="881">
      <c r="W881" s="17"/>
    </row>
    <row r="882">
      <c r="W882" s="17"/>
    </row>
    <row r="883">
      <c r="W883" s="17"/>
    </row>
    <row r="884">
      <c r="W884" s="17"/>
    </row>
    <row r="885">
      <c r="W885" s="17"/>
    </row>
    <row r="886">
      <c r="W886" s="17"/>
    </row>
    <row r="887">
      <c r="W887" s="17"/>
    </row>
    <row r="888">
      <c r="W888" s="17"/>
    </row>
    <row r="889">
      <c r="W889" s="17"/>
    </row>
    <row r="890">
      <c r="W890" s="17"/>
    </row>
    <row r="891">
      <c r="W891" s="17"/>
    </row>
    <row r="892">
      <c r="W892" s="17"/>
    </row>
    <row r="893">
      <c r="W893" s="17"/>
    </row>
    <row r="894">
      <c r="W894" s="17"/>
    </row>
    <row r="895">
      <c r="W895" s="17"/>
    </row>
    <row r="896">
      <c r="W896" s="17"/>
    </row>
    <row r="897">
      <c r="W897" s="17"/>
    </row>
    <row r="898">
      <c r="W898" s="17"/>
    </row>
    <row r="899">
      <c r="W899" s="17"/>
    </row>
    <row r="900">
      <c r="W900" s="17"/>
    </row>
    <row r="901">
      <c r="W901" s="17"/>
    </row>
    <row r="902">
      <c r="W902" s="17"/>
    </row>
    <row r="903">
      <c r="W903" s="17"/>
    </row>
    <row r="904">
      <c r="W904" s="17"/>
    </row>
    <row r="905">
      <c r="W905" s="17"/>
    </row>
    <row r="906">
      <c r="W906" s="17"/>
    </row>
    <row r="907">
      <c r="W907" s="17"/>
    </row>
    <row r="908">
      <c r="W908" s="17"/>
    </row>
    <row r="909">
      <c r="W909" s="17"/>
    </row>
    <row r="910">
      <c r="W910" s="17"/>
    </row>
    <row r="911">
      <c r="W911" s="17"/>
    </row>
    <row r="912">
      <c r="W912" s="17"/>
    </row>
    <row r="913">
      <c r="W913" s="17"/>
    </row>
    <row r="914">
      <c r="W914" s="17"/>
    </row>
    <row r="915">
      <c r="W915" s="17"/>
    </row>
    <row r="916">
      <c r="W916" s="17"/>
    </row>
    <row r="917">
      <c r="W917" s="17"/>
    </row>
    <row r="918">
      <c r="W918" s="17"/>
    </row>
    <row r="919">
      <c r="W919" s="17"/>
    </row>
    <row r="920">
      <c r="W920" s="17"/>
    </row>
    <row r="921">
      <c r="W921" s="17"/>
    </row>
    <row r="922">
      <c r="W922" s="17"/>
    </row>
    <row r="923">
      <c r="W923" s="17"/>
    </row>
    <row r="924">
      <c r="W924" s="17"/>
    </row>
    <row r="925">
      <c r="W925" s="17"/>
    </row>
    <row r="926">
      <c r="W926" s="17"/>
    </row>
    <row r="927">
      <c r="W927" s="17"/>
    </row>
    <row r="928">
      <c r="W928" s="17"/>
    </row>
    <row r="929">
      <c r="W929" s="17"/>
    </row>
    <row r="930">
      <c r="W930" s="17"/>
    </row>
    <row r="931">
      <c r="W931" s="17"/>
    </row>
    <row r="932">
      <c r="W932" s="17"/>
    </row>
    <row r="933">
      <c r="W933" s="17"/>
    </row>
    <row r="934">
      <c r="W934" s="17"/>
    </row>
    <row r="935">
      <c r="W935" s="17"/>
    </row>
    <row r="936">
      <c r="W936" s="17"/>
    </row>
    <row r="937">
      <c r="W937" s="17"/>
    </row>
    <row r="938">
      <c r="W938" s="17"/>
    </row>
    <row r="939">
      <c r="W939" s="17"/>
    </row>
    <row r="940">
      <c r="W940" s="17"/>
    </row>
    <row r="941">
      <c r="W941" s="17"/>
    </row>
    <row r="942">
      <c r="W942" s="17"/>
    </row>
    <row r="943">
      <c r="W943" s="17"/>
    </row>
    <row r="944">
      <c r="W944" s="17"/>
    </row>
    <row r="945">
      <c r="W945" s="17"/>
    </row>
    <row r="946">
      <c r="W946" s="17"/>
    </row>
    <row r="947">
      <c r="W947" s="17"/>
    </row>
    <row r="948">
      <c r="W948" s="17"/>
    </row>
    <row r="949">
      <c r="W949" s="17"/>
    </row>
    <row r="950">
      <c r="W950" s="17"/>
    </row>
    <row r="951">
      <c r="W951" s="17"/>
    </row>
    <row r="952">
      <c r="W952" s="17"/>
    </row>
    <row r="953">
      <c r="W953" s="17"/>
    </row>
    <row r="954">
      <c r="W954" s="17"/>
    </row>
    <row r="955">
      <c r="W955" s="17"/>
    </row>
    <row r="956">
      <c r="W956" s="17"/>
    </row>
    <row r="957">
      <c r="W957" s="17"/>
    </row>
    <row r="958">
      <c r="W958" s="17"/>
    </row>
    <row r="959">
      <c r="W959" s="17"/>
    </row>
    <row r="960">
      <c r="W960" s="17"/>
    </row>
    <row r="961">
      <c r="W961" s="17"/>
    </row>
    <row r="962">
      <c r="W962" s="17"/>
    </row>
    <row r="963">
      <c r="W963" s="17"/>
    </row>
    <row r="964">
      <c r="W964" s="17"/>
    </row>
    <row r="965">
      <c r="W965" s="17"/>
    </row>
    <row r="966">
      <c r="W966" s="17"/>
    </row>
    <row r="967">
      <c r="W967" s="17"/>
    </row>
    <row r="968">
      <c r="W968" s="17"/>
    </row>
    <row r="969">
      <c r="W969" s="17"/>
    </row>
    <row r="970">
      <c r="W970" s="17"/>
    </row>
    <row r="971">
      <c r="W971" s="17"/>
    </row>
    <row r="972">
      <c r="W972" s="17"/>
    </row>
    <row r="973">
      <c r="W973" s="17"/>
    </row>
    <row r="974">
      <c r="W974" s="17"/>
    </row>
    <row r="975">
      <c r="W975" s="17"/>
    </row>
    <row r="976">
      <c r="W976" s="17"/>
    </row>
    <row r="977">
      <c r="W977" s="17"/>
    </row>
    <row r="978">
      <c r="W978" s="17"/>
    </row>
    <row r="979">
      <c r="W979" s="17"/>
    </row>
    <row r="980">
      <c r="W980" s="17"/>
    </row>
    <row r="981">
      <c r="W981" s="17"/>
    </row>
    <row r="982">
      <c r="W982" s="17"/>
    </row>
    <row r="983">
      <c r="W983" s="17"/>
    </row>
    <row r="984">
      <c r="W984" s="17"/>
    </row>
    <row r="985">
      <c r="W985" s="17"/>
    </row>
    <row r="986">
      <c r="W986" s="17"/>
    </row>
    <row r="987">
      <c r="W987" s="17"/>
    </row>
    <row r="988">
      <c r="W988" s="17"/>
    </row>
    <row r="989">
      <c r="W989" s="17"/>
    </row>
    <row r="990">
      <c r="W990" s="17"/>
    </row>
    <row r="991">
      <c r="W991" s="17"/>
    </row>
    <row r="992">
      <c r="W992" s="17"/>
    </row>
    <row r="993">
      <c r="W993" s="17"/>
    </row>
    <row r="994">
      <c r="W994" s="17"/>
    </row>
    <row r="995">
      <c r="W995" s="17"/>
    </row>
    <row r="996">
      <c r="W996" s="17"/>
    </row>
    <row r="997">
      <c r="W997" s="17"/>
    </row>
    <row r="998">
      <c r="W998" s="17"/>
    </row>
    <row r="999">
      <c r="W999" s="17"/>
    </row>
    <row r="1000">
      <c r="W1000" s="17"/>
    </row>
    <row r="1001">
      <c r="W1001" s="17"/>
    </row>
    <row r="1002">
      <c r="W1002" s="17"/>
    </row>
    <row r="1003">
      <c r="W1003" s="17"/>
    </row>
    <row r="1004">
      <c r="W1004" s="17"/>
    </row>
    <row r="1005">
      <c r="W1005" s="17"/>
    </row>
    <row r="1006">
      <c r="W1006" s="17"/>
    </row>
    <row r="1007">
      <c r="W1007" s="17"/>
    </row>
    <row r="1008">
      <c r="W1008" s="17"/>
    </row>
    <row r="1009">
      <c r="W1009" s="17"/>
    </row>
    <row r="1010">
      <c r="W1010" s="17"/>
    </row>
    <row r="1011">
      <c r="W1011" s="17"/>
    </row>
    <row r="1012">
      <c r="W1012" s="17"/>
    </row>
    <row r="1013">
      <c r="W1013" s="17"/>
    </row>
    <row r="1014">
      <c r="W1014" s="17"/>
    </row>
    <row r="1015">
      <c r="W1015" s="17"/>
    </row>
    <row r="1016">
      <c r="W1016" s="17"/>
    </row>
    <row r="1017">
      <c r="W1017" s="17"/>
    </row>
    <row r="1018">
      <c r="W1018" s="17"/>
    </row>
    <row r="1019">
      <c r="W1019" s="17"/>
    </row>
    <row r="1020">
      <c r="W1020" s="17"/>
    </row>
    <row r="1021">
      <c r="W1021" s="17"/>
    </row>
    <row r="1022">
      <c r="W1022" s="17"/>
    </row>
    <row r="1023">
      <c r="W1023" s="17"/>
    </row>
    <row r="1024">
      <c r="W1024" s="17"/>
    </row>
    <row r="1025">
      <c r="W1025" s="17"/>
    </row>
    <row r="1026">
      <c r="W1026" s="17"/>
    </row>
    <row r="1027">
      <c r="W1027" s="17"/>
    </row>
    <row r="1028">
      <c r="W1028" s="17"/>
    </row>
    <row r="1029">
      <c r="W1029" s="17"/>
    </row>
    <row r="1030">
      <c r="W1030" s="17"/>
    </row>
    <row r="1031">
      <c r="W1031" s="17"/>
    </row>
    <row r="1032">
      <c r="W1032" s="17"/>
    </row>
    <row r="1033">
      <c r="W1033" s="17"/>
    </row>
    <row r="1034">
      <c r="W1034" s="17"/>
    </row>
    <row r="1035">
      <c r="W1035" s="17"/>
    </row>
    <row r="1036">
      <c r="W1036" s="17"/>
    </row>
    <row r="1037">
      <c r="W1037" s="17"/>
    </row>
    <row r="1038">
      <c r="W1038" s="17"/>
    </row>
    <row r="1039">
      <c r="W1039" s="17"/>
    </row>
    <row r="1040">
      <c r="W1040" s="17"/>
    </row>
    <row r="1041">
      <c r="W1041" s="17"/>
    </row>
    <row r="1042">
      <c r="W1042" s="17"/>
    </row>
    <row r="1043">
      <c r="W1043" s="17"/>
    </row>
    <row r="1044">
      <c r="W1044" s="17"/>
    </row>
    <row r="1045">
      <c r="W1045" s="17"/>
    </row>
    <row r="1046">
      <c r="W1046" s="17"/>
    </row>
    <row r="1047">
      <c r="W1047" s="17"/>
    </row>
    <row r="1048">
      <c r="W1048" s="17"/>
    </row>
    <row r="1049">
      <c r="W1049" s="17"/>
    </row>
    <row r="1050">
      <c r="W1050" s="17"/>
    </row>
    <row r="1051">
      <c r="W1051" s="17"/>
    </row>
    <row r="1052">
      <c r="W1052" s="17"/>
    </row>
    <row r="1053">
      <c r="W1053" s="17"/>
    </row>
    <row r="1054">
      <c r="W1054" s="17"/>
    </row>
    <row r="1055">
      <c r="W1055" s="17"/>
    </row>
    <row r="1056">
      <c r="W1056" s="17"/>
    </row>
    <row r="1057">
      <c r="W1057" s="17"/>
    </row>
    <row r="1058">
      <c r="W1058" s="17"/>
    </row>
    <row r="1059">
      <c r="W1059" s="17"/>
    </row>
    <row r="1060">
      <c r="W1060" s="17"/>
    </row>
    <row r="1061">
      <c r="W1061" s="17"/>
    </row>
    <row r="1062">
      <c r="W1062" s="17"/>
    </row>
    <row r="1063">
      <c r="W1063" s="17"/>
    </row>
    <row r="1064">
      <c r="W1064" s="17"/>
    </row>
  </sheetData>
  <autoFilter ref="$A$1:$AG$1064">
    <sortState ref="A1:AG1064">
      <sortCondition ref="D1:D1064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4" max="24" width="21.29"/>
    <col customWidth="1" min="32" max="32" width="29.14"/>
    <col customWidth="1" min="35" max="35" width="27.57"/>
  </cols>
  <sheetData>
    <row r="1">
      <c r="B1" s="15" t="s">
        <v>4698</v>
      </c>
      <c r="C1" s="15" t="s">
        <v>4699</v>
      </c>
      <c r="D1" s="15" t="s">
        <v>4700</v>
      </c>
      <c r="E1" s="15" t="s">
        <v>4701</v>
      </c>
      <c r="F1" s="15" t="s">
        <v>4702</v>
      </c>
      <c r="G1" s="15" t="s">
        <v>4703</v>
      </c>
      <c r="H1" s="15" t="s">
        <v>4704</v>
      </c>
      <c r="I1" s="15" t="s">
        <v>4705</v>
      </c>
      <c r="J1" s="15" t="s">
        <v>4706</v>
      </c>
      <c r="K1" s="15" t="s">
        <v>4707</v>
      </c>
      <c r="L1" s="15" t="s">
        <v>4708</v>
      </c>
      <c r="M1" s="15" t="s">
        <v>4709</v>
      </c>
      <c r="N1" s="15" t="s">
        <v>4710</v>
      </c>
      <c r="O1" s="15" t="s">
        <v>4711</v>
      </c>
      <c r="P1" s="15" t="s">
        <v>4712</v>
      </c>
      <c r="Q1" s="15" t="s">
        <v>4713</v>
      </c>
      <c r="R1" s="15" t="s">
        <v>4714</v>
      </c>
      <c r="S1" s="15" t="s">
        <v>4715</v>
      </c>
      <c r="T1" s="15" t="s">
        <v>4716</v>
      </c>
      <c r="U1" s="15" t="s">
        <v>4717</v>
      </c>
      <c r="V1" s="15" t="s">
        <v>4718</v>
      </c>
      <c r="W1" s="15" t="s">
        <v>4719</v>
      </c>
      <c r="X1" s="2" t="s">
        <v>4994</v>
      </c>
      <c r="Y1" s="2" t="s">
        <v>4995</v>
      </c>
      <c r="Z1" s="2" t="s">
        <v>4996</v>
      </c>
      <c r="AA1" s="2"/>
    </row>
    <row r="2">
      <c r="A2" s="15">
        <v>998.0</v>
      </c>
      <c r="B2" s="15">
        <v>216287.0</v>
      </c>
      <c r="C2" s="15" t="s">
        <v>4966</v>
      </c>
      <c r="D2" s="15" t="s">
        <v>4837</v>
      </c>
      <c r="E2" s="15">
        <v>414.0</v>
      </c>
      <c r="F2" s="15" t="s">
        <v>4723</v>
      </c>
      <c r="G2" s="15">
        <v>3000.0</v>
      </c>
      <c r="H2" s="15" t="s">
        <v>4745</v>
      </c>
      <c r="I2" s="15" t="s">
        <v>4725</v>
      </c>
      <c r="J2" s="15" t="s">
        <v>4966</v>
      </c>
      <c r="K2" s="15">
        <v>52588.0</v>
      </c>
      <c r="L2" s="15">
        <v>0.0</v>
      </c>
      <c r="M2" s="15" t="s">
        <v>4966</v>
      </c>
      <c r="N2" s="15" t="s">
        <v>4967</v>
      </c>
      <c r="O2" s="15" t="s">
        <v>4963</v>
      </c>
      <c r="P2" s="15">
        <v>39.905159</v>
      </c>
      <c r="Q2" s="15">
        <v>-75.354278</v>
      </c>
      <c r="R2" s="15" t="s">
        <v>103</v>
      </c>
      <c r="S2" s="15" t="s">
        <v>4837</v>
      </c>
      <c r="T2" s="15" t="s">
        <v>4794</v>
      </c>
      <c r="U2" s="15" t="s">
        <v>4729</v>
      </c>
      <c r="V2" s="15">
        <v>22.0</v>
      </c>
      <c r="W2" s="15">
        <v>0.05314009661835749</v>
      </c>
      <c r="X2" s="15">
        <v>1.0</v>
      </c>
      <c r="Y2" s="2">
        <v>1.0</v>
      </c>
      <c r="Z2" s="2">
        <v>0.0</v>
      </c>
      <c r="AA2" s="2"/>
      <c r="AB2" s="15" t="s">
        <v>4714</v>
      </c>
      <c r="AC2" s="15" t="s">
        <v>4716</v>
      </c>
      <c r="AD2" s="15" t="s">
        <v>4997</v>
      </c>
      <c r="AE2" s="15" t="s">
        <v>4998</v>
      </c>
      <c r="AF2" s="2" t="s">
        <v>4999</v>
      </c>
    </row>
    <row r="3">
      <c r="A3" s="15">
        <v>917.0</v>
      </c>
      <c r="B3" s="15">
        <v>212911.0</v>
      </c>
      <c r="C3" s="15" t="s">
        <v>4968</v>
      </c>
      <c r="D3" s="15" t="s">
        <v>4837</v>
      </c>
      <c r="E3" s="15">
        <v>357.0</v>
      </c>
      <c r="F3" s="15" t="s">
        <v>4723</v>
      </c>
      <c r="G3" s="15">
        <v>3000.0</v>
      </c>
      <c r="H3" s="15" t="s">
        <v>4745</v>
      </c>
      <c r="I3" s="15" t="s">
        <v>4725</v>
      </c>
      <c r="J3" s="15" t="s">
        <v>4968</v>
      </c>
      <c r="K3" s="15">
        <v>54592.0</v>
      </c>
      <c r="L3" s="15">
        <v>0.0</v>
      </c>
      <c r="M3" s="15" t="s">
        <v>4968</v>
      </c>
      <c r="N3" s="15" t="s">
        <v>4969</v>
      </c>
      <c r="O3" s="15" t="s">
        <v>4963</v>
      </c>
      <c r="P3" s="15">
        <v>40.007452</v>
      </c>
      <c r="Q3" s="15">
        <v>-75.305207</v>
      </c>
      <c r="R3" s="15" t="s">
        <v>103</v>
      </c>
      <c r="S3" s="15" t="s">
        <v>4837</v>
      </c>
      <c r="T3" s="15" t="s">
        <v>4794</v>
      </c>
      <c r="U3" s="15" t="s">
        <v>4729</v>
      </c>
      <c r="V3" s="15">
        <v>20.0</v>
      </c>
      <c r="W3" s="15">
        <v>0.056022408963585436</v>
      </c>
      <c r="X3" s="15">
        <v>1.0</v>
      </c>
      <c r="Y3" s="2">
        <v>1.0</v>
      </c>
      <c r="Z3" s="2">
        <v>0.0</v>
      </c>
      <c r="AA3" s="2"/>
      <c r="AB3" s="15" t="s">
        <v>109</v>
      </c>
      <c r="AC3" s="15" t="s">
        <v>4722</v>
      </c>
      <c r="AD3" s="15">
        <v>21.0</v>
      </c>
      <c r="AE3" s="15">
        <v>16456.0</v>
      </c>
      <c r="AF3" s="15">
        <f t="shared" ref="AF3:AF11" si="1">$AE3*4</f>
        <v>65824</v>
      </c>
    </row>
    <row r="4">
      <c r="A4" s="15">
        <v>879.0</v>
      </c>
      <c r="B4" s="15">
        <v>211273.0</v>
      </c>
      <c r="C4" s="15" t="s">
        <v>4972</v>
      </c>
      <c r="D4" s="15" t="s">
        <v>4837</v>
      </c>
      <c r="E4" s="15">
        <v>391.0</v>
      </c>
      <c r="F4" s="15" t="s">
        <v>4723</v>
      </c>
      <c r="G4" s="15">
        <v>3000.0</v>
      </c>
      <c r="H4" s="15" t="s">
        <v>4745</v>
      </c>
      <c r="I4" s="15" t="s">
        <v>4725</v>
      </c>
      <c r="J4" s="15" t="s">
        <v>4972</v>
      </c>
      <c r="K4" s="15">
        <v>52360.0</v>
      </c>
      <c r="L4" s="15">
        <v>0.0</v>
      </c>
      <c r="M4" s="15" t="s">
        <v>4972</v>
      </c>
      <c r="N4" s="15" t="s">
        <v>4973</v>
      </c>
      <c r="O4" s="15" t="s">
        <v>4963</v>
      </c>
      <c r="P4" s="15">
        <v>40.02736</v>
      </c>
      <c r="Q4" s="15">
        <v>-75.313223</v>
      </c>
      <c r="R4" s="15" t="s">
        <v>103</v>
      </c>
      <c r="S4" s="15" t="s">
        <v>4837</v>
      </c>
      <c r="T4" s="15" t="s">
        <v>4794</v>
      </c>
      <c r="U4" s="15" t="s">
        <v>4729</v>
      </c>
      <c r="V4" s="15">
        <v>27.0</v>
      </c>
      <c r="W4" s="15">
        <v>0.06905370843989769</v>
      </c>
      <c r="X4" s="15">
        <v>1.0</v>
      </c>
      <c r="Y4" s="2">
        <v>1.0</v>
      </c>
      <c r="Z4" s="2">
        <v>0.0</v>
      </c>
      <c r="AA4" s="2"/>
      <c r="AB4" s="15" t="s">
        <v>102</v>
      </c>
      <c r="AC4" s="15" t="s">
        <v>4836</v>
      </c>
      <c r="AD4" s="15">
        <v>10.0</v>
      </c>
      <c r="AE4" s="15">
        <v>1175.0</v>
      </c>
      <c r="AF4" s="15">
        <f t="shared" si="1"/>
        <v>4700</v>
      </c>
    </row>
    <row r="5">
      <c r="A5" s="15">
        <v>858.0</v>
      </c>
      <c r="B5" s="15">
        <v>209825.0</v>
      </c>
      <c r="C5" s="15" t="s">
        <v>4949</v>
      </c>
      <c r="D5" s="15" t="s">
        <v>4728</v>
      </c>
      <c r="E5" s="15">
        <v>1003.0</v>
      </c>
      <c r="F5" s="15" t="s">
        <v>4723</v>
      </c>
      <c r="G5" s="15">
        <v>3000.0</v>
      </c>
      <c r="H5" s="15" t="s">
        <v>4745</v>
      </c>
      <c r="I5" s="15" t="s">
        <v>4751</v>
      </c>
      <c r="J5" s="15" t="s">
        <v>4949</v>
      </c>
      <c r="K5" s="15">
        <v>45904.0</v>
      </c>
      <c r="L5" s="15">
        <v>0.0</v>
      </c>
      <c r="M5" s="15" t="s">
        <v>4949</v>
      </c>
      <c r="N5" s="15" t="s">
        <v>4524</v>
      </c>
      <c r="O5" s="15" t="s">
        <v>4950</v>
      </c>
      <c r="P5" s="15">
        <v>45.572724</v>
      </c>
      <c r="Q5" s="15">
        <v>-122.726691</v>
      </c>
      <c r="R5" s="15" t="s">
        <v>119</v>
      </c>
      <c r="S5" s="15" t="s">
        <v>4728</v>
      </c>
      <c r="T5" s="15" t="s">
        <v>4722</v>
      </c>
      <c r="U5" s="15" t="s">
        <v>4729</v>
      </c>
      <c r="V5" s="15">
        <v>294.0</v>
      </c>
      <c r="W5" s="15">
        <v>0.2931206380857428</v>
      </c>
      <c r="X5" s="15">
        <v>1.0</v>
      </c>
      <c r="Y5" s="2">
        <v>1.0</v>
      </c>
      <c r="Z5" s="2">
        <v>0.0</v>
      </c>
      <c r="AA5" s="2"/>
      <c r="AB5" s="15" t="s">
        <v>119</v>
      </c>
      <c r="AC5" s="15" t="s">
        <v>4722</v>
      </c>
      <c r="AD5" s="15">
        <v>7.0</v>
      </c>
      <c r="AE5" s="15">
        <v>823.0</v>
      </c>
      <c r="AF5" s="15">
        <f t="shared" si="1"/>
        <v>3292</v>
      </c>
    </row>
    <row r="6">
      <c r="A6" s="15">
        <v>859.0</v>
      </c>
      <c r="B6" s="15">
        <v>209922.0</v>
      </c>
      <c r="C6" s="15" t="s">
        <v>4951</v>
      </c>
      <c r="D6" s="15" t="s">
        <v>4728</v>
      </c>
      <c r="E6" s="15">
        <v>363.0</v>
      </c>
      <c r="F6" s="15" t="s">
        <v>4723</v>
      </c>
      <c r="G6" s="15">
        <v>3000.0</v>
      </c>
      <c r="H6" s="15" t="s">
        <v>4745</v>
      </c>
      <c r="I6" s="15" t="s">
        <v>4725</v>
      </c>
      <c r="J6" s="15" t="s">
        <v>4951</v>
      </c>
      <c r="K6" s="15">
        <v>56340.0</v>
      </c>
      <c r="L6" s="15">
        <v>0.0</v>
      </c>
      <c r="M6" s="15" t="s">
        <v>4951</v>
      </c>
      <c r="N6" s="15" t="s">
        <v>4524</v>
      </c>
      <c r="O6" s="15" t="s">
        <v>4950</v>
      </c>
      <c r="P6" s="15">
        <v>45.480959</v>
      </c>
      <c r="Q6" s="15">
        <v>-122.630348</v>
      </c>
      <c r="R6" s="15" t="s">
        <v>119</v>
      </c>
      <c r="S6" s="15" t="s">
        <v>4728</v>
      </c>
      <c r="T6" s="15" t="s">
        <v>4722</v>
      </c>
      <c r="U6" s="15" t="s">
        <v>4729</v>
      </c>
      <c r="V6" s="15">
        <v>89.0</v>
      </c>
      <c r="W6" s="15">
        <v>0.24517906336088155</v>
      </c>
      <c r="X6" s="15">
        <v>1.0</v>
      </c>
      <c r="Y6" s="2">
        <v>1.0</v>
      </c>
      <c r="Z6" s="2">
        <v>0.0</v>
      </c>
      <c r="AA6" s="2"/>
      <c r="AB6" s="15" t="s">
        <v>105</v>
      </c>
      <c r="AC6" s="15" t="s">
        <v>4794</v>
      </c>
      <c r="AD6" s="15">
        <v>4.0</v>
      </c>
      <c r="AE6" s="15">
        <v>491.0</v>
      </c>
      <c r="AF6" s="15">
        <f t="shared" si="1"/>
        <v>1964</v>
      </c>
    </row>
    <row r="7">
      <c r="A7" s="15">
        <v>855.0</v>
      </c>
      <c r="B7" s="15">
        <v>209612.0</v>
      </c>
      <c r="C7" s="15" t="s">
        <v>4952</v>
      </c>
      <c r="D7" s="15" t="s">
        <v>4728</v>
      </c>
      <c r="E7" s="15">
        <v>421.0</v>
      </c>
      <c r="F7" s="15" t="s">
        <v>4723</v>
      </c>
      <c r="G7" s="15">
        <v>3000.0</v>
      </c>
      <c r="H7" s="15" t="s">
        <v>4735</v>
      </c>
      <c r="I7" s="15" t="s">
        <v>4751</v>
      </c>
      <c r="J7" s="15" t="s">
        <v>4952</v>
      </c>
      <c r="K7" s="15">
        <v>44298.0</v>
      </c>
      <c r="L7" s="15">
        <v>0.0</v>
      </c>
      <c r="M7" s="15" t="s">
        <v>4952</v>
      </c>
      <c r="N7" s="15" t="s">
        <v>4953</v>
      </c>
      <c r="O7" s="15" t="s">
        <v>4950</v>
      </c>
      <c r="P7" s="15">
        <v>45.521394</v>
      </c>
      <c r="Q7" s="15">
        <v>-123.108777</v>
      </c>
      <c r="R7" s="15" t="s">
        <v>119</v>
      </c>
      <c r="S7" s="15" t="s">
        <v>4728</v>
      </c>
      <c r="T7" s="15" t="s">
        <v>4722</v>
      </c>
      <c r="U7" s="15" t="s">
        <v>4729</v>
      </c>
      <c r="V7" s="15">
        <v>65.0</v>
      </c>
      <c r="W7" s="15">
        <v>0.1543942992874109</v>
      </c>
      <c r="X7" s="15">
        <v>1.0</v>
      </c>
      <c r="Y7" s="2">
        <v>1.0</v>
      </c>
      <c r="Z7" s="2">
        <v>0.0</v>
      </c>
      <c r="AA7" s="2"/>
      <c r="AB7" s="15" t="s">
        <v>103</v>
      </c>
      <c r="AC7" s="15" t="s">
        <v>4794</v>
      </c>
      <c r="AD7" s="15">
        <v>4.0</v>
      </c>
      <c r="AE7" s="15">
        <v>191.0</v>
      </c>
      <c r="AF7" s="15">
        <f t="shared" si="1"/>
        <v>764</v>
      </c>
    </row>
    <row r="8">
      <c r="A8" s="15">
        <v>852.0</v>
      </c>
      <c r="B8" s="15">
        <v>209065.0</v>
      </c>
      <c r="C8" s="15" t="s">
        <v>4954</v>
      </c>
      <c r="D8" s="15" t="s">
        <v>4728</v>
      </c>
      <c r="E8" s="15">
        <v>325.0</v>
      </c>
      <c r="F8" s="15" t="s">
        <v>4723</v>
      </c>
      <c r="G8" s="15">
        <v>3000.0</v>
      </c>
      <c r="H8" s="15" t="s">
        <v>4724</v>
      </c>
      <c r="I8" s="15" t="s">
        <v>4725</v>
      </c>
      <c r="J8" s="15" t="s">
        <v>4954</v>
      </c>
      <c r="K8" s="15">
        <v>43264.0</v>
      </c>
      <c r="L8" s="15">
        <v>0.0</v>
      </c>
      <c r="M8" s="15" t="s">
        <v>4955</v>
      </c>
      <c r="N8" s="15" t="s">
        <v>4956</v>
      </c>
      <c r="O8" s="15" t="s">
        <v>4950</v>
      </c>
      <c r="P8" s="15">
        <v>45.201173</v>
      </c>
      <c r="Q8" s="15">
        <v>-123.199642</v>
      </c>
      <c r="R8" s="15" t="s">
        <v>119</v>
      </c>
      <c r="S8" s="15" t="s">
        <v>4728</v>
      </c>
      <c r="T8" s="15" t="s">
        <v>4722</v>
      </c>
      <c r="U8" s="15" t="s">
        <v>4729</v>
      </c>
      <c r="V8" s="15">
        <v>38.0</v>
      </c>
      <c r="W8" s="15">
        <v>0.11692307692307692</v>
      </c>
      <c r="X8" s="15">
        <v>1.0</v>
      </c>
      <c r="Y8" s="2">
        <v>1.0</v>
      </c>
      <c r="Z8" s="2">
        <v>0.0</v>
      </c>
      <c r="AA8" s="2"/>
      <c r="AB8" s="15" t="s">
        <v>110</v>
      </c>
      <c r="AC8" s="15" t="s">
        <v>4722</v>
      </c>
      <c r="AD8" s="15">
        <v>2.0</v>
      </c>
      <c r="AE8" s="15">
        <v>1311.0</v>
      </c>
      <c r="AF8" s="15">
        <f t="shared" si="1"/>
        <v>5244</v>
      </c>
    </row>
    <row r="9">
      <c r="A9" s="15">
        <v>850.0</v>
      </c>
      <c r="B9" s="15">
        <v>209056.0</v>
      </c>
      <c r="C9" s="15" t="s">
        <v>4957</v>
      </c>
      <c r="D9" s="15" t="s">
        <v>4728</v>
      </c>
      <c r="E9" s="15">
        <v>562.0</v>
      </c>
      <c r="F9" s="15" t="s">
        <v>4723</v>
      </c>
      <c r="G9" s="15">
        <v>3000.0</v>
      </c>
      <c r="H9" s="15" t="s">
        <v>4745</v>
      </c>
      <c r="I9" s="15" t="s">
        <v>4751</v>
      </c>
      <c r="J9" s="15" t="s">
        <v>4957</v>
      </c>
      <c r="K9" s="15">
        <v>50934.0</v>
      </c>
      <c r="L9" s="15">
        <v>0.0</v>
      </c>
      <c r="M9" s="15" t="s">
        <v>4957</v>
      </c>
      <c r="N9" s="15" t="s">
        <v>4524</v>
      </c>
      <c r="O9" s="15" t="s">
        <v>4950</v>
      </c>
      <c r="P9" s="15">
        <v>45.450882</v>
      </c>
      <c r="Q9" s="15">
        <v>-122.669137</v>
      </c>
      <c r="R9" s="15" t="s">
        <v>119</v>
      </c>
      <c r="S9" s="15" t="s">
        <v>4728</v>
      </c>
      <c r="T9" s="15" t="s">
        <v>4722</v>
      </c>
      <c r="U9" s="15" t="s">
        <v>4729</v>
      </c>
      <c r="V9" s="15">
        <v>208.0</v>
      </c>
      <c r="W9" s="15">
        <v>0.3701067615658363</v>
      </c>
      <c r="X9" s="15">
        <v>1.0</v>
      </c>
      <c r="Y9" s="2">
        <v>1.0</v>
      </c>
      <c r="Z9" s="2">
        <v>0.0</v>
      </c>
      <c r="AA9" s="2"/>
      <c r="AB9" s="15" t="s">
        <v>116</v>
      </c>
      <c r="AC9" s="15" t="s">
        <v>4722</v>
      </c>
      <c r="AD9" s="15">
        <v>1.0</v>
      </c>
      <c r="AE9" s="15">
        <v>179.0</v>
      </c>
      <c r="AF9" s="15">
        <f t="shared" si="1"/>
        <v>716</v>
      </c>
    </row>
    <row r="10">
      <c r="A10" s="15">
        <v>848.0</v>
      </c>
      <c r="B10" s="15">
        <v>208822.0</v>
      </c>
      <c r="C10" s="15" t="s">
        <v>4958</v>
      </c>
      <c r="D10" s="15" t="s">
        <v>4728</v>
      </c>
      <c r="E10" s="15">
        <v>593.0</v>
      </c>
      <c r="F10" s="15" t="s">
        <v>4723</v>
      </c>
      <c r="G10" s="15">
        <v>3000.0</v>
      </c>
      <c r="H10" s="15" t="s">
        <v>4741</v>
      </c>
      <c r="I10" s="15" t="s">
        <v>4772</v>
      </c>
      <c r="J10" s="15" t="s">
        <v>4958</v>
      </c>
      <c r="K10" s="15">
        <v>36020.0</v>
      </c>
      <c r="L10" s="15">
        <v>0.0</v>
      </c>
      <c r="M10" s="15" t="s">
        <v>4958</v>
      </c>
      <c r="N10" s="15" t="s">
        <v>4959</v>
      </c>
      <c r="O10" s="15" t="s">
        <v>4950</v>
      </c>
      <c r="P10" s="15">
        <v>45.303629</v>
      </c>
      <c r="Q10" s="15">
        <v>-122.967494</v>
      </c>
      <c r="R10" s="15" t="s">
        <v>119</v>
      </c>
      <c r="S10" s="15" t="s">
        <v>4728</v>
      </c>
      <c r="T10" s="15" t="s">
        <v>4722</v>
      </c>
      <c r="U10" s="15" t="s">
        <v>4729</v>
      </c>
      <c r="V10" s="15">
        <v>104.0</v>
      </c>
      <c r="W10" s="15">
        <v>0.17537942664418213</v>
      </c>
      <c r="X10" s="15">
        <v>1.0</v>
      </c>
      <c r="Y10" s="2">
        <v>1.0</v>
      </c>
      <c r="Z10" s="2">
        <v>0.0</v>
      </c>
      <c r="AA10" s="2"/>
      <c r="AB10" s="15" t="s">
        <v>117</v>
      </c>
      <c r="AC10" s="15" t="s">
        <v>4787</v>
      </c>
      <c r="AD10" s="15">
        <v>1.0</v>
      </c>
      <c r="AE10" s="15">
        <v>131.0</v>
      </c>
      <c r="AF10" s="15">
        <f t="shared" si="1"/>
        <v>524</v>
      </c>
    </row>
    <row r="11">
      <c r="A11" s="15">
        <v>558.0</v>
      </c>
      <c r="B11" s="15">
        <v>168218.0</v>
      </c>
      <c r="C11" s="15" t="s">
        <v>4838</v>
      </c>
      <c r="D11" s="15" t="s">
        <v>4794</v>
      </c>
      <c r="E11" s="15">
        <v>614.0</v>
      </c>
      <c r="F11" s="15" t="s">
        <v>4723</v>
      </c>
      <c r="G11" s="15">
        <v>3000.0</v>
      </c>
      <c r="H11" s="15" t="s">
        <v>4745</v>
      </c>
      <c r="I11" s="15" t="s">
        <v>4725</v>
      </c>
      <c r="J11" s="15" t="s">
        <v>4838</v>
      </c>
      <c r="K11" s="15">
        <v>53732.0</v>
      </c>
      <c r="L11" s="15">
        <v>0.0</v>
      </c>
      <c r="M11" s="9" t="s">
        <v>4838</v>
      </c>
      <c r="N11" s="15" t="s">
        <v>4839</v>
      </c>
      <c r="O11" s="15" t="s">
        <v>4835</v>
      </c>
      <c r="P11" s="15">
        <v>42.291554</v>
      </c>
      <c r="Q11" s="15">
        <v>-71.306605</v>
      </c>
      <c r="R11" s="15" t="s">
        <v>102</v>
      </c>
      <c r="S11" s="15" t="s">
        <v>4794</v>
      </c>
      <c r="T11" s="15" t="s">
        <v>4836</v>
      </c>
      <c r="U11" s="15" t="s">
        <v>4729</v>
      </c>
      <c r="V11" s="15">
        <v>34.0</v>
      </c>
      <c r="W11" s="15">
        <v>0.05537459283387622</v>
      </c>
      <c r="X11" s="15">
        <v>1.0</v>
      </c>
      <c r="Y11" s="2">
        <v>1.0</v>
      </c>
      <c r="Z11" s="2">
        <v>0.0</v>
      </c>
      <c r="AA11" s="2"/>
      <c r="AB11" s="15" t="s">
        <v>86</v>
      </c>
      <c r="AC11" s="15"/>
      <c r="AD11" s="15">
        <v>50.0</v>
      </c>
      <c r="AE11" s="15">
        <v>20757.0</v>
      </c>
      <c r="AF11" s="15">
        <f t="shared" si="1"/>
        <v>83028</v>
      </c>
    </row>
    <row r="12">
      <c r="A12" s="15">
        <v>416.0</v>
      </c>
      <c r="B12" s="15">
        <v>165662.0</v>
      </c>
      <c r="C12" s="15" t="s">
        <v>4849</v>
      </c>
      <c r="D12" s="15" t="s">
        <v>4794</v>
      </c>
      <c r="E12" s="15">
        <v>923.0</v>
      </c>
      <c r="F12" s="15" t="s">
        <v>4723</v>
      </c>
      <c r="G12" s="15">
        <v>3000.0</v>
      </c>
      <c r="H12" s="15" t="s">
        <v>4745</v>
      </c>
      <c r="I12" s="15" t="s">
        <v>4751</v>
      </c>
      <c r="J12" s="15" t="s">
        <v>4849</v>
      </c>
      <c r="K12" s="15">
        <v>44548.0</v>
      </c>
      <c r="L12" s="15">
        <v>0.0</v>
      </c>
      <c r="M12" s="15" t="s">
        <v>4849</v>
      </c>
      <c r="N12" s="15" t="s">
        <v>4499</v>
      </c>
      <c r="O12" s="15" t="s">
        <v>4835</v>
      </c>
      <c r="P12" s="15">
        <v>42.352202</v>
      </c>
      <c r="Q12" s="15">
        <v>-71.065384</v>
      </c>
      <c r="R12" s="15" t="s">
        <v>102</v>
      </c>
      <c r="S12" s="15" t="s">
        <v>4794</v>
      </c>
      <c r="T12" s="15" t="s">
        <v>4836</v>
      </c>
      <c r="U12" s="15" t="s">
        <v>4729</v>
      </c>
      <c r="V12" s="15">
        <v>63.0</v>
      </c>
      <c r="W12" s="15">
        <v>0.06825568797399784</v>
      </c>
      <c r="X12" s="15">
        <v>1.0</v>
      </c>
      <c r="Y12" s="2">
        <v>1.0</v>
      </c>
      <c r="Z12" s="2">
        <v>0.0</v>
      </c>
      <c r="AA12" s="2"/>
    </row>
    <row r="13">
      <c r="A13" s="15">
        <v>361.0</v>
      </c>
      <c r="B13" s="15">
        <v>164580.0</v>
      </c>
      <c r="C13" s="15" t="s">
        <v>4860</v>
      </c>
      <c r="D13" s="15" t="s">
        <v>4794</v>
      </c>
      <c r="E13" s="15">
        <v>539.0</v>
      </c>
      <c r="F13" s="15" t="s">
        <v>4723</v>
      </c>
      <c r="G13" s="15">
        <v>3000.0</v>
      </c>
      <c r="H13" s="15" t="s">
        <v>4745</v>
      </c>
      <c r="I13" s="15" t="s">
        <v>4725</v>
      </c>
      <c r="J13" s="15" t="s">
        <v>4860</v>
      </c>
      <c r="K13" s="15">
        <v>51104.0</v>
      </c>
      <c r="L13" s="15">
        <v>0.0</v>
      </c>
      <c r="M13" s="15" t="s">
        <v>4860</v>
      </c>
      <c r="N13" s="15" t="s">
        <v>4839</v>
      </c>
      <c r="O13" s="15" t="s">
        <v>4835</v>
      </c>
      <c r="P13" s="15">
        <v>42.297017</v>
      </c>
      <c r="Q13" s="15">
        <v>-71.264057</v>
      </c>
      <c r="R13" s="15" t="s">
        <v>102</v>
      </c>
      <c r="S13" s="15" t="s">
        <v>4794</v>
      </c>
      <c r="T13" s="15" t="s">
        <v>4836</v>
      </c>
      <c r="U13" s="15" t="s">
        <v>4729</v>
      </c>
      <c r="V13" s="15">
        <v>33.0</v>
      </c>
      <c r="W13" s="15">
        <v>0.061224489795918366</v>
      </c>
      <c r="X13" s="15">
        <v>1.0</v>
      </c>
      <c r="Y13" s="2">
        <v>1.0</v>
      </c>
      <c r="Z13" s="2">
        <v>0.0</v>
      </c>
      <c r="AA13" s="2"/>
    </row>
    <row r="14">
      <c r="A14" s="15">
        <v>151.0</v>
      </c>
      <c r="B14" s="15">
        <v>122728.0</v>
      </c>
      <c r="C14" s="15" t="s">
        <v>4757</v>
      </c>
      <c r="D14" s="15" t="s">
        <v>4722</v>
      </c>
      <c r="E14" s="15">
        <v>322.25</v>
      </c>
      <c r="F14" s="15" t="s">
        <v>4723</v>
      </c>
      <c r="G14" s="15">
        <v>3000.0</v>
      </c>
      <c r="H14" s="15" t="s">
        <v>4741</v>
      </c>
      <c r="I14" s="15" t="s">
        <v>4725</v>
      </c>
      <c r="J14" s="15" t="s">
        <v>4757</v>
      </c>
      <c r="K14" s="15">
        <v>33550.0</v>
      </c>
      <c r="L14" s="15">
        <v>0.0</v>
      </c>
      <c r="M14" s="15" t="s">
        <v>4757</v>
      </c>
      <c r="N14" s="15" t="s">
        <v>4758</v>
      </c>
      <c r="O14" s="15" t="s">
        <v>4727</v>
      </c>
      <c r="P14" s="15">
        <v>38.819728</v>
      </c>
      <c r="Q14" s="15">
        <v>-121.292312</v>
      </c>
      <c r="R14" s="15" t="s">
        <v>116</v>
      </c>
      <c r="S14" s="15" t="s">
        <v>4722</v>
      </c>
      <c r="T14" s="15" t="s">
        <v>4722</v>
      </c>
      <c r="U14" s="15" t="s">
        <v>4729</v>
      </c>
      <c r="V14" s="15">
        <v>179.0</v>
      </c>
      <c r="W14" s="15">
        <v>0.5554693560899923</v>
      </c>
      <c r="X14" s="15">
        <v>1.0</v>
      </c>
      <c r="Y14" s="2">
        <v>1.0</v>
      </c>
      <c r="Z14" s="2">
        <v>0.0</v>
      </c>
      <c r="AA14" s="2"/>
    </row>
    <row r="15">
      <c r="A15" s="15">
        <v>181.0</v>
      </c>
      <c r="B15" s="15">
        <v>125763.0</v>
      </c>
      <c r="C15" s="15" t="s">
        <v>4721</v>
      </c>
      <c r="D15" s="15" t="s">
        <v>4722</v>
      </c>
      <c r="E15" s="15">
        <v>372.5</v>
      </c>
      <c r="F15" s="15" t="s">
        <v>4723</v>
      </c>
      <c r="G15" s="15">
        <v>3000.0</v>
      </c>
      <c r="H15" s="15" t="s">
        <v>4724</v>
      </c>
      <c r="I15" s="15" t="s">
        <v>4725</v>
      </c>
      <c r="J15" s="15" t="s">
        <v>4721</v>
      </c>
      <c r="K15" s="15">
        <v>47886.0</v>
      </c>
      <c r="L15" s="15">
        <v>0.0</v>
      </c>
      <c r="M15" s="15" t="s">
        <v>4721</v>
      </c>
      <c r="N15" s="15" t="s">
        <v>4726</v>
      </c>
      <c r="O15" s="15" t="s">
        <v>4727</v>
      </c>
      <c r="P15" s="15">
        <v>33.978773</v>
      </c>
      <c r="Q15" s="15">
        <v>-118.032299</v>
      </c>
      <c r="R15" s="15" t="s">
        <v>109</v>
      </c>
      <c r="S15" s="15" t="s">
        <v>4722</v>
      </c>
      <c r="T15" s="15" t="s">
        <v>4722</v>
      </c>
      <c r="U15" s="15" t="s">
        <v>4729</v>
      </c>
      <c r="V15" s="15">
        <v>399.0</v>
      </c>
      <c r="W15" s="15">
        <v>1.0711409395973155</v>
      </c>
      <c r="X15" s="15">
        <v>1.0</v>
      </c>
      <c r="Y15" s="2">
        <v>1.0</v>
      </c>
      <c r="Z15" s="2">
        <v>0.0</v>
      </c>
      <c r="AA15" s="2"/>
    </row>
    <row r="16">
      <c r="A16" s="15">
        <v>167.0</v>
      </c>
      <c r="B16" s="15">
        <v>123651.0</v>
      </c>
      <c r="C16" s="15" t="s">
        <v>4730</v>
      </c>
      <c r="D16" s="15" t="s">
        <v>4722</v>
      </c>
      <c r="E16" s="15">
        <v>499.25</v>
      </c>
      <c r="F16" s="15" t="s">
        <v>4723</v>
      </c>
      <c r="G16" s="15">
        <v>3000.0</v>
      </c>
      <c r="H16" s="15" t="s">
        <v>4731</v>
      </c>
      <c r="I16" s="15" t="s">
        <v>4725</v>
      </c>
      <c r="J16" s="15" t="s">
        <v>4730</v>
      </c>
      <c r="K16" s="15">
        <v>33720.0</v>
      </c>
      <c r="L16" s="15">
        <v>0.0</v>
      </c>
      <c r="M16" s="15" t="s">
        <v>4730</v>
      </c>
      <c r="N16" s="15" t="s">
        <v>4732</v>
      </c>
      <c r="O16" s="15" t="s">
        <v>4727</v>
      </c>
      <c r="P16" s="15">
        <v>33.662686</v>
      </c>
      <c r="Q16" s="15">
        <v>-117.900911</v>
      </c>
      <c r="R16" s="15" t="s">
        <v>109</v>
      </c>
      <c r="S16" s="15" t="s">
        <v>4722</v>
      </c>
      <c r="T16" s="15" t="s">
        <v>4722</v>
      </c>
      <c r="U16" s="15" t="s">
        <v>4729</v>
      </c>
      <c r="V16" s="15">
        <v>410.0</v>
      </c>
      <c r="W16" s="15">
        <v>0.8212318477716575</v>
      </c>
      <c r="X16" s="15">
        <v>1.0</v>
      </c>
      <c r="Y16" s="2">
        <v>1.0</v>
      </c>
      <c r="Z16" s="2">
        <v>0.0</v>
      </c>
      <c r="AA16" s="2"/>
    </row>
    <row r="17">
      <c r="A17" s="15">
        <v>92.0</v>
      </c>
      <c r="B17" s="15">
        <v>117751.0</v>
      </c>
      <c r="C17" s="15" t="s">
        <v>4740</v>
      </c>
      <c r="D17" s="15" t="s">
        <v>4722</v>
      </c>
      <c r="E17" s="15">
        <v>412.25</v>
      </c>
      <c r="F17" s="15" t="s">
        <v>4723</v>
      </c>
      <c r="G17" s="15">
        <v>3000.0</v>
      </c>
      <c r="H17" s="15" t="s">
        <v>4741</v>
      </c>
      <c r="I17" s="15" t="s">
        <v>4725</v>
      </c>
      <c r="J17" s="15" t="s">
        <v>4740</v>
      </c>
      <c r="K17" s="15">
        <v>25390.0</v>
      </c>
      <c r="L17" s="15">
        <v>0.0</v>
      </c>
      <c r="M17" s="15" t="s">
        <v>4740</v>
      </c>
      <c r="N17" s="15" t="s">
        <v>4742</v>
      </c>
      <c r="O17" s="15" t="s">
        <v>4727</v>
      </c>
      <c r="P17" s="15">
        <v>34.381755</v>
      </c>
      <c r="Q17" s="15">
        <v>-118.518193</v>
      </c>
      <c r="R17" s="15" t="s">
        <v>109</v>
      </c>
      <c r="S17" s="15" t="s">
        <v>4722</v>
      </c>
      <c r="T17" s="15" t="s">
        <v>4722</v>
      </c>
      <c r="U17" s="15" t="s">
        <v>4729</v>
      </c>
      <c r="V17" s="15">
        <v>152.0</v>
      </c>
      <c r="W17" s="15">
        <v>0.36870830806549426</v>
      </c>
      <c r="X17" s="15">
        <v>1.0</v>
      </c>
      <c r="Y17" s="2">
        <v>1.0</v>
      </c>
      <c r="Z17" s="2">
        <v>0.0</v>
      </c>
      <c r="AA17" s="2"/>
    </row>
    <row r="18">
      <c r="A18" s="15">
        <v>159.0</v>
      </c>
      <c r="B18" s="15">
        <v>123165.0</v>
      </c>
      <c r="C18" s="15" t="s">
        <v>4747</v>
      </c>
      <c r="D18" s="15" t="s">
        <v>4722</v>
      </c>
      <c r="E18" s="15">
        <v>234.0</v>
      </c>
      <c r="F18" s="15" t="s">
        <v>4723</v>
      </c>
      <c r="G18" s="15">
        <v>3000.0</v>
      </c>
      <c r="H18" s="15" t="s">
        <v>4745</v>
      </c>
      <c r="I18" s="15" t="s">
        <v>4725</v>
      </c>
      <c r="J18" s="15" t="s">
        <v>4747</v>
      </c>
      <c r="K18" s="15">
        <v>55024.0</v>
      </c>
      <c r="L18" s="15">
        <v>0.0</v>
      </c>
      <c r="M18" s="15" t="s">
        <v>4747</v>
      </c>
      <c r="N18" s="15" t="s">
        <v>4748</v>
      </c>
      <c r="O18" s="15" t="s">
        <v>4727</v>
      </c>
      <c r="P18" s="15">
        <v>34.104147</v>
      </c>
      <c r="Q18" s="15">
        <v>-117.711294</v>
      </c>
      <c r="R18" s="15" t="s">
        <v>109</v>
      </c>
      <c r="S18" s="15" t="s">
        <v>4722</v>
      </c>
      <c r="T18" s="15" t="s">
        <v>4722</v>
      </c>
      <c r="U18" s="15" t="s">
        <v>4729</v>
      </c>
      <c r="V18" s="15">
        <v>92.0</v>
      </c>
      <c r="W18" s="15">
        <v>0.39316239316239315</v>
      </c>
      <c r="X18" s="15">
        <v>1.0</v>
      </c>
      <c r="Y18" s="2">
        <v>1.0</v>
      </c>
      <c r="Z18" s="2">
        <v>0.0</v>
      </c>
      <c r="AA18" s="2"/>
    </row>
    <row r="19">
      <c r="A19" s="15">
        <v>138.0</v>
      </c>
      <c r="B19" s="15">
        <v>121345.0</v>
      </c>
      <c r="C19" s="15" t="s">
        <v>4753</v>
      </c>
      <c r="D19" s="15" t="s">
        <v>4722</v>
      </c>
      <c r="E19" s="15">
        <v>368.75</v>
      </c>
      <c r="F19" s="15" t="s">
        <v>4723</v>
      </c>
      <c r="G19" s="15">
        <v>3000.0</v>
      </c>
      <c r="H19" s="15" t="s">
        <v>4745</v>
      </c>
      <c r="I19" s="15" t="s">
        <v>4725</v>
      </c>
      <c r="J19" s="15" t="s">
        <v>4753</v>
      </c>
      <c r="K19" s="15">
        <v>52780.0</v>
      </c>
      <c r="L19" s="15">
        <v>0.0</v>
      </c>
      <c r="M19" s="15" t="s">
        <v>4753</v>
      </c>
      <c r="N19" s="15" t="s">
        <v>4748</v>
      </c>
      <c r="O19" s="15" t="s">
        <v>4727</v>
      </c>
      <c r="P19" s="15">
        <v>34.099027</v>
      </c>
      <c r="Q19" s="15">
        <v>-117.714556</v>
      </c>
      <c r="R19" s="15" t="s">
        <v>109</v>
      </c>
      <c r="S19" s="15" t="s">
        <v>4722</v>
      </c>
      <c r="T19" s="15" t="s">
        <v>4722</v>
      </c>
      <c r="U19" s="15" t="s">
        <v>4729</v>
      </c>
      <c r="V19" s="15">
        <v>107.0</v>
      </c>
      <c r="W19" s="15">
        <v>0.2901694915254237</v>
      </c>
      <c r="X19" s="15">
        <v>1.0</v>
      </c>
      <c r="Y19" s="2">
        <v>1.0</v>
      </c>
      <c r="Z19" s="2">
        <v>0.0</v>
      </c>
      <c r="AA19" s="2"/>
      <c r="AI19" s="18" t="s">
        <v>5000</v>
      </c>
    </row>
    <row r="20">
      <c r="A20" s="15">
        <v>130.0</v>
      </c>
      <c r="B20" s="15">
        <v>121257.0</v>
      </c>
      <c r="C20" s="15" t="s">
        <v>4770</v>
      </c>
      <c r="D20" s="15" t="s">
        <v>4722</v>
      </c>
      <c r="E20" s="15">
        <v>230.5</v>
      </c>
      <c r="F20" s="15" t="s">
        <v>4723</v>
      </c>
      <c r="G20" s="15">
        <v>3000.0</v>
      </c>
      <c r="H20" s="15" t="s">
        <v>4745</v>
      </c>
      <c r="I20" s="15" t="s">
        <v>4725</v>
      </c>
      <c r="J20" s="15" t="s">
        <v>4770</v>
      </c>
      <c r="K20" s="15">
        <v>54056.0</v>
      </c>
      <c r="L20" s="15">
        <v>0.0</v>
      </c>
      <c r="M20" s="15" t="s">
        <v>4770</v>
      </c>
      <c r="N20" s="15" t="s">
        <v>4748</v>
      </c>
      <c r="O20" s="15" t="s">
        <v>4727</v>
      </c>
      <c r="P20" s="15">
        <v>34.104107</v>
      </c>
      <c r="Q20" s="15">
        <v>-117.706675</v>
      </c>
      <c r="R20" s="15" t="s">
        <v>109</v>
      </c>
      <c r="S20" s="15" t="s">
        <v>4722</v>
      </c>
      <c r="T20" s="15" t="s">
        <v>4722</v>
      </c>
      <c r="U20" s="15" t="s">
        <v>4729</v>
      </c>
      <c r="V20" s="15">
        <v>94.0</v>
      </c>
      <c r="W20" s="15">
        <v>0.4078091106290672</v>
      </c>
      <c r="X20" s="15">
        <v>1.0</v>
      </c>
      <c r="Y20" s="2">
        <v>1.0</v>
      </c>
      <c r="Z20" s="2">
        <v>0.0</v>
      </c>
      <c r="AA20" s="2"/>
    </row>
    <row r="21">
      <c r="A21" s="15">
        <v>107.0</v>
      </c>
      <c r="B21" s="15">
        <v>120254.0</v>
      </c>
      <c r="C21" s="15" t="s">
        <v>4756</v>
      </c>
      <c r="D21" s="15" t="s">
        <v>4722</v>
      </c>
      <c r="E21" s="15">
        <v>459.75</v>
      </c>
      <c r="F21" s="15" t="s">
        <v>4723</v>
      </c>
      <c r="G21" s="15">
        <v>3000.0</v>
      </c>
      <c r="H21" s="15" t="s">
        <v>4745</v>
      </c>
      <c r="I21" s="15" t="s">
        <v>4725</v>
      </c>
      <c r="J21" s="15" t="s">
        <v>4756</v>
      </c>
      <c r="K21" s="15">
        <v>54686.0</v>
      </c>
      <c r="L21" s="15">
        <v>0.0</v>
      </c>
      <c r="M21" s="15" t="s">
        <v>4756</v>
      </c>
      <c r="N21" s="15" t="s">
        <v>4533</v>
      </c>
      <c r="O21" s="15" t="s">
        <v>4727</v>
      </c>
      <c r="P21" s="15">
        <v>34.127124</v>
      </c>
      <c r="Q21" s="15">
        <v>-118.210908</v>
      </c>
      <c r="R21" s="15" t="s">
        <v>109</v>
      </c>
      <c r="S21" s="15" t="s">
        <v>4722</v>
      </c>
      <c r="T21" s="15" t="s">
        <v>4722</v>
      </c>
      <c r="U21" s="15" t="s">
        <v>4729</v>
      </c>
      <c r="V21" s="15">
        <v>210.0</v>
      </c>
      <c r="W21" s="15">
        <v>0.4567699836867863</v>
      </c>
      <c r="X21" s="15">
        <v>1.0</v>
      </c>
      <c r="Y21" s="2">
        <v>1.0</v>
      </c>
      <c r="Z21" s="2">
        <v>0.0</v>
      </c>
      <c r="AA21" s="2"/>
    </row>
    <row r="22">
      <c r="A22" s="15">
        <v>102.0</v>
      </c>
      <c r="B22" s="15">
        <v>119173.0</v>
      </c>
      <c r="C22" s="15" t="s">
        <v>4778</v>
      </c>
      <c r="D22" s="15" t="s">
        <v>4722</v>
      </c>
      <c r="E22" s="15">
        <v>517.75</v>
      </c>
      <c r="F22" s="15" t="s">
        <v>4723</v>
      </c>
      <c r="G22" s="15">
        <v>3000.0</v>
      </c>
      <c r="H22" s="15" t="s">
        <v>4765</v>
      </c>
      <c r="I22" s="15" t="s">
        <v>4766</v>
      </c>
      <c r="J22" s="15" t="s">
        <v>4778</v>
      </c>
      <c r="K22" s="15">
        <v>41170.0</v>
      </c>
      <c r="L22" s="15">
        <v>0.0</v>
      </c>
      <c r="M22" s="15" t="s">
        <v>4778</v>
      </c>
      <c r="N22" s="15" t="s">
        <v>4533</v>
      </c>
      <c r="O22" s="15" t="s">
        <v>4727</v>
      </c>
      <c r="P22" s="15">
        <v>34.085315</v>
      </c>
      <c r="Q22" s="15">
        <v>-118.482879</v>
      </c>
      <c r="R22" s="15" t="s">
        <v>109</v>
      </c>
      <c r="S22" s="15" t="s">
        <v>4722</v>
      </c>
      <c r="T22" s="15" t="s">
        <v>4722</v>
      </c>
      <c r="U22" s="15" t="s">
        <v>4729</v>
      </c>
      <c r="V22" s="15">
        <v>392.0</v>
      </c>
      <c r="W22" s="15">
        <v>0.7571221632061806</v>
      </c>
      <c r="X22" s="15">
        <v>1.0</v>
      </c>
      <c r="Y22" s="2">
        <v>1.0</v>
      </c>
      <c r="Z22" s="2">
        <v>0.0</v>
      </c>
      <c r="AA22" s="2"/>
    </row>
    <row r="23">
      <c r="A23" s="15">
        <v>70.0</v>
      </c>
      <c r="B23" s="15">
        <v>112075.0</v>
      </c>
      <c r="C23" s="15" t="s">
        <v>4768</v>
      </c>
      <c r="D23" s="15" t="s">
        <v>4722</v>
      </c>
      <c r="E23" s="15">
        <v>426.0</v>
      </c>
      <c r="F23" s="15" t="s">
        <v>4723</v>
      </c>
      <c r="G23" s="15">
        <v>3000.0</v>
      </c>
      <c r="H23" s="15" t="s">
        <v>4741</v>
      </c>
      <c r="I23" s="15" t="s">
        <v>4751</v>
      </c>
      <c r="J23" s="15" t="s">
        <v>4768</v>
      </c>
      <c r="K23" s="15">
        <v>35400.0</v>
      </c>
      <c r="L23" s="15">
        <v>0.0</v>
      </c>
      <c r="M23" s="15" t="s">
        <v>4768</v>
      </c>
      <c r="N23" s="15" t="s">
        <v>4670</v>
      </c>
      <c r="O23" s="15" t="s">
        <v>4727</v>
      </c>
      <c r="P23" s="15">
        <v>33.653665</v>
      </c>
      <c r="Q23" s="15">
        <v>-117.812305</v>
      </c>
      <c r="R23" s="15" t="s">
        <v>109</v>
      </c>
      <c r="S23" s="15" t="s">
        <v>4722</v>
      </c>
      <c r="T23" s="15" t="s">
        <v>4722</v>
      </c>
      <c r="U23" s="15" t="s">
        <v>4729</v>
      </c>
      <c r="V23" s="15">
        <v>208.0</v>
      </c>
      <c r="W23" s="15">
        <v>0.48826291079812206</v>
      </c>
      <c r="X23" s="15">
        <v>1.0</v>
      </c>
      <c r="Y23" s="2">
        <v>1.0</v>
      </c>
      <c r="Z23" s="2">
        <v>0.0</v>
      </c>
      <c r="AA23" s="2"/>
    </row>
    <row r="24">
      <c r="A24" s="15">
        <v>74.0</v>
      </c>
      <c r="B24" s="15">
        <v>112260.0</v>
      </c>
      <c r="C24" s="15" t="s">
        <v>4769</v>
      </c>
      <c r="D24" s="15" t="s">
        <v>4722</v>
      </c>
      <c r="E24" s="15">
        <v>315.5</v>
      </c>
      <c r="F24" s="15" t="s">
        <v>4723</v>
      </c>
      <c r="G24" s="15">
        <v>3000.0</v>
      </c>
      <c r="H24" s="15" t="s">
        <v>4745</v>
      </c>
      <c r="I24" s="15" t="s">
        <v>4725</v>
      </c>
      <c r="J24" s="15" t="s">
        <v>4769</v>
      </c>
      <c r="K24" s="15">
        <v>54405.0</v>
      </c>
      <c r="L24" s="15">
        <v>0.0</v>
      </c>
      <c r="M24" s="15" t="s">
        <v>4769</v>
      </c>
      <c r="N24" s="15" t="s">
        <v>4748</v>
      </c>
      <c r="O24" s="15" t="s">
        <v>4727</v>
      </c>
      <c r="P24" s="15">
        <v>34.102154</v>
      </c>
      <c r="Q24" s="15">
        <v>-117.711188</v>
      </c>
      <c r="R24" s="15" t="s">
        <v>109</v>
      </c>
      <c r="S24" s="15" t="s">
        <v>4722</v>
      </c>
      <c r="T24" s="15" t="s">
        <v>4722</v>
      </c>
      <c r="U24" s="15" t="s">
        <v>4729</v>
      </c>
      <c r="V24" s="15">
        <v>113.0</v>
      </c>
      <c r="W24" s="15">
        <v>0.358161648177496</v>
      </c>
      <c r="X24" s="15">
        <v>1.0</v>
      </c>
      <c r="Y24" s="2">
        <v>1.0</v>
      </c>
      <c r="Z24" s="2">
        <v>0.0</v>
      </c>
      <c r="AA24" s="2"/>
    </row>
    <row r="25">
      <c r="A25" s="15">
        <v>58.0</v>
      </c>
      <c r="B25" s="15">
        <v>111081.0</v>
      </c>
      <c r="C25" s="15" t="s">
        <v>4774</v>
      </c>
      <c r="D25" s="15" t="s">
        <v>4722</v>
      </c>
      <c r="E25" s="15">
        <v>190.5</v>
      </c>
      <c r="F25" s="15" t="s">
        <v>4723</v>
      </c>
      <c r="G25" s="15">
        <v>3000.0</v>
      </c>
      <c r="H25" s="15" t="s">
        <v>4745</v>
      </c>
      <c r="I25" s="15" t="s">
        <v>4766</v>
      </c>
      <c r="J25" s="15" t="s">
        <v>4774</v>
      </c>
      <c r="K25" s="15">
        <v>49276.0</v>
      </c>
      <c r="L25" s="15">
        <v>0.0</v>
      </c>
      <c r="M25" s="15" t="s">
        <v>4774</v>
      </c>
      <c r="N25" s="15" t="s">
        <v>4775</v>
      </c>
      <c r="O25" s="15" t="s">
        <v>4727</v>
      </c>
      <c r="P25" s="15">
        <v>34.39327</v>
      </c>
      <c r="Q25" s="15">
        <v>-118.566837</v>
      </c>
      <c r="R25" s="15" t="s">
        <v>109</v>
      </c>
      <c r="S25" s="15" t="s">
        <v>4722</v>
      </c>
      <c r="T25" s="15" t="s">
        <v>4722</v>
      </c>
      <c r="U25" s="15" t="s">
        <v>4729</v>
      </c>
      <c r="V25" s="15">
        <v>100.0</v>
      </c>
      <c r="W25" s="15">
        <v>0.5249343832020997</v>
      </c>
      <c r="X25" s="15">
        <v>1.0</v>
      </c>
      <c r="Y25" s="2">
        <v>1.0</v>
      </c>
      <c r="Z25" s="2">
        <v>0.0</v>
      </c>
      <c r="AA25" s="2"/>
    </row>
    <row r="26">
      <c r="A26" s="15">
        <v>17.0</v>
      </c>
      <c r="B26" s="15">
        <v>110404.0</v>
      </c>
      <c r="C26" s="15" t="s">
        <v>4776</v>
      </c>
      <c r="D26" s="15" t="s">
        <v>4722</v>
      </c>
      <c r="E26" s="15">
        <v>231.0</v>
      </c>
      <c r="F26" s="15" t="s">
        <v>4723</v>
      </c>
      <c r="G26" s="15">
        <v>3000.0</v>
      </c>
      <c r="H26" s="15" t="s">
        <v>4745</v>
      </c>
      <c r="I26" s="15" t="s">
        <v>4725</v>
      </c>
      <c r="J26" s="15" t="s">
        <v>4776</v>
      </c>
      <c r="K26" s="15">
        <v>52362.0</v>
      </c>
      <c r="L26" s="15">
        <v>0.0</v>
      </c>
      <c r="M26" s="15" t="s">
        <v>4776</v>
      </c>
      <c r="N26" s="15" t="s">
        <v>4777</v>
      </c>
      <c r="O26" s="15" t="s">
        <v>4727</v>
      </c>
      <c r="P26" s="15">
        <v>34.137349</v>
      </c>
      <c r="Q26" s="15">
        <v>-118.125878</v>
      </c>
      <c r="R26" s="15" t="s">
        <v>109</v>
      </c>
      <c r="S26" s="15" t="s">
        <v>4722</v>
      </c>
      <c r="T26" s="15" t="s">
        <v>4722</v>
      </c>
      <c r="U26" s="15" t="s">
        <v>4729</v>
      </c>
      <c r="V26" s="15">
        <v>87.0</v>
      </c>
      <c r="W26" s="15">
        <v>0.37662337662337664</v>
      </c>
      <c r="X26" s="15">
        <v>1.0</v>
      </c>
      <c r="Y26" s="2">
        <v>1.0</v>
      </c>
      <c r="Z26" s="2">
        <v>0.0</v>
      </c>
      <c r="AA26" s="2"/>
    </row>
    <row r="27">
      <c r="A27" s="15">
        <v>1004.0</v>
      </c>
      <c r="B27" s="15">
        <v>216597.0</v>
      </c>
      <c r="C27" s="15" t="s">
        <v>4961</v>
      </c>
      <c r="D27" s="15" t="s">
        <v>4837</v>
      </c>
      <c r="E27" s="15">
        <v>1685.0</v>
      </c>
      <c r="F27" s="15" t="s">
        <v>4744</v>
      </c>
      <c r="G27" s="15">
        <v>15000.0</v>
      </c>
      <c r="H27" s="15" t="s">
        <v>4745</v>
      </c>
      <c r="I27" s="15" t="s">
        <v>4751</v>
      </c>
      <c r="J27" s="15" t="s">
        <v>4961</v>
      </c>
      <c r="K27" s="15">
        <v>53308.0</v>
      </c>
      <c r="L27" s="15">
        <v>0.0</v>
      </c>
      <c r="M27" s="15" t="s">
        <v>4961</v>
      </c>
      <c r="N27" s="15" t="s">
        <v>4962</v>
      </c>
      <c r="O27" s="15" t="s">
        <v>4963</v>
      </c>
      <c r="P27" s="15">
        <v>40.039388</v>
      </c>
      <c r="Q27" s="15">
        <v>-75.345457</v>
      </c>
      <c r="R27" s="15" t="s">
        <v>103</v>
      </c>
      <c r="S27" s="15" t="s">
        <v>4837</v>
      </c>
      <c r="T27" s="15" t="s">
        <v>4794</v>
      </c>
      <c r="U27" s="15" t="s">
        <v>4729</v>
      </c>
      <c r="V27" s="15">
        <v>122.0</v>
      </c>
      <c r="W27" s="15">
        <v>0.07240356083086054</v>
      </c>
      <c r="X27" s="15">
        <v>1.0</v>
      </c>
      <c r="Y27" s="2">
        <v>1.0</v>
      </c>
      <c r="Z27" s="2">
        <v>1.0</v>
      </c>
      <c r="AA27" s="2"/>
    </row>
    <row r="28">
      <c r="A28" s="15">
        <v>553.0</v>
      </c>
      <c r="B28" s="15">
        <v>168148.0</v>
      </c>
      <c r="C28" s="15" t="s">
        <v>4842</v>
      </c>
      <c r="D28" s="15" t="s">
        <v>4794</v>
      </c>
      <c r="E28" s="15">
        <v>1484.0</v>
      </c>
      <c r="F28" s="15" t="s">
        <v>4744</v>
      </c>
      <c r="G28" s="15">
        <v>15000.0</v>
      </c>
      <c r="H28" s="15" t="s">
        <v>4745</v>
      </c>
      <c r="I28" s="15" t="s">
        <v>4738</v>
      </c>
      <c r="J28" s="15" t="s">
        <v>4842</v>
      </c>
      <c r="K28" s="15">
        <v>56382.0</v>
      </c>
      <c r="L28" s="15">
        <v>0.0</v>
      </c>
      <c r="M28" s="15" t="s">
        <v>4842</v>
      </c>
      <c r="N28" s="15" t="s">
        <v>4843</v>
      </c>
      <c r="O28" s="15" t="s">
        <v>4835</v>
      </c>
      <c r="P28" s="15">
        <v>42.40855</v>
      </c>
      <c r="Q28" s="15">
        <v>-71.118293</v>
      </c>
      <c r="R28" s="15" t="s">
        <v>102</v>
      </c>
      <c r="S28" s="15" t="s">
        <v>4794</v>
      </c>
      <c r="T28" s="15" t="s">
        <v>4836</v>
      </c>
      <c r="U28" s="15" t="s">
        <v>4729</v>
      </c>
      <c r="V28" s="15">
        <v>92.0</v>
      </c>
      <c r="W28" s="15">
        <v>0.06199460916442048</v>
      </c>
      <c r="X28" s="15">
        <v>1.0</v>
      </c>
      <c r="Y28" s="2">
        <v>1.0</v>
      </c>
      <c r="Z28" s="2">
        <v>1.0</v>
      </c>
      <c r="AA28" s="2"/>
    </row>
    <row r="29">
      <c r="A29" s="15">
        <v>485.0</v>
      </c>
      <c r="B29" s="15">
        <v>166683.0</v>
      </c>
      <c r="C29" s="15" t="s">
        <v>4846</v>
      </c>
      <c r="D29" s="15" t="s">
        <v>4794</v>
      </c>
      <c r="E29" s="15">
        <v>1114.0</v>
      </c>
      <c r="F29" s="15" t="s">
        <v>4744</v>
      </c>
      <c r="G29" s="15">
        <v>15000.0</v>
      </c>
      <c r="H29" s="15" t="s">
        <v>4745</v>
      </c>
      <c r="I29" s="15" t="s">
        <v>4738</v>
      </c>
      <c r="J29" s="15" t="s">
        <v>4846</v>
      </c>
      <c r="K29" s="15">
        <v>51832.0</v>
      </c>
      <c r="L29" s="15">
        <v>0.0</v>
      </c>
      <c r="M29" s="15" t="s">
        <v>4846</v>
      </c>
      <c r="N29" s="15" t="s">
        <v>4847</v>
      </c>
      <c r="O29" s="15" t="s">
        <v>4835</v>
      </c>
      <c r="P29" s="15">
        <v>42.359243</v>
      </c>
      <c r="Q29" s="15">
        <v>-71.093226</v>
      </c>
      <c r="R29" s="15" t="s">
        <v>102</v>
      </c>
      <c r="S29" s="15" t="s">
        <v>4794</v>
      </c>
      <c r="T29" s="15" t="s">
        <v>4836</v>
      </c>
      <c r="U29" s="15" t="s">
        <v>4729</v>
      </c>
      <c r="V29" s="15">
        <v>61.0</v>
      </c>
      <c r="W29" s="15">
        <v>0.05475763016157989</v>
      </c>
      <c r="X29" s="15">
        <v>1.0</v>
      </c>
      <c r="Y29" s="2">
        <v>1.0</v>
      </c>
      <c r="Z29" s="2">
        <v>1.0</v>
      </c>
      <c r="AA29" s="2"/>
    </row>
    <row r="30">
      <c r="A30" s="15">
        <v>376.0</v>
      </c>
      <c r="B30" s="15">
        <v>164924.0</v>
      </c>
      <c r="C30" s="15" t="s">
        <v>4857</v>
      </c>
      <c r="D30" s="15" t="s">
        <v>4794</v>
      </c>
      <c r="E30" s="15">
        <v>2327.0</v>
      </c>
      <c r="F30" s="15" t="s">
        <v>4744</v>
      </c>
      <c r="G30" s="15">
        <v>15000.0</v>
      </c>
      <c r="H30" s="15" t="s">
        <v>4745</v>
      </c>
      <c r="I30" s="15" t="s">
        <v>4738</v>
      </c>
      <c r="J30" s="15" t="s">
        <v>4857</v>
      </c>
      <c r="K30" s="15">
        <v>55464.0</v>
      </c>
      <c r="L30" s="15">
        <v>0.0</v>
      </c>
      <c r="M30" s="15" t="s">
        <v>4857</v>
      </c>
      <c r="N30" s="15" t="s">
        <v>4858</v>
      </c>
      <c r="O30" s="15" t="s">
        <v>4835</v>
      </c>
      <c r="P30" s="15">
        <v>42.336213</v>
      </c>
      <c r="Q30" s="15">
        <v>-71.169242</v>
      </c>
      <c r="R30" s="15" t="s">
        <v>102</v>
      </c>
      <c r="S30" s="15" t="s">
        <v>4794</v>
      </c>
      <c r="T30" s="15" t="s">
        <v>4836</v>
      </c>
      <c r="U30" s="15" t="s">
        <v>4729</v>
      </c>
      <c r="V30" s="15">
        <v>220.0</v>
      </c>
      <c r="W30" s="15">
        <v>0.09454232917920069</v>
      </c>
      <c r="X30" s="15">
        <v>1.0</v>
      </c>
      <c r="Y30" s="2">
        <v>1.0</v>
      </c>
      <c r="Z30" s="2">
        <v>1.0</v>
      </c>
      <c r="AA30" s="2"/>
    </row>
    <row r="31">
      <c r="A31" s="15">
        <v>239.0</v>
      </c>
      <c r="B31" s="15">
        <v>131496.0</v>
      </c>
      <c r="C31" s="15" t="s">
        <v>4792</v>
      </c>
      <c r="D31" s="15" t="s">
        <v>4793</v>
      </c>
      <c r="E31" s="15">
        <v>1618.0</v>
      </c>
      <c r="F31" s="15" t="s">
        <v>4744</v>
      </c>
      <c r="G31" s="15">
        <v>15000.0</v>
      </c>
      <c r="H31" s="15" t="s">
        <v>4745</v>
      </c>
      <c r="I31" s="15" t="s">
        <v>4738</v>
      </c>
      <c r="J31" s="15" t="s">
        <v>4792</v>
      </c>
      <c r="K31" s="15">
        <v>54104.0</v>
      </c>
      <c r="L31" s="15">
        <v>0.0</v>
      </c>
      <c r="M31" s="15" t="s">
        <v>4792</v>
      </c>
      <c r="N31" s="15" t="s">
        <v>4500</v>
      </c>
      <c r="O31" s="15" t="s">
        <v>4501</v>
      </c>
      <c r="P31" s="15">
        <v>38.908809</v>
      </c>
      <c r="Q31" s="15">
        <v>-77.073463</v>
      </c>
      <c r="R31" s="15" t="s">
        <v>105</v>
      </c>
      <c r="S31" s="15" t="s">
        <v>4793</v>
      </c>
      <c r="T31" s="15" t="s">
        <v>4794</v>
      </c>
      <c r="U31" s="15" t="s">
        <v>4729</v>
      </c>
      <c r="V31" s="15">
        <v>96.0</v>
      </c>
      <c r="W31" s="15">
        <v>0.059332509270704575</v>
      </c>
      <c r="X31" s="15">
        <v>1.0</v>
      </c>
      <c r="Y31" s="2">
        <v>1.0</v>
      </c>
      <c r="Z31" s="2">
        <v>1.0</v>
      </c>
      <c r="AA31" s="2"/>
    </row>
    <row r="32">
      <c r="A32" s="15">
        <v>231.0</v>
      </c>
      <c r="B32" s="15">
        <v>131159.0</v>
      </c>
      <c r="C32" s="15" t="s">
        <v>4798</v>
      </c>
      <c r="D32" s="15" t="s">
        <v>4793</v>
      </c>
      <c r="E32" s="15">
        <v>1752.0</v>
      </c>
      <c r="F32" s="15" t="s">
        <v>4744</v>
      </c>
      <c r="G32" s="15">
        <v>15000.0</v>
      </c>
      <c r="H32" s="15" t="s">
        <v>4745</v>
      </c>
      <c r="I32" s="15" t="s">
        <v>4738</v>
      </c>
      <c r="J32" s="15" t="s">
        <v>4798</v>
      </c>
      <c r="K32" s="15">
        <v>48459.0</v>
      </c>
      <c r="L32" s="15">
        <v>0.0</v>
      </c>
      <c r="M32" s="15" t="s">
        <v>4798</v>
      </c>
      <c r="N32" s="15" t="s">
        <v>4500</v>
      </c>
      <c r="O32" s="15" t="s">
        <v>4501</v>
      </c>
      <c r="P32" s="15">
        <v>38.936005</v>
      </c>
      <c r="Q32" s="15">
        <v>-77.088875</v>
      </c>
      <c r="R32" s="15" t="s">
        <v>105</v>
      </c>
      <c r="S32" s="15" t="s">
        <v>4793</v>
      </c>
      <c r="T32" s="15" t="s">
        <v>4794</v>
      </c>
      <c r="U32" s="15" t="s">
        <v>4729</v>
      </c>
      <c r="V32" s="15">
        <v>150.0</v>
      </c>
      <c r="W32" s="15">
        <v>0.08561643835616438</v>
      </c>
      <c r="X32" s="15">
        <v>1.0</v>
      </c>
      <c r="Y32" s="2">
        <v>1.0</v>
      </c>
      <c r="Z32" s="2">
        <v>1.0</v>
      </c>
      <c r="AA32" s="2"/>
    </row>
    <row r="33">
      <c r="A33" s="15">
        <v>204.0</v>
      </c>
      <c r="B33" s="15">
        <v>127060.0</v>
      </c>
      <c r="C33" s="15" t="s">
        <v>4783</v>
      </c>
      <c r="D33" s="15" t="s">
        <v>4784</v>
      </c>
      <c r="E33" s="15">
        <v>1464.0</v>
      </c>
      <c r="F33" s="15" t="s">
        <v>4744</v>
      </c>
      <c r="G33" s="15">
        <v>15000.0</v>
      </c>
      <c r="H33" s="15" t="s">
        <v>4745</v>
      </c>
      <c r="I33" s="15" t="s">
        <v>4772</v>
      </c>
      <c r="J33" s="15" t="s">
        <v>4783</v>
      </c>
      <c r="K33" s="15">
        <v>50556.0</v>
      </c>
      <c r="L33" s="15">
        <v>0.0</v>
      </c>
      <c r="M33" s="15" t="s">
        <v>4783</v>
      </c>
      <c r="N33" s="15" t="s">
        <v>4599</v>
      </c>
      <c r="O33" s="15" t="s">
        <v>4785</v>
      </c>
      <c r="P33" s="15">
        <v>39.678005</v>
      </c>
      <c r="Q33" s="15">
        <v>-104.963259</v>
      </c>
      <c r="R33" s="15" t="s">
        <v>117</v>
      </c>
      <c r="S33" s="15" t="s">
        <v>4784</v>
      </c>
      <c r="T33" s="15" t="s">
        <v>4787</v>
      </c>
      <c r="U33" s="15" t="s">
        <v>4729</v>
      </c>
      <c r="V33" s="15">
        <v>131.0</v>
      </c>
      <c r="W33" s="15">
        <v>0.08948087431693989</v>
      </c>
      <c r="X33" s="15">
        <v>1.0</v>
      </c>
      <c r="Y33" s="2">
        <v>0.0</v>
      </c>
      <c r="Z33" s="2">
        <v>0.0</v>
      </c>
      <c r="AA33" s="2"/>
    </row>
    <row r="34">
      <c r="A34" s="15">
        <v>1036.0</v>
      </c>
      <c r="B34" s="15">
        <v>243744.0</v>
      </c>
      <c r="C34" s="15" t="s">
        <v>4743</v>
      </c>
      <c r="D34" s="15" t="s">
        <v>4722</v>
      </c>
      <c r="E34" s="15">
        <v>1591.5</v>
      </c>
      <c r="F34" s="15" t="s">
        <v>4744</v>
      </c>
      <c r="G34" s="15">
        <v>15000.0</v>
      </c>
      <c r="H34" s="15" t="s">
        <v>4745</v>
      </c>
      <c r="I34" s="15" t="s">
        <v>4738</v>
      </c>
      <c r="J34" s="15" t="s">
        <v>4743</v>
      </c>
      <c r="K34" s="15">
        <v>51354.0</v>
      </c>
      <c r="L34" s="15">
        <v>0.0</v>
      </c>
      <c r="M34" s="15" t="s">
        <v>4743</v>
      </c>
      <c r="N34" s="15" t="s">
        <v>4746</v>
      </c>
      <c r="O34" s="15" t="s">
        <v>4727</v>
      </c>
      <c r="P34" s="15">
        <v>37.429434</v>
      </c>
      <c r="Q34" s="15">
        <v>-122.167359</v>
      </c>
      <c r="R34" s="15" t="s">
        <v>110</v>
      </c>
      <c r="S34" s="15" t="s">
        <v>4722</v>
      </c>
      <c r="T34" s="15" t="s">
        <v>4722</v>
      </c>
      <c r="U34" s="15" t="s">
        <v>4729</v>
      </c>
      <c r="V34" s="15">
        <v>566.0</v>
      </c>
      <c r="W34" s="15">
        <v>0.35563933396167136</v>
      </c>
      <c r="X34" s="15">
        <v>1.0</v>
      </c>
      <c r="Y34" s="2">
        <v>1.0</v>
      </c>
      <c r="Z34" s="2">
        <v>1.0</v>
      </c>
      <c r="AA34" s="2"/>
    </row>
    <row r="35">
      <c r="A35" s="15">
        <v>0.0</v>
      </c>
      <c r="B35" s="15">
        <v>109785.0</v>
      </c>
      <c r="C35" s="15" t="s">
        <v>4781</v>
      </c>
      <c r="D35" s="15" t="s">
        <v>4722</v>
      </c>
      <c r="E35" s="15">
        <v>1107.0</v>
      </c>
      <c r="F35" s="15" t="s">
        <v>4744</v>
      </c>
      <c r="G35" s="15">
        <v>15000.0</v>
      </c>
      <c r="H35" s="15" t="s">
        <v>4741</v>
      </c>
      <c r="I35" s="15" t="s">
        <v>4751</v>
      </c>
      <c r="J35" s="15" t="s">
        <v>4781</v>
      </c>
      <c r="K35" s="15">
        <v>38880.0</v>
      </c>
      <c r="L35" s="15">
        <v>0.0</v>
      </c>
      <c r="M35" s="15" t="s">
        <v>4781</v>
      </c>
      <c r="N35" s="15" t="s">
        <v>4782</v>
      </c>
      <c r="O35" s="15" t="s">
        <v>4727</v>
      </c>
      <c r="P35" s="15">
        <v>34.130047</v>
      </c>
      <c r="Q35" s="15">
        <v>-117.888375</v>
      </c>
      <c r="R35" s="15" t="s">
        <v>109</v>
      </c>
      <c r="S35" s="15" t="s">
        <v>4722</v>
      </c>
      <c r="T35" s="15" t="s">
        <v>4722</v>
      </c>
      <c r="U35" s="15" t="s">
        <v>4729</v>
      </c>
      <c r="V35" s="15">
        <v>786.0</v>
      </c>
      <c r="W35" s="15">
        <v>0.7100271002710027</v>
      </c>
      <c r="X35" s="15">
        <v>1.0</v>
      </c>
      <c r="Y35" s="2">
        <v>1.0</v>
      </c>
      <c r="Z35" s="2">
        <v>1.0</v>
      </c>
      <c r="AA35" s="2"/>
    </row>
    <row r="36">
      <c r="A36" s="15">
        <v>506.0</v>
      </c>
      <c r="B36" s="15">
        <v>167358.0</v>
      </c>
      <c r="C36" s="15" t="s">
        <v>4844</v>
      </c>
      <c r="D36" s="15" t="s">
        <v>4794</v>
      </c>
      <c r="E36" s="15">
        <v>2746.0</v>
      </c>
      <c r="F36" s="15" t="s">
        <v>4734</v>
      </c>
      <c r="G36" s="15">
        <v>20000.0</v>
      </c>
      <c r="H36" s="15" t="s">
        <v>4745</v>
      </c>
      <c r="I36" s="15" t="s">
        <v>4738</v>
      </c>
      <c r="J36" s="15" t="s">
        <v>4844</v>
      </c>
      <c r="K36" s="15">
        <v>51522.0</v>
      </c>
      <c r="L36" s="15">
        <v>0.0</v>
      </c>
      <c r="M36" s="15" t="s">
        <v>4844</v>
      </c>
      <c r="N36" s="15" t="s">
        <v>4499</v>
      </c>
      <c r="O36" s="15" t="s">
        <v>4835</v>
      </c>
      <c r="P36" s="15">
        <v>42.339992</v>
      </c>
      <c r="Q36" s="15">
        <v>-71.088782</v>
      </c>
      <c r="R36" s="15" t="s">
        <v>102</v>
      </c>
      <c r="S36" s="15" t="s">
        <v>4794</v>
      </c>
      <c r="T36" s="15" t="s">
        <v>4836</v>
      </c>
      <c r="U36" s="15" t="s">
        <v>4729</v>
      </c>
      <c r="V36" s="15">
        <v>279.0</v>
      </c>
      <c r="W36" s="15">
        <v>0.10160233066278222</v>
      </c>
      <c r="X36" s="15">
        <v>1.0</v>
      </c>
      <c r="Y36" s="2">
        <v>1.0</v>
      </c>
      <c r="Z36" s="2">
        <v>1.0</v>
      </c>
      <c r="AA36" s="2"/>
    </row>
    <row r="37">
      <c r="A37" s="15">
        <v>380.0</v>
      </c>
      <c r="B37" s="15">
        <v>164988.0</v>
      </c>
      <c r="C37" s="15" t="s">
        <v>4856</v>
      </c>
      <c r="D37" s="15" t="s">
        <v>4794</v>
      </c>
      <c r="E37" s="15">
        <v>3611.0</v>
      </c>
      <c r="F37" s="15" t="s">
        <v>4734</v>
      </c>
      <c r="G37" s="15">
        <v>20000.0</v>
      </c>
      <c r="H37" s="15" t="s">
        <v>4745</v>
      </c>
      <c r="I37" s="15" t="s">
        <v>4738</v>
      </c>
      <c r="J37" s="15" t="s">
        <v>4856</v>
      </c>
      <c r="K37" s="15">
        <v>53948.0</v>
      </c>
      <c r="L37" s="15">
        <v>0.0</v>
      </c>
      <c r="M37" s="15" t="s">
        <v>4856</v>
      </c>
      <c r="N37" s="15" t="s">
        <v>4499</v>
      </c>
      <c r="O37" s="15" t="s">
        <v>4835</v>
      </c>
      <c r="P37" s="15">
        <v>42.351118</v>
      </c>
      <c r="Q37" s="15">
        <v>-71.107942</v>
      </c>
      <c r="R37" s="15" t="s">
        <v>102</v>
      </c>
      <c r="S37" s="15" t="s">
        <v>4794</v>
      </c>
      <c r="T37" s="15" t="s">
        <v>4836</v>
      </c>
      <c r="U37" s="15" t="s">
        <v>4729</v>
      </c>
      <c r="V37" s="15">
        <v>278.0</v>
      </c>
      <c r="W37" s="15">
        <v>0.07698698421489893</v>
      </c>
      <c r="X37" s="15">
        <v>1.0</v>
      </c>
      <c r="Y37" s="2">
        <v>1.0</v>
      </c>
      <c r="Z37" s="2">
        <v>1.0</v>
      </c>
      <c r="AA37" s="2"/>
    </row>
    <row r="38">
      <c r="A38" s="15">
        <v>237.0</v>
      </c>
      <c r="B38" s="15">
        <v>131469.0</v>
      </c>
      <c r="C38" s="15" t="s">
        <v>4795</v>
      </c>
      <c r="D38" s="15" t="s">
        <v>4793</v>
      </c>
      <c r="E38" s="15">
        <v>2838.0</v>
      </c>
      <c r="F38" s="15" t="s">
        <v>4734</v>
      </c>
      <c r="G38" s="15">
        <v>20000.0</v>
      </c>
      <c r="H38" s="15" t="s">
        <v>4735</v>
      </c>
      <c r="I38" s="15" t="s">
        <v>4738</v>
      </c>
      <c r="J38" s="15" t="s">
        <v>4795</v>
      </c>
      <c r="K38" s="15">
        <v>52969.0</v>
      </c>
      <c r="L38" s="15">
        <v>0.0</v>
      </c>
      <c r="M38" s="15" t="s">
        <v>4795</v>
      </c>
      <c r="N38" s="15" t="s">
        <v>4500</v>
      </c>
      <c r="O38" s="15" t="s">
        <v>4501</v>
      </c>
      <c r="P38" s="15">
        <v>38.89923</v>
      </c>
      <c r="Q38" s="15">
        <v>-77.048363</v>
      </c>
      <c r="R38" s="15" t="s">
        <v>105</v>
      </c>
      <c r="S38" s="15" t="s">
        <v>4793</v>
      </c>
      <c r="T38" s="15" t="s">
        <v>4794</v>
      </c>
      <c r="U38" s="15" t="s">
        <v>4729</v>
      </c>
      <c r="V38" s="15">
        <v>192.0</v>
      </c>
      <c r="W38" s="15">
        <v>0.06765327695560254</v>
      </c>
      <c r="X38" s="15">
        <v>1.0</v>
      </c>
      <c r="Y38" s="2">
        <v>1.0</v>
      </c>
      <c r="Z38" s="2">
        <v>1.0</v>
      </c>
      <c r="AA38" s="2"/>
    </row>
    <row r="39">
      <c r="A39" s="15">
        <v>174.0</v>
      </c>
      <c r="B39" s="15">
        <v>123961.0</v>
      </c>
      <c r="C39" s="15" t="s">
        <v>4733</v>
      </c>
      <c r="D39" s="15" t="s">
        <v>4722</v>
      </c>
      <c r="E39" s="15">
        <v>4946.5</v>
      </c>
      <c r="F39" s="15" t="s">
        <v>4734</v>
      </c>
      <c r="G39" s="15">
        <v>20000.0</v>
      </c>
      <c r="H39" s="15" t="s">
        <v>4735</v>
      </c>
      <c r="I39" s="15" t="s">
        <v>4736</v>
      </c>
      <c r="J39" s="15" t="s">
        <v>4733</v>
      </c>
      <c r="K39" s="15">
        <v>56162.0</v>
      </c>
      <c r="L39" s="15">
        <v>0.0</v>
      </c>
      <c r="M39" s="15" t="s">
        <v>4733</v>
      </c>
      <c r="N39" s="15" t="s">
        <v>4533</v>
      </c>
      <c r="O39" s="15" t="s">
        <v>4727</v>
      </c>
      <c r="P39" s="15">
        <v>34.021281</v>
      </c>
      <c r="Q39" s="15">
        <v>-118.284169</v>
      </c>
      <c r="R39" s="15" t="s">
        <v>109</v>
      </c>
      <c r="S39" s="15" t="s">
        <v>4722</v>
      </c>
      <c r="T39" s="15" t="s">
        <v>4722</v>
      </c>
      <c r="U39" s="15" t="s">
        <v>4729</v>
      </c>
      <c r="V39" s="15">
        <v>1425.0</v>
      </c>
      <c r="W39" s="15">
        <v>0.28808248256342867</v>
      </c>
      <c r="X39" s="15">
        <v>1.0</v>
      </c>
      <c r="Y39" s="2">
        <v>1.0</v>
      </c>
      <c r="Z39" s="2">
        <v>1.0</v>
      </c>
      <c r="AA39" s="2"/>
    </row>
    <row r="40">
      <c r="A40" s="15">
        <v>38.0</v>
      </c>
      <c r="B40" s="15">
        <v>110662.0</v>
      </c>
      <c r="C40" s="15" t="s">
        <v>4737</v>
      </c>
      <c r="D40" s="15" t="s">
        <v>4722</v>
      </c>
      <c r="E40" s="15">
        <v>7909.0</v>
      </c>
      <c r="F40" s="15" t="s">
        <v>4734</v>
      </c>
      <c r="G40" s="15">
        <v>20000.0</v>
      </c>
      <c r="H40" s="15" t="s">
        <v>4735</v>
      </c>
      <c r="I40" s="15" t="s">
        <v>4738</v>
      </c>
      <c r="J40" s="15" t="s">
        <v>4737</v>
      </c>
      <c r="K40" s="15">
        <v>42218.0</v>
      </c>
      <c r="L40" s="15">
        <v>28992.0</v>
      </c>
      <c r="M40" s="15" t="s">
        <v>4737</v>
      </c>
      <c r="N40" s="15" t="s">
        <v>4533</v>
      </c>
      <c r="O40" s="15" t="s">
        <v>4727</v>
      </c>
      <c r="P40" s="15">
        <v>34.07178</v>
      </c>
      <c r="Q40" s="15">
        <v>-118.442179</v>
      </c>
      <c r="R40" s="15" t="s">
        <v>109</v>
      </c>
      <c r="S40" s="15" t="s">
        <v>4722</v>
      </c>
      <c r="T40" s="15" t="s">
        <v>4722</v>
      </c>
      <c r="U40" s="15" t="s">
        <v>4729</v>
      </c>
      <c r="V40" s="15">
        <v>4378.0</v>
      </c>
      <c r="W40" s="15">
        <v>0.5535465924895688</v>
      </c>
      <c r="X40" s="15">
        <v>1.0</v>
      </c>
      <c r="Y40" s="2">
        <v>1.0</v>
      </c>
      <c r="Z40" s="2">
        <v>1.0</v>
      </c>
      <c r="AA40" s="2"/>
    </row>
    <row r="41">
      <c r="A41" s="15">
        <v>32.0</v>
      </c>
      <c r="B41" s="15">
        <v>110653.0</v>
      </c>
      <c r="C41" s="15" t="s">
        <v>4739</v>
      </c>
      <c r="D41" s="15" t="s">
        <v>4722</v>
      </c>
      <c r="E41" s="15">
        <v>7409.5</v>
      </c>
      <c r="F41" s="15" t="s">
        <v>4734</v>
      </c>
      <c r="G41" s="15">
        <v>20000.0</v>
      </c>
      <c r="H41" s="15" t="s">
        <v>4735</v>
      </c>
      <c r="I41" s="15" t="s">
        <v>4736</v>
      </c>
      <c r="J41" s="15" t="s">
        <v>4739</v>
      </c>
      <c r="K41" s="15">
        <v>42692.0</v>
      </c>
      <c r="L41" s="15">
        <v>28992.0</v>
      </c>
      <c r="M41" s="15" t="s">
        <v>4739</v>
      </c>
      <c r="N41" s="15" t="s">
        <v>4670</v>
      </c>
      <c r="O41" s="15" t="s">
        <v>4727</v>
      </c>
      <c r="P41" s="15">
        <v>33.648434</v>
      </c>
      <c r="Q41" s="15">
        <v>-117.841248</v>
      </c>
      <c r="R41" s="15" t="s">
        <v>109</v>
      </c>
      <c r="S41" s="15" t="s">
        <v>4722</v>
      </c>
      <c r="T41" s="15" t="s">
        <v>4722</v>
      </c>
      <c r="U41" s="15" t="s">
        <v>4729</v>
      </c>
      <c r="V41" s="15">
        <v>4516.0</v>
      </c>
      <c r="W41" s="15">
        <v>0.6094878196909373</v>
      </c>
      <c r="X41" s="15">
        <v>1.0</v>
      </c>
      <c r="Y41" s="2">
        <v>1.0</v>
      </c>
      <c r="Z41" s="2">
        <v>1.0</v>
      </c>
      <c r="AA41" s="2"/>
    </row>
    <row r="42">
      <c r="A42" s="15">
        <v>845.0</v>
      </c>
      <c r="B42" s="15">
        <v>208488.0</v>
      </c>
      <c r="C42" s="15" t="s">
        <v>4960</v>
      </c>
      <c r="D42" s="15" t="s">
        <v>4728</v>
      </c>
      <c r="E42" s="15">
        <v>244.0</v>
      </c>
      <c r="F42" s="15" t="s">
        <v>4750</v>
      </c>
      <c r="G42" s="15">
        <v>7500.0</v>
      </c>
      <c r="H42" s="15" t="s">
        <v>4741</v>
      </c>
      <c r="I42" s="15" t="s">
        <v>4772</v>
      </c>
      <c r="J42" s="15" t="s">
        <v>4960</v>
      </c>
      <c r="K42" s="15">
        <v>31158.0</v>
      </c>
      <c r="L42" s="15">
        <v>0.0</v>
      </c>
      <c r="M42" s="15" t="s">
        <v>4960</v>
      </c>
      <c r="N42" s="15" t="s">
        <v>4524</v>
      </c>
      <c r="O42" s="15" t="s">
        <v>4950</v>
      </c>
      <c r="P42" s="15">
        <v>45.570197</v>
      </c>
      <c r="Q42" s="15">
        <v>-122.636941</v>
      </c>
      <c r="R42" s="15" t="s">
        <v>119</v>
      </c>
      <c r="S42" s="15" t="s">
        <v>4728</v>
      </c>
      <c r="T42" s="15" t="s">
        <v>4722</v>
      </c>
      <c r="U42" s="15" t="s">
        <v>4729</v>
      </c>
      <c r="V42" s="15">
        <v>25.0</v>
      </c>
      <c r="W42" s="15">
        <v>0.10245901639344263</v>
      </c>
      <c r="X42" s="15">
        <v>1.0</v>
      </c>
      <c r="Y42" s="2">
        <v>1.0</v>
      </c>
      <c r="Z42" s="2">
        <v>1.0</v>
      </c>
      <c r="AA42" s="2"/>
    </row>
    <row r="43">
      <c r="A43" s="15">
        <v>386.0</v>
      </c>
      <c r="B43" s="15">
        <v>165015.0</v>
      </c>
      <c r="C43" s="15" t="s">
        <v>4850</v>
      </c>
      <c r="D43" s="15" t="s">
        <v>4794</v>
      </c>
      <c r="E43" s="15">
        <v>895.0</v>
      </c>
      <c r="F43" s="15" t="s">
        <v>4750</v>
      </c>
      <c r="G43" s="15">
        <v>7500.0</v>
      </c>
      <c r="H43" s="15" t="s">
        <v>4745</v>
      </c>
      <c r="I43" s="15" t="s">
        <v>4751</v>
      </c>
      <c r="J43" s="15" t="s">
        <v>4850</v>
      </c>
      <c r="K43" s="15">
        <v>55040.0</v>
      </c>
      <c r="L43" s="15">
        <v>0.0</v>
      </c>
      <c r="M43" s="15" t="s">
        <v>4850</v>
      </c>
      <c r="N43" s="15" t="s">
        <v>4851</v>
      </c>
      <c r="O43" s="15" t="s">
        <v>4835</v>
      </c>
      <c r="P43" s="15">
        <v>42.365727</v>
      </c>
      <c r="Q43" s="15">
        <v>-71.260155</v>
      </c>
      <c r="R43" s="15" t="s">
        <v>102</v>
      </c>
      <c r="S43" s="15" t="s">
        <v>4794</v>
      </c>
      <c r="T43" s="15" t="s">
        <v>4836</v>
      </c>
      <c r="U43" s="15" t="s">
        <v>4729</v>
      </c>
      <c r="V43" s="15">
        <v>50.0</v>
      </c>
      <c r="W43" s="15">
        <v>0.055865921787709494</v>
      </c>
      <c r="X43" s="15">
        <v>1.0</v>
      </c>
      <c r="Y43" s="2">
        <v>1.0</v>
      </c>
      <c r="Z43" s="2">
        <v>1.0</v>
      </c>
      <c r="AA43" s="2"/>
    </row>
    <row r="44">
      <c r="A44" s="15">
        <v>369.0</v>
      </c>
      <c r="B44" s="15">
        <v>164739.0</v>
      </c>
      <c r="C44" s="15" t="s">
        <v>4859</v>
      </c>
      <c r="D44" s="15" t="s">
        <v>4794</v>
      </c>
      <c r="E44" s="15">
        <v>1014.0</v>
      </c>
      <c r="F44" s="15" t="s">
        <v>4750</v>
      </c>
      <c r="G44" s="15">
        <v>7500.0</v>
      </c>
      <c r="H44" s="15" t="s">
        <v>4745</v>
      </c>
      <c r="I44" s="15" t="s">
        <v>4751</v>
      </c>
      <c r="J44" s="15" t="s">
        <v>4859</v>
      </c>
      <c r="K44" s="15">
        <v>49880.0</v>
      </c>
      <c r="L44" s="15">
        <v>0.0</v>
      </c>
      <c r="M44" s="15" t="s">
        <v>4859</v>
      </c>
      <c r="N44" s="15" t="s">
        <v>4851</v>
      </c>
      <c r="O44" s="15" t="s">
        <v>4835</v>
      </c>
      <c r="P44" s="15">
        <v>42.385995</v>
      </c>
      <c r="Q44" s="15">
        <v>-71.222839</v>
      </c>
      <c r="R44" s="15" t="s">
        <v>102</v>
      </c>
      <c r="S44" s="15" t="s">
        <v>4794</v>
      </c>
      <c r="T44" s="15" t="s">
        <v>4836</v>
      </c>
      <c r="U44" s="15" t="s">
        <v>4729</v>
      </c>
      <c r="V44" s="15">
        <v>65.0</v>
      </c>
      <c r="W44" s="15">
        <v>0.0641025641025641</v>
      </c>
      <c r="X44" s="15">
        <v>1.0</v>
      </c>
      <c r="Y44" s="2">
        <v>1.0</v>
      </c>
      <c r="Z44" s="2">
        <v>1.0</v>
      </c>
      <c r="AA44" s="2"/>
    </row>
    <row r="45">
      <c r="A45" s="15">
        <v>234.0</v>
      </c>
      <c r="B45" s="15">
        <v>131283.0</v>
      </c>
      <c r="C45" s="15" t="s">
        <v>4796</v>
      </c>
      <c r="D45" s="15" t="s">
        <v>4793</v>
      </c>
      <c r="E45" s="15">
        <v>833.0</v>
      </c>
      <c r="F45" s="15" t="s">
        <v>4750</v>
      </c>
      <c r="G45" s="15">
        <v>7500.0</v>
      </c>
      <c r="H45" s="15" t="s">
        <v>4789</v>
      </c>
      <c r="I45" s="15" t="s">
        <v>4751</v>
      </c>
      <c r="J45" s="15" t="s">
        <v>4796</v>
      </c>
      <c r="K45" s="15">
        <v>45804.0</v>
      </c>
      <c r="L45" s="15">
        <v>0.0</v>
      </c>
      <c r="M45" s="15" t="s">
        <v>4797</v>
      </c>
      <c r="N45" s="15" t="s">
        <v>4500</v>
      </c>
      <c r="O45" s="15" t="s">
        <v>4501</v>
      </c>
      <c r="P45" s="15">
        <v>38.933651</v>
      </c>
      <c r="Q45" s="15">
        <v>-76.997909</v>
      </c>
      <c r="R45" s="15" t="s">
        <v>105</v>
      </c>
      <c r="S45" s="15" t="s">
        <v>4793</v>
      </c>
      <c r="T45" s="15" t="s">
        <v>4794</v>
      </c>
      <c r="U45" s="15" t="s">
        <v>4729</v>
      </c>
      <c r="V45" s="15">
        <v>53.0</v>
      </c>
      <c r="W45" s="15">
        <v>0.06362545018007203</v>
      </c>
      <c r="X45" s="15">
        <v>1.0</v>
      </c>
      <c r="Y45" s="2">
        <v>1.0</v>
      </c>
      <c r="Z45" s="2">
        <v>1.0</v>
      </c>
      <c r="AA45" s="2"/>
    </row>
    <row r="46">
      <c r="A46" s="15">
        <v>154.0</v>
      </c>
      <c r="B46" s="15">
        <v>122931.0</v>
      </c>
      <c r="C46" s="15" t="s">
        <v>4749</v>
      </c>
      <c r="D46" s="15" t="s">
        <v>4722</v>
      </c>
      <c r="E46" s="15">
        <v>1402.0</v>
      </c>
      <c r="F46" s="15" t="s">
        <v>4750</v>
      </c>
      <c r="G46" s="15">
        <v>7500.0</v>
      </c>
      <c r="H46" s="15" t="s">
        <v>4745</v>
      </c>
      <c r="I46" s="15" t="s">
        <v>4751</v>
      </c>
      <c r="J46" s="15" t="s">
        <v>4749</v>
      </c>
      <c r="K46" s="15">
        <v>51711.0</v>
      </c>
      <c r="L46" s="15">
        <v>0.0</v>
      </c>
      <c r="M46" s="15" t="s">
        <v>4749</v>
      </c>
      <c r="N46" s="15" t="s">
        <v>4752</v>
      </c>
      <c r="O46" s="15" t="s">
        <v>4727</v>
      </c>
      <c r="P46" s="15">
        <v>37.348362</v>
      </c>
      <c r="Q46" s="15">
        <v>-121.93784</v>
      </c>
      <c r="R46" s="15" t="s">
        <v>110</v>
      </c>
      <c r="S46" s="15" t="s">
        <v>4722</v>
      </c>
      <c r="T46" s="15" t="s">
        <v>4722</v>
      </c>
      <c r="U46" s="15" t="s">
        <v>4729</v>
      </c>
      <c r="V46" s="15">
        <v>745.0</v>
      </c>
      <c r="W46" s="15">
        <v>0.5313837375178316</v>
      </c>
      <c r="X46" s="15">
        <v>1.0</v>
      </c>
      <c r="Y46" s="2">
        <v>1.0</v>
      </c>
      <c r="Z46" s="2">
        <v>1.0</v>
      </c>
      <c r="AA46" s="2"/>
    </row>
    <row r="47">
      <c r="A47" s="15">
        <v>123.0</v>
      </c>
      <c r="B47" s="15">
        <v>121150.0</v>
      </c>
      <c r="C47" s="15" t="s">
        <v>4754</v>
      </c>
      <c r="D47" s="15" t="s">
        <v>4722</v>
      </c>
      <c r="E47" s="15">
        <v>864.75</v>
      </c>
      <c r="F47" s="15" t="s">
        <v>4750</v>
      </c>
      <c r="G47" s="15">
        <v>7500.0</v>
      </c>
      <c r="H47" s="15" t="s">
        <v>4745</v>
      </c>
      <c r="I47" s="15" t="s">
        <v>4751</v>
      </c>
      <c r="J47" s="15" t="s">
        <v>4754</v>
      </c>
      <c r="K47" s="15">
        <v>53932.0</v>
      </c>
      <c r="L47" s="15">
        <v>0.0</v>
      </c>
      <c r="M47" s="15" t="s">
        <v>4754</v>
      </c>
      <c r="N47" s="15" t="s">
        <v>4755</v>
      </c>
      <c r="O47" s="15" t="s">
        <v>4727</v>
      </c>
      <c r="P47" s="15">
        <v>34.037786</v>
      </c>
      <c r="Q47" s="15">
        <v>-118.707077</v>
      </c>
      <c r="R47" s="15" t="s">
        <v>109</v>
      </c>
      <c r="S47" s="15" t="s">
        <v>4722</v>
      </c>
      <c r="T47" s="15" t="s">
        <v>4722</v>
      </c>
      <c r="U47" s="15" t="s">
        <v>4729</v>
      </c>
      <c r="V47" s="15">
        <v>358.0</v>
      </c>
      <c r="W47" s="15">
        <v>0.4139924833766985</v>
      </c>
      <c r="X47" s="15">
        <v>1.0</v>
      </c>
      <c r="Y47" s="2">
        <v>1.0</v>
      </c>
      <c r="Z47" s="2">
        <v>1.0</v>
      </c>
      <c r="AA47" s="2"/>
    </row>
    <row r="48">
      <c r="A48" s="15">
        <v>94.0</v>
      </c>
      <c r="B48" s="15">
        <v>117946.0</v>
      </c>
      <c r="C48" s="15" t="s">
        <v>4759</v>
      </c>
      <c r="D48" s="15" t="s">
        <v>4722</v>
      </c>
      <c r="E48" s="15">
        <v>1668.25</v>
      </c>
      <c r="F48" s="15" t="s">
        <v>4750</v>
      </c>
      <c r="G48" s="15">
        <v>7500.0</v>
      </c>
      <c r="H48" s="15" t="s">
        <v>4735</v>
      </c>
      <c r="I48" s="15" t="s">
        <v>4751</v>
      </c>
      <c r="J48" s="15" t="s">
        <v>4759</v>
      </c>
      <c r="K48" s="15">
        <v>48172.0</v>
      </c>
      <c r="L48" s="15">
        <v>0.0</v>
      </c>
      <c r="M48" s="15" t="s">
        <v>4759</v>
      </c>
      <c r="N48" s="15" t="s">
        <v>4533</v>
      </c>
      <c r="O48" s="15" t="s">
        <v>4727</v>
      </c>
      <c r="P48" s="15">
        <v>33.97085</v>
      </c>
      <c r="Q48" s="15">
        <v>-118.415744</v>
      </c>
      <c r="R48" s="15" t="s">
        <v>109</v>
      </c>
      <c r="S48" s="15" t="s">
        <v>4722</v>
      </c>
      <c r="T48" s="15" t="s">
        <v>4722</v>
      </c>
      <c r="U48" s="15" t="s">
        <v>4729</v>
      </c>
      <c r="V48" s="15">
        <v>822.0</v>
      </c>
      <c r="W48" s="15">
        <v>0.492731904690544</v>
      </c>
      <c r="X48" s="15">
        <v>1.0</v>
      </c>
      <c r="Y48" s="2">
        <v>1.0</v>
      </c>
      <c r="Z48" s="2">
        <v>1.0</v>
      </c>
      <c r="AA48" s="2"/>
    </row>
    <row r="49">
      <c r="A49" s="15">
        <v>67.0</v>
      </c>
      <c r="B49" s="15">
        <v>111948.0</v>
      </c>
      <c r="C49" s="15" t="s">
        <v>4771</v>
      </c>
      <c r="D49" s="15" t="s">
        <v>4722</v>
      </c>
      <c r="E49" s="15">
        <v>1851.0</v>
      </c>
      <c r="F49" s="15" t="s">
        <v>4750</v>
      </c>
      <c r="G49" s="15">
        <v>7500.0</v>
      </c>
      <c r="H49" s="15" t="s">
        <v>4745</v>
      </c>
      <c r="I49" s="15" t="s">
        <v>4772</v>
      </c>
      <c r="J49" s="15" t="s">
        <v>4771</v>
      </c>
      <c r="K49" s="15">
        <v>52724.0</v>
      </c>
      <c r="L49" s="15">
        <v>0.0</v>
      </c>
      <c r="M49" s="15" t="s">
        <v>4771</v>
      </c>
      <c r="N49" s="15" t="s">
        <v>4773</v>
      </c>
      <c r="O49" s="15" t="s">
        <v>4727</v>
      </c>
      <c r="P49" s="15">
        <v>33.79302</v>
      </c>
      <c r="Q49" s="15">
        <v>-117.852518</v>
      </c>
      <c r="R49" s="15" t="s">
        <v>109</v>
      </c>
      <c r="S49" s="15" t="s">
        <v>4722</v>
      </c>
      <c r="T49" s="15" t="s">
        <v>4722</v>
      </c>
      <c r="U49" s="15" t="s">
        <v>4729</v>
      </c>
      <c r="V49" s="15">
        <v>1032.0</v>
      </c>
      <c r="W49" s="15">
        <v>0.5575364667747164</v>
      </c>
      <c r="X49" s="15">
        <v>1.0</v>
      </c>
      <c r="Y49" s="2">
        <v>1.0</v>
      </c>
      <c r="Z49" s="2">
        <v>1.0</v>
      </c>
      <c r="AA49" s="2"/>
    </row>
    <row r="50">
      <c r="A50" s="15">
        <v>6.0</v>
      </c>
      <c r="B50" s="15">
        <v>110097.0</v>
      </c>
      <c r="C50" s="15" t="s">
        <v>4779</v>
      </c>
      <c r="D50" s="15" t="s">
        <v>4722</v>
      </c>
      <c r="E50" s="15">
        <v>857.0</v>
      </c>
      <c r="F50" s="15" t="s">
        <v>4750</v>
      </c>
      <c r="G50" s="15">
        <v>7500.0</v>
      </c>
      <c r="H50" s="15" t="s">
        <v>4741</v>
      </c>
      <c r="I50" s="15" t="s">
        <v>4751</v>
      </c>
      <c r="J50" s="15" t="s">
        <v>4779</v>
      </c>
      <c r="K50" s="15">
        <v>40488.0</v>
      </c>
      <c r="L50" s="15">
        <v>0.0</v>
      </c>
      <c r="M50" s="15" t="s">
        <v>4779</v>
      </c>
      <c r="N50" s="15" t="s">
        <v>4780</v>
      </c>
      <c r="O50" s="15" t="s">
        <v>4727</v>
      </c>
      <c r="P50" s="15">
        <v>33.906203</v>
      </c>
      <c r="Q50" s="15">
        <v>-118.014374</v>
      </c>
      <c r="R50" s="15" t="s">
        <v>109</v>
      </c>
      <c r="S50" s="15" t="s">
        <v>4722</v>
      </c>
      <c r="T50" s="15" t="s">
        <v>4722</v>
      </c>
      <c r="U50" s="15" t="s">
        <v>4729</v>
      </c>
      <c r="V50" s="15">
        <v>604.0</v>
      </c>
      <c r="W50" s="15">
        <v>0.704784130688448</v>
      </c>
      <c r="X50" s="15">
        <v>1.0</v>
      </c>
      <c r="Y50" s="2">
        <v>1.0</v>
      </c>
      <c r="Z50" s="2">
        <v>1.0</v>
      </c>
      <c r="AA50" s="2"/>
    </row>
    <row r="51">
      <c r="A51" s="15">
        <v>1051.0</v>
      </c>
      <c r="B51" s="15">
        <v>441229.0</v>
      </c>
      <c r="C51" s="15" t="s">
        <v>4760</v>
      </c>
      <c r="D51" s="15" t="s">
        <v>4722</v>
      </c>
      <c r="E51" s="15">
        <v>202.25</v>
      </c>
      <c r="F51" s="15" t="s">
        <v>4761</v>
      </c>
      <c r="G51" s="15" t="s">
        <v>5001</v>
      </c>
      <c r="H51" s="15" t="s">
        <v>4762</v>
      </c>
      <c r="I51" s="15" t="s">
        <v>4763</v>
      </c>
      <c r="J51" s="15" t="s">
        <v>4760</v>
      </c>
      <c r="K51" s="15">
        <v>18600.0</v>
      </c>
      <c r="L51" s="15">
        <v>0.0</v>
      </c>
      <c r="M51" s="15" t="s">
        <v>4760</v>
      </c>
      <c r="N51" s="15" t="s">
        <v>4533</v>
      </c>
      <c r="O51" s="15" t="s">
        <v>4727</v>
      </c>
      <c r="P51" s="15">
        <v>34.061409</v>
      </c>
      <c r="Q51" s="15">
        <v>-118.302836</v>
      </c>
      <c r="R51" s="15" t="s">
        <v>109</v>
      </c>
      <c r="S51" s="15" t="s">
        <v>4722</v>
      </c>
      <c r="T51" s="15" t="s">
        <v>4722</v>
      </c>
      <c r="U51" s="15" t="s">
        <v>4729</v>
      </c>
      <c r="V51" s="15">
        <v>171.0</v>
      </c>
      <c r="W51" s="15">
        <v>0.8454882571075402</v>
      </c>
      <c r="X51" s="15">
        <v>1.0</v>
      </c>
      <c r="Y51" s="2">
        <v>1.0</v>
      </c>
      <c r="Z51" s="2">
        <v>0.0</v>
      </c>
      <c r="AA51" s="2"/>
    </row>
  </sheetData>
  <autoFilter ref="$A$1:$AN$999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6" max="26" width="23.14"/>
  </cols>
  <sheetData>
    <row r="1">
      <c r="B1" s="2" t="s">
        <v>4698</v>
      </c>
      <c r="C1" s="2" t="s">
        <v>4699</v>
      </c>
      <c r="D1" s="2" t="s">
        <v>4700</v>
      </c>
      <c r="E1" s="2" t="s">
        <v>4701</v>
      </c>
      <c r="F1" s="2" t="s">
        <v>5002</v>
      </c>
      <c r="G1" s="2" t="s">
        <v>5003</v>
      </c>
      <c r="H1" s="2" t="s">
        <v>4702</v>
      </c>
      <c r="I1" s="2" t="s">
        <v>4704</v>
      </c>
      <c r="J1" s="2" t="s">
        <v>4705</v>
      </c>
      <c r="K1" s="2" t="s">
        <v>5004</v>
      </c>
      <c r="L1" s="2" t="s">
        <v>4706</v>
      </c>
      <c r="M1" s="2" t="s">
        <v>5005</v>
      </c>
      <c r="N1" s="2" t="s">
        <v>5006</v>
      </c>
      <c r="O1" s="2" t="s">
        <v>5007</v>
      </c>
      <c r="P1" s="2" t="s">
        <v>4707</v>
      </c>
      <c r="Q1" s="2" t="s">
        <v>4708</v>
      </c>
      <c r="R1" s="2" t="s">
        <v>4709</v>
      </c>
      <c r="S1" s="2" t="s">
        <v>4710</v>
      </c>
      <c r="T1" s="2" t="s">
        <v>4711</v>
      </c>
      <c r="U1" s="2" t="s">
        <v>5008</v>
      </c>
      <c r="V1" s="2" t="s">
        <v>4712</v>
      </c>
      <c r="W1" s="2" t="s">
        <v>4713</v>
      </c>
      <c r="X1" s="2" t="s">
        <v>5009</v>
      </c>
      <c r="Y1" s="2" t="s">
        <v>4714</v>
      </c>
      <c r="Z1" s="2" t="s">
        <v>5010</v>
      </c>
      <c r="AA1" s="2" t="s">
        <v>5011</v>
      </c>
      <c r="AB1" s="2" t="s">
        <v>5012</v>
      </c>
      <c r="AC1" s="2" t="s">
        <v>5013</v>
      </c>
    </row>
    <row r="2">
      <c r="A2" s="2">
        <v>0.0</v>
      </c>
      <c r="B2" s="2">
        <v>109785.0</v>
      </c>
      <c r="C2" s="2" t="s">
        <v>4781</v>
      </c>
      <c r="D2" s="2" t="s">
        <v>4722</v>
      </c>
      <c r="E2" s="2">
        <v>1107.0</v>
      </c>
      <c r="F2" s="2" t="s">
        <v>5014</v>
      </c>
      <c r="G2" s="2" t="s">
        <v>5014</v>
      </c>
      <c r="H2" s="2" t="s">
        <v>4744</v>
      </c>
      <c r="I2" s="2" t="s">
        <v>4741</v>
      </c>
      <c r="J2" s="2" t="s">
        <v>4751</v>
      </c>
      <c r="K2" s="2">
        <v>2018.0</v>
      </c>
      <c r="L2" s="2" t="s">
        <v>4781</v>
      </c>
      <c r="M2" s="2" t="s">
        <v>4722</v>
      </c>
      <c r="N2" s="2" t="s">
        <v>5015</v>
      </c>
      <c r="O2" s="2" t="s">
        <v>5016</v>
      </c>
      <c r="P2" s="2">
        <v>38880.0</v>
      </c>
      <c r="Q2" s="2">
        <v>0.0</v>
      </c>
      <c r="R2" s="2" t="s">
        <v>4781</v>
      </c>
      <c r="S2" s="2" t="s">
        <v>4782</v>
      </c>
      <c r="T2" s="2" t="s">
        <v>4727</v>
      </c>
      <c r="U2" s="2" t="s">
        <v>5017</v>
      </c>
      <c r="V2" s="2">
        <v>34.130047</v>
      </c>
      <c r="W2" s="2">
        <v>-117.888375</v>
      </c>
      <c r="X2" s="2">
        <v>31080.0</v>
      </c>
      <c r="Y2" s="2" t="s">
        <v>109</v>
      </c>
      <c r="Z2" s="15">
        <f>IF(ISERROR(vlookup($R2, 'Freshmen Makeup'!$M$2:$X1000, 12, 0)), 0, vlookup($R2, 'Freshmen Makeup'!$M$2:$X1000, 12, 0))</f>
        <v>1</v>
      </c>
      <c r="AA2" s="15">
        <f>IF(ISERROR(vlookup($R2, 'Freshmen_5%'!$M$2:$Y1000, 12, 0)), 0, vlookup($R2, 'Freshmen_5%'!$M$2:$Y1000, 12, 0))</f>
        <v>1</v>
      </c>
      <c r="AB2" s="15">
        <f>IF(ISERROR(vlookup($R2, 'Freshmen_5%'!$M$2:$Y1000, 13, 0)), 0, vlookup($R2, 'Freshmen_5%'!$M$2:$Y1000, 13, 0))</f>
        <v>1</v>
      </c>
      <c r="AC2" s="15">
        <f>IF(ISERROR(vlookup($R2, 'Freshmen_5%'!$M$2:$Z1000, 14, 0)), 0, vlookup($R2, 'Freshmen_5%'!$M$2:$Z1000, 14, 0))</f>
        <v>1</v>
      </c>
    </row>
    <row r="3">
      <c r="A3" s="2">
        <v>1.0</v>
      </c>
      <c r="B3" s="2">
        <v>110097.0</v>
      </c>
      <c r="C3" s="2" t="s">
        <v>4779</v>
      </c>
      <c r="D3" s="2" t="s">
        <v>4722</v>
      </c>
      <c r="E3" s="2">
        <v>857.0</v>
      </c>
      <c r="F3" s="2" t="s">
        <v>5014</v>
      </c>
      <c r="G3" s="2" t="s">
        <v>5014</v>
      </c>
      <c r="H3" s="2" t="s">
        <v>4750</v>
      </c>
      <c r="I3" s="2" t="s">
        <v>4741</v>
      </c>
      <c r="J3" s="2" t="s">
        <v>4751</v>
      </c>
      <c r="K3" s="2">
        <v>2018.0</v>
      </c>
      <c r="L3" s="2" t="s">
        <v>4779</v>
      </c>
      <c r="M3" s="2" t="s">
        <v>4722</v>
      </c>
      <c r="N3" s="2" t="s">
        <v>5015</v>
      </c>
      <c r="O3" s="2" t="s">
        <v>5016</v>
      </c>
      <c r="P3" s="2">
        <v>40488.0</v>
      </c>
      <c r="Q3" s="2">
        <v>0.0</v>
      </c>
      <c r="R3" s="2" t="s">
        <v>4779</v>
      </c>
      <c r="S3" s="2" t="s">
        <v>4780</v>
      </c>
      <c r="T3" s="2" t="s">
        <v>4727</v>
      </c>
      <c r="U3" s="2" t="s">
        <v>5018</v>
      </c>
      <c r="V3" s="2">
        <v>33.906203</v>
      </c>
      <c r="W3" s="2">
        <v>-118.014374</v>
      </c>
      <c r="X3" s="2">
        <v>31080.0</v>
      </c>
      <c r="Y3" s="2" t="s">
        <v>109</v>
      </c>
      <c r="Z3" s="15">
        <f>IF(ISERROR(vlookup($R3, 'Freshmen Makeup'!$M$2:$X1000, 12, 0)), 0, vlookup($R3, 'Freshmen Makeup'!$M$2:$X1000, 12, 0))</f>
        <v>1</v>
      </c>
      <c r="AA3" s="15">
        <f>IF(ISERROR(vlookup($R3, 'Freshmen_5%'!$M$2:$Y1000, 12, 0)), 0, vlookup($R3, 'Freshmen_5%'!$M$2:$Y1000, 12, 0))</f>
        <v>1</v>
      </c>
      <c r="AB3" s="15">
        <f>IF(ISERROR(vlookup($R3, 'Freshmen_5%'!$M$2:$Y1000, 13, 0)), 0, vlookup($R3, 'Freshmen_5%'!$M$2:$Y1000, 13, 0))</f>
        <v>1</v>
      </c>
      <c r="AC3" s="15">
        <f>IF(ISERROR(vlookup($R3, 'Freshmen_5%'!$M$2:$Z1000, 14, 0)), 0, vlookup($R3, 'Freshmen_5%'!$M$2:$Z1000, 14, 0))</f>
        <v>1</v>
      </c>
    </row>
    <row r="4">
      <c r="A4" s="2">
        <v>2.0</v>
      </c>
      <c r="B4" s="2">
        <v>110361.0</v>
      </c>
      <c r="C4" s="2" t="s">
        <v>5019</v>
      </c>
      <c r="D4" s="2" t="s">
        <v>4722</v>
      </c>
      <c r="E4" s="2">
        <v>1570.0</v>
      </c>
      <c r="F4" s="2" t="s">
        <v>5014</v>
      </c>
      <c r="G4" s="2" t="s">
        <v>5014</v>
      </c>
      <c r="H4" s="2" t="s">
        <v>4744</v>
      </c>
      <c r="I4" s="2" t="s">
        <v>4741</v>
      </c>
      <c r="J4" s="2" t="s">
        <v>4772</v>
      </c>
      <c r="K4" s="2">
        <v>2018.0</v>
      </c>
      <c r="L4" s="2" t="s">
        <v>5019</v>
      </c>
      <c r="M4" s="2" t="s">
        <v>4722</v>
      </c>
      <c r="N4" s="2" t="s">
        <v>5015</v>
      </c>
      <c r="O4" s="2" t="s">
        <v>5016</v>
      </c>
      <c r="P4" s="2">
        <v>33478.0</v>
      </c>
      <c r="Q4" s="2">
        <v>0.0</v>
      </c>
      <c r="R4" s="2" t="s">
        <v>5019</v>
      </c>
      <c r="S4" s="2" t="s">
        <v>5020</v>
      </c>
      <c r="T4" s="2" t="s">
        <v>4727</v>
      </c>
      <c r="U4" s="2" t="s">
        <v>5021</v>
      </c>
      <c r="V4" s="2">
        <v>33.929321</v>
      </c>
      <c r="W4" s="2">
        <v>-117.425619</v>
      </c>
      <c r="X4" s="2">
        <v>40140.0</v>
      </c>
      <c r="Y4" s="2" t="s">
        <v>5022</v>
      </c>
      <c r="Z4" s="15">
        <f>IF(ISERROR(vlookup($R4, 'Freshmen Makeup'!$M$2:$X1000, 12, 0)), 0, vlookup($R4, 'Freshmen Makeup'!$M$2:$X1000, 12, 0))</f>
        <v>0</v>
      </c>
      <c r="AA4" s="15">
        <f>IF(ISERROR(vlookup($R4, 'Freshmen_5%'!$M$2:$Y1000, 12, 0)), 0, vlookup($R4, 'Freshmen_5%'!$M$2:$Y1000, 12, 0))</f>
        <v>0</v>
      </c>
      <c r="AB4" s="15">
        <f>IF(ISERROR(vlookup($R4, 'Freshmen_5%'!$M$2:$Y1000, 13, 0)), 0, vlookup($R4, 'Freshmen_5%'!$M$2:$Y1000, 13, 0))</f>
        <v>0</v>
      </c>
      <c r="AC4" s="15">
        <f>IF(ISERROR(vlookup($R4, 'Freshmen_5%'!$M$2:$Z1000, 14, 0)), 0, vlookup($R4, 'Freshmen_5%'!$M$2:$Z1000, 14, 0))</f>
        <v>0</v>
      </c>
    </row>
    <row r="5">
      <c r="A5" s="2">
        <v>3.0</v>
      </c>
      <c r="B5" s="2">
        <v>110370.0</v>
      </c>
      <c r="C5" s="2" t="s">
        <v>5023</v>
      </c>
      <c r="D5" s="2" t="s">
        <v>4722</v>
      </c>
      <c r="E5" s="2">
        <v>263.0</v>
      </c>
      <c r="F5" s="2" t="s">
        <v>5014</v>
      </c>
      <c r="G5" s="2" t="s">
        <v>5014</v>
      </c>
      <c r="H5" s="2" t="s">
        <v>4723</v>
      </c>
      <c r="I5" s="2" t="s">
        <v>4741</v>
      </c>
      <c r="J5" s="2" t="s">
        <v>4766</v>
      </c>
      <c r="K5" s="2">
        <v>2018.0</v>
      </c>
      <c r="L5" s="2" t="s">
        <v>5023</v>
      </c>
      <c r="M5" s="2" t="s">
        <v>4722</v>
      </c>
      <c r="N5" s="2" t="s">
        <v>5015</v>
      </c>
      <c r="O5" s="2" t="s">
        <v>5016</v>
      </c>
      <c r="P5" s="2">
        <v>49138.0</v>
      </c>
      <c r="Q5" s="2">
        <v>0.0</v>
      </c>
      <c r="R5" s="2" t="s">
        <v>5023</v>
      </c>
      <c r="S5" s="2" t="s">
        <v>5024</v>
      </c>
      <c r="T5" s="2" t="s">
        <v>4727</v>
      </c>
      <c r="U5" s="2" t="s">
        <v>5025</v>
      </c>
      <c r="V5" s="2">
        <v>37.767485</v>
      </c>
      <c r="W5" s="2">
        <v>-122.399451</v>
      </c>
      <c r="X5" s="2">
        <v>41860.0</v>
      </c>
      <c r="Y5" s="2" t="s">
        <v>5026</v>
      </c>
      <c r="Z5" s="15">
        <f>IF(ISERROR(vlookup($R5, 'Freshmen Makeup'!$M$2:$X1000, 12, 0)), 0, vlookup($R5, 'Freshmen Makeup'!$M$2:$X1000, 12, 0))</f>
        <v>0</v>
      </c>
      <c r="AA5" s="15">
        <f>IF(ISERROR(vlookup($R5, 'Freshmen_5%'!$M$2:$Y1000, 12, 0)), 0, vlookup($R5, 'Freshmen_5%'!$M$2:$Y1000, 12, 0))</f>
        <v>0</v>
      </c>
      <c r="AB5" s="15">
        <f>IF(ISERROR(vlookup($R5, 'Freshmen_5%'!$M$2:$Y1000, 13, 0)), 0, vlookup($R5, 'Freshmen_5%'!$M$2:$Y1000, 13, 0))</f>
        <v>0</v>
      </c>
      <c r="AC5" s="15">
        <f>IF(ISERROR(vlookup($R5, 'Freshmen_5%'!$M$2:$Z1000, 14, 0)), 0, vlookup($R5, 'Freshmen_5%'!$M$2:$Z1000, 14, 0))</f>
        <v>0</v>
      </c>
    </row>
    <row r="6">
      <c r="A6" s="2">
        <v>4.0</v>
      </c>
      <c r="B6" s="2">
        <v>110404.0</v>
      </c>
      <c r="C6" s="2" t="s">
        <v>4776</v>
      </c>
      <c r="D6" s="2" t="s">
        <v>4722</v>
      </c>
      <c r="E6" s="2">
        <v>231.0</v>
      </c>
      <c r="F6" s="2" t="s">
        <v>5014</v>
      </c>
      <c r="G6" s="2" t="s">
        <v>5014</v>
      </c>
      <c r="H6" s="2" t="s">
        <v>4723</v>
      </c>
      <c r="I6" s="2" t="s">
        <v>4745</v>
      </c>
      <c r="J6" s="2" t="s">
        <v>4725</v>
      </c>
      <c r="K6" s="2">
        <v>2018.0</v>
      </c>
      <c r="L6" s="2" t="s">
        <v>4776</v>
      </c>
      <c r="M6" s="2" t="s">
        <v>4722</v>
      </c>
      <c r="N6" s="2" t="s">
        <v>5015</v>
      </c>
      <c r="O6" s="2" t="s">
        <v>5016</v>
      </c>
      <c r="P6" s="2">
        <v>52362.0</v>
      </c>
      <c r="Q6" s="2">
        <v>0.0</v>
      </c>
      <c r="R6" s="2" t="s">
        <v>4776</v>
      </c>
      <c r="S6" s="2" t="s">
        <v>4777</v>
      </c>
      <c r="T6" s="2" t="s">
        <v>4727</v>
      </c>
      <c r="U6" s="2">
        <v>91125.0</v>
      </c>
      <c r="V6" s="2">
        <v>34.137349</v>
      </c>
      <c r="W6" s="2">
        <v>-118.125878</v>
      </c>
      <c r="X6" s="2">
        <v>31080.0</v>
      </c>
      <c r="Y6" s="2" t="s">
        <v>109</v>
      </c>
      <c r="Z6" s="15">
        <f>IF(ISERROR(vlookup($R6, 'Freshmen Makeup'!$M$2:$X1000, 12, 0)), 0, vlookup($R6, 'Freshmen Makeup'!$M$2:$X1000, 12, 0))</f>
        <v>1</v>
      </c>
      <c r="AA6" s="15">
        <f>IF(ISERROR(vlookup($R6, 'Freshmen_5%'!$M$2:$Y1000, 12, 0)), 0, vlookup($R6, 'Freshmen_5%'!$M$2:$Y1000, 12, 0))</f>
        <v>1</v>
      </c>
      <c r="AB6" s="15">
        <f>IF(ISERROR(vlookup($R6, 'Freshmen_5%'!$M$2:$Y1000, 13, 0)), 0, vlookup($R6, 'Freshmen_5%'!$M$2:$Y1000, 13, 0))</f>
        <v>1</v>
      </c>
      <c r="AC6" s="15">
        <f>IF(ISERROR(vlookup($R6, 'Freshmen_5%'!$M$2:$Z1000, 14, 0)), 0, vlookup($R6, 'Freshmen_5%'!$M$2:$Z1000, 14, 0))</f>
        <v>0</v>
      </c>
    </row>
    <row r="7">
      <c r="A7" s="2">
        <v>5.0</v>
      </c>
      <c r="B7" s="2">
        <v>110413.0</v>
      </c>
      <c r="C7" s="2" t="s">
        <v>5027</v>
      </c>
      <c r="D7" s="2" t="s">
        <v>4722</v>
      </c>
      <c r="E7" s="2">
        <v>681.0</v>
      </c>
      <c r="F7" s="2" t="s">
        <v>5014</v>
      </c>
      <c r="G7" s="2" t="s">
        <v>5014</v>
      </c>
      <c r="H7" s="2" t="s">
        <v>4723</v>
      </c>
      <c r="I7" s="2" t="s">
        <v>4741</v>
      </c>
      <c r="J7" s="2" t="s">
        <v>4772</v>
      </c>
      <c r="K7" s="2">
        <v>2018.0</v>
      </c>
      <c r="L7" s="2" t="s">
        <v>5027</v>
      </c>
      <c r="M7" s="2" t="s">
        <v>4722</v>
      </c>
      <c r="N7" s="2" t="s">
        <v>5015</v>
      </c>
      <c r="O7" s="2" t="s">
        <v>5016</v>
      </c>
      <c r="P7" s="2">
        <v>42692.0</v>
      </c>
      <c r="Q7" s="2">
        <v>0.0</v>
      </c>
      <c r="R7" s="2" t="s">
        <v>5027</v>
      </c>
      <c r="S7" s="2" t="s">
        <v>5028</v>
      </c>
      <c r="T7" s="2" t="s">
        <v>4727</v>
      </c>
      <c r="U7" s="2" t="s">
        <v>5029</v>
      </c>
      <c r="V7" s="2">
        <v>34.224566</v>
      </c>
      <c r="W7" s="2">
        <v>-118.878924</v>
      </c>
      <c r="X7" s="2">
        <v>37100.0</v>
      </c>
      <c r="Y7" s="2" t="s">
        <v>5030</v>
      </c>
      <c r="Z7" s="15">
        <f>IF(ISERROR(vlookup($R7, 'Freshmen Makeup'!$M$2:$X1000, 12, 0)), 0, vlookup($R7, 'Freshmen Makeup'!$M$2:$X1000, 12, 0))</f>
        <v>0</v>
      </c>
      <c r="AA7" s="15">
        <f>IF(ISERROR(vlookup($R7, 'Freshmen_5%'!$M$2:$Y1000, 12, 0)), 0, vlookup($R7, 'Freshmen_5%'!$M$2:$Y1000, 12, 0))</f>
        <v>0</v>
      </c>
      <c r="AB7" s="15">
        <f>IF(ISERROR(vlookup($R7, 'Freshmen_5%'!$M$2:$Y1000, 13, 0)), 0, vlookup($R7, 'Freshmen_5%'!$M$2:$Y1000, 13, 0))</f>
        <v>0</v>
      </c>
      <c r="AC7" s="15">
        <f>IF(ISERROR(vlookup($R7, 'Freshmen_5%'!$M$2:$Z1000, 14, 0)), 0, vlookup($R7, 'Freshmen_5%'!$M$2:$Z1000, 14, 0))</f>
        <v>0</v>
      </c>
    </row>
    <row r="8">
      <c r="A8" s="2">
        <v>6.0</v>
      </c>
      <c r="B8" s="2">
        <v>110422.0</v>
      </c>
      <c r="C8" s="2" t="s">
        <v>5031</v>
      </c>
      <c r="D8" s="2" t="s">
        <v>4722</v>
      </c>
      <c r="E8" s="2">
        <v>4383.0</v>
      </c>
      <c r="F8" s="2" t="s">
        <v>5014</v>
      </c>
      <c r="G8" s="2" t="s">
        <v>5014</v>
      </c>
      <c r="H8" s="2" t="s">
        <v>4734</v>
      </c>
      <c r="I8" s="2" t="s">
        <v>4745</v>
      </c>
      <c r="J8" s="2" t="s">
        <v>4736</v>
      </c>
      <c r="K8" s="2">
        <v>2018.0</v>
      </c>
      <c r="L8" s="2" t="s">
        <v>5031</v>
      </c>
      <c r="M8" s="2" t="s">
        <v>4722</v>
      </c>
      <c r="N8" s="2" t="s">
        <v>5015</v>
      </c>
      <c r="O8" s="2" t="s">
        <v>5016</v>
      </c>
      <c r="P8" s="2">
        <v>21696.0</v>
      </c>
      <c r="Q8" s="2">
        <v>11880.0</v>
      </c>
      <c r="R8" s="2" t="s">
        <v>5031</v>
      </c>
      <c r="S8" s="2" t="s">
        <v>4507</v>
      </c>
      <c r="T8" s="2" t="s">
        <v>4727</v>
      </c>
      <c r="U8" s="2">
        <v>93407.0</v>
      </c>
      <c r="V8" s="2">
        <v>35.299513</v>
      </c>
      <c r="W8" s="2">
        <v>-120.657311</v>
      </c>
      <c r="X8" s="2">
        <v>42020.0</v>
      </c>
      <c r="Y8" s="2" t="s">
        <v>5032</v>
      </c>
      <c r="Z8" s="15">
        <f>IF(ISERROR(vlookup($R8, 'Freshmen Makeup'!$M$2:$X1000, 12, 0)), 0, vlookup($R8, 'Freshmen Makeup'!$M$2:$X1000, 12, 0))</f>
        <v>0</v>
      </c>
      <c r="AA8" s="15">
        <f>IF(ISERROR(vlookup($R8, 'Freshmen_5%'!$M$2:$Y1000, 12, 0)), 0, vlookup($R8, 'Freshmen_5%'!$M$2:$Y1000, 12, 0))</f>
        <v>0</v>
      </c>
      <c r="AB8" s="15">
        <f>IF(ISERROR(vlookup($R8, 'Freshmen_5%'!$M$2:$Y1000, 13, 0)), 0, vlookup($R8, 'Freshmen_5%'!$M$2:$Y1000, 13, 0))</f>
        <v>0</v>
      </c>
      <c r="AC8" s="15">
        <f>IF(ISERROR(vlookup($R8, 'Freshmen_5%'!$M$2:$Z1000, 14, 0)), 0, vlookup($R8, 'Freshmen_5%'!$M$2:$Z1000, 14, 0))</f>
        <v>0</v>
      </c>
    </row>
    <row r="9">
      <c r="A9" s="2">
        <v>7.0</v>
      </c>
      <c r="B9" s="2">
        <v>110635.0</v>
      </c>
      <c r="C9" s="2" t="s">
        <v>5033</v>
      </c>
      <c r="D9" s="2" t="s">
        <v>4722</v>
      </c>
      <c r="E9" s="2">
        <v>5980.0</v>
      </c>
      <c r="F9" s="2" t="s">
        <v>5014</v>
      </c>
      <c r="G9" s="2" t="s">
        <v>5014</v>
      </c>
      <c r="H9" s="2" t="s">
        <v>4734</v>
      </c>
      <c r="I9" s="2" t="s">
        <v>4735</v>
      </c>
      <c r="J9" s="2" t="s">
        <v>4736</v>
      </c>
      <c r="K9" s="2">
        <v>2018.0</v>
      </c>
      <c r="L9" s="2" t="s">
        <v>5033</v>
      </c>
      <c r="M9" s="2" t="s">
        <v>4722</v>
      </c>
      <c r="N9" s="2" t="s">
        <v>5015</v>
      </c>
      <c r="O9" s="2" t="s">
        <v>5016</v>
      </c>
      <c r="P9" s="2">
        <v>43176.0</v>
      </c>
      <c r="Q9" s="2">
        <v>28992.0</v>
      </c>
      <c r="R9" s="2" t="s">
        <v>5033</v>
      </c>
      <c r="S9" s="2" t="s">
        <v>5034</v>
      </c>
      <c r="T9" s="2" t="s">
        <v>4727</v>
      </c>
      <c r="U9" s="2">
        <v>94720.0</v>
      </c>
      <c r="V9" s="2">
        <v>37.871918</v>
      </c>
      <c r="W9" s="2">
        <v>-122.260463</v>
      </c>
      <c r="X9" s="2">
        <v>41860.0</v>
      </c>
      <c r="Y9" s="2" t="s">
        <v>5026</v>
      </c>
      <c r="Z9" s="15">
        <f>IF(ISERROR(vlookup($R9, 'Freshmen Makeup'!$M$2:$X1000, 12, 0)), 0, vlookup($R9, 'Freshmen Makeup'!$M$2:$X1000, 12, 0))</f>
        <v>0</v>
      </c>
      <c r="AA9" s="15">
        <f>IF(ISERROR(vlookup($R9, 'Freshmen_5%'!$M$2:$Y1000, 12, 0)), 0, vlookup($R9, 'Freshmen_5%'!$M$2:$Y1000, 12, 0))</f>
        <v>0</v>
      </c>
      <c r="AB9" s="15">
        <f>IF(ISERROR(vlookup($R9, 'Freshmen_5%'!$M$2:$Y1000, 13, 0)), 0, vlookup($R9, 'Freshmen_5%'!$M$2:$Y1000, 13, 0))</f>
        <v>0</v>
      </c>
      <c r="AC9" s="15">
        <f>IF(ISERROR(vlookup($R9, 'Freshmen_5%'!$M$2:$Z1000, 14, 0)), 0, vlookup($R9, 'Freshmen_5%'!$M$2:$Z1000, 14, 0))</f>
        <v>0</v>
      </c>
    </row>
    <row r="10">
      <c r="A10" s="2">
        <v>8.0</v>
      </c>
      <c r="B10" s="2">
        <v>110653.0</v>
      </c>
      <c r="C10" s="2" t="s">
        <v>4739</v>
      </c>
      <c r="D10" s="2" t="s">
        <v>4722</v>
      </c>
      <c r="F10" s="2" t="s">
        <v>5014</v>
      </c>
      <c r="G10" s="2" t="s">
        <v>5014</v>
      </c>
      <c r="H10" s="2" t="s">
        <v>4734</v>
      </c>
      <c r="I10" s="2" t="s">
        <v>4735</v>
      </c>
      <c r="J10" s="2" t="s">
        <v>4736</v>
      </c>
      <c r="K10" s="2">
        <v>2018.0</v>
      </c>
      <c r="L10" s="2" t="s">
        <v>4739</v>
      </c>
      <c r="M10" s="2" t="s">
        <v>4722</v>
      </c>
      <c r="N10" s="2" t="s">
        <v>5015</v>
      </c>
      <c r="O10" s="2" t="s">
        <v>5016</v>
      </c>
      <c r="P10" s="2">
        <v>42692.0</v>
      </c>
      <c r="Q10" s="2">
        <v>28992.0</v>
      </c>
      <c r="R10" s="2" t="s">
        <v>4739</v>
      </c>
      <c r="S10" s="2" t="s">
        <v>4670</v>
      </c>
      <c r="T10" s="2" t="s">
        <v>4727</v>
      </c>
      <c r="U10" s="2">
        <v>92697.0</v>
      </c>
      <c r="V10" s="2">
        <v>33.648434</v>
      </c>
      <c r="W10" s="2">
        <v>-117.841248</v>
      </c>
      <c r="X10" s="2">
        <v>31080.0</v>
      </c>
      <c r="Y10" s="2" t="s">
        <v>109</v>
      </c>
      <c r="Z10" s="15">
        <f>IF(ISERROR(vlookup($R10, 'Freshmen Makeup'!$M$2:$X1000, 12, 0)), 0, vlookup($R10, 'Freshmen Makeup'!$M$2:$X1000, 12, 0))</f>
        <v>1</v>
      </c>
      <c r="AA10" s="15">
        <f>IF(ISERROR(vlookup($R10, 'Freshmen_5%'!$M$2:$Y1000, 12, 0)), 0, vlookup($R10, 'Freshmen_5%'!$M$2:$Y1000, 12, 0))</f>
        <v>1</v>
      </c>
      <c r="AB10" s="15">
        <f>IF(ISERROR(vlookup($R10, 'Freshmen_5%'!$M$2:$Y1000, 13, 0)), 0, vlookup($R10, 'Freshmen_5%'!$M$2:$Y1000, 13, 0))</f>
        <v>1</v>
      </c>
      <c r="AC10" s="15">
        <f>IF(ISERROR(vlookup($R10, 'Freshmen_5%'!$M$2:$Z1000, 14, 0)), 0, vlookup($R10, 'Freshmen_5%'!$M$2:$Z1000, 14, 0))</f>
        <v>1</v>
      </c>
    </row>
    <row r="11">
      <c r="A11" s="2">
        <v>9.0</v>
      </c>
      <c r="B11" s="2">
        <v>110662.0</v>
      </c>
      <c r="C11" s="2" t="s">
        <v>4737</v>
      </c>
      <c r="D11" s="2" t="s">
        <v>4722</v>
      </c>
      <c r="F11" s="2" t="s">
        <v>5014</v>
      </c>
      <c r="G11" s="2" t="s">
        <v>5014</v>
      </c>
      <c r="H11" s="2" t="s">
        <v>4734</v>
      </c>
      <c r="I11" s="2" t="s">
        <v>4735</v>
      </c>
      <c r="J11" s="2" t="s">
        <v>4738</v>
      </c>
      <c r="K11" s="2">
        <v>2018.0</v>
      </c>
      <c r="L11" s="2" t="s">
        <v>4737</v>
      </c>
      <c r="M11" s="2" t="s">
        <v>4722</v>
      </c>
      <c r="N11" s="2" t="s">
        <v>5015</v>
      </c>
      <c r="O11" s="2" t="s">
        <v>5016</v>
      </c>
      <c r="P11" s="2">
        <v>42218.0</v>
      </c>
      <c r="Q11" s="2">
        <v>28992.0</v>
      </c>
      <c r="R11" s="2" t="s">
        <v>4737</v>
      </c>
      <c r="S11" s="2" t="s">
        <v>4533</v>
      </c>
      <c r="T11" s="2" t="s">
        <v>4727</v>
      </c>
      <c r="U11" s="2" t="s">
        <v>5035</v>
      </c>
      <c r="V11" s="2">
        <v>34.07178</v>
      </c>
      <c r="W11" s="2">
        <v>-118.442179</v>
      </c>
      <c r="X11" s="2">
        <v>31080.0</v>
      </c>
      <c r="Y11" s="2" t="s">
        <v>109</v>
      </c>
      <c r="Z11" s="15">
        <f>IF(ISERROR(vlookup($R11, 'Freshmen Makeup'!$M$2:$X1000, 12, 0)), 0, vlookup($R11, 'Freshmen Makeup'!$M$2:$X1000, 12, 0))</f>
        <v>1</v>
      </c>
      <c r="AA11" s="15">
        <f>IF(ISERROR(vlookup($R11, 'Freshmen_5%'!$M$2:$Y1000, 12, 0)), 0, vlookup($R11, 'Freshmen_5%'!$M$2:$Y1000, 12, 0))</f>
        <v>1</v>
      </c>
      <c r="AB11" s="15">
        <f>IF(ISERROR(vlookup($R11, 'Freshmen_5%'!$M$2:$Y1000, 13, 0)), 0, vlookup($R11, 'Freshmen_5%'!$M$2:$Y1000, 13, 0))</f>
        <v>1</v>
      </c>
      <c r="AC11" s="15">
        <f>IF(ISERROR(vlookup($R11, 'Freshmen_5%'!$M$2:$Z1000, 14, 0)), 0, vlookup($R11, 'Freshmen_5%'!$M$2:$Z1000, 14, 0))</f>
        <v>1</v>
      </c>
    </row>
    <row r="12">
      <c r="A12" s="2">
        <v>10.0</v>
      </c>
      <c r="B12" s="2">
        <v>110671.0</v>
      </c>
      <c r="C12" s="2" t="s">
        <v>5036</v>
      </c>
      <c r="D12" s="2" t="s">
        <v>4722</v>
      </c>
      <c r="F12" s="2" t="s">
        <v>5014</v>
      </c>
      <c r="G12" s="2" t="s">
        <v>5014</v>
      </c>
      <c r="H12" s="2" t="s">
        <v>4734</v>
      </c>
      <c r="I12" s="2" t="s">
        <v>4735</v>
      </c>
      <c r="J12" s="2" t="s">
        <v>4736</v>
      </c>
      <c r="K12" s="2">
        <v>2018.0</v>
      </c>
      <c r="L12" s="2" t="s">
        <v>5036</v>
      </c>
      <c r="M12" s="2" t="s">
        <v>4722</v>
      </c>
      <c r="N12" s="2" t="s">
        <v>5015</v>
      </c>
      <c r="O12" s="2" t="s">
        <v>5016</v>
      </c>
      <c r="P12" s="2">
        <v>42819.0</v>
      </c>
      <c r="Q12" s="2">
        <v>28992.0</v>
      </c>
      <c r="R12" s="2" t="s">
        <v>5036</v>
      </c>
      <c r="S12" s="2" t="s">
        <v>5020</v>
      </c>
      <c r="T12" s="2" t="s">
        <v>4727</v>
      </c>
      <c r="U12" s="2">
        <v>92521.0</v>
      </c>
      <c r="V12" s="2">
        <v>33.97246</v>
      </c>
      <c r="W12" s="2">
        <v>-117.32741</v>
      </c>
      <c r="X12" s="2">
        <v>40140.0</v>
      </c>
      <c r="Y12" s="2" t="s">
        <v>5022</v>
      </c>
      <c r="Z12" s="15">
        <f>IF(ISERROR(vlookup($R12, 'Freshmen Makeup'!$M$2:$X1000, 12, 0)), 0, vlookup($R12, 'Freshmen Makeup'!$M$2:$X1000, 12, 0))</f>
        <v>0</v>
      </c>
      <c r="AA12" s="15">
        <f>IF(ISERROR(vlookup($R12, 'Freshmen_5%'!$M$2:$Y1000, 12, 0)), 0, vlookup($R12, 'Freshmen_5%'!$M$2:$Y1000, 12, 0))</f>
        <v>0</v>
      </c>
      <c r="AB12" s="15">
        <f>IF(ISERROR(vlookup($R12, 'Freshmen_5%'!$M$2:$Y1000, 13, 0)), 0, vlookup($R12, 'Freshmen_5%'!$M$2:$Y1000, 13, 0))</f>
        <v>0</v>
      </c>
      <c r="AC12" s="15">
        <f>IF(ISERROR(vlookup($R12, 'Freshmen_5%'!$M$2:$Z1000, 14, 0)), 0, vlookup($R12, 'Freshmen_5%'!$M$2:$Z1000, 14, 0))</f>
        <v>0</v>
      </c>
    </row>
    <row r="13">
      <c r="A13" s="2">
        <v>11.0</v>
      </c>
      <c r="B13" s="2">
        <v>110680.0</v>
      </c>
      <c r="C13" s="2" t="s">
        <v>5037</v>
      </c>
      <c r="D13" s="2" t="s">
        <v>4722</v>
      </c>
      <c r="F13" s="2" t="s">
        <v>5014</v>
      </c>
      <c r="G13" s="2" t="s">
        <v>5014</v>
      </c>
      <c r="H13" s="2" t="s">
        <v>4734</v>
      </c>
      <c r="I13" s="2" t="s">
        <v>4735</v>
      </c>
      <c r="J13" s="2" t="s">
        <v>4736</v>
      </c>
      <c r="K13" s="2">
        <v>2018.0</v>
      </c>
      <c r="L13" s="2" t="s">
        <v>5037</v>
      </c>
      <c r="M13" s="2" t="s">
        <v>4722</v>
      </c>
      <c r="N13" s="2" t="s">
        <v>5015</v>
      </c>
      <c r="O13" s="2" t="s">
        <v>5016</v>
      </c>
      <c r="P13" s="2">
        <v>43159.0</v>
      </c>
      <c r="Q13" s="2">
        <v>28992.0</v>
      </c>
      <c r="R13" s="2" t="s">
        <v>5037</v>
      </c>
      <c r="S13" s="2" t="s">
        <v>5038</v>
      </c>
      <c r="T13" s="2" t="s">
        <v>4727</v>
      </c>
      <c r="U13" s="2">
        <v>92093.0</v>
      </c>
      <c r="V13" s="2">
        <v>32.877749</v>
      </c>
      <c r="W13" s="2">
        <v>-117.235866</v>
      </c>
      <c r="X13" s="2">
        <v>41740.0</v>
      </c>
      <c r="Y13" s="2" t="s">
        <v>5039</v>
      </c>
      <c r="Z13" s="15">
        <f>IF(ISERROR(vlookup($R13, 'Freshmen Makeup'!$M$2:$X1000, 12, 0)), 0, vlookup($R13, 'Freshmen Makeup'!$M$2:$X1000, 12, 0))</f>
        <v>0</v>
      </c>
      <c r="AA13" s="15">
        <f>IF(ISERROR(vlookup($R13, 'Freshmen_5%'!$M$2:$Y1000, 12, 0)), 0, vlookup($R13, 'Freshmen_5%'!$M$2:$Y1000, 12, 0))</f>
        <v>0</v>
      </c>
      <c r="AB13" s="15">
        <f>IF(ISERROR(vlookup($R13, 'Freshmen_5%'!$M$2:$Y1000, 13, 0)), 0, vlookup($R13, 'Freshmen_5%'!$M$2:$Y1000, 13, 0))</f>
        <v>0</v>
      </c>
      <c r="AC13" s="15">
        <f>IF(ISERROR(vlookup($R13, 'Freshmen_5%'!$M$2:$Z1000, 14, 0)), 0, vlookup($R13, 'Freshmen_5%'!$M$2:$Z1000, 14, 0))</f>
        <v>0</v>
      </c>
    </row>
    <row r="14">
      <c r="A14" s="2">
        <v>12.0</v>
      </c>
      <c r="B14" s="2">
        <v>110705.0</v>
      </c>
      <c r="C14" s="2" t="s">
        <v>5040</v>
      </c>
      <c r="D14" s="2" t="s">
        <v>4722</v>
      </c>
      <c r="F14" s="2" t="s">
        <v>5014</v>
      </c>
      <c r="G14" s="2" t="s">
        <v>5014</v>
      </c>
      <c r="H14" s="2" t="s">
        <v>4734</v>
      </c>
      <c r="I14" s="2" t="s">
        <v>4735</v>
      </c>
      <c r="J14" s="2" t="s">
        <v>4736</v>
      </c>
      <c r="K14" s="2">
        <v>2018.0</v>
      </c>
      <c r="L14" s="2" t="s">
        <v>5040</v>
      </c>
      <c r="M14" s="2" t="s">
        <v>4722</v>
      </c>
      <c r="N14" s="2" t="s">
        <v>5015</v>
      </c>
      <c r="O14" s="2" t="s">
        <v>5016</v>
      </c>
      <c r="P14" s="2">
        <v>43383.0</v>
      </c>
      <c r="Q14" s="2">
        <v>28992.0</v>
      </c>
      <c r="R14" s="2" t="s">
        <v>5040</v>
      </c>
      <c r="S14" s="2" t="s">
        <v>4620</v>
      </c>
      <c r="T14" s="2" t="s">
        <v>4727</v>
      </c>
      <c r="U14" s="2">
        <v>93106.0</v>
      </c>
      <c r="V14" s="2">
        <v>34.416297</v>
      </c>
      <c r="W14" s="2">
        <v>-119.846426</v>
      </c>
      <c r="X14" s="2">
        <v>42200.0</v>
      </c>
      <c r="Y14" s="2" t="s">
        <v>5041</v>
      </c>
      <c r="Z14" s="15">
        <f>IF(ISERROR(vlookup($R14, 'Freshmen Makeup'!$M$2:$X1000, 12, 0)), 0, vlookup($R14, 'Freshmen Makeup'!$M$2:$X1000, 12, 0))</f>
        <v>0</v>
      </c>
      <c r="AA14" s="15">
        <f>IF(ISERROR(vlookup($R14, 'Freshmen_5%'!$M$2:$Y1000, 12, 0)), 0, vlookup($R14, 'Freshmen_5%'!$M$2:$Y1000, 12, 0))</f>
        <v>0</v>
      </c>
      <c r="AB14" s="15">
        <f>IF(ISERROR(vlookup($R14, 'Freshmen_5%'!$M$2:$Y1000, 13, 0)), 0, vlookup($R14, 'Freshmen_5%'!$M$2:$Y1000, 13, 0))</f>
        <v>0</v>
      </c>
      <c r="AC14" s="15">
        <f>IF(ISERROR(vlookup($R14, 'Freshmen_5%'!$M$2:$Z1000, 14, 0)), 0, vlookup($R14, 'Freshmen_5%'!$M$2:$Z1000, 14, 0))</f>
        <v>0</v>
      </c>
    </row>
    <row r="15">
      <c r="A15" s="2">
        <v>13.0</v>
      </c>
      <c r="B15" s="2">
        <v>110714.0</v>
      </c>
      <c r="C15" s="2" t="s">
        <v>5042</v>
      </c>
      <c r="D15" s="2" t="s">
        <v>4722</v>
      </c>
      <c r="F15" s="2" t="s">
        <v>5014</v>
      </c>
      <c r="G15" s="2" t="s">
        <v>5014</v>
      </c>
      <c r="H15" s="2" t="s">
        <v>4744</v>
      </c>
      <c r="I15" s="2" t="s">
        <v>4735</v>
      </c>
      <c r="J15" s="2" t="s">
        <v>4738</v>
      </c>
      <c r="K15" s="2">
        <v>2018.0</v>
      </c>
      <c r="L15" s="2" t="s">
        <v>5042</v>
      </c>
      <c r="M15" s="2" t="s">
        <v>4722</v>
      </c>
      <c r="N15" s="2" t="s">
        <v>5015</v>
      </c>
      <c r="O15" s="2" t="s">
        <v>5016</v>
      </c>
      <c r="P15" s="2">
        <v>42952.0</v>
      </c>
      <c r="Q15" s="2">
        <v>28992.0</v>
      </c>
      <c r="R15" s="2" t="s">
        <v>5042</v>
      </c>
      <c r="S15" s="2" t="s">
        <v>5043</v>
      </c>
      <c r="T15" s="2" t="s">
        <v>4727</v>
      </c>
      <c r="U15" s="2" t="s">
        <v>5044</v>
      </c>
      <c r="V15" s="2">
        <v>36.995584</v>
      </c>
      <c r="W15" s="2">
        <v>-122.058801</v>
      </c>
      <c r="X15" s="2">
        <v>42100.0</v>
      </c>
      <c r="Y15" s="2" t="s">
        <v>5045</v>
      </c>
      <c r="Z15" s="15">
        <f>IF(ISERROR(vlookup($R15, 'Freshmen Makeup'!$M$2:$X1000, 12, 0)), 0, vlookup($R15, 'Freshmen Makeup'!$M$2:$X1000, 12, 0))</f>
        <v>0</v>
      </c>
      <c r="AA15" s="15">
        <f>IF(ISERROR(vlookup($R15, 'Freshmen_5%'!$M$2:$Y1000, 12, 0)), 0, vlookup($R15, 'Freshmen_5%'!$M$2:$Y1000, 12, 0))</f>
        <v>0</v>
      </c>
      <c r="AB15" s="15">
        <f>IF(ISERROR(vlookup($R15, 'Freshmen_5%'!$M$2:$Y1000, 13, 0)), 0, vlookup($R15, 'Freshmen_5%'!$M$2:$Y1000, 13, 0))</f>
        <v>0</v>
      </c>
      <c r="AC15" s="15">
        <f>IF(ISERROR(vlookup($R15, 'Freshmen_5%'!$M$2:$Z1000, 14, 0)), 0, vlookup($R15, 'Freshmen_5%'!$M$2:$Z1000, 14, 0))</f>
        <v>0</v>
      </c>
    </row>
    <row r="16">
      <c r="A16" s="2">
        <v>14.0</v>
      </c>
      <c r="B16" s="2">
        <v>111081.0</v>
      </c>
      <c r="C16" s="2" t="s">
        <v>4774</v>
      </c>
      <c r="D16" s="2" t="s">
        <v>4722</v>
      </c>
      <c r="F16" s="2" t="s">
        <v>5014</v>
      </c>
      <c r="G16" s="2" t="s">
        <v>5014</v>
      </c>
      <c r="H16" s="2" t="s">
        <v>4723</v>
      </c>
      <c r="I16" s="2" t="s">
        <v>4745</v>
      </c>
      <c r="J16" s="2" t="s">
        <v>4766</v>
      </c>
      <c r="K16" s="2">
        <v>2018.0</v>
      </c>
      <c r="L16" s="2" t="s">
        <v>4774</v>
      </c>
      <c r="M16" s="2" t="s">
        <v>4722</v>
      </c>
      <c r="N16" s="2" t="s">
        <v>5015</v>
      </c>
      <c r="O16" s="2" t="s">
        <v>5016</v>
      </c>
      <c r="P16" s="2">
        <v>49276.0</v>
      </c>
      <c r="Q16" s="2">
        <v>0.0</v>
      </c>
      <c r="R16" s="2" t="s">
        <v>4774</v>
      </c>
      <c r="S16" s="2" t="s">
        <v>4775</v>
      </c>
      <c r="T16" s="2" t="s">
        <v>4727</v>
      </c>
      <c r="U16" s="2" t="s">
        <v>5046</v>
      </c>
      <c r="V16" s="2">
        <v>34.39327</v>
      </c>
      <c r="W16" s="2">
        <v>-118.566837</v>
      </c>
      <c r="X16" s="2">
        <v>31080.0</v>
      </c>
      <c r="Y16" s="2" t="s">
        <v>109</v>
      </c>
      <c r="Z16" s="15">
        <f>IF(ISERROR(vlookup($R16, 'Freshmen Makeup'!$M$2:$X1000, 12, 0)), 0, vlookup($R16, 'Freshmen Makeup'!$M$2:$X1000, 12, 0))</f>
        <v>1</v>
      </c>
      <c r="AA16" s="15">
        <f>IF(ISERROR(vlookup($R16, 'Freshmen_5%'!$M$2:$Y1000, 12, 0)), 0, vlookup($R16, 'Freshmen_5%'!$M$2:$Y1000, 12, 0))</f>
        <v>1</v>
      </c>
      <c r="AB16" s="15">
        <f>IF(ISERROR(vlookup($R16, 'Freshmen_5%'!$M$2:$Y1000, 13, 0)), 0, vlookup($R16, 'Freshmen_5%'!$M$2:$Y1000, 13, 0))</f>
        <v>1</v>
      </c>
      <c r="AC16" s="15">
        <f>IF(ISERROR(vlookup($R16, 'Freshmen_5%'!$M$2:$Z1000, 14, 0)), 0, vlookup($R16, 'Freshmen_5%'!$M$2:$Z1000, 14, 0))</f>
        <v>0</v>
      </c>
    </row>
    <row r="17">
      <c r="A17" s="2">
        <v>15.0</v>
      </c>
      <c r="B17" s="2">
        <v>111188.0</v>
      </c>
      <c r="C17" s="2" t="s">
        <v>5047</v>
      </c>
      <c r="D17" s="2" t="s">
        <v>4722</v>
      </c>
      <c r="F17" s="2" t="s">
        <v>5014</v>
      </c>
      <c r="G17" s="2" t="s">
        <v>5014</v>
      </c>
      <c r="H17" s="2" t="s">
        <v>4723</v>
      </c>
      <c r="I17" s="2" t="s">
        <v>4741</v>
      </c>
      <c r="J17" s="2" t="s">
        <v>4725</v>
      </c>
      <c r="K17" s="2">
        <v>2018.0</v>
      </c>
      <c r="L17" s="2" t="s">
        <v>5047</v>
      </c>
      <c r="M17" s="2" t="s">
        <v>4722</v>
      </c>
      <c r="N17" s="2" t="s">
        <v>5015</v>
      </c>
      <c r="O17" s="2" t="s">
        <v>5016</v>
      </c>
      <c r="P17" s="2">
        <v>18936.0</v>
      </c>
      <c r="Q17" s="2">
        <v>11880.0</v>
      </c>
      <c r="R17" s="2" t="s">
        <v>5047</v>
      </c>
      <c r="S17" s="2" t="s">
        <v>5048</v>
      </c>
      <c r="T17" s="2" t="s">
        <v>4727</v>
      </c>
      <c r="U17" s="2" t="s">
        <v>5049</v>
      </c>
      <c r="V17" s="2">
        <v>38.069061</v>
      </c>
      <c r="W17" s="2">
        <v>-122.231551</v>
      </c>
      <c r="X17" s="2">
        <v>46700.0</v>
      </c>
      <c r="Y17" s="2" t="s">
        <v>5050</v>
      </c>
      <c r="Z17" s="15">
        <f>IF(ISERROR(vlookup($R17, 'Freshmen Makeup'!$M$2:$X1000, 12, 0)), 0, vlookup($R17, 'Freshmen Makeup'!$M$2:$X1000, 12, 0))</f>
        <v>0</v>
      </c>
      <c r="AA17" s="15">
        <f>IF(ISERROR(vlookup($R17, 'Freshmen_5%'!$M$2:$Y1000, 12, 0)), 0, vlookup($R17, 'Freshmen_5%'!$M$2:$Y1000, 12, 0))</f>
        <v>0</v>
      </c>
      <c r="AB17" s="15">
        <f>IF(ISERROR(vlookup($R17, 'Freshmen_5%'!$M$2:$Y1000, 13, 0)), 0, vlookup($R17, 'Freshmen_5%'!$M$2:$Y1000, 13, 0))</f>
        <v>0</v>
      </c>
      <c r="AC17" s="15">
        <f>IF(ISERROR(vlookup($R17, 'Freshmen_5%'!$M$2:$Z1000, 14, 0)), 0, vlookup($R17, 'Freshmen_5%'!$M$2:$Z1000, 14, 0))</f>
        <v>0</v>
      </c>
    </row>
    <row r="18">
      <c r="A18" s="2">
        <v>16.0</v>
      </c>
      <c r="B18" s="2">
        <v>111948.0</v>
      </c>
      <c r="C18" s="2" t="s">
        <v>4771</v>
      </c>
      <c r="D18" s="2" t="s">
        <v>4722</v>
      </c>
      <c r="F18" s="2" t="s">
        <v>5014</v>
      </c>
      <c r="G18" s="2" t="s">
        <v>5014</v>
      </c>
      <c r="H18" s="2" t="s">
        <v>4750</v>
      </c>
      <c r="I18" s="2" t="s">
        <v>4745</v>
      </c>
      <c r="J18" s="2" t="s">
        <v>4772</v>
      </c>
      <c r="K18" s="2">
        <v>2018.0</v>
      </c>
      <c r="L18" s="2" t="s">
        <v>4771</v>
      </c>
      <c r="M18" s="2" t="s">
        <v>4722</v>
      </c>
      <c r="N18" s="2" t="s">
        <v>5015</v>
      </c>
      <c r="O18" s="2" t="s">
        <v>5016</v>
      </c>
      <c r="P18" s="2">
        <v>52724.0</v>
      </c>
      <c r="Q18" s="2">
        <v>0.0</v>
      </c>
      <c r="R18" s="2" t="s">
        <v>4771</v>
      </c>
      <c r="S18" s="2" t="s">
        <v>4773</v>
      </c>
      <c r="T18" s="2" t="s">
        <v>4727</v>
      </c>
      <c r="U18" s="2">
        <v>92866.0</v>
      </c>
      <c r="V18" s="2">
        <v>33.79302</v>
      </c>
      <c r="W18" s="2">
        <v>-117.852518</v>
      </c>
      <c r="X18" s="2">
        <v>31080.0</v>
      </c>
      <c r="Y18" s="2" t="s">
        <v>109</v>
      </c>
      <c r="Z18" s="15">
        <f>IF(ISERROR(vlookup($R18, 'Freshmen Makeup'!$M$2:$X1000, 12, 0)), 0, vlookup($R18, 'Freshmen Makeup'!$M$2:$X1000, 12, 0))</f>
        <v>1</v>
      </c>
      <c r="AA18" s="15">
        <f>IF(ISERROR(vlookup($R18, 'Freshmen_5%'!$M$2:$Y1000, 12, 0)), 0, vlookup($R18, 'Freshmen_5%'!$M$2:$Y1000, 12, 0))</f>
        <v>1</v>
      </c>
      <c r="AB18" s="15">
        <f>IF(ISERROR(vlookup($R18, 'Freshmen_5%'!$M$2:$Y1000, 13, 0)), 0, vlookup($R18, 'Freshmen_5%'!$M$2:$Y1000, 13, 0))</f>
        <v>1</v>
      </c>
      <c r="AC18" s="15">
        <f>IF(ISERROR(vlookup($R18, 'Freshmen_5%'!$M$2:$Z1000, 14, 0)), 0, vlookup($R18, 'Freshmen_5%'!$M$2:$Z1000, 14, 0))</f>
        <v>1</v>
      </c>
    </row>
    <row r="19">
      <c r="A19" s="2">
        <v>17.0</v>
      </c>
      <c r="B19" s="2">
        <v>112075.0</v>
      </c>
      <c r="C19" s="2" t="s">
        <v>4768</v>
      </c>
      <c r="D19" s="2" t="s">
        <v>4722</v>
      </c>
      <c r="F19" s="2" t="s">
        <v>5014</v>
      </c>
      <c r="G19" s="2" t="s">
        <v>5014</v>
      </c>
      <c r="H19" s="2" t="s">
        <v>4723</v>
      </c>
      <c r="I19" s="2" t="s">
        <v>4741</v>
      </c>
      <c r="J19" s="2" t="s">
        <v>4751</v>
      </c>
      <c r="K19" s="2">
        <v>2018.0</v>
      </c>
      <c r="L19" s="2" t="s">
        <v>4768</v>
      </c>
      <c r="M19" s="2" t="s">
        <v>4722</v>
      </c>
      <c r="N19" s="2" t="s">
        <v>5015</v>
      </c>
      <c r="O19" s="2" t="s">
        <v>5016</v>
      </c>
      <c r="P19" s="2">
        <v>35400.0</v>
      </c>
      <c r="Q19" s="2">
        <v>0.0</v>
      </c>
      <c r="R19" s="2" t="s">
        <v>4768</v>
      </c>
      <c r="S19" s="2" t="s">
        <v>4670</v>
      </c>
      <c r="T19" s="2" t="s">
        <v>4727</v>
      </c>
      <c r="U19" s="2" t="s">
        <v>5051</v>
      </c>
      <c r="V19" s="2">
        <v>33.653665</v>
      </c>
      <c r="W19" s="2">
        <v>-117.812305</v>
      </c>
      <c r="X19" s="2">
        <v>31080.0</v>
      </c>
      <c r="Y19" s="2" t="s">
        <v>109</v>
      </c>
      <c r="Z19" s="15">
        <f>IF(ISERROR(vlookup($R19, 'Freshmen Makeup'!$M$2:$X1000, 12, 0)), 0, vlookup($R19, 'Freshmen Makeup'!$M$2:$X1000, 12, 0))</f>
        <v>1</v>
      </c>
      <c r="AA19" s="15">
        <f>IF(ISERROR(vlookup($R19, 'Freshmen_5%'!$M$2:$Y1000, 12, 0)), 0, vlookup($R19, 'Freshmen_5%'!$M$2:$Y1000, 12, 0))</f>
        <v>1</v>
      </c>
      <c r="AB19" s="15">
        <f>IF(ISERROR(vlookup($R19, 'Freshmen_5%'!$M$2:$Y1000, 13, 0)), 0, vlookup($R19, 'Freshmen_5%'!$M$2:$Y1000, 13, 0))</f>
        <v>1</v>
      </c>
      <c r="AC19" s="15">
        <f>IF(ISERROR(vlookup($R19, 'Freshmen_5%'!$M$2:$Z1000, 14, 0)), 0, vlookup($R19, 'Freshmen_5%'!$M$2:$Z1000, 14, 0))</f>
        <v>0</v>
      </c>
    </row>
    <row r="20">
      <c r="A20" s="2">
        <v>18.0</v>
      </c>
      <c r="B20" s="2">
        <v>112260.0</v>
      </c>
      <c r="C20" s="2" t="s">
        <v>4769</v>
      </c>
      <c r="D20" s="2" t="s">
        <v>4722</v>
      </c>
      <c r="F20" s="2" t="s">
        <v>5014</v>
      </c>
      <c r="G20" s="2" t="s">
        <v>5014</v>
      </c>
      <c r="H20" s="2" t="s">
        <v>4723</v>
      </c>
      <c r="I20" s="2" t="s">
        <v>4745</v>
      </c>
      <c r="J20" s="2" t="s">
        <v>4725</v>
      </c>
      <c r="K20" s="2">
        <v>2018.0</v>
      </c>
      <c r="L20" s="2" t="s">
        <v>4769</v>
      </c>
      <c r="M20" s="2" t="s">
        <v>4722</v>
      </c>
      <c r="N20" s="2" t="s">
        <v>5015</v>
      </c>
      <c r="O20" s="2" t="s">
        <v>5016</v>
      </c>
      <c r="P20" s="2">
        <v>54405.0</v>
      </c>
      <c r="Q20" s="2">
        <v>0.0</v>
      </c>
      <c r="R20" s="2" t="s">
        <v>4769</v>
      </c>
      <c r="S20" s="2" t="s">
        <v>4748</v>
      </c>
      <c r="T20" s="2" t="s">
        <v>4727</v>
      </c>
      <c r="U20" s="2" t="s">
        <v>5052</v>
      </c>
      <c r="V20" s="2">
        <v>34.102154</v>
      </c>
      <c r="W20" s="2">
        <v>-117.711188</v>
      </c>
      <c r="X20" s="2">
        <v>31080.0</v>
      </c>
      <c r="Y20" s="2" t="s">
        <v>109</v>
      </c>
      <c r="Z20" s="15">
        <f>IF(ISERROR(vlookup($R20, 'Freshmen Makeup'!$M$2:$X1000, 12, 0)), 0, vlookup($R20, 'Freshmen Makeup'!$M$2:$X1000, 12, 0))</f>
        <v>1</v>
      </c>
      <c r="AA20" s="15">
        <f>IF(ISERROR(vlookup($R20, 'Freshmen_5%'!$M$2:$Y1000, 12, 0)), 0, vlookup($R20, 'Freshmen_5%'!$M$2:$Y1000, 12, 0))</f>
        <v>1</v>
      </c>
      <c r="AB20" s="15">
        <f>IF(ISERROR(vlookup($R20, 'Freshmen_5%'!$M$2:$Y1000, 13, 0)), 0, vlookup($R20, 'Freshmen_5%'!$M$2:$Y1000, 13, 0))</f>
        <v>1</v>
      </c>
      <c r="AC20" s="15">
        <f>IF(ISERROR(vlookup($R20, 'Freshmen_5%'!$M$2:$Z1000, 14, 0)), 0, vlookup($R20, 'Freshmen_5%'!$M$2:$Z1000, 14, 0))</f>
        <v>0</v>
      </c>
    </row>
    <row r="21">
      <c r="A21" s="2">
        <v>19.0</v>
      </c>
      <c r="B21" s="2">
        <v>113698.0</v>
      </c>
      <c r="C21" s="2" t="s">
        <v>5053</v>
      </c>
      <c r="D21" s="2" t="s">
        <v>4722</v>
      </c>
      <c r="F21" s="2" t="s">
        <v>5014</v>
      </c>
      <c r="G21" s="2" t="s">
        <v>5014</v>
      </c>
      <c r="H21" s="2" t="s">
        <v>4723</v>
      </c>
      <c r="I21" s="2" t="s">
        <v>4741</v>
      </c>
      <c r="J21" s="2" t="s">
        <v>4766</v>
      </c>
      <c r="K21" s="2">
        <v>2018.0</v>
      </c>
      <c r="L21" s="2" t="s">
        <v>5053</v>
      </c>
      <c r="M21" s="2" t="s">
        <v>4722</v>
      </c>
      <c r="N21" s="2" t="s">
        <v>5015</v>
      </c>
      <c r="O21" s="2" t="s">
        <v>5016</v>
      </c>
      <c r="P21" s="2">
        <v>45850.0</v>
      </c>
      <c r="Q21" s="2">
        <v>0.0</v>
      </c>
      <c r="R21" s="2" t="s">
        <v>5053</v>
      </c>
      <c r="S21" s="2" t="s">
        <v>5054</v>
      </c>
      <c r="T21" s="2" t="s">
        <v>4727</v>
      </c>
      <c r="U21" s="2" t="s">
        <v>5055</v>
      </c>
      <c r="V21" s="2">
        <v>37.981279</v>
      </c>
      <c r="W21" s="2">
        <v>-122.512051</v>
      </c>
      <c r="X21" s="2">
        <v>41860.0</v>
      </c>
      <c r="Y21" s="2" t="s">
        <v>5026</v>
      </c>
      <c r="Z21" s="15">
        <f>IF(ISERROR(vlookup($R21, 'Freshmen Makeup'!$M$2:$X1000, 12, 0)), 0, vlookup($R21, 'Freshmen Makeup'!$M$2:$X1000, 12, 0))</f>
        <v>0</v>
      </c>
      <c r="AA21" s="15">
        <f>IF(ISERROR(vlookup($R21, 'Freshmen_5%'!$M$2:$Y1000, 12, 0)), 0, vlookup($R21, 'Freshmen_5%'!$M$2:$Y1000, 12, 0))</f>
        <v>0</v>
      </c>
      <c r="AB21" s="15">
        <f>IF(ISERROR(vlookup($R21, 'Freshmen_5%'!$M$2:$Y1000, 13, 0)), 0, vlookup($R21, 'Freshmen_5%'!$M$2:$Y1000, 13, 0))</f>
        <v>0</v>
      </c>
      <c r="AC21" s="15">
        <f>IF(ISERROR(vlookup($R21, 'Freshmen_5%'!$M$2:$Z1000, 14, 0)), 0, vlookup($R21, 'Freshmen_5%'!$M$2:$Z1000, 14, 0))</f>
        <v>0</v>
      </c>
    </row>
    <row r="22">
      <c r="A22" s="2">
        <v>20.0</v>
      </c>
      <c r="B22" s="2">
        <v>115755.0</v>
      </c>
      <c r="C22" s="2" t="s">
        <v>5056</v>
      </c>
      <c r="D22" s="2" t="s">
        <v>4722</v>
      </c>
      <c r="F22" s="2" t="s">
        <v>5014</v>
      </c>
      <c r="G22" s="2" t="s">
        <v>5014</v>
      </c>
      <c r="H22" s="2" t="s">
        <v>4750</v>
      </c>
      <c r="I22" s="2" t="s">
        <v>4741</v>
      </c>
      <c r="J22" s="2" t="s">
        <v>4772</v>
      </c>
      <c r="K22" s="2">
        <v>2018.0</v>
      </c>
      <c r="L22" s="2" t="s">
        <v>5056</v>
      </c>
      <c r="M22" s="2" t="s">
        <v>4722</v>
      </c>
      <c r="N22" s="2" t="s">
        <v>5015</v>
      </c>
      <c r="O22" s="2" t="s">
        <v>5016</v>
      </c>
      <c r="P22" s="2">
        <v>19555.0</v>
      </c>
      <c r="Q22" s="2">
        <v>11880.0</v>
      </c>
      <c r="R22" s="2" t="s">
        <v>5056</v>
      </c>
      <c r="S22" s="2" t="s">
        <v>5057</v>
      </c>
      <c r="T22" s="2" t="s">
        <v>4727</v>
      </c>
      <c r="U22" s="2" t="s">
        <v>5058</v>
      </c>
      <c r="V22" s="2">
        <v>40.877481</v>
      </c>
      <c r="W22" s="2">
        <v>-124.078293</v>
      </c>
      <c r="X22" s="2">
        <v>21700.0</v>
      </c>
      <c r="Y22" s="2" t="s">
        <v>5059</v>
      </c>
      <c r="Z22" s="15">
        <f>IF(ISERROR(vlookup($R22, 'Freshmen Makeup'!$M$2:$X1000, 12, 0)), 0, vlookup($R22, 'Freshmen Makeup'!$M$2:$X1000, 12, 0))</f>
        <v>0</v>
      </c>
      <c r="AA22" s="15">
        <f>IF(ISERROR(vlookup($R22, 'Freshmen_5%'!$M$2:$Y1000, 12, 0)), 0, vlookup($R22, 'Freshmen_5%'!$M$2:$Y1000, 12, 0))</f>
        <v>0</v>
      </c>
      <c r="AB22" s="15">
        <f>IF(ISERROR(vlookup($R22, 'Freshmen_5%'!$M$2:$Y1000, 13, 0)), 0, vlookup($R22, 'Freshmen_5%'!$M$2:$Y1000, 13, 0))</f>
        <v>0</v>
      </c>
      <c r="AC22" s="15">
        <f>IF(ISERROR(vlookup($R22, 'Freshmen_5%'!$M$2:$Z1000, 14, 0)), 0, vlookup($R22, 'Freshmen_5%'!$M$2:$Z1000, 14, 0))</f>
        <v>0</v>
      </c>
    </row>
    <row r="23">
      <c r="A23" s="2">
        <v>21.0</v>
      </c>
      <c r="B23" s="2">
        <v>117627.0</v>
      </c>
      <c r="C23" s="2" t="s">
        <v>5060</v>
      </c>
      <c r="D23" s="2" t="s">
        <v>4722</v>
      </c>
      <c r="F23" s="2" t="s">
        <v>5014</v>
      </c>
      <c r="G23" s="2" t="s">
        <v>5014</v>
      </c>
      <c r="H23" s="2" t="s">
        <v>4723</v>
      </c>
      <c r="I23" s="2" t="s">
        <v>4731</v>
      </c>
      <c r="J23" s="2" t="s">
        <v>4766</v>
      </c>
      <c r="K23" s="2">
        <v>2018.0</v>
      </c>
      <c r="L23" s="2" t="s">
        <v>5060</v>
      </c>
      <c r="M23" s="2" t="s">
        <v>4722</v>
      </c>
      <c r="N23" s="2" t="s">
        <v>5015</v>
      </c>
      <c r="O23" s="2" t="s">
        <v>5016</v>
      </c>
      <c r="P23" s="2">
        <v>32778.0</v>
      </c>
      <c r="Q23" s="2">
        <v>0.0</v>
      </c>
      <c r="R23" s="2" t="s">
        <v>5060</v>
      </c>
      <c r="S23" s="2" t="s">
        <v>5020</v>
      </c>
      <c r="T23" s="2" t="s">
        <v>4727</v>
      </c>
      <c r="U23" s="2" t="s">
        <v>5061</v>
      </c>
      <c r="V23" s="2">
        <v>33.910704</v>
      </c>
      <c r="W23" s="2">
        <v>-117.500054</v>
      </c>
      <c r="X23" s="2">
        <v>40140.0</v>
      </c>
      <c r="Y23" s="2" t="s">
        <v>5022</v>
      </c>
      <c r="Z23" s="15">
        <f>IF(ISERROR(vlookup($R23, 'Freshmen Makeup'!$M$2:$X1000, 12, 0)), 0, vlookup($R23, 'Freshmen Makeup'!$M$2:$X1000, 12, 0))</f>
        <v>0</v>
      </c>
      <c r="AA23" s="15">
        <f>IF(ISERROR(vlookup($R23, 'Freshmen_5%'!$M$2:$Y1000, 12, 0)), 0, vlookup($R23, 'Freshmen_5%'!$M$2:$Y1000, 12, 0))</f>
        <v>0</v>
      </c>
      <c r="AB23" s="15">
        <f>IF(ISERROR(vlookup($R23, 'Freshmen_5%'!$M$2:$Y1000, 13, 0)), 0, vlookup($R23, 'Freshmen_5%'!$M$2:$Y1000, 13, 0))</f>
        <v>0</v>
      </c>
      <c r="AC23" s="15">
        <f>IF(ISERROR(vlookup($R23, 'Freshmen_5%'!$M$2:$Z1000, 14, 0)), 0, vlookup($R23, 'Freshmen_5%'!$M$2:$Z1000, 14, 0))</f>
        <v>0</v>
      </c>
    </row>
    <row r="24">
      <c r="A24" s="2">
        <v>22.0</v>
      </c>
      <c r="B24" s="2">
        <v>117636.0</v>
      </c>
      <c r="C24" s="2" t="s">
        <v>5062</v>
      </c>
      <c r="D24" s="2" t="s">
        <v>4722</v>
      </c>
      <c r="F24" s="2" t="s">
        <v>5014</v>
      </c>
      <c r="G24" s="2" t="s">
        <v>5014</v>
      </c>
      <c r="H24" s="2" t="s">
        <v>4723</v>
      </c>
      <c r="I24" s="2" t="s">
        <v>4731</v>
      </c>
      <c r="J24" s="2" t="s">
        <v>4772</v>
      </c>
      <c r="K24" s="2">
        <v>2018.0</v>
      </c>
      <c r="L24" s="2" t="s">
        <v>5062</v>
      </c>
      <c r="M24" s="2" t="s">
        <v>4722</v>
      </c>
      <c r="N24" s="2" t="s">
        <v>5015</v>
      </c>
      <c r="O24" s="2" t="s">
        <v>5016</v>
      </c>
      <c r="P24" s="2">
        <v>34012.0</v>
      </c>
      <c r="Q24" s="2">
        <v>0.0</v>
      </c>
      <c r="R24" s="2" t="s">
        <v>5062</v>
      </c>
      <c r="S24" s="2" t="s">
        <v>5063</v>
      </c>
      <c r="T24" s="2" t="s">
        <v>4727</v>
      </c>
      <c r="U24" s="2">
        <v>92350.0</v>
      </c>
      <c r="V24" s="2">
        <v>34.051241</v>
      </c>
      <c r="W24" s="2">
        <v>-117.260605</v>
      </c>
      <c r="X24" s="2">
        <v>40140.0</v>
      </c>
      <c r="Y24" s="2" t="s">
        <v>5022</v>
      </c>
      <c r="Z24" s="15">
        <f>IF(ISERROR(vlookup($R24, 'Freshmen Makeup'!$M$2:$X1000, 12, 0)), 0, vlookup($R24, 'Freshmen Makeup'!$M$2:$X1000, 12, 0))</f>
        <v>0</v>
      </c>
      <c r="AA24" s="15">
        <f>IF(ISERROR(vlookup($R24, 'Freshmen_5%'!$M$2:$Y1000, 12, 0)), 0, vlookup($R24, 'Freshmen_5%'!$M$2:$Y1000, 12, 0))</f>
        <v>0</v>
      </c>
      <c r="AB24" s="15">
        <f>IF(ISERROR(vlookup($R24, 'Freshmen_5%'!$M$2:$Y1000, 13, 0)), 0, vlookup($R24, 'Freshmen_5%'!$M$2:$Y1000, 13, 0))</f>
        <v>0</v>
      </c>
      <c r="AC24" s="15">
        <f>IF(ISERROR(vlookup($R24, 'Freshmen_5%'!$M$2:$Z1000, 14, 0)), 0, vlookup($R24, 'Freshmen_5%'!$M$2:$Z1000, 14, 0))</f>
        <v>0</v>
      </c>
    </row>
    <row r="25">
      <c r="A25" s="2">
        <v>23.0</v>
      </c>
      <c r="B25" s="2">
        <v>117751.0</v>
      </c>
      <c r="C25" s="2" t="s">
        <v>4740</v>
      </c>
      <c r="D25" s="2" t="s">
        <v>4722</v>
      </c>
      <c r="F25" s="2" t="s">
        <v>5014</v>
      </c>
      <c r="G25" s="2" t="s">
        <v>5014</v>
      </c>
      <c r="H25" s="2" t="s">
        <v>4723</v>
      </c>
      <c r="I25" s="2" t="s">
        <v>4741</v>
      </c>
      <c r="J25" s="2" t="s">
        <v>4725</v>
      </c>
      <c r="K25" s="2">
        <v>2018.0</v>
      </c>
      <c r="L25" s="2" t="s">
        <v>4740</v>
      </c>
      <c r="M25" s="2" t="s">
        <v>4722</v>
      </c>
      <c r="N25" s="2" t="s">
        <v>5015</v>
      </c>
      <c r="O25" s="2" t="s">
        <v>5016</v>
      </c>
      <c r="P25" s="2">
        <v>25390.0</v>
      </c>
      <c r="Q25" s="2">
        <v>0.0</v>
      </c>
      <c r="R25" s="2" t="s">
        <v>4740</v>
      </c>
      <c r="S25" s="2" t="s">
        <v>4742</v>
      </c>
      <c r="T25" s="2" t="s">
        <v>4727</v>
      </c>
      <c r="U25" s="2" t="s">
        <v>5064</v>
      </c>
      <c r="V25" s="2">
        <v>34.381755</v>
      </c>
      <c r="W25" s="2">
        <v>-118.518193</v>
      </c>
      <c r="X25" s="2">
        <v>31080.0</v>
      </c>
      <c r="Y25" s="2" t="s">
        <v>109</v>
      </c>
      <c r="Z25" s="15">
        <f>IF(ISERROR(vlookup($R25, 'Freshmen Makeup'!$M$2:$X1000, 12, 0)), 0, vlookup($R25, 'Freshmen Makeup'!$M$2:$X1000, 12, 0))</f>
        <v>1</v>
      </c>
      <c r="AA25" s="15">
        <f>IF(ISERROR(vlookup($R25, 'Freshmen_5%'!$M$2:$Y1000, 12, 0)), 0, vlookup($R25, 'Freshmen_5%'!$M$2:$Y1000, 12, 0))</f>
        <v>1</v>
      </c>
      <c r="AB25" s="15">
        <f>IF(ISERROR(vlookup($R25, 'Freshmen_5%'!$M$2:$Y1000, 13, 0)), 0, vlookup($R25, 'Freshmen_5%'!$M$2:$Y1000, 13, 0))</f>
        <v>1</v>
      </c>
      <c r="AC25" s="15">
        <f>IF(ISERROR(vlookup($R25, 'Freshmen_5%'!$M$2:$Z1000, 14, 0)), 0, vlookup($R25, 'Freshmen_5%'!$M$2:$Z1000, 14, 0))</f>
        <v>0</v>
      </c>
    </row>
    <row r="26">
      <c r="A26" s="2">
        <v>24.0</v>
      </c>
      <c r="B26" s="2">
        <v>117946.0</v>
      </c>
      <c r="C26" s="2" t="s">
        <v>4759</v>
      </c>
      <c r="D26" s="2" t="s">
        <v>4722</v>
      </c>
      <c r="F26" s="2" t="s">
        <v>5014</v>
      </c>
      <c r="G26" s="2" t="s">
        <v>5014</v>
      </c>
      <c r="H26" s="2" t="s">
        <v>4750</v>
      </c>
      <c r="I26" s="2" t="s">
        <v>4735</v>
      </c>
      <c r="J26" s="2" t="s">
        <v>4751</v>
      </c>
      <c r="K26" s="2">
        <v>2018.0</v>
      </c>
      <c r="L26" s="2" t="s">
        <v>4759</v>
      </c>
      <c r="M26" s="2" t="s">
        <v>4722</v>
      </c>
      <c r="N26" s="2" t="s">
        <v>5015</v>
      </c>
      <c r="O26" s="2" t="s">
        <v>5016</v>
      </c>
      <c r="P26" s="2">
        <v>48172.0</v>
      </c>
      <c r="Q26" s="2">
        <v>0.0</v>
      </c>
      <c r="R26" s="2" t="s">
        <v>4759</v>
      </c>
      <c r="S26" s="2" t="s">
        <v>4533</v>
      </c>
      <c r="T26" s="2" t="s">
        <v>4727</v>
      </c>
      <c r="U26" s="2" t="s">
        <v>5065</v>
      </c>
      <c r="V26" s="2">
        <v>33.97085</v>
      </c>
      <c r="W26" s="2">
        <v>-118.415744</v>
      </c>
      <c r="X26" s="2">
        <v>31080.0</v>
      </c>
      <c r="Y26" s="2" t="s">
        <v>109</v>
      </c>
      <c r="Z26" s="15">
        <f>IF(ISERROR(vlookup($R26, 'Freshmen Makeup'!$M$2:$X1000, 12, 0)), 0, vlookup($R26, 'Freshmen Makeup'!$M$2:$X1000, 12, 0))</f>
        <v>1</v>
      </c>
      <c r="AA26" s="15">
        <f>IF(ISERROR(vlookup($R26, 'Freshmen_5%'!$M$2:$Y1000, 12, 0)), 0, vlookup($R26, 'Freshmen_5%'!$M$2:$Y1000, 12, 0))</f>
        <v>1</v>
      </c>
      <c r="AB26" s="15">
        <f>IF(ISERROR(vlookup($R26, 'Freshmen_5%'!$M$2:$Y1000, 13, 0)), 0, vlookup($R26, 'Freshmen_5%'!$M$2:$Y1000, 13, 0))</f>
        <v>1</v>
      </c>
      <c r="AC26" s="15">
        <f>IF(ISERROR(vlookup($R26, 'Freshmen_5%'!$M$2:$Z1000, 14, 0)), 0, vlookup($R26, 'Freshmen_5%'!$M$2:$Z1000, 14, 0))</f>
        <v>1</v>
      </c>
    </row>
    <row r="27">
      <c r="A27" s="2">
        <v>25.0</v>
      </c>
      <c r="B27" s="2">
        <v>118888.0</v>
      </c>
      <c r="C27" s="2" t="s">
        <v>5066</v>
      </c>
      <c r="D27" s="2" t="s">
        <v>4722</v>
      </c>
      <c r="F27" s="2" t="s">
        <v>5014</v>
      </c>
      <c r="G27" s="2" t="s">
        <v>5014</v>
      </c>
      <c r="H27" s="2" t="s">
        <v>4723</v>
      </c>
      <c r="I27" s="2" t="s">
        <v>4731</v>
      </c>
      <c r="J27" s="2" t="s">
        <v>4725</v>
      </c>
      <c r="K27" s="2">
        <v>2018.0</v>
      </c>
      <c r="L27" s="2" t="s">
        <v>5066</v>
      </c>
      <c r="M27" s="2" t="s">
        <v>4722</v>
      </c>
      <c r="N27" s="2" t="s">
        <v>5015</v>
      </c>
      <c r="O27" s="2" t="s">
        <v>5016</v>
      </c>
      <c r="P27" s="2">
        <v>30257.0</v>
      </c>
      <c r="Q27" s="2">
        <v>0.0</v>
      </c>
      <c r="R27" s="2" t="s">
        <v>5066</v>
      </c>
      <c r="S27" s="2" t="s">
        <v>4519</v>
      </c>
      <c r="T27" s="2" t="s">
        <v>4727</v>
      </c>
      <c r="U27" s="2">
        <v>94613.0</v>
      </c>
      <c r="V27" s="2">
        <v>37.781425</v>
      </c>
      <c r="W27" s="2">
        <v>-122.182294</v>
      </c>
      <c r="X27" s="2">
        <v>41860.0</v>
      </c>
      <c r="Y27" s="2" t="s">
        <v>5026</v>
      </c>
      <c r="Z27" s="15">
        <f>IF(ISERROR(vlookup($R27, 'Freshmen Makeup'!$M$2:$X1000, 12, 0)), 0, vlookup($R27, 'Freshmen Makeup'!$M$2:$X1000, 12, 0))</f>
        <v>0</v>
      </c>
      <c r="AA27" s="15">
        <f>IF(ISERROR(vlookup($R27, 'Freshmen_5%'!$M$2:$Y1000, 12, 0)), 0, vlookup($R27, 'Freshmen_5%'!$M$2:$Y1000, 12, 0))</f>
        <v>0</v>
      </c>
      <c r="AB27" s="15">
        <f>IF(ISERROR(vlookup($R27, 'Freshmen_5%'!$M$2:$Y1000, 13, 0)), 0, vlookup($R27, 'Freshmen_5%'!$M$2:$Y1000, 13, 0))</f>
        <v>0</v>
      </c>
      <c r="AC27" s="15">
        <f>IF(ISERROR(vlookup($R27, 'Freshmen_5%'!$M$2:$Z1000, 14, 0)), 0, vlookup($R27, 'Freshmen_5%'!$M$2:$Z1000, 14, 0))</f>
        <v>0</v>
      </c>
    </row>
    <row r="28">
      <c r="A28" s="2">
        <v>26.0</v>
      </c>
      <c r="B28" s="2">
        <v>119173.0</v>
      </c>
      <c r="C28" s="2" t="s">
        <v>4778</v>
      </c>
      <c r="D28" s="2" t="s">
        <v>4722</v>
      </c>
      <c r="F28" s="2" t="s">
        <v>5014</v>
      </c>
      <c r="G28" s="2" t="s">
        <v>5014</v>
      </c>
      <c r="H28" s="2" t="s">
        <v>4723</v>
      </c>
      <c r="I28" s="2" t="s">
        <v>4765</v>
      </c>
      <c r="J28" s="2" t="s">
        <v>4766</v>
      </c>
      <c r="K28" s="2">
        <v>2018.0</v>
      </c>
      <c r="L28" s="2" t="s">
        <v>4778</v>
      </c>
      <c r="M28" s="2" t="s">
        <v>4722</v>
      </c>
      <c r="N28" s="2" t="s">
        <v>5015</v>
      </c>
      <c r="O28" s="2" t="s">
        <v>5016</v>
      </c>
      <c r="P28" s="2">
        <v>41170.0</v>
      </c>
      <c r="Q28" s="2">
        <v>0.0</v>
      </c>
      <c r="R28" s="2" t="s">
        <v>4778</v>
      </c>
      <c r="S28" s="2" t="s">
        <v>4533</v>
      </c>
      <c r="T28" s="2" t="s">
        <v>4727</v>
      </c>
      <c r="U28" s="2" t="s">
        <v>5067</v>
      </c>
      <c r="V28" s="2">
        <v>34.085315</v>
      </c>
      <c r="W28" s="2">
        <v>-118.482879</v>
      </c>
      <c r="X28" s="2">
        <v>31080.0</v>
      </c>
      <c r="Y28" s="2" t="s">
        <v>109</v>
      </c>
      <c r="Z28" s="15">
        <f>IF(ISERROR(vlookup($R28, 'Freshmen Makeup'!$M$2:$X1000, 12, 0)), 0, vlookup($R28, 'Freshmen Makeup'!$M$2:$X1000, 12, 0))</f>
        <v>1</v>
      </c>
      <c r="AA28" s="15">
        <f>IF(ISERROR(vlookup($R28, 'Freshmen_5%'!$M$2:$Y1000, 12, 0)), 0, vlookup($R28, 'Freshmen_5%'!$M$2:$Y1000, 12, 0))</f>
        <v>1</v>
      </c>
      <c r="AB28" s="15">
        <f>IF(ISERROR(vlookup($R28, 'Freshmen_5%'!$M$2:$Y1000, 13, 0)), 0, vlookup($R28, 'Freshmen_5%'!$M$2:$Y1000, 13, 0))</f>
        <v>1</v>
      </c>
      <c r="AC28" s="15">
        <f>IF(ISERROR(vlookup($R28, 'Freshmen_5%'!$M$2:$Z1000, 14, 0)), 0, vlookup($R28, 'Freshmen_5%'!$M$2:$Z1000, 14, 0))</f>
        <v>0</v>
      </c>
    </row>
    <row r="29">
      <c r="A29" s="2">
        <v>27.0</v>
      </c>
      <c r="B29" s="2">
        <v>120184.0</v>
      </c>
      <c r="C29" s="2" t="s">
        <v>5068</v>
      </c>
      <c r="D29" s="2" t="s">
        <v>4722</v>
      </c>
      <c r="F29" s="2" t="s">
        <v>5014</v>
      </c>
      <c r="G29" s="2" t="s">
        <v>5014</v>
      </c>
      <c r="H29" s="2" t="s">
        <v>4723</v>
      </c>
      <c r="I29" s="2" t="s">
        <v>4765</v>
      </c>
      <c r="J29" s="2" t="s">
        <v>4766</v>
      </c>
      <c r="K29" s="2">
        <v>2018.0</v>
      </c>
      <c r="L29" s="2" t="s">
        <v>5068</v>
      </c>
      <c r="M29" s="2" t="s">
        <v>4722</v>
      </c>
      <c r="N29" s="2" t="s">
        <v>5015</v>
      </c>
      <c r="O29" s="2" t="s">
        <v>5016</v>
      </c>
      <c r="P29" s="2">
        <v>35350.0</v>
      </c>
      <c r="Q29" s="2">
        <v>0.0</v>
      </c>
      <c r="R29" s="2" t="s">
        <v>5068</v>
      </c>
      <c r="S29" s="2" t="s">
        <v>5069</v>
      </c>
      <c r="T29" s="2" t="s">
        <v>4727</v>
      </c>
      <c r="U29" s="2" t="s">
        <v>5070</v>
      </c>
      <c r="V29" s="2">
        <v>37.517111</v>
      </c>
      <c r="W29" s="2">
        <v>-122.284794</v>
      </c>
      <c r="X29" s="2">
        <v>41860.0</v>
      </c>
      <c r="Y29" s="2" t="s">
        <v>5026</v>
      </c>
      <c r="Z29" s="15">
        <f>IF(ISERROR(vlookup($R29, 'Freshmen Makeup'!$M$2:$X1000, 12, 0)), 0, vlookup($R29, 'Freshmen Makeup'!$M$2:$X1000, 12, 0))</f>
        <v>0</v>
      </c>
      <c r="AA29" s="15">
        <f>IF(ISERROR(vlookup($R29, 'Freshmen_5%'!$M$2:$Y1000, 12, 0)), 0, vlookup($R29, 'Freshmen_5%'!$M$2:$Y1000, 12, 0))</f>
        <v>0</v>
      </c>
      <c r="AB29" s="15">
        <f>IF(ISERROR(vlookup($R29, 'Freshmen_5%'!$M$2:$Y1000, 13, 0)), 0, vlookup($R29, 'Freshmen_5%'!$M$2:$Y1000, 13, 0))</f>
        <v>0</v>
      </c>
      <c r="AC29" s="15">
        <f>IF(ISERROR(vlookup($R29, 'Freshmen_5%'!$M$2:$Z1000, 14, 0)), 0, vlookup($R29, 'Freshmen_5%'!$M$2:$Z1000, 14, 0))</f>
        <v>0</v>
      </c>
    </row>
    <row r="30">
      <c r="A30" s="2">
        <v>28.0</v>
      </c>
      <c r="B30" s="2">
        <v>120254.0</v>
      </c>
      <c r="C30" s="2" t="s">
        <v>4756</v>
      </c>
      <c r="D30" s="2" t="s">
        <v>4722</v>
      </c>
      <c r="F30" s="2" t="s">
        <v>5014</v>
      </c>
      <c r="G30" s="2" t="s">
        <v>5014</v>
      </c>
      <c r="H30" s="2" t="s">
        <v>4723</v>
      </c>
      <c r="I30" s="2" t="s">
        <v>4745</v>
      </c>
      <c r="J30" s="2" t="s">
        <v>4725</v>
      </c>
      <c r="K30" s="2">
        <v>2018.0</v>
      </c>
      <c r="L30" s="2" t="s">
        <v>4756</v>
      </c>
      <c r="M30" s="2" t="s">
        <v>4722</v>
      </c>
      <c r="N30" s="2" t="s">
        <v>5015</v>
      </c>
      <c r="O30" s="2" t="s">
        <v>5016</v>
      </c>
      <c r="P30" s="2">
        <v>54686.0</v>
      </c>
      <c r="Q30" s="2">
        <v>0.0</v>
      </c>
      <c r="R30" s="2" t="s">
        <v>4756</v>
      </c>
      <c r="S30" s="2" t="s">
        <v>4533</v>
      </c>
      <c r="T30" s="2" t="s">
        <v>4727</v>
      </c>
      <c r="U30" s="2" t="s">
        <v>5071</v>
      </c>
      <c r="V30" s="2">
        <v>34.127124</v>
      </c>
      <c r="W30" s="2">
        <v>-118.210908</v>
      </c>
      <c r="X30" s="2">
        <v>31080.0</v>
      </c>
      <c r="Y30" s="2" t="s">
        <v>109</v>
      </c>
      <c r="Z30" s="15">
        <f>IF(ISERROR(vlookup($R30, 'Freshmen Makeup'!$M$2:$X1000, 12, 0)), 0, vlookup($R30, 'Freshmen Makeup'!$M$2:$X1000, 12, 0))</f>
        <v>1</v>
      </c>
      <c r="AA30" s="15">
        <f>IF(ISERROR(vlookup($R30, 'Freshmen_5%'!$M$2:$Y1000, 12, 0)), 0, vlookup($R30, 'Freshmen_5%'!$M$2:$Y1000, 12, 0))</f>
        <v>1</v>
      </c>
      <c r="AB30" s="15">
        <f>IF(ISERROR(vlookup($R30, 'Freshmen_5%'!$M$2:$Y1000, 13, 0)), 0, vlookup($R30, 'Freshmen_5%'!$M$2:$Y1000, 13, 0))</f>
        <v>1</v>
      </c>
      <c r="AC30" s="15">
        <f>IF(ISERROR(vlookup($R30, 'Freshmen_5%'!$M$2:$Z1000, 14, 0)), 0, vlookup($R30, 'Freshmen_5%'!$M$2:$Z1000, 14, 0))</f>
        <v>0</v>
      </c>
    </row>
    <row r="31">
      <c r="A31" s="2">
        <v>29.0</v>
      </c>
      <c r="B31" s="2">
        <v>120537.0</v>
      </c>
      <c r="C31" s="2" t="s">
        <v>4764</v>
      </c>
      <c r="D31" s="2" t="s">
        <v>4722</v>
      </c>
      <c r="F31" s="2" t="s">
        <v>5014</v>
      </c>
      <c r="G31" s="2" t="s">
        <v>5014</v>
      </c>
      <c r="H31" s="2" t="s">
        <v>4723</v>
      </c>
      <c r="I31" s="2" t="s">
        <v>4765</v>
      </c>
      <c r="J31" s="2" t="s">
        <v>4766</v>
      </c>
      <c r="K31" s="2">
        <v>2018.0</v>
      </c>
      <c r="L31" s="2" t="s">
        <v>4764</v>
      </c>
      <c r="M31" s="2" t="s">
        <v>4722</v>
      </c>
      <c r="N31" s="2" t="s">
        <v>5015</v>
      </c>
      <c r="O31" s="2" t="s">
        <v>5016</v>
      </c>
      <c r="P31" s="2">
        <v>33400.0</v>
      </c>
      <c r="Q31" s="2">
        <v>0.0</v>
      </c>
      <c r="R31" s="2" t="s">
        <v>4764</v>
      </c>
      <c r="S31" s="2" t="s">
        <v>4767</v>
      </c>
      <c r="T31" s="2" t="s">
        <v>4727</v>
      </c>
      <c r="U31" s="2" t="s">
        <v>5072</v>
      </c>
      <c r="V31" s="2">
        <v>33.87616</v>
      </c>
      <c r="W31" s="2">
        <v>-117.88573</v>
      </c>
      <c r="X31" s="2">
        <v>31080.0</v>
      </c>
      <c r="Y31" s="2" t="s">
        <v>109</v>
      </c>
      <c r="Z31" s="15">
        <f>IF(ISERROR(vlookup($R31, 'Freshmen Makeup'!$M$2:$X1000, 12, 0)), 0, vlookup($R31, 'Freshmen Makeup'!$M$2:$X1000, 12, 0))</f>
        <v>1</v>
      </c>
      <c r="AA31" s="15">
        <f>IF(ISERROR(vlookup($R31, 'Freshmen_5%'!$M$2:$Y1000, 12, 0)), 0, vlookup($R31, 'Freshmen_5%'!$M$2:$Y1000, 12, 0))</f>
        <v>0</v>
      </c>
      <c r="AB31" s="15">
        <f>IF(ISERROR(vlookup($R31, 'Freshmen_5%'!$M$2:$Y1000, 13, 0)), 0, vlookup($R31, 'Freshmen_5%'!$M$2:$Y1000, 13, 0))</f>
        <v>0</v>
      </c>
      <c r="AC31" s="15">
        <f>IF(ISERROR(vlookup($R31, 'Freshmen_5%'!$M$2:$Z1000, 14, 0)), 0, vlookup($R31, 'Freshmen_5%'!$M$2:$Z1000, 14, 0))</f>
        <v>0</v>
      </c>
    </row>
    <row r="32">
      <c r="A32" s="2">
        <v>30.0</v>
      </c>
      <c r="B32" s="2">
        <v>120865.0</v>
      </c>
      <c r="C32" s="2" t="s">
        <v>5073</v>
      </c>
      <c r="D32" s="2" t="s">
        <v>4722</v>
      </c>
      <c r="F32" s="2" t="s">
        <v>5014</v>
      </c>
      <c r="G32" s="2" t="s">
        <v>5014</v>
      </c>
      <c r="H32" s="2" t="s">
        <v>4723</v>
      </c>
      <c r="I32" s="2" t="s">
        <v>4731</v>
      </c>
      <c r="J32" s="2" t="s">
        <v>4725</v>
      </c>
      <c r="K32" s="2">
        <v>2018.0</v>
      </c>
      <c r="L32" s="2" t="s">
        <v>5073</v>
      </c>
      <c r="M32" s="2" t="s">
        <v>4722</v>
      </c>
      <c r="N32" s="2" t="s">
        <v>5015</v>
      </c>
      <c r="O32" s="2" t="s">
        <v>5016</v>
      </c>
      <c r="P32" s="2">
        <v>30060.0</v>
      </c>
      <c r="Q32" s="2">
        <v>0.0</v>
      </c>
      <c r="R32" s="2" t="s">
        <v>5073</v>
      </c>
      <c r="S32" s="2" t="s">
        <v>5074</v>
      </c>
      <c r="T32" s="2" t="s">
        <v>4727</v>
      </c>
      <c r="U32" s="2" t="s">
        <v>5075</v>
      </c>
      <c r="V32" s="2">
        <v>38.570585</v>
      </c>
      <c r="W32" s="2">
        <v>-122.440308</v>
      </c>
      <c r="X32" s="2">
        <v>34900.0</v>
      </c>
      <c r="Y32" s="2" t="s">
        <v>5076</v>
      </c>
      <c r="Z32" s="15">
        <f>IF(ISERROR(vlookup($R32, 'Freshmen Makeup'!$M$2:$X1000, 12, 0)), 0, vlookup($R32, 'Freshmen Makeup'!$M$2:$X1000, 12, 0))</f>
        <v>0</v>
      </c>
      <c r="AA32" s="15">
        <f>IF(ISERROR(vlookup($R32, 'Freshmen_5%'!$M$2:$Y1000, 12, 0)), 0, vlookup($R32, 'Freshmen_5%'!$M$2:$Y1000, 12, 0))</f>
        <v>0</v>
      </c>
      <c r="AB32" s="15">
        <f>IF(ISERROR(vlookup($R32, 'Freshmen_5%'!$M$2:$Y1000, 13, 0)), 0, vlookup($R32, 'Freshmen_5%'!$M$2:$Y1000, 13, 0))</f>
        <v>0</v>
      </c>
      <c r="AC32" s="15">
        <f>IF(ISERROR(vlookup($R32, 'Freshmen_5%'!$M$2:$Z1000, 14, 0)), 0, vlookup($R32, 'Freshmen_5%'!$M$2:$Z1000, 14, 0))</f>
        <v>0</v>
      </c>
    </row>
    <row r="33">
      <c r="A33" s="2">
        <v>31.0</v>
      </c>
      <c r="B33" s="2">
        <v>120883.0</v>
      </c>
      <c r="C33" s="2" t="s">
        <v>5077</v>
      </c>
      <c r="D33" s="2" t="s">
        <v>4722</v>
      </c>
      <c r="F33" s="2" t="s">
        <v>5014</v>
      </c>
      <c r="G33" s="2" t="s">
        <v>5014</v>
      </c>
      <c r="H33" s="2" t="s">
        <v>4750</v>
      </c>
      <c r="I33" s="2" t="s">
        <v>4745</v>
      </c>
      <c r="J33" s="2" t="s">
        <v>4751</v>
      </c>
      <c r="K33" s="2">
        <v>2018.0</v>
      </c>
      <c r="L33" s="2" t="s">
        <v>5077</v>
      </c>
      <c r="M33" s="2" t="s">
        <v>4722</v>
      </c>
      <c r="N33" s="2" t="s">
        <v>5015</v>
      </c>
      <c r="O33" s="2" t="s">
        <v>5016</v>
      </c>
      <c r="P33" s="2">
        <v>48164.0</v>
      </c>
      <c r="Q33" s="2">
        <v>0.0</v>
      </c>
      <c r="R33" s="2" t="s">
        <v>5077</v>
      </c>
      <c r="S33" s="2" t="s">
        <v>4676</v>
      </c>
      <c r="T33" s="2" t="s">
        <v>4727</v>
      </c>
      <c r="U33" s="2" t="s">
        <v>5078</v>
      </c>
      <c r="V33" s="2">
        <v>37.981424</v>
      </c>
      <c r="W33" s="2">
        <v>-121.312301</v>
      </c>
      <c r="X33" s="2">
        <v>44700.0</v>
      </c>
      <c r="Y33" s="2" t="s">
        <v>5079</v>
      </c>
      <c r="Z33" s="15">
        <f>IF(ISERROR(vlookup($R33, 'Freshmen Makeup'!$M$2:$X1000, 12, 0)), 0, vlookup($R33, 'Freshmen Makeup'!$M$2:$X1000, 12, 0))</f>
        <v>0</v>
      </c>
      <c r="AA33" s="15">
        <f>IF(ISERROR(vlookup($R33, 'Freshmen_5%'!$M$2:$Y1000, 12, 0)), 0, vlookup($R33, 'Freshmen_5%'!$M$2:$Y1000, 12, 0))</f>
        <v>0</v>
      </c>
      <c r="AB33" s="15">
        <f>IF(ISERROR(vlookup($R33, 'Freshmen_5%'!$M$2:$Y1000, 13, 0)), 0, vlookup($R33, 'Freshmen_5%'!$M$2:$Y1000, 13, 0))</f>
        <v>0</v>
      </c>
      <c r="AC33" s="15">
        <f>IF(ISERROR(vlookup($R33, 'Freshmen_5%'!$M$2:$Z1000, 14, 0)), 0, vlookup($R33, 'Freshmen_5%'!$M$2:$Z1000, 14, 0))</f>
        <v>0</v>
      </c>
    </row>
    <row r="34">
      <c r="A34" s="2">
        <v>32.0</v>
      </c>
      <c r="B34" s="2">
        <v>121150.0</v>
      </c>
      <c r="C34" s="2" t="s">
        <v>4754</v>
      </c>
      <c r="D34" s="2" t="s">
        <v>4722</v>
      </c>
      <c r="F34" s="2" t="s">
        <v>5014</v>
      </c>
      <c r="G34" s="2" t="s">
        <v>5014</v>
      </c>
      <c r="H34" s="2" t="s">
        <v>4750</v>
      </c>
      <c r="I34" s="2" t="s">
        <v>4745</v>
      </c>
      <c r="J34" s="2" t="s">
        <v>4751</v>
      </c>
      <c r="K34" s="2">
        <v>2018.0</v>
      </c>
      <c r="L34" s="2" t="s">
        <v>4754</v>
      </c>
      <c r="M34" s="2" t="s">
        <v>4722</v>
      </c>
      <c r="N34" s="2" t="s">
        <v>5015</v>
      </c>
      <c r="O34" s="2" t="s">
        <v>5016</v>
      </c>
      <c r="P34" s="2">
        <v>53932.0</v>
      </c>
      <c r="Q34" s="2">
        <v>0.0</v>
      </c>
      <c r="R34" s="2" t="s">
        <v>4754</v>
      </c>
      <c r="S34" s="2" t="s">
        <v>4755</v>
      </c>
      <c r="T34" s="2" t="s">
        <v>4727</v>
      </c>
      <c r="U34" s="2">
        <v>90263.0</v>
      </c>
      <c r="V34" s="2">
        <v>34.037786</v>
      </c>
      <c r="W34" s="2">
        <v>-118.707077</v>
      </c>
      <c r="X34" s="2">
        <v>31080.0</v>
      </c>
      <c r="Y34" s="2" t="s">
        <v>109</v>
      </c>
      <c r="Z34" s="15">
        <f>IF(ISERROR(vlookup($R34, 'Freshmen Makeup'!$M$2:$X1000, 12, 0)), 0, vlookup($R34, 'Freshmen Makeup'!$M$2:$X1000, 12, 0))</f>
        <v>1</v>
      </c>
      <c r="AA34" s="15">
        <f>IF(ISERROR(vlookup($R34, 'Freshmen_5%'!$M$2:$Y1000, 12, 0)), 0, vlookup($R34, 'Freshmen_5%'!$M$2:$Y1000, 12, 0))</f>
        <v>1</v>
      </c>
      <c r="AB34" s="15">
        <f>IF(ISERROR(vlookup($R34, 'Freshmen_5%'!$M$2:$Y1000, 13, 0)), 0, vlookup($R34, 'Freshmen_5%'!$M$2:$Y1000, 13, 0))</f>
        <v>1</v>
      </c>
      <c r="AC34" s="15">
        <f>IF(ISERROR(vlookup($R34, 'Freshmen_5%'!$M$2:$Z1000, 14, 0)), 0, vlookup($R34, 'Freshmen_5%'!$M$2:$Z1000, 14, 0))</f>
        <v>1</v>
      </c>
    </row>
    <row r="35">
      <c r="A35" s="2">
        <v>33.0</v>
      </c>
      <c r="B35" s="2">
        <v>121257.0</v>
      </c>
      <c r="C35" s="2" t="s">
        <v>4770</v>
      </c>
      <c r="D35" s="2" t="s">
        <v>4722</v>
      </c>
      <c r="F35" s="2" t="s">
        <v>5014</v>
      </c>
      <c r="G35" s="2" t="s">
        <v>5014</v>
      </c>
      <c r="H35" s="2" t="s">
        <v>4723</v>
      </c>
      <c r="I35" s="2" t="s">
        <v>4745</v>
      </c>
      <c r="J35" s="2" t="s">
        <v>4725</v>
      </c>
      <c r="K35" s="2">
        <v>2018.0</v>
      </c>
      <c r="L35" s="2" t="s">
        <v>4770</v>
      </c>
      <c r="M35" s="2" t="s">
        <v>4722</v>
      </c>
      <c r="N35" s="2" t="s">
        <v>5015</v>
      </c>
      <c r="O35" s="2" t="s">
        <v>5016</v>
      </c>
      <c r="P35" s="2">
        <v>54056.0</v>
      </c>
      <c r="Q35" s="2">
        <v>0.0</v>
      </c>
      <c r="R35" s="2" t="s">
        <v>4770</v>
      </c>
      <c r="S35" s="2" t="s">
        <v>4748</v>
      </c>
      <c r="T35" s="2" t="s">
        <v>4727</v>
      </c>
      <c r="U35" s="2" t="s">
        <v>5080</v>
      </c>
      <c r="V35" s="2">
        <v>34.104107</v>
      </c>
      <c r="W35" s="2">
        <v>-117.706675</v>
      </c>
      <c r="X35" s="2">
        <v>31080.0</v>
      </c>
      <c r="Y35" s="2" t="s">
        <v>109</v>
      </c>
      <c r="Z35" s="15">
        <f>IF(ISERROR(vlookup($R35, 'Freshmen Makeup'!$M$2:$X1000, 12, 0)), 0, vlookup($R35, 'Freshmen Makeup'!$M$2:$X1000, 12, 0))</f>
        <v>1</v>
      </c>
      <c r="AA35" s="15">
        <f>IF(ISERROR(vlookup($R35, 'Freshmen_5%'!$M$2:$Y1000, 12, 0)), 0, vlookup($R35, 'Freshmen_5%'!$M$2:$Y1000, 12, 0))</f>
        <v>1</v>
      </c>
      <c r="AB35" s="15">
        <f>IF(ISERROR(vlookup($R35, 'Freshmen_5%'!$M$2:$Y1000, 13, 0)), 0, vlookup($R35, 'Freshmen_5%'!$M$2:$Y1000, 13, 0))</f>
        <v>1</v>
      </c>
      <c r="AC35" s="15">
        <f>IF(ISERROR(vlookup($R35, 'Freshmen_5%'!$M$2:$Z1000, 14, 0)), 0, vlookup($R35, 'Freshmen_5%'!$M$2:$Z1000, 14, 0))</f>
        <v>0</v>
      </c>
    </row>
    <row r="36">
      <c r="A36" s="2">
        <v>34.0</v>
      </c>
      <c r="B36" s="2">
        <v>121309.0</v>
      </c>
      <c r="C36" s="2" t="s">
        <v>5081</v>
      </c>
      <c r="D36" s="2" t="s">
        <v>4722</v>
      </c>
      <c r="F36" s="2" t="s">
        <v>5014</v>
      </c>
      <c r="G36" s="2" t="s">
        <v>5014</v>
      </c>
      <c r="H36" s="2" t="s">
        <v>4723</v>
      </c>
      <c r="I36" s="2" t="s">
        <v>4735</v>
      </c>
      <c r="J36" s="2" t="s">
        <v>4751</v>
      </c>
      <c r="K36" s="2">
        <v>2018.0</v>
      </c>
      <c r="L36" s="2" t="s">
        <v>5081</v>
      </c>
      <c r="M36" s="2" t="s">
        <v>4722</v>
      </c>
      <c r="N36" s="2" t="s">
        <v>5015</v>
      </c>
      <c r="O36" s="2" t="s">
        <v>5016</v>
      </c>
      <c r="P36" s="2">
        <v>35700.0</v>
      </c>
      <c r="Q36" s="2">
        <v>0.0</v>
      </c>
      <c r="R36" s="2" t="s">
        <v>5081</v>
      </c>
      <c r="S36" s="2" t="s">
        <v>4506</v>
      </c>
      <c r="T36" s="2" t="s">
        <v>4727</v>
      </c>
      <c r="U36" s="2" t="s">
        <v>5082</v>
      </c>
      <c r="V36" s="2">
        <v>32.718391</v>
      </c>
      <c r="W36" s="2">
        <v>-117.250265</v>
      </c>
      <c r="X36" s="2">
        <v>41740.0</v>
      </c>
      <c r="Y36" s="2" t="s">
        <v>5039</v>
      </c>
      <c r="Z36" s="15">
        <f>IF(ISERROR(vlookup($R36, 'Freshmen Makeup'!$M$2:$X1000, 12, 0)), 0, vlookup($R36, 'Freshmen Makeup'!$M$2:$X1000, 12, 0))</f>
        <v>0</v>
      </c>
      <c r="AA36" s="15">
        <f>IF(ISERROR(vlookup($R36, 'Freshmen_5%'!$M$2:$Y1000, 12, 0)), 0, vlookup($R36, 'Freshmen_5%'!$M$2:$Y1000, 12, 0))</f>
        <v>0</v>
      </c>
      <c r="AB36" s="15">
        <f>IF(ISERROR(vlookup($R36, 'Freshmen_5%'!$M$2:$Y1000, 13, 0)), 0, vlookup($R36, 'Freshmen_5%'!$M$2:$Y1000, 13, 0))</f>
        <v>0</v>
      </c>
      <c r="AC36" s="15">
        <f>IF(ISERROR(vlookup($R36, 'Freshmen_5%'!$M$2:$Z1000, 14, 0)), 0, vlookup($R36, 'Freshmen_5%'!$M$2:$Z1000, 14, 0))</f>
        <v>0</v>
      </c>
    </row>
    <row r="37">
      <c r="A37" s="2">
        <v>35.0</v>
      </c>
      <c r="B37" s="2">
        <v>121345.0</v>
      </c>
      <c r="C37" s="2" t="s">
        <v>4753</v>
      </c>
      <c r="D37" s="2" t="s">
        <v>4722</v>
      </c>
      <c r="F37" s="2" t="s">
        <v>5014</v>
      </c>
      <c r="G37" s="2" t="s">
        <v>5014</v>
      </c>
      <c r="H37" s="2" t="s">
        <v>4723</v>
      </c>
      <c r="I37" s="2" t="s">
        <v>4745</v>
      </c>
      <c r="J37" s="2" t="s">
        <v>4725</v>
      </c>
      <c r="K37" s="2">
        <v>2018.0</v>
      </c>
      <c r="L37" s="2" t="s">
        <v>4753</v>
      </c>
      <c r="M37" s="2" t="s">
        <v>4722</v>
      </c>
      <c r="N37" s="2" t="s">
        <v>5015</v>
      </c>
      <c r="O37" s="2" t="s">
        <v>5016</v>
      </c>
      <c r="P37" s="2">
        <v>52780.0</v>
      </c>
      <c r="Q37" s="2">
        <v>0.0</v>
      </c>
      <c r="R37" s="2" t="s">
        <v>4753</v>
      </c>
      <c r="S37" s="2" t="s">
        <v>4748</v>
      </c>
      <c r="T37" s="2" t="s">
        <v>4727</v>
      </c>
      <c r="U37" s="2" t="s">
        <v>5083</v>
      </c>
      <c r="V37" s="2">
        <v>34.099027</v>
      </c>
      <c r="W37" s="2">
        <v>-117.714556</v>
      </c>
      <c r="X37" s="2">
        <v>31080.0</v>
      </c>
      <c r="Y37" s="2" t="s">
        <v>109</v>
      </c>
      <c r="Z37" s="15">
        <f>IF(ISERROR(vlookup($R37, 'Freshmen Makeup'!$M$2:$X1000, 12, 0)), 0, vlookup($R37, 'Freshmen Makeup'!$M$2:$X1000, 12, 0))</f>
        <v>1</v>
      </c>
      <c r="AA37" s="15">
        <f>IF(ISERROR(vlookup($R37, 'Freshmen_5%'!$M$2:$Y1000, 12, 0)), 0, vlookup($R37, 'Freshmen_5%'!$M$2:$Y1000, 12, 0))</f>
        <v>1</v>
      </c>
      <c r="AB37" s="15">
        <f>IF(ISERROR(vlookup($R37, 'Freshmen_5%'!$M$2:$Y1000, 13, 0)), 0, vlookup($R37, 'Freshmen_5%'!$M$2:$Y1000, 13, 0))</f>
        <v>1</v>
      </c>
      <c r="AC37" s="15">
        <f>IF(ISERROR(vlookup($R37, 'Freshmen_5%'!$M$2:$Z1000, 14, 0)), 0, vlookup($R37, 'Freshmen_5%'!$M$2:$Z1000, 14, 0))</f>
        <v>0</v>
      </c>
    </row>
    <row r="38">
      <c r="A38" s="2">
        <v>36.0</v>
      </c>
      <c r="B38" s="2">
        <v>121691.0</v>
      </c>
      <c r="C38" s="2" t="s">
        <v>5084</v>
      </c>
      <c r="D38" s="2" t="s">
        <v>4722</v>
      </c>
      <c r="F38" s="2" t="s">
        <v>5014</v>
      </c>
      <c r="G38" s="2" t="s">
        <v>5014</v>
      </c>
      <c r="H38" s="2" t="s">
        <v>4723</v>
      </c>
      <c r="I38" s="2" t="s">
        <v>4745</v>
      </c>
      <c r="J38" s="2" t="s">
        <v>4751</v>
      </c>
      <c r="K38" s="2">
        <v>2018.0</v>
      </c>
      <c r="L38" s="2" t="s">
        <v>5084</v>
      </c>
      <c r="M38" s="2" t="s">
        <v>4722</v>
      </c>
      <c r="N38" s="2" t="s">
        <v>5015</v>
      </c>
      <c r="O38" s="2" t="s">
        <v>5016</v>
      </c>
      <c r="P38" s="2">
        <v>49504.0</v>
      </c>
      <c r="Q38" s="2">
        <v>0.0</v>
      </c>
      <c r="R38" s="2" t="s">
        <v>5084</v>
      </c>
      <c r="S38" s="2" t="s">
        <v>5085</v>
      </c>
      <c r="T38" s="2" t="s">
        <v>4727</v>
      </c>
      <c r="U38" s="2" t="s">
        <v>5086</v>
      </c>
      <c r="V38" s="2">
        <v>34.064218</v>
      </c>
      <c r="W38" s="2">
        <v>-117.163218</v>
      </c>
      <c r="X38" s="2">
        <v>40140.0</v>
      </c>
      <c r="Y38" s="2" t="s">
        <v>5022</v>
      </c>
      <c r="Z38" s="15">
        <f>IF(ISERROR(vlookup($R38, 'Freshmen Makeup'!$M$2:$X1000, 12, 0)), 0, vlookup($R38, 'Freshmen Makeup'!$M$2:$X1000, 12, 0))</f>
        <v>0</v>
      </c>
      <c r="AA38" s="15">
        <f>IF(ISERROR(vlookup($R38, 'Freshmen_5%'!$M$2:$Y1000, 12, 0)), 0, vlookup($R38, 'Freshmen_5%'!$M$2:$Y1000, 12, 0))</f>
        <v>0</v>
      </c>
      <c r="AB38" s="15">
        <f>IF(ISERROR(vlookup($R38, 'Freshmen_5%'!$M$2:$Y1000, 13, 0)), 0, vlookup($R38, 'Freshmen_5%'!$M$2:$Y1000, 13, 0))</f>
        <v>0</v>
      </c>
      <c r="AC38" s="15">
        <f>IF(ISERROR(vlookup($R38, 'Freshmen_5%'!$M$2:$Z1000, 14, 0)), 0, vlookup($R38, 'Freshmen_5%'!$M$2:$Z1000, 14, 0))</f>
        <v>0</v>
      </c>
    </row>
    <row r="39">
      <c r="A39" s="2">
        <v>37.0</v>
      </c>
      <c r="B39" s="2">
        <v>122436.0</v>
      </c>
      <c r="C39" s="2" t="s">
        <v>5087</v>
      </c>
      <c r="D39" s="2" t="s">
        <v>4722</v>
      </c>
      <c r="F39" s="2" t="s">
        <v>5014</v>
      </c>
      <c r="G39" s="2" t="s">
        <v>5014</v>
      </c>
      <c r="H39" s="2" t="s">
        <v>4750</v>
      </c>
      <c r="I39" s="2" t="s">
        <v>4735</v>
      </c>
      <c r="J39" s="2" t="s">
        <v>4772</v>
      </c>
      <c r="K39" s="2">
        <v>2018.0</v>
      </c>
      <c r="L39" s="2" t="s">
        <v>5087</v>
      </c>
      <c r="M39" s="2" t="s">
        <v>4722</v>
      </c>
      <c r="N39" s="2" t="s">
        <v>5015</v>
      </c>
      <c r="O39" s="2" t="s">
        <v>5016</v>
      </c>
      <c r="P39" s="2">
        <v>49358.0</v>
      </c>
      <c r="Q39" s="2">
        <v>0.0</v>
      </c>
      <c r="R39" s="2" t="s">
        <v>5087</v>
      </c>
      <c r="S39" s="2" t="s">
        <v>4506</v>
      </c>
      <c r="T39" s="2" t="s">
        <v>4727</v>
      </c>
      <c r="U39" s="2" t="s">
        <v>5088</v>
      </c>
      <c r="V39" s="2">
        <v>32.770816</v>
      </c>
      <c r="W39" s="2">
        <v>-117.192073</v>
      </c>
      <c r="X39" s="2">
        <v>41740.0</v>
      </c>
      <c r="Y39" s="2" t="s">
        <v>5039</v>
      </c>
      <c r="Z39" s="15">
        <f>IF(ISERROR(vlookup($R39, 'Freshmen Makeup'!$M$2:$X1000, 12, 0)), 0, vlookup($R39, 'Freshmen Makeup'!$M$2:$X1000, 12, 0))</f>
        <v>0</v>
      </c>
      <c r="AA39" s="15">
        <f>IF(ISERROR(vlookup($R39, 'Freshmen_5%'!$M$2:$Y1000, 12, 0)), 0, vlookup($R39, 'Freshmen_5%'!$M$2:$Y1000, 12, 0))</f>
        <v>0</v>
      </c>
      <c r="AB39" s="15">
        <f>IF(ISERROR(vlookup($R39, 'Freshmen_5%'!$M$2:$Y1000, 13, 0)), 0, vlookup($R39, 'Freshmen_5%'!$M$2:$Y1000, 13, 0))</f>
        <v>0</v>
      </c>
      <c r="AC39" s="15">
        <f>IF(ISERROR(vlookup($R39, 'Freshmen_5%'!$M$2:$Z1000, 14, 0)), 0, vlookup($R39, 'Freshmen_5%'!$M$2:$Z1000, 14, 0))</f>
        <v>0</v>
      </c>
    </row>
    <row r="40">
      <c r="A40" s="2">
        <v>38.0</v>
      </c>
      <c r="B40" s="2">
        <v>122612.0</v>
      </c>
      <c r="C40" s="2" t="s">
        <v>5089</v>
      </c>
      <c r="D40" s="2" t="s">
        <v>4722</v>
      </c>
      <c r="F40" s="2" t="s">
        <v>5014</v>
      </c>
      <c r="G40" s="2" t="s">
        <v>5014</v>
      </c>
      <c r="H40" s="2" t="s">
        <v>4744</v>
      </c>
      <c r="I40" s="2" t="s">
        <v>4735</v>
      </c>
      <c r="J40" s="2" t="s">
        <v>4736</v>
      </c>
      <c r="K40" s="2">
        <v>2018.0</v>
      </c>
      <c r="L40" s="2" t="s">
        <v>5089</v>
      </c>
      <c r="M40" s="2" t="s">
        <v>4722</v>
      </c>
      <c r="N40" s="2" t="s">
        <v>5015</v>
      </c>
      <c r="O40" s="2" t="s">
        <v>5016</v>
      </c>
      <c r="P40" s="2">
        <v>48066.0</v>
      </c>
      <c r="Q40" s="2">
        <v>0.0</v>
      </c>
      <c r="R40" s="2" t="s">
        <v>5089</v>
      </c>
      <c r="S40" s="2" t="s">
        <v>5024</v>
      </c>
      <c r="T40" s="2" t="s">
        <v>4727</v>
      </c>
      <c r="U40" s="2" t="s">
        <v>5090</v>
      </c>
      <c r="V40" s="2">
        <v>37.776618</v>
      </c>
      <c r="W40" s="2">
        <v>-122.450477</v>
      </c>
      <c r="X40" s="2">
        <v>41860.0</v>
      </c>
      <c r="Y40" s="2" t="s">
        <v>5026</v>
      </c>
      <c r="Z40" s="15">
        <f>IF(ISERROR(vlookup($R40, 'Freshmen Makeup'!$M$2:$X1000, 12, 0)), 0, vlookup($R40, 'Freshmen Makeup'!$M$2:$X1000, 12, 0))</f>
        <v>0</v>
      </c>
      <c r="AA40" s="15">
        <f>IF(ISERROR(vlookup($R40, 'Freshmen_5%'!$M$2:$Y1000, 12, 0)), 0, vlookup($R40, 'Freshmen_5%'!$M$2:$Y1000, 12, 0))</f>
        <v>0</v>
      </c>
      <c r="AB40" s="15">
        <f>IF(ISERROR(vlookup($R40, 'Freshmen_5%'!$M$2:$Y1000, 13, 0)), 0, vlookup($R40, 'Freshmen_5%'!$M$2:$Y1000, 13, 0))</f>
        <v>0</v>
      </c>
      <c r="AC40" s="15">
        <f>IF(ISERROR(vlookup($R40, 'Freshmen_5%'!$M$2:$Z1000, 14, 0)), 0, vlookup($R40, 'Freshmen_5%'!$M$2:$Z1000, 14, 0))</f>
        <v>0</v>
      </c>
    </row>
    <row r="41">
      <c r="A41" s="2">
        <v>39.0</v>
      </c>
      <c r="B41" s="2">
        <v>122728.0</v>
      </c>
      <c r="C41" s="2" t="s">
        <v>4757</v>
      </c>
      <c r="D41" s="2" t="s">
        <v>4722</v>
      </c>
      <c r="F41" s="2" t="s">
        <v>5014</v>
      </c>
      <c r="G41" s="2" t="s">
        <v>5014</v>
      </c>
      <c r="H41" s="2" t="s">
        <v>4723</v>
      </c>
      <c r="I41" s="2" t="s">
        <v>4741</v>
      </c>
      <c r="J41" s="2" t="s">
        <v>4725</v>
      </c>
      <c r="K41" s="2">
        <v>2018.0</v>
      </c>
      <c r="L41" s="2" t="s">
        <v>4757</v>
      </c>
      <c r="M41" s="2" t="s">
        <v>4722</v>
      </c>
      <c r="N41" s="2" t="s">
        <v>5015</v>
      </c>
      <c r="O41" s="2" t="s">
        <v>5016</v>
      </c>
      <c r="P41" s="2">
        <v>33550.0</v>
      </c>
      <c r="Q41" s="2">
        <v>0.0</v>
      </c>
      <c r="R41" s="2" t="s">
        <v>4757</v>
      </c>
      <c r="S41" s="2" t="s">
        <v>4758</v>
      </c>
      <c r="T41" s="2" t="s">
        <v>4727</v>
      </c>
      <c r="U41" s="2" t="s">
        <v>5091</v>
      </c>
      <c r="V41" s="2">
        <v>38.819728</v>
      </c>
      <c r="W41" s="2">
        <v>-121.292312</v>
      </c>
      <c r="X41" s="2">
        <v>40900.0</v>
      </c>
      <c r="Y41" s="2" t="s">
        <v>116</v>
      </c>
      <c r="Z41" s="15">
        <f>IF(ISERROR(vlookup($R41, 'Freshmen Makeup'!$M$2:$X1000, 12, 0)), 0, vlookup($R41, 'Freshmen Makeup'!$M$2:$X1000, 12, 0))</f>
        <v>1</v>
      </c>
      <c r="AA41" s="15">
        <f>IF(ISERROR(vlookup($R41, 'Freshmen_5%'!$M$2:$Y1000, 12, 0)), 0, vlookup($R41, 'Freshmen_5%'!$M$2:$Y1000, 12, 0))</f>
        <v>1</v>
      </c>
      <c r="AB41" s="15">
        <f>IF(ISERROR(vlookup($R41, 'Freshmen_5%'!$M$2:$Y1000, 13, 0)), 0, vlookup($R41, 'Freshmen_5%'!$M$2:$Y1000, 13, 0))</f>
        <v>1</v>
      </c>
      <c r="AC41" s="15">
        <f>IF(ISERROR(vlookup($R41, 'Freshmen_5%'!$M$2:$Z1000, 14, 0)), 0, vlookup($R41, 'Freshmen_5%'!$M$2:$Z1000, 14, 0))</f>
        <v>0</v>
      </c>
    </row>
    <row r="42">
      <c r="A42" s="2">
        <v>40.0</v>
      </c>
      <c r="B42" s="2">
        <v>122931.0</v>
      </c>
      <c r="C42" s="2" t="s">
        <v>4749</v>
      </c>
      <c r="D42" s="2" t="s">
        <v>4722</v>
      </c>
      <c r="F42" s="2" t="s">
        <v>5014</v>
      </c>
      <c r="G42" s="2" t="s">
        <v>5014</v>
      </c>
      <c r="H42" s="2" t="s">
        <v>4750</v>
      </c>
      <c r="I42" s="2" t="s">
        <v>4745</v>
      </c>
      <c r="J42" s="2" t="s">
        <v>4751</v>
      </c>
      <c r="K42" s="2">
        <v>2018.0</v>
      </c>
      <c r="L42" s="2" t="s">
        <v>4749</v>
      </c>
      <c r="M42" s="2" t="s">
        <v>4722</v>
      </c>
      <c r="N42" s="2" t="s">
        <v>5015</v>
      </c>
      <c r="O42" s="2" t="s">
        <v>5016</v>
      </c>
      <c r="P42" s="2">
        <v>51711.0</v>
      </c>
      <c r="Q42" s="2">
        <v>0.0</v>
      </c>
      <c r="R42" s="2" t="s">
        <v>4749</v>
      </c>
      <c r="S42" s="2" t="s">
        <v>4752</v>
      </c>
      <c r="T42" s="2" t="s">
        <v>4727</v>
      </c>
      <c r="U42" s="2">
        <v>95053.0</v>
      </c>
      <c r="V42" s="2">
        <v>37.348362</v>
      </c>
      <c r="W42" s="2">
        <v>-121.93784</v>
      </c>
      <c r="X42" s="2">
        <v>41940.0</v>
      </c>
      <c r="Y42" s="2" t="s">
        <v>110</v>
      </c>
      <c r="Z42" s="15">
        <f>IF(ISERROR(vlookup($R42, 'Freshmen Makeup'!$M$2:$X1000, 12, 0)), 0, vlookup($R42, 'Freshmen Makeup'!$M$2:$X1000, 12, 0))</f>
        <v>1</v>
      </c>
      <c r="AA42" s="15">
        <f>IF(ISERROR(vlookup($R42, 'Freshmen_5%'!$M$2:$Y1000, 12, 0)), 0, vlookup($R42, 'Freshmen_5%'!$M$2:$Y1000, 12, 0))</f>
        <v>1</v>
      </c>
      <c r="AB42" s="15">
        <f>IF(ISERROR(vlookup($R42, 'Freshmen_5%'!$M$2:$Y1000, 13, 0)), 0, vlookup($R42, 'Freshmen_5%'!$M$2:$Y1000, 13, 0))</f>
        <v>1</v>
      </c>
      <c r="AC42" s="15">
        <f>IF(ISERROR(vlookup($R42, 'Freshmen_5%'!$M$2:$Z1000, 14, 0)), 0, vlookup($R42, 'Freshmen_5%'!$M$2:$Z1000, 14, 0))</f>
        <v>1</v>
      </c>
    </row>
    <row r="43">
      <c r="A43" s="2">
        <v>41.0</v>
      </c>
      <c r="B43" s="2">
        <v>123165.0</v>
      </c>
      <c r="C43" s="2" t="s">
        <v>4747</v>
      </c>
      <c r="D43" s="2" t="s">
        <v>4722</v>
      </c>
      <c r="F43" s="2" t="s">
        <v>5014</v>
      </c>
      <c r="G43" s="2" t="s">
        <v>5014</v>
      </c>
      <c r="H43" s="2" t="s">
        <v>4723</v>
      </c>
      <c r="I43" s="2" t="s">
        <v>4745</v>
      </c>
      <c r="J43" s="2" t="s">
        <v>4725</v>
      </c>
      <c r="K43" s="2">
        <v>2018.0</v>
      </c>
      <c r="L43" s="2" t="s">
        <v>4747</v>
      </c>
      <c r="M43" s="2" t="s">
        <v>4722</v>
      </c>
      <c r="N43" s="2" t="s">
        <v>5015</v>
      </c>
      <c r="O43" s="2" t="s">
        <v>5016</v>
      </c>
      <c r="P43" s="2">
        <v>55024.0</v>
      </c>
      <c r="Q43" s="2">
        <v>0.0</v>
      </c>
      <c r="R43" s="2" t="s">
        <v>4747</v>
      </c>
      <c r="S43" s="2" t="s">
        <v>4748</v>
      </c>
      <c r="T43" s="2" t="s">
        <v>4727</v>
      </c>
      <c r="U43" s="2" t="s">
        <v>5092</v>
      </c>
      <c r="V43" s="2">
        <v>34.104147</v>
      </c>
      <c r="W43" s="2">
        <v>-117.711294</v>
      </c>
      <c r="X43" s="2">
        <v>31080.0</v>
      </c>
      <c r="Y43" s="2" t="s">
        <v>109</v>
      </c>
      <c r="Z43" s="15">
        <f>IF(ISERROR(vlookup($R43, 'Freshmen Makeup'!$M$2:$X1000, 12, 0)), 0, vlookup($R43, 'Freshmen Makeup'!$M$2:$X1000, 12, 0))</f>
        <v>1</v>
      </c>
      <c r="AA43" s="15">
        <f>IF(ISERROR(vlookup($R43, 'Freshmen_5%'!$M$2:$Y1000, 12, 0)), 0, vlookup($R43, 'Freshmen_5%'!$M$2:$Y1000, 12, 0))</f>
        <v>1</v>
      </c>
      <c r="AB43" s="15">
        <f>IF(ISERROR(vlookup($R43, 'Freshmen_5%'!$M$2:$Y1000, 13, 0)), 0, vlookup($R43, 'Freshmen_5%'!$M$2:$Y1000, 13, 0))</f>
        <v>1</v>
      </c>
      <c r="AC43" s="15">
        <f>IF(ISERROR(vlookup($R43, 'Freshmen_5%'!$M$2:$Z1000, 14, 0)), 0, vlookup($R43, 'Freshmen_5%'!$M$2:$Z1000, 14, 0))</f>
        <v>0</v>
      </c>
    </row>
    <row r="44">
      <c r="A44" s="2">
        <v>42.0</v>
      </c>
      <c r="B44" s="2">
        <v>123554.0</v>
      </c>
      <c r="C44" s="2" t="s">
        <v>5093</v>
      </c>
      <c r="D44" s="2" t="s">
        <v>4722</v>
      </c>
      <c r="F44" s="2" t="s">
        <v>5014</v>
      </c>
      <c r="G44" s="2" t="s">
        <v>5014</v>
      </c>
      <c r="H44" s="2" t="s">
        <v>4723</v>
      </c>
      <c r="I44" s="2" t="s">
        <v>4745</v>
      </c>
      <c r="J44" s="2" t="s">
        <v>4751</v>
      </c>
      <c r="K44" s="2">
        <v>2018.0</v>
      </c>
      <c r="L44" s="2" t="s">
        <v>5093</v>
      </c>
      <c r="M44" s="2" t="s">
        <v>4722</v>
      </c>
      <c r="N44" s="2" t="s">
        <v>5015</v>
      </c>
      <c r="O44" s="2" t="s">
        <v>5016</v>
      </c>
      <c r="P44" s="2">
        <v>47280.0</v>
      </c>
      <c r="Q44" s="2">
        <v>0.0</v>
      </c>
      <c r="R44" s="2" t="s">
        <v>5093</v>
      </c>
      <c r="S44" s="2" t="s">
        <v>5094</v>
      </c>
      <c r="T44" s="2" t="s">
        <v>4727</v>
      </c>
      <c r="U44" s="2">
        <v>94575.0</v>
      </c>
      <c r="V44" s="2">
        <v>37.840731</v>
      </c>
      <c r="W44" s="2">
        <v>-122.109031</v>
      </c>
      <c r="X44" s="2">
        <v>41860.0</v>
      </c>
      <c r="Y44" s="2" t="s">
        <v>5026</v>
      </c>
      <c r="Z44" s="15">
        <f>IF(ISERROR(vlookup($R44, 'Freshmen Makeup'!$M$2:$X1000, 12, 0)), 0, vlookup($R44, 'Freshmen Makeup'!$M$2:$X1000, 12, 0))</f>
        <v>0</v>
      </c>
      <c r="AA44" s="15">
        <f>IF(ISERROR(vlookup($R44, 'Freshmen_5%'!$M$2:$Y1000, 12, 0)), 0, vlookup($R44, 'Freshmen_5%'!$M$2:$Y1000, 12, 0))</f>
        <v>0</v>
      </c>
      <c r="AB44" s="15">
        <f>IF(ISERROR(vlookup($R44, 'Freshmen_5%'!$M$2:$Y1000, 13, 0)), 0, vlookup($R44, 'Freshmen_5%'!$M$2:$Y1000, 13, 0))</f>
        <v>0</v>
      </c>
      <c r="AC44" s="15">
        <f>IF(ISERROR(vlookup($R44, 'Freshmen_5%'!$M$2:$Z1000, 14, 0)), 0, vlookup($R44, 'Freshmen_5%'!$M$2:$Z1000, 14, 0))</f>
        <v>0</v>
      </c>
    </row>
    <row r="45">
      <c r="A45" s="2">
        <v>43.0</v>
      </c>
      <c r="B45" s="2">
        <v>123572.0</v>
      </c>
      <c r="C45" s="2" t="s">
        <v>5095</v>
      </c>
      <c r="D45" s="2" t="s">
        <v>4722</v>
      </c>
      <c r="F45" s="2" t="s">
        <v>5014</v>
      </c>
      <c r="G45" s="2" t="s">
        <v>5014</v>
      </c>
      <c r="H45" s="2" t="s">
        <v>4750</v>
      </c>
      <c r="I45" s="2" t="s">
        <v>4741</v>
      </c>
      <c r="J45" s="2" t="s">
        <v>4772</v>
      </c>
      <c r="K45" s="2">
        <v>2018.0</v>
      </c>
      <c r="L45" s="2" t="s">
        <v>5095</v>
      </c>
      <c r="M45" s="2" t="s">
        <v>4722</v>
      </c>
      <c r="N45" s="2" t="s">
        <v>5015</v>
      </c>
      <c r="O45" s="2" t="s">
        <v>5016</v>
      </c>
      <c r="P45" s="2">
        <v>19678.0</v>
      </c>
      <c r="Q45" s="2">
        <v>11880.0</v>
      </c>
      <c r="R45" s="2" t="s">
        <v>5095</v>
      </c>
      <c r="S45" s="2" t="s">
        <v>5096</v>
      </c>
      <c r="T45" s="2" t="s">
        <v>4727</v>
      </c>
      <c r="U45" s="2" t="s">
        <v>5097</v>
      </c>
      <c r="V45" s="2">
        <v>38.340274</v>
      </c>
      <c r="W45" s="2">
        <v>-122.677066</v>
      </c>
      <c r="X45" s="2">
        <v>42220.0</v>
      </c>
      <c r="Y45" s="2" t="s">
        <v>5098</v>
      </c>
      <c r="Z45" s="15">
        <f>IF(ISERROR(vlookup($R45, 'Freshmen Makeup'!$M$2:$X1000, 12, 0)), 0, vlookup($R45, 'Freshmen Makeup'!$M$2:$X1000, 12, 0))</f>
        <v>0</v>
      </c>
      <c r="AA45" s="15">
        <f>IF(ISERROR(vlookup($R45, 'Freshmen_5%'!$M$2:$Y1000, 12, 0)), 0, vlookup($R45, 'Freshmen_5%'!$M$2:$Y1000, 12, 0))</f>
        <v>0</v>
      </c>
      <c r="AB45" s="15">
        <f>IF(ISERROR(vlookup($R45, 'Freshmen_5%'!$M$2:$Y1000, 13, 0)), 0, vlookup($R45, 'Freshmen_5%'!$M$2:$Y1000, 13, 0))</f>
        <v>0</v>
      </c>
      <c r="AC45" s="15">
        <f>IF(ISERROR(vlookup($R45, 'Freshmen_5%'!$M$2:$Z1000, 14, 0)), 0, vlookup($R45, 'Freshmen_5%'!$M$2:$Z1000, 14, 0))</f>
        <v>0</v>
      </c>
    </row>
    <row r="46">
      <c r="A46" s="2">
        <v>44.0</v>
      </c>
      <c r="B46" s="2">
        <v>123651.0</v>
      </c>
      <c r="C46" s="2" t="s">
        <v>4730</v>
      </c>
      <c r="D46" s="2" t="s">
        <v>4722</v>
      </c>
      <c r="F46" s="2" t="s">
        <v>5014</v>
      </c>
      <c r="G46" s="2" t="s">
        <v>5014</v>
      </c>
      <c r="H46" s="2" t="s">
        <v>4723</v>
      </c>
      <c r="I46" s="2" t="s">
        <v>4731</v>
      </c>
      <c r="J46" s="2" t="s">
        <v>4725</v>
      </c>
      <c r="K46" s="2">
        <v>2018.0</v>
      </c>
      <c r="L46" s="2" t="s">
        <v>4730</v>
      </c>
      <c r="M46" s="2" t="s">
        <v>4722</v>
      </c>
      <c r="N46" s="2" t="s">
        <v>5015</v>
      </c>
      <c r="O46" s="2" t="s">
        <v>5016</v>
      </c>
      <c r="P46" s="2">
        <v>33720.0</v>
      </c>
      <c r="Q46" s="2">
        <v>0.0</v>
      </c>
      <c r="R46" s="2" t="s">
        <v>4730</v>
      </c>
      <c r="S46" s="2" t="s">
        <v>4732</v>
      </c>
      <c r="T46" s="2" t="s">
        <v>4727</v>
      </c>
      <c r="U46" s="2">
        <v>92626.0</v>
      </c>
      <c r="V46" s="2">
        <v>33.662686</v>
      </c>
      <c r="W46" s="2">
        <v>-117.900911</v>
      </c>
      <c r="X46" s="2">
        <v>31080.0</v>
      </c>
      <c r="Y46" s="2" t="s">
        <v>109</v>
      </c>
      <c r="Z46" s="15">
        <f>IF(ISERROR(vlookup($R46, 'Freshmen Makeup'!$M$2:$X1000, 12, 0)), 0, vlookup($R46, 'Freshmen Makeup'!$M$2:$X1000, 12, 0))</f>
        <v>1</v>
      </c>
      <c r="AA46" s="15">
        <f>IF(ISERROR(vlookup($R46, 'Freshmen_5%'!$M$2:$Y1000, 12, 0)), 0, vlookup($R46, 'Freshmen_5%'!$M$2:$Y1000, 12, 0))</f>
        <v>1</v>
      </c>
      <c r="AB46" s="15">
        <f>IF(ISERROR(vlookup($R46, 'Freshmen_5%'!$M$2:$Y1000, 13, 0)), 0, vlookup($R46, 'Freshmen_5%'!$M$2:$Y1000, 13, 0))</f>
        <v>1</v>
      </c>
      <c r="AC46" s="15">
        <f>IF(ISERROR(vlookup($R46, 'Freshmen_5%'!$M$2:$Z1000, 14, 0)), 0, vlookup($R46, 'Freshmen_5%'!$M$2:$Z1000, 14, 0))</f>
        <v>0</v>
      </c>
    </row>
    <row r="47">
      <c r="A47" s="2">
        <v>45.0</v>
      </c>
      <c r="B47" s="2">
        <v>123961.0</v>
      </c>
      <c r="C47" s="2" t="s">
        <v>4733</v>
      </c>
      <c r="D47" s="2" t="s">
        <v>4722</v>
      </c>
      <c r="F47" s="2" t="s">
        <v>5014</v>
      </c>
      <c r="G47" s="2" t="s">
        <v>5014</v>
      </c>
      <c r="H47" s="2" t="s">
        <v>4734</v>
      </c>
      <c r="I47" s="2" t="s">
        <v>4735</v>
      </c>
      <c r="J47" s="2" t="s">
        <v>4736</v>
      </c>
      <c r="K47" s="2">
        <v>2018.0</v>
      </c>
      <c r="L47" s="2" t="s">
        <v>4733</v>
      </c>
      <c r="M47" s="2" t="s">
        <v>4722</v>
      </c>
      <c r="N47" s="2" t="s">
        <v>5015</v>
      </c>
      <c r="O47" s="2" t="s">
        <v>5016</v>
      </c>
      <c r="P47" s="2">
        <v>56162.0</v>
      </c>
      <c r="Q47" s="2">
        <v>0.0</v>
      </c>
      <c r="R47" s="2" t="s">
        <v>4733</v>
      </c>
      <c r="S47" s="2" t="s">
        <v>4533</v>
      </c>
      <c r="T47" s="2" t="s">
        <v>4727</v>
      </c>
      <c r="U47" s="2">
        <v>90089.0</v>
      </c>
      <c r="V47" s="2">
        <v>34.021281</v>
      </c>
      <c r="W47" s="2">
        <v>-118.284169</v>
      </c>
      <c r="X47" s="2">
        <v>31080.0</v>
      </c>
      <c r="Y47" s="2" t="s">
        <v>109</v>
      </c>
      <c r="Z47" s="15">
        <f>IF(ISERROR(vlookup($R47, 'Freshmen Makeup'!$M$2:$X1000, 12, 0)), 0, vlookup($R47, 'Freshmen Makeup'!$M$2:$X1000, 12, 0))</f>
        <v>1</v>
      </c>
      <c r="AA47" s="15">
        <f>IF(ISERROR(vlookup($R47, 'Freshmen_5%'!$M$2:$Y1000, 12, 0)), 0, vlookup($R47, 'Freshmen_5%'!$M$2:$Y1000, 12, 0))</f>
        <v>1</v>
      </c>
      <c r="AB47" s="15">
        <f>IF(ISERROR(vlookup($R47, 'Freshmen_5%'!$M$2:$Y1000, 13, 0)), 0, vlookup($R47, 'Freshmen_5%'!$M$2:$Y1000, 13, 0))</f>
        <v>1</v>
      </c>
      <c r="AC47" s="15">
        <f>IF(ISERROR(vlookup($R47, 'Freshmen_5%'!$M$2:$Z1000, 14, 0)), 0, vlookup($R47, 'Freshmen_5%'!$M$2:$Z1000, 14, 0))</f>
        <v>1</v>
      </c>
    </row>
    <row r="48">
      <c r="A48" s="2">
        <v>46.0</v>
      </c>
      <c r="B48" s="2">
        <v>125727.0</v>
      </c>
      <c r="C48" s="2" t="s">
        <v>5099</v>
      </c>
      <c r="D48" s="2" t="s">
        <v>4722</v>
      </c>
      <c r="F48" s="2" t="s">
        <v>5014</v>
      </c>
      <c r="G48" s="2" t="s">
        <v>5014</v>
      </c>
      <c r="H48" s="2" t="s">
        <v>4723</v>
      </c>
      <c r="I48" s="2" t="s">
        <v>4745</v>
      </c>
      <c r="J48" s="2" t="s">
        <v>4725</v>
      </c>
      <c r="K48" s="2">
        <v>2018.0</v>
      </c>
      <c r="L48" s="2" t="s">
        <v>5099</v>
      </c>
      <c r="M48" s="2" t="s">
        <v>4722</v>
      </c>
      <c r="N48" s="2" t="s">
        <v>5015</v>
      </c>
      <c r="O48" s="2" t="s">
        <v>5016</v>
      </c>
      <c r="P48" s="2">
        <v>45304.0</v>
      </c>
      <c r="Q48" s="2">
        <v>0.0</v>
      </c>
      <c r="R48" s="2" t="s">
        <v>5099</v>
      </c>
      <c r="S48" s="2" t="s">
        <v>4620</v>
      </c>
      <c r="T48" s="2" t="s">
        <v>4727</v>
      </c>
      <c r="U48" s="2" t="s">
        <v>5100</v>
      </c>
      <c r="V48" s="2">
        <v>34.450151</v>
      </c>
      <c r="W48" s="2">
        <v>-119.662517</v>
      </c>
      <c r="X48" s="2">
        <v>42200.0</v>
      </c>
      <c r="Y48" s="2" t="s">
        <v>5041</v>
      </c>
      <c r="Z48" s="15">
        <f>IF(ISERROR(vlookup($R48, 'Freshmen Makeup'!$M$2:$X1000, 12, 0)), 0, vlookup($R48, 'Freshmen Makeup'!$M$2:$X1000, 12, 0))</f>
        <v>0</v>
      </c>
      <c r="AA48" s="15">
        <f>IF(ISERROR(vlookup($R48, 'Freshmen_5%'!$M$2:$Y1000, 12, 0)), 0, vlookup($R48, 'Freshmen_5%'!$M$2:$Y1000, 12, 0))</f>
        <v>0</v>
      </c>
      <c r="AB48" s="15">
        <f>IF(ISERROR(vlookup($R48, 'Freshmen_5%'!$M$2:$Y1000, 13, 0)), 0, vlookup($R48, 'Freshmen_5%'!$M$2:$Y1000, 13, 0))</f>
        <v>0</v>
      </c>
      <c r="AC48" s="15">
        <f>IF(ISERROR(vlookup($R48, 'Freshmen_5%'!$M$2:$Z1000, 14, 0)), 0, vlookup($R48, 'Freshmen_5%'!$M$2:$Z1000, 14, 0))</f>
        <v>0</v>
      </c>
    </row>
    <row r="49">
      <c r="A49" s="2">
        <v>47.0</v>
      </c>
      <c r="B49" s="2">
        <v>125763.0</v>
      </c>
      <c r="C49" s="2" t="s">
        <v>4721</v>
      </c>
      <c r="D49" s="2" t="s">
        <v>4722</v>
      </c>
      <c r="F49" s="2" t="s">
        <v>5014</v>
      </c>
      <c r="G49" s="2" t="s">
        <v>5014</v>
      </c>
      <c r="H49" s="2" t="s">
        <v>4723</v>
      </c>
      <c r="I49" s="2" t="s">
        <v>4724</v>
      </c>
      <c r="J49" s="2" t="s">
        <v>4725</v>
      </c>
      <c r="K49" s="2">
        <v>2018.0</v>
      </c>
      <c r="L49" s="2" t="s">
        <v>4721</v>
      </c>
      <c r="M49" s="2" t="s">
        <v>4722</v>
      </c>
      <c r="N49" s="2" t="s">
        <v>5015</v>
      </c>
      <c r="O49" s="2" t="s">
        <v>5016</v>
      </c>
      <c r="P49" s="2">
        <v>47886.0</v>
      </c>
      <c r="Q49" s="2">
        <v>0.0</v>
      </c>
      <c r="R49" s="2" t="s">
        <v>4721</v>
      </c>
      <c r="S49" s="2" t="s">
        <v>4726</v>
      </c>
      <c r="T49" s="2" t="s">
        <v>4727</v>
      </c>
      <c r="U49" s="2">
        <v>90601.0</v>
      </c>
      <c r="V49" s="2">
        <v>33.978773</v>
      </c>
      <c r="W49" s="2">
        <v>-118.032299</v>
      </c>
      <c r="X49" s="2">
        <v>31080.0</v>
      </c>
      <c r="Y49" s="2" t="s">
        <v>109</v>
      </c>
      <c r="Z49" s="15">
        <f>IF(ISERROR(vlookup($R49, 'Freshmen Makeup'!$M$2:$X1000, 12, 0)), 0, vlookup($R49, 'Freshmen Makeup'!$M$2:$X1000, 12, 0))</f>
        <v>1</v>
      </c>
      <c r="AA49" s="15">
        <f>IF(ISERROR(vlookup($R49, 'Freshmen_5%'!$M$2:$Y1000, 12, 0)), 0, vlookup($R49, 'Freshmen_5%'!$M$2:$Y1000, 12, 0))</f>
        <v>1</v>
      </c>
      <c r="AB49" s="15">
        <f>IF(ISERROR(vlookup($R49, 'Freshmen_5%'!$M$2:$Y1000, 13, 0)), 0, vlookup($R49, 'Freshmen_5%'!$M$2:$Y1000, 13, 0))</f>
        <v>1</v>
      </c>
      <c r="AC49" s="15">
        <f>IF(ISERROR(vlookup($R49, 'Freshmen_5%'!$M$2:$Z1000, 14, 0)), 0, vlookup($R49, 'Freshmen_5%'!$M$2:$Z1000, 14, 0))</f>
        <v>0</v>
      </c>
    </row>
    <row r="50">
      <c r="A50" s="2">
        <v>48.0</v>
      </c>
      <c r="B50" s="2">
        <v>126182.0</v>
      </c>
      <c r="C50" s="2" t="s">
        <v>5101</v>
      </c>
      <c r="D50" s="2" t="s">
        <v>4784</v>
      </c>
      <c r="E50" s="2">
        <v>412.0</v>
      </c>
      <c r="F50" s="2" t="s">
        <v>5014</v>
      </c>
      <c r="G50" s="2" t="s">
        <v>5014</v>
      </c>
      <c r="H50" s="2" t="s">
        <v>4723</v>
      </c>
      <c r="I50" s="2" t="s">
        <v>4731</v>
      </c>
      <c r="J50" s="2" t="s">
        <v>4725</v>
      </c>
      <c r="K50" s="2">
        <v>2018.0</v>
      </c>
      <c r="L50" s="2" t="s">
        <v>5101</v>
      </c>
      <c r="M50" s="2" t="s">
        <v>4784</v>
      </c>
      <c r="N50" s="2" t="s">
        <v>5015</v>
      </c>
      <c r="O50" s="2" t="s">
        <v>5016</v>
      </c>
      <c r="P50" s="2">
        <v>20456.0</v>
      </c>
      <c r="Q50" s="2">
        <v>11016.0</v>
      </c>
      <c r="R50" s="2" t="s">
        <v>5101</v>
      </c>
      <c r="S50" s="2" t="s">
        <v>5102</v>
      </c>
      <c r="T50" s="2" t="s">
        <v>4785</v>
      </c>
      <c r="U50" s="2">
        <v>81101.0</v>
      </c>
      <c r="V50" s="2">
        <v>37.473636</v>
      </c>
      <c r="W50" s="2">
        <v>-105.879642</v>
      </c>
      <c r="X50" s="2" t="s">
        <v>5103</v>
      </c>
      <c r="Y50" s="2" t="s">
        <v>5103</v>
      </c>
      <c r="Z50" s="15">
        <f>IF(ISERROR(vlookup($R50, 'Freshmen Makeup'!$M$2:$X1000, 12, 0)), 0, vlookup($R50, 'Freshmen Makeup'!$M$2:$X1000, 12, 0))</f>
        <v>0</v>
      </c>
      <c r="AA50" s="15">
        <f>IF(ISERROR(vlookup($R50, 'Freshmen_5%'!$M$2:$Y1000, 12, 0)), 0, vlookup($R50, 'Freshmen_5%'!$M$2:$Y1000, 12, 0))</f>
        <v>0</v>
      </c>
      <c r="AB50" s="15">
        <f>IF(ISERROR(vlookup($R50, 'Freshmen_5%'!$M$2:$Y1000, 13, 0)), 0, vlookup($R50, 'Freshmen_5%'!$M$2:$Y1000, 13, 0))</f>
        <v>0</v>
      </c>
      <c r="AC50" s="15">
        <f>IF(ISERROR(vlookup($R50, 'Freshmen_5%'!$M$2:$Z1000, 14, 0)), 0, vlookup($R50, 'Freshmen_5%'!$M$2:$Z1000, 14, 0))</f>
        <v>0</v>
      </c>
    </row>
    <row r="51">
      <c r="A51" s="2">
        <v>49.0</v>
      </c>
      <c r="B51" s="2">
        <v>126614.0</v>
      </c>
      <c r="C51" s="2" t="s">
        <v>5104</v>
      </c>
      <c r="D51" s="2" t="s">
        <v>4784</v>
      </c>
      <c r="E51" s="2">
        <v>6601.0</v>
      </c>
      <c r="F51" s="2" t="s">
        <v>5014</v>
      </c>
      <c r="G51" s="2" t="s">
        <v>5014</v>
      </c>
      <c r="H51" s="2" t="s">
        <v>4734</v>
      </c>
      <c r="I51" s="2" t="s">
        <v>4745</v>
      </c>
      <c r="J51" s="2" t="s">
        <v>4736</v>
      </c>
      <c r="K51" s="2">
        <v>2018.0</v>
      </c>
      <c r="L51" s="2" t="s">
        <v>5104</v>
      </c>
      <c r="M51" s="2" t="s">
        <v>4784</v>
      </c>
      <c r="N51" s="2" t="s">
        <v>5015</v>
      </c>
      <c r="O51" s="2" t="s">
        <v>5016</v>
      </c>
      <c r="P51" s="2">
        <v>35687.0</v>
      </c>
      <c r="Q51" s="2">
        <v>23633.0</v>
      </c>
      <c r="R51" s="2" t="s">
        <v>5104</v>
      </c>
      <c r="S51" s="2" t="s">
        <v>5105</v>
      </c>
      <c r="T51" s="2" t="s">
        <v>4785</v>
      </c>
      <c r="U51" s="2" t="s">
        <v>5106</v>
      </c>
      <c r="V51" s="2">
        <v>40.008781</v>
      </c>
      <c r="W51" s="2">
        <v>-105.270823</v>
      </c>
      <c r="X51" s="2">
        <v>14500.0</v>
      </c>
      <c r="Y51" s="2" t="s">
        <v>5107</v>
      </c>
      <c r="Z51" s="15">
        <f>IF(ISERROR(vlookup($R51, 'Freshmen Makeup'!$M$2:$X1000, 12, 0)), 0, vlookup($R51, 'Freshmen Makeup'!$M$2:$X1000, 12, 0))</f>
        <v>0</v>
      </c>
      <c r="AA51" s="15">
        <f>IF(ISERROR(vlookup($R51, 'Freshmen_5%'!$M$2:$Y1000, 12, 0)), 0, vlookup($R51, 'Freshmen_5%'!$M$2:$Y1000, 12, 0))</f>
        <v>0</v>
      </c>
      <c r="AB51" s="15">
        <f>IF(ISERROR(vlookup($R51, 'Freshmen_5%'!$M$2:$Y1000, 13, 0)), 0, vlookup($R51, 'Freshmen_5%'!$M$2:$Y1000, 13, 0))</f>
        <v>0</v>
      </c>
      <c r="AC51" s="15">
        <f>IF(ISERROR(vlookup($R51, 'Freshmen_5%'!$M$2:$Z1000, 14, 0)), 0, vlookup($R51, 'Freshmen_5%'!$M$2:$Z1000, 14, 0))</f>
        <v>0</v>
      </c>
    </row>
    <row r="52">
      <c r="A52" s="2">
        <v>50.0</v>
      </c>
      <c r="B52" s="2">
        <v>126678.0</v>
      </c>
      <c r="C52" s="2" t="s">
        <v>5108</v>
      </c>
      <c r="D52" s="2" t="s">
        <v>4784</v>
      </c>
      <c r="E52" s="2">
        <v>544.0</v>
      </c>
      <c r="F52" s="2" t="s">
        <v>5014</v>
      </c>
      <c r="G52" s="2" t="s">
        <v>5014</v>
      </c>
      <c r="H52" s="2" t="s">
        <v>4723</v>
      </c>
      <c r="I52" s="2" t="s">
        <v>4745</v>
      </c>
      <c r="J52" s="2" t="s">
        <v>4725</v>
      </c>
      <c r="K52" s="2">
        <v>2018.0</v>
      </c>
      <c r="L52" s="2" t="s">
        <v>5108</v>
      </c>
      <c r="M52" s="2" t="s">
        <v>4784</v>
      </c>
      <c r="N52" s="2" t="s">
        <v>5015</v>
      </c>
      <c r="O52" s="2" t="s">
        <v>5016</v>
      </c>
      <c r="P52" s="2">
        <v>55470.0</v>
      </c>
      <c r="Q52" s="2">
        <v>0.0</v>
      </c>
      <c r="R52" s="2" t="s">
        <v>5108</v>
      </c>
      <c r="S52" s="2" t="s">
        <v>5109</v>
      </c>
      <c r="T52" s="2" t="s">
        <v>4785</v>
      </c>
      <c r="U52" s="2">
        <v>80903.0</v>
      </c>
      <c r="V52" s="2">
        <v>38.84886</v>
      </c>
      <c r="W52" s="2">
        <v>-104.822697</v>
      </c>
      <c r="X52" s="2">
        <v>17820.0</v>
      </c>
      <c r="Y52" s="2" t="s">
        <v>5110</v>
      </c>
      <c r="Z52" s="15">
        <f>IF(ISERROR(vlookup($R52, 'Freshmen Makeup'!$M$2:$X1000, 12, 0)), 0, vlookup($R52, 'Freshmen Makeup'!$M$2:$X1000, 12, 0))</f>
        <v>0</v>
      </c>
      <c r="AA52" s="15">
        <f>IF(ISERROR(vlookup($R52, 'Freshmen_5%'!$M$2:$Y1000, 12, 0)), 0, vlookup($R52, 'Freshmen_5%'!$M$2:$Y1000, 12, 0))</f>
        <v>0</v>
      </c>
      <c r="AB52" s="15">
        <f>IF(ISERROR(vlookup($R52, 'Freshmen_5%'!$M$2:$Y1000, 13, 0)), 0, vlookup($R52, 'Freshmen_5%'!$M$2:$Y1000, 13, 0))</f>
        <v>0</v>
      </c>
      <c r="AC52" s="15">
        <f>IF(ISERROR(vlookup($R52, 'Freshmen_5%'!$M$2:$Z1000, 14, 0)), 0, vlookup($R52, 'Freshmen_5%'!$M$2:$Z1000, 14, 0))</f>
        <v>0</v>
      </c>
    </row>
    <row r="53">
      <c r="A53" s="2">
        <v>51.0</v>
      </c>
      <c r="B53" s="2">
        <v>126775.0</v>
      </c>
      <c r="C53" s="2" t="s">
        <v>4790</v>
      </c>
      <c r="D53" s="2" t="s">
        <v>4784</v>
      </c>
      <c r="E53" s="2">
        <v>1196.0</v>
      </c>
      <c r="F53" s="2" t="s">
        <v>5014</v>
      </c>
      <c r="G53" s="2" t="s">
        <v>5014</v>
      </c>
      <c r="H53" s="2" t="s">
        <v>4750</v>
      </c>
      <c r="I53" s="2" t="s">
        <v>4745</v>
      </c>
      <c r="J53" s="2" t="s">
        <v>4772</v>
      </c>
      <c r="K53" s="2">
        <v>2018.0</v>
      </c>
      <c r="L53" s="2" t="s">
        <v>4790</v>
      </c>
      <c r="M53" s="2" t="s">
        <v>4784</v>
      </c>
      <c r="N53" s="2" t="s">
        <v>5015</v>
      </c>
      <c r="O53" s="2" t="s">
        <v>5016</v>
      </c>
      <c r="P53" s="2">
        <v>38584.0</v>
      </c>
      <c r="Q53" s="2">
        <v>19620.0</v>
      </c>
      <c r="R53" s="2" t="s">
        <v>4790</v>
      </c>
      <c r="S53" s="2" t="s">
        <v>4791</v>
      </c>
      <c r="T53" s="2" t="s">
        <v>4785</v>
      </c>
      <c r="U53" s="2">
        <v>80401.0</v>
      </c>
      <c r="V53" s="2">
        <v>39.751443</v>
      </c>
      <c r="W53" s="2">
        <v>-105.223364</v>
      </c>
      <c r="X53" s="2">
        <v>19740.0</v>
      </c>
      <c r="Y53" s="2" t="s">
        <v>117</v>
      </c>
      <c r="Z53" s="15">
        <f>IF(ISERROR(vlookup($R53, 'Freshmen Makeup'!$M$2:$X1000, 12, 0)), 0, vlookup($R53, 'Freshmen Makeup'!$M$2:$X1000, 12, 0))</f>
        <v>1</v>
      </c>
      <c r="AA53" s="15">
        <f>IF(ISERROR(vlookup($R53, 'Freshmen_5%'!$M$2:$Y1000, 12, 0)), 0, vlookup($R53, 'Freshmen_5%'!$M$2:$Y1000, 12, 0))</f>
        <v>0</v>
      </c>
      <c r="AB53" s="15">
        <f>IF(ISERROR(vlookup($R53, 'Freshmen_5%'!$M$2:$Y1000, 13, 0)), 0, vlookup($R53, 'Freshmen_5%'!$M$2:$Y1000, 13, 0))</f>
        <v>0</v>
      </c>
      <c r="AC53" s="15">
        <f>IF(ISERROR(vlookup($R53, 'Freshmen_5%'!$M$2:$Z1000, 14, 0)), 0, vlookup($R53, 'Freshmen_5%'!$M$2:$Z1000, 14, 0))</f>
        <v>0</v>
      </c>
    </row>
    <row r="54">
      <c r="A54" s="2">
        <v>52.0</v>
      </c>
      <c r="B54" s="2">
        <v>126818.0</v>
      </c>
      <c r="C54" s="2" t="s">
        <v>5111</v>
      </c>
      <c r="D54" s="2" t="s">
        <v>4784</v>
      </c>
      <c r="E54" s="2">
        <v>5282.0</v>
      </c>
      <c r="F54" s="2" t="s">
        <v>5014</v>
      </c>
      <c r="G54" s="2" t="s">
        <v>5014</v>
      </c>
      <c r="H54" s="2" t="s">
        <v>4734</v>
      </c>
      <c r="I54" s="2" t="s">
        <v>4735</v>
      </c>
      <c r="J54" s="2" t="s">
        <v>4736</v>
      </c>
      <c r="K54" s="2">
        <v>2018.0</v>
      </c>
      <c r="L54" s="2" t="s">
        <v>5111</v>
      </c>
      <c r="M54" s="2" t="s">
        <v>4784</v>
      </c>
      <c r="N54" s="2" t="s">
        <v>5015</v>
      </c>
      <c r="O54" s="2" t="s">
        <v>5016</v>
      </c>
      <c r="P54" s="2">
        <v>29608.0</v>
      </c>
      <c r="Q54" s="2">
        <v>17901.0</v>
      </c>
      <c r="R54" s="2" t="s">
        <v>5111</v>
      </c>
      <c r="S54" s="2" t="s">
        <v>5112</v>
      </c>
      <c r="T54" s="2" t="s">
        <v>4785</v>
      </c>
      <c r="U54" s="2" t="s">
        <v>5113</v>
      </c>
      <c r="V54" s="2">
        <v>40.574805</v>
      </c>
      <c r="W54" s="2">
        <v>-105.080732</v>
      </c>
      <c r="X54" s="2">
        <v>22660.0</v>
      </c>
      <c r="Y54" s="2" t="s">
        <v>5114</v>
      </c>
      <c r="Z54" s="15">
        <f>IF(ISERROR(vlookup($R54, 'Freshmen Makeup'!$M$2:$X1000, 12, 0)), 0, vlookup($R54, 'Freshmen Makeup'!$M$2:$X1000, 12, 0))</f>
        <v>0</v>
      </c>
      <c r="AA54" s="15">
        <f>IF(ISERROR(vlookup($R54, 'Freshmen_5%'!$M$2:$Y1000, 12, 0)), 0, vlookup($R54, 'Freshmen_5%'!$M$2:$Y1000, 12, 0))</f>
        <v>0</v>
      </c>
      <c r="AB54" s="15">
        <f>IF(ISERROR(vlookup($R54, 'Freshmen_5%'!$M$2:$Y1000, 13, 0)), 0, vlookup($R54, 'Freshmen_5%'!$M$2:$Y1000, 13, 0))</f>
        <v>0</v>
      </c>
      <c r="AC54" s="15">
        <f>IF(ISERROR(vlookup($R54, 'Freshmen_5%'!$M$2:$Z1000, 14, 0)), 0, vlookup($R54, 'Freshmen_5%'!$M$2:$Z1000, 14, 0))</f>
        <v>0</v>
      </c>
    </row>
    <row r="55">
      <c r="A55" s="2">
        <v>53.0</v>
      </c>
      <c r="B55" s="2">
        <v>127060.0</v>
      </c>
      <c r="C55" s="2" t="s">
        <v>4783</v>
      </c>
      <c r="D55" s="2" t="s">
        <v>4784</v>
      </c>
      <c r="E55" s="2">
        <v>1464.0</v>
      </c>
      <c r="F55" s="2" t="s">
        <v>5014</v>
      </c>
      <c r="G55" s="2" t="s">
        <v>5014</v>
      </c>
      <c r="H55" s="2" t="s">
        <v>4744</v>
      </c>
      <c r="I55" s="2" t="s">
        <v>4745</v>
      </c>
      <c r="J55" s="2" t="s">
        <v>4772</v>
      </c>
      <c r="K55" s="2">
        <v>2018.0</v>
      </c>
      <c r="L55" s="2" t="s">
        <v>4783</v>
      </c>
      <c r="M55" s="2" t="s">
        <v>4784</v>
      </c>
      <c r="N55" s="2" t="s">
        <v>5015</v>
      </c>
      <c r="O55" s="2" t="s">
        <v>5016</v>
      </c>
      <c r="P55" s="2">
        <v>50556.0</v>
      </c>
      <c r="Q55" s="2">
        <v>0.0</v>
      </c>
      <c r="R55" s="2" t="s">
        <v>4783</v>
      </c>
      <c r="S55" s="2" t="s">
        <v>4599</v>
      </c>
      <c r="T55" s="2" t="s">
        <v>4785</v>
      </c>
      <c r="U55" s="2">
        <v>80208.0</v>
      </c>
      <c r="V55" s="2">
        <v>39.678005</v>
      </c>
      <c r="W55" s="2">
        <v>-104.963259</v>
      </c>
      <c r="X55" s="2">
        <v>19740.0</v>
      </c>
      <c r="Y55" s="2" t="s">
        <v>117</v>
      </c>
      <c r="Z55" s="15">
        <f>IF(ISERROR(vlookup($R55, 'Freshmen Makeup'!$M$2:$X1000, 12, 0)), 0, vlookup($R55, 'Freshmen Makeup'!$M$2:$X1000, 12, 0))</f>
        <v>1</v>
      </c>
      <c r="AA55" s="15">
        <f>IF(ISERROR(vlookup($R55, 'Freshmen_5%'!$M$2:$Y1000, 12, 0)), 0, vlookup($R55, 'Freshmen_5%'!$M$2:$Y1000, 12, 0))</f>
        <v>1</v>
      </c>
      <c r="AB55" s="15">
        <f>IF(ISERROR(vlookup($R55, 'Freshmen_5%'!$M$2:$Y1000, 13, 0)), 0, vlookup($R55, 'Freshmen_5%'!$M$2:$Y1000, 13, 0))</f>
        <v>0</v>
      </c>
      <c r="AC55" s="15">
        <f>IF(ISERROR(vlookup($R55, 'Freshmen_5%'!$M$2:$Z1000, 14, 0)), 0, vlookup($R55, 'Freshmen_5%'!$M$2:$Z1000, 14, 0))</f>
        <v>0</v>
      </c>
    </row>
    <row r="56">
      <c r="A56" s="2">
        <v>54.0</v>
      </c>
      <c r="B56" s="2">
        <v>127185.0</v>
      </c>
      <c r="C56" s="2" t="s">
        <v>5115</v>
      </c>
      <c r="D56" s="2" t="s">
        <v>4784</v>
      </c>
      <c r="E56" s="2">
        <v>742.0</v>
      </c>
      <c r="F56" s="2" t="s">
        <v>5014</v>
      </c>
      <c r="G56" s="2" t="s">
        <v>5014</v>
      </c>
      <c r="H56" s="2" t="s">
        <v>4723</v>
      </c>
      <c r="I56" s="2" t="s">
        <v>4741</v>
      </c>
      <c r="J56" s="2" t="s">
        <v>4772</v>
      </c>
      <c r="K56" s="2">
        <v>2018.0</v>
      </c>
      <c r="L56" s="2" t="s">
        <v>5115</v>
      </c>
      <c r="M56" s="2" t="s">
        <v>4784</v>
      </c>
      <c r="N56" s="2" t="s">
        <v>5015</v>
      </c>
      <c r="O56" s="2" t="s">
        <v>5016</v>
      </c>
      <c r="P56" s="2">
        <v>19696.0</v>
      </c>
      <c r="Q56" s="2">
        <v>10656.0</v>
      </c>
      <c r="R56" s="2" t="s">
        <v>5115</v>
      </c>
      <c r="S56" s="2" t="s">
        <v>5116</v>
      </c>
      <c r="T56" s="2" t="s">
        <v>4785</v>
      </c>
      <c r="U56" s="2" t="s">
        <v>5117</v>
      </c>
      <c r="V56" s="2">
        <v>37.275939</v>
      </c>
      <c r="W56" s="2">
        <v>-107.867422</v>
      </c>
      <c r="X56" s="2">
        <v>20420.0</v>
      </c>
      <c r="Y56" s="2" t="s">
        <v>5118</v>
      </c>
      <c r="Z56" s="15">
        <f>IF(ISERROR(vlookup($R56, 'Freshmen Makeup'!$M$2:$X1000, 12, 0)), 0, vlookup($R56, 'Freshmen Makeup'!$M$2:$X1000, 12, 0))</f>
        <v>0</v>
      </c>
      <c r="AA56" s="15">
        <f>IF(ISERROR(vlookup($R56, 'Freshmen_5%'!$M$2:$Y1000, 12, 0)), 0, vlookup($R56, 'Freshmen_5%'!$M$2:$Y1000, 12, 0))</f>
        <v>0</v>
      </c>
      <c r="AB56" s="15">
        <f>IF(ISERROR(vlookup($R56, 'Freshmen_5%'!$M$2:$Y1000, 13, 0)), 0, vlookup($R56, 'Freshmen_5%'!$M$2:$Y1000, 13, 0))</f>
        <v>0</v>
      </c>
      <c r="AC56" s="15">
        <f>IF(ISERROR(vlookup($R56, 'Freshmen_5%'!$M$2:$Z1000, 14, 0)), 0, vlookup($R56, 'Freshmen_5%'!$M$2:$Z1000, 14, 0))</f>
        <v>0</v>
      </c>
    </row>
    <row r="57">
      <c r="A57" s="2">
        <v>55.0</v>
      </c>
      <c r="B57" s="2">
        <v>127556.0</v>
      </c>
      <c r="C57" s="2" t="s">
        <v>5119</v>
      </c>
      <c r="D57" s="2" t="s">
        <v>4784</v>
      </c>
      <c r="E57" s="2">
        <v>1931.0</v>
      </c>
      <c r="F57" s="2" t="s">
        <v>5014</v>
      </c>
      <c r="G57" s="2" t="s">
        <v>5014</v>
      </c>
      <c r="H57" s="2" t="s">
        <v>4750</v>
      </c>
      <c r="I57" s="2" t="s">
        <v>4731</v>
      </c>
      <c r="J57" s="2" t="s">
        <v>4772</v>
      </c>
      <c r="K57" s="2">
        <v>2018.0</v>
      </c>
      <c r="L57" s="2" t="s">
        <v>5119</v>
      </c>
      <c r="M57" s="2" t="s">
        <v>4784</v>
      </c>
      <c r="N57" s="2" t="s">
        <v>5015</v>
      </c>
      <c r="O57" s="2" t="s">
        <v>5016</v>
      </c>
      <c r="P57" s="2">
        <v>20944.0</v>
      </c>
      <c r="Q57" s="2">
        <v>12317.0</v>
      </c>
      <c r="R57" s="2" t="s">
        <v>5119</v>
      </c>
      <c r="S57" s="2" t="s">
        <v>5120</v>
      </c>
      <c r="T57" s="2" t="s">
        <v>4785</v>
      </c>
      <c r="U57" s="2" t="s">
        <v>5121</v>
      </c>
      <c r="V57" s="2">
        <v>39.080643</v>
      </c>
      <c r="W57" s="2">
        <v>-108.553275</v>
      </c>
      <c r="X57" s="2">
        <v>24300.0</v>
      </c>
      <c r="Y57" s="2" t="s">
        <v>5122</v>
      </c>
      <c r="Z57" s="15">
        <f>IF(ISERROR(vlookup($R57, 'Freshmen Makeup'!$M$2:$X1000, 12, 0)), 0, vlookup($R57, 'Freshmen Makeup'!$M$2:$X1000, 12, 0))</f>
        <v>0</v>
      </c>
      <c r="AA57" s="15">
        <f>IF(ISERROR(vlookup($R57, 'Freshmen_5%'!$M$2:$Y1000, 12, 0)), 0, vlookup($R57, 'Freshmen_5%'!$M$2:$Y1000, 12, 0))</f>
        <v>0</v>
      </c>
      <c r="AB57" s="15">
        <f>IF(ISERROR(vlookup($R57, 'Freshmen_5%'!$M$2:$Y1000, 13, 0)), 0, vlookup($R57, 'Freshmen_5%'!$M$2:$Y1000, 13, 0))</f>
        <v>0</v>
      </c>
      <c r="AC57" s="15">
        <f>IF(ISERROR(vlookup($R57, 'Freshmen_5%'!$M$2:$Z1000, 14, 0)), 0, vlookup($R57, 'Freshmen_5%'!$M$2:$Z1000, 14, 0))</f>
        <v>0</v>
      </c>
    </row>
    <row r="58">
      <c r="A58" s="2">
        <v>56.0</v>
      </c>
      <c r="B58" s="2">
        <v>127741.0</v>
      </c>
      <c r="C58" s="2" t="s">
        <v>5123</v>
      </c>
      <c r="D58" s="2" t="s">
        <v>4784</v>
      </c>
      <c r="E58" s="2">
        <v>1939.0</v>
      </c>
      <c r="F58" s="2" t="s">
        <v>5014</v>
      </c>
      <c r="G58" s="2" t="s">
        <v>5014</v>
      </c>
      <c r="H58" s="2" t="s">
        <v>4744</v>
      </c>
      <c r="I58" s="2" t="s">
        <v>4741</v>
      </c>
      <c r="J58" s="2" t="s">
        <v>4736</v>
      </c>
      <c r="K58" s="2">
        <v>2018.0</v>
      </c>
      <c r="L58" s="2" t="s">
        <v>5123</v>
      </c>
      <c r="M58" s="2" t="s">
        <v>4784</v>
      </c>
      <c r="N58" s="2" t="s">
        <v>5015</v>
      </c>
      <c r="O58" s="2" t="s">
        <v>5016</v>
      </c>
      <c r="P58" s="2">
        <v>21786.0</v>
      </c>
      <c r="Q58" s="2">
        <v>11868.0</v>
      </c>
      <c r="R58" s="2" t="s">
        <v>5123</v>
      </c>
      <c r="S58" s="2" t="s">
        <v>5124</v>
      </c>
      <c r="T58" s="2" t="s">
        <v>4785</v>
      </c>
      <c r="U58" s="2">
        <v>80639.0</v>
      </c>
      <c r="V58" s="2">
        <v>40.410855</v>
      </c>
      <c r="W58" s="2">
        <v>-104.692777</v>
      </c>
      <c r="X58" s="2">
        <v>24540.0</v>
      </c>
      <c r="Y58" s="2" t="s">
        <v>5125</v>
      </c>
      <c r="Z58" s="15">
        <f>IF(ISERROR(vlookup($R58, 'Freshmen Makeup'!$M$2:$X1000, 12, 0)), 0, vlookup($R58, 'Freshmen Makeup'!$M$2:$X1000, 12, 0))</f>
        <v>0</v>
      </c>
      <c r="AA58" s="15">
        <f>IF(ISERROR(vlookup($R58, 'Freshmen_5%'!$M$2:$Y1000, 12, 0)), 0, vlookup($R58, 'Freshmen_5%'!$M$2:$Y1000, 12, 0))</f>
        <v>0</v>
      </c>
      <c r="AB58" s="15">
        <f>IF(ISERROR(vlookup($R58, 'Freshmen_5%'!$M$2:$Y1000, 13, 0)), 0, vlookup($R58, 'Freshmen_5%'!$M$2:$Y1000, 13, 0))</f>
        <v>0</v>
      </c>
      <c r="AC58" s="15">
        <f>IF(ISERROR(vlookup($R58, 'Freshmen_5%'!$M$2:$Z1000, 14, 0)), 0, vlookup($R58, 'Freshmen_5%'!$M$2:$Z1000, 14, 0))</f>
        <v>0</v>
      </c>
    </row>
    <row r="59">
      <c r="A59" s="2">
        <v>57.0</v>
      </c>
      <c r="B59" s="2">
        <v>128106.0</v>
      </c>
      <c r="C59" s="2" t="s">
        <v>5126</v>
      </c>
      <c r="D59" s="2" t="s">
        <v>4784</v>
      </c>
      <c r="E59" s="2">
        <v>668.0</v>
      </c>
      <c r="F59" s="2" t="s">
        <v>5014</v>
      </c>
      <c r="G59" s="2" t="s">
        <v>5014</v>
      </c>
      <c r="H59" s="2" t="s">
        <v>4750</v>
      </c>
      <c r="I59" s="2" t="s">
        <v>4731</v>
      </c>
      <c r="J59" s="2" t="s">
        <v>4772</v>
      </c>
      <c r="K59" s="2">
        <v>2018.0</v>
      </c>
      <c r="L59" s="2" t="s">
        <v>5126</v>
      </c>
      <c r="M59" s="2" t="s">
        <v>4784</v>
      </c>
      <c r="N59" s="2" t="s">
        <v>5015</v>
      </c>
      <c r="O59" s="2" t="s">
        <v>5016</v>
      </c>
      <c r="P59" s="2">
        <v>26329.0</v>
      </c>
      <c r="Q59" s="2">
        <v>15921.0</v>
      </c>
      <c r="R59" s="2" t="s">
        <v>5127</v>
      </c>
      <c r="S59" s="2" t="s">
        <v>5128</v>
      </c>
      <c r="T59" s="2" t="s">
        <v>4785</v>
      </c>
      <c r="U59" s="2" t="s">
        <v>5129</v>
      </c>
      <c r="V59" s="2">
        <v>38.30859</v>
      </c>
      <c r="W59" s="2">
        <v>-104.579033</v>
      </c>
      <c r="X59" s="2">
        <v>39380.0</v>
      </c>
      <c r="Y59" s="2" t="s">
        <v>5130</v>
      </c>
      <c r="Z59" s="15">
        <f>IF(ISERROR(vlookup($R59, 'Freshmen Makeup'!$M$2:$X1000, 12, 0)), 0, vlookup($R59, 'Freshmen Makeup'!$M$2:$X1000, 12, 0))</f>
        <v>0</v>
      </c>
      <c r="AA59" s="15">
        <f>IF(ISERROR(vlookup($R59, 'Freshmen_5%'!$M$2:$Y1000, 12, 0)), 0, vlookup($R59, 'Freshmen_5%'!$M$2:$Y1000, 12, 0))</f>
        <v>0</v>
      </c>
      <c r="AB59" s="15">
        <f>IF(ISERROR(vlookup($R59, 'Freshmen_5%'!$M$2:$Y1000, 13, 0)), 0, vlookup($R59, 'Freshmen_5%'!$M$2:$Y1000, 13, 0))</f>
        <v>0</v>
      </c>
      <c r="AC59" s="15">
        <f>IF(ISERROR(vlookup($R59, 'Freshmen_5%'!$M$2:$Z1000, 14, 0)), 0, vlookup($R59, 'Freshmen_5%'!$M$2:$Z1000, 14, 0))</f>
        <v>0</v>
      </c>
    </row>
    <row r="60">
      <c r="A60" s="2">
        <v>58.0</v>
      </c>
      <c r="B60" s="2">
        <v>128328.0</v>
      </c>
      <c r="C60" s="2" t="s">
        <v>5131</v>
      </c>
      <c r="D60" s="2" t="s">
        <v>4784</v>
      </c>
      <c r="E60" s="2">
        <v>1163.0</v>
      </c>
      <c r="F60" s="2" t="s">
        <v>5014</v>
      </c>
      <c r="G60" s="2" t="s">
        <v>5014</v>
      </c>
      <c r="H60" s="2" t="s">
        <v>4723</v>
      </c>
      <c r="I60" s="2" t="s">
        <v>4745</v>
      </c>
      <c r="J60" s="2" t="s">
        <v>4751</v>
      </c>
      <c r="R60" s="2" t="s">
        <v>5131</v>
      </c>
      <c r="S60" s="2" t="s">
        <v>5132</v>
      </c>
      <c r="T60" s="2" t="s">
        <v>4785</v>
      </c>
      <c r="U60" s="2" t="s">
        <v>5133</v>
      </c>
      <c r="V60" s="2">
        <v>39.010957</v>
      </c>
      <c r="W60" s="2">
        <v>-104.891358</v>
      </c>
      <c r="X60" s="2">
        <v>17820.0</v>
      </c>
      <c r="Y60" s="2" t="s">
        <v>5110</v>
      </c>
      <c r="Z60" s="15">
        <f>IF(ISERROR(vlookup($R60, 'Freshmen Makeup'!$M$2:$X1000, 12, 0)), 0, vlookup($R60, 'Freshmen Makeup'!$M$2:$X1000, 12, 0))</f>
        <v>0</v>
      </c>
      <c r="AA60" s="15">
        <f>IF(ISERROR(vlookup($R60, 'Freshmen_5%'!$M$2:$Y1000, 12, 0)), 0, vlookup($R60, 'Freshmen_5%'!$M$2:$Y1000, 12, 0))</f>
        <v>0</v>
      </c>
      <c r="AB60" s="15">
        <f>IF(ISERROR(vlookup($R60, 'Freshmen_5%'!$M$2:$Y1000, 13, 0)), 0, vlookup($R60, 'Freshmen_5%'!$M$2:$Y1000, 13, 0))</f>
        <v>0</v>
      </c>
      <c r="AC60" s="15">
        <f>IF(ISERROR(vlookup($R60, 'Freshmen_5%'!$M$2:$Z1000, 14, 0)), 0, vlookup($R60, 'Freshmen_5%'!$M$2:$Z1000, 14, 0))</f>
        <v>0</v>
      </c>
    </row>
    <row r="61">
      <c r="A61" s="2">
        <v>59.0</v>
      </c>
      <c r="B61" s="2">
        <v>128391.0</v>
      </c>
      <c r="C61" s="2" t="s">
        <v>5134</v>
      </c>
      <c r="D61" s="2" t="s">
        <v>4784</v>
      </c>
      <c r="E61" s="2">
        <v>501.0</v>
      </c>
      <c r="F61" s="2" t="s">
        <v>5014</v>
      </c>
      <c r="G61" s="2" t="s">
        <v>5014</v>
      </c>
      <c r="H61" s="2" t="s">
        <v>4723</v>
      </c>
      <c r="I61" s="2" t="s">
        <v>4741</v>
      </c>
      <c r="J61" s="2" t="s">
        <v>4725</v>
      </c>
      <c r="K61" s="2">
        <v>2018.0</v>
      </c>
      <c r="L61" s="2" t="s">
        <v>5134</v>
      </c>
      <c r="M61" s="2" t="s">
        <v>4784</v>
      </c>
      <c r="N61" s="2" t="s">
        <v>5015</v>
      </c>
      <c r="O61" s="2" t="s">
        <v>5016</v>
      </c>
      <c r="P61" s="2">
        <v>21586.0</v>
      </c>
      <c r="Q61" s="2">
        <v>11472.0</v>
      </c>
      <c r="R61" s="2" t="s">
        <v>5135</v>
      </c>
      <c r="S61" s="2" t="s">
        <v>5136</v>
      </c>
      <c r="T61" s="2" t="s">
        <v>4785</v>
      </c>
      <c r="U61" s="2">
        <v>81231.0</v>
      </c>
      <c r="V61" s="2">
        <v>38.549936</v>
      </c>
      <c r="W61" s="2">
        <v>-106.919132</v>
      </c>
      <c r="X61" s="2" t="s">
        <v>5103</v>
      </c>
      <c r="Y61" s="2" t="s">
        <v>5103</v>
      </c>
      <c r="Z61" s="15">
        <f>IF(ISERROR(vlookup($R61, 'Freshmen Makeup'!$M$2:$X1000, 12, 0)), 0, vlookup($R61, 'Freshmen Makeup'!$M$2:$X1000, 12, 0))</f>
        <v>0</v>
      </c>
      <c r="AA61" s="15">
        <f>IF(ISERROR(vlookup($R61, 'Freshmen_5%'!$M$2:$Y1000, 12, 0)), 0, vlookup($R61, 'Freshmen_5%'!$M$2:$Y1000, 12, 0))</f>
        <v>0</v>
      </c>
      <c r="AB61" s="15">
        <f>IF(ISERROR(vlookup($R61, 'Freshmen_5%'!$M$2:$Y1000, 13, 0)), 0, vlookup($R61, 'Freshmen_5%'!$M$2:$Y1000, 13, 0))</f>
        <v>0</v>
      </c>
      <c r="AC61" s="15">
        <f>IF(ISERROR(vlookup($R61, 'Freshmen_5%'!$M$2:$Z1000, 14, 0)), 0, vlookup($R61, 'Freshmen_5%'!$M$2:$Z1000, 14, 0))</f>
        <v>0</v>
      </c>
    </row>
    <row r="62">
      <c r="A62" s="2">
        <v>60.0</v>
      </c>
      <c r="B62" s="2">
        <v>131159.0</v>
      </c>
      <c r="C62" s="2" t="s">
        <v>4798</v>
      </c>
      <c r="D62" s="2" t="s">
        <v>4793</v>
      </c>
      <c r="E62" s="2">
        <v>1752.0</v>
      </c>
      <c r="F62" s="2" t="s">
        <v>5014</v>
      </c>
      <c r="G62" s="2" t="s">
        <v>5014</v>
      </c>
      <c r="H62" s="2" t="s">
        <v>4744</v>
      </c>
      <c r="I62" s="2" t="s">
        <v>4745</v>
      </c>
      <c r="J62" s="2" t="s">
        <v>4738</v>
      </c>
      <c r="K62" s="2">
        <v>2018.0</v>
      </c>
      <c r="L62" s="2" t="s">
        <v>4798</v>
      </c>
      <c r="M62" s="2" t="s">
        <v>4793</v>
      </c>
      <c r="N62" s="2" t="s">
        <v>5015</v>
      </c>
      <c r="O62" s="2" t="s">
        <v>5016</v>
      </c>
      <c r="P62" s="2">
        <v>48459.0</v>
      </c>
      <c r="Q62" s="2">
        <v>0.0</v>
      </c>
      <c r="R62" s="2" t="s">
        <v>4798</v>
      </c>
      <c r="S62" s="2" t="s">
        <v>4500</v>
      </c>
      <c r="T62" s="2" t="s">
        <v>4501</v>
      </c>
      <c r="U62" s="2" t="s">
        <v>5137</v>
      </c>
      <c r="V62" s="2">
        <v>38.936005</v>
      </c>
      <c r="W62" s="2">
        <v>-77.088875</v>
      </c>
      <c r="X62" s="2">
        <v>47900.0</v>
      </c>
      <c r="Y62" s="2" t="s">
        <v>105</v>
      </c>
      <c r="Z62" s="15">
        <f>IF(ISERROR(vlookup($R62, 'Freshmen Makeup'!$M$2:$X1000, 12, 0)), 0, vlookup($R62, 'Freshmen Makeup'!$M$2:$X1000, 12, 0))</f>
        <v>1</v>
      </c>
      <c r="AA62" s="15">
        <f>IF(ISERROR(vlookup($R62, 'Freshmen_5%'!$M$2:$Y1000, 12, 0)), 0, vlookup($R62, 'Freshmen_5%'!$M$2:$Y1000, 12, 0))</f>
        <v>1</v>
      </c>
      <c r="AB62" s="15">
        <f>IF(ISERROR(vlookup($R62, 'Freshmen_5%'!$M$2:$Y1000, 13, 0)), 0, vlookup($R62, 'Freshmen_5%'!$M$2:$Y1000, 13, 0))</f>
        <v>1</v>
      </c>
      <c r="AC62" s="15">
        <f>IF(ISERROR(vlookup($R62, 'Freshmen_5%'!$M$2:$Z1000, 14, 0)), 0, vlookup($R62, 'Freshmen_5%'!$M$2:$Z1000, 14, 0))</f>
        <v>1</v>
      </c>
    </row>
    <row r="63">
      <c r="A63" s="2">
        <v>61.0</v>
      </c>
      <c r="B63" s="2">
        <v>131283.0</v>
      </c>
      <c r="C63" s="2" t="s">
        <v>4796</v>
      </c>
      <c r="D63" s="2" t="s">
        <v>4793</v>
      </c>
      <c r="E63" s="2">
        <v>833.0</v>
      </c>
      <c r="F63" s="2" t="s">
        <v>5014</v>
      </c>
      <c r="G63" s="2" t="s">
        <v>5014</v>
      </c>
      <c r="H63" s="2" t="s">
        <v>4750</v>
      </c>
      <c r="I63" s="2" t="s">
        <v>4789</v>
      </c>
      <c r="J63" s="2" t="s">
        <v>4751</v>
      </c>
      <c r="K63" s="2">
        <v>2018.0</v>
      </c>
      <c r="L63" s="2" t="s">
        <v>4796</v>
      </c>
      <c r="M63" s="2" t="s">
        <v>4793</v>
      </c>
      <c r="N63" s="2" t="s">
        <v>5015</v>
      </c>
      <c r="O63" s="2" t="s">
        <v>5016</v>
      </c>
      <c r="P63" s="2">
        <v>45804.0</v>
      </c>
      <c r="Q63" s="2">
        <v>0.0</v>
      </c>
      <c r="R63" s="2" t="s">
        <v>4797</v>
      </c>
      <c r="S63" s="2" t="s">
        <v>4500</v>
      </c>
      <c r="T63" s="2" t="s">
        <v>4501</v>
      </c>
      <c r="U63" s="2">
        <v>20064.0</v>
      </c>
      <c r="V63" s="2">
        <v>38.933651</v>
      </c>
      <c r="W63" s="2">
        <v>-76.997909</v>
      </c>
      <c r="X63" s="2">
        <v>47900.0</v>
      </c>
      <c r="Y63" s="2" t="s">
        <v>105</v>
      </c>
      <c r="Z63" s="15">
        <f>IF(ISERROR(vlookup($R63, 'Freshmen Makeup'!$M$2:$X1000, 12, 0)), 0, vlookup($R63, 'Freshmen Makeup'!$M$2:$X1000, 12, 0))</f>
        <v>1</v>
      </c>
      <c r="AA63" s="15">
        <f>IF(ISERROR(vlookup($R63, 'Freshmen_5%'!$M$2:$Y1000, 12, 0)), 0, vlookup($R63, 'Freshmen_5%'!$M$2:$Y1000, 12, 0))</f>
        <v>1</v>
      </c>
      <c r="AB63" s="15">
        <f>IF(ISERROR(vlookup($R63, 'Freshmen_5%'!$M$2:$Y1000, 13, 0)), 0, vlookup($R63, 'Freshmen_5%'!$M$2:$Y1000, 13, 0))</f>
        <v>1</v>
      </c>
      <c r="AC63" s="15">
        <f>IF(ISERROR(vlookup($R63, 'Freshmen_5%'!$M$2:$Z1000, 14, 0)), 0, vlookup($R63, 'Freshmen_5%'!$M$2:$Z1000, 14, 0))</f>
        <v>1</v>
      </c>
    </row>
    <row r="64">
      <c r="A64" s="2">
        <v>62.0</v>
      </c>
      <c r="B64" s="2">
        <v>131450.0</v>
      </c>
      <c r="C64" s="2" t="s">
        <v>4800</v>
      </c>
      <c r="D64" s="2" t="s">
        <v>4793</v>
      </c>
      <c r="E64" s="2">
        <v>201.0</v>
      </c>
      <c r="F64" s="2" t="s">
        <v>5014</v>
      </c>
      <c r="G64" s="2" t="s">
        <v>5014</v>
      </c>
      <c r="H64" s="2" t="s">
        <v>4723</v>
      </c>
      <c r="I64" s="2" t="s">
        <v>4731</v>
      </c>
      <c r="J64" s="2" t="s">
        <v>4725</v>
      </c>
      <c r="K64" s="2">
        <v>2018.0</v>
      </c>
      <c r="L64" s="2" t="s">
        <v>4800</v>
      </c>
      <c r="M64" s="2" t="s">
        <v>4793</v>
      </c>
      <c r="N64" s="2" t="s">
        <v>5015</v>
      </c>
      <c r="O64" s="2" t="s">
        <v>5016</v>
      </c>
      <c r="P64" s="2">
        <v>17038.0</v>
      </c>
      <c r="Q64" s="2">
        <v>0.0</v>
      </c>
      <c r="R64" s="2" t="s">
        <v>4800</v>
      </c>
      <c r="S64" s="2" t="s">
        <v>4500</v>
      </c>
      <c r="T64" s="2" t="s">
        <v>4501</v>
      </c>
      <c r="U64" s="2" t="s">
        <v>5138</v>
      </c>
      <c r="V64" s="2">
        <v>38.907371</v>
      </c>
      <c r="W64" s="2">
        <v>-76.993675</v>
      </c>
      <c r="X64" s="2">
        <v>47900.0</v>
      </c>
      <c r="Y64" s="2" t="s">
        <v>105</v>
      </c>
      <c r="Z64" s="15">
        <f>IF(ISERROR(vlookup($R64, 'Freshmen Makeup'!$M$2:$X1000, 12, 0)), 0, vlookup($R64, 'Freshmen Makeup'!$M$2:$X1000, 12, 0))</f>
        <v>1</v>
      </c>
      <c r="AA64" s="15">
        <f>IF(ISERROR(vlookup($R64, 'Freshmen_5%'!$M$2:$Y1000, 12, 0)), 0, vlookup($R64, 'Freshmen_5%'!$M$2:$Y1000, 12, 0))</f>
        <v>0</v>
      </c>
      <c r="AB64" s="15">
        <f>IF(ISERROR(vlookup($R64, 'Freshmen_5%'!$M$2:$Y1000, 13, 0)), 0, vlookup($R64, 'Freshmen_5%'!$M$2:$Y1000, 13, 0))</f>
        <v>0</v>
      </c>
      <c r="AC64" s="15">
        <f>IF(ISERROR(vlookup($R64, 'Freshmen_5%'!$M$2:$Z1000, 14, 0)), 0, vlookup($R64, 'Freshmen_5%'!$M$2:$Z1000, 14, 0))</f>
        <v>0</v>
      </c>
    </row>
    <row r="65">
      <c r="A65" s="2">
        <v>63.0</v>
      </c>
      <c r="B65" s="2">
        <v>131469.0</v>
      </c>
      <c r="C65" s="2" t="s">
        <v>4795</v>
      </c>
      <c r="D65" s="2" t="s">
        <v>4793</v>
      </c>
      <c r="E65" s="2">
        <v>2838.0</v>
      </c>
      <c r="F65" s="2" t="s">
        <v>5014</v>
      </c>
      <c r="G65" s="2" t="s">
        <v>5014</v>
      </c>
      <c r="H65" s="2" t="s">
        <v>4734</v>
      </c>
      <c r="I65" s="2" t="s">
        <v>4735</v>
      </c>
      <c r="J65" s="2" t="s">
        <v>4738</v>
      </c>
      <c r="K65" s="2">
        <v>2018.0</v>
      </c>
      <c r="L65" s="2" t="s">
        <v>4795</v>
      </c>
      <c r="M65" s="2" t="s">
        <v>4793</v>
      </c>
      <c r="N65" s="2" t="s">
        <v>5015</v>
      </c>
      <c r="O65" s="2" t="s">
        <v>5016</v>
      </c>
      <c r="P65" s="2">
        <v>52969.0</v>
      </c>
      <c r="Q65" s="2">
        <v>0.0</v>
      </c>
      <c r="R65" s="2" t="s">
        <v>4795</v>
      </c>
      <c r="S65" s="2" t="s">
        <v>4500</v>
      </c>
      <c r="T65" s="2" t="s">
        <v>4501</v>
      </c>
      <c r="U65" s="2">
        <v>20052.0</v>
      </c>
      <c r="V65" s="2">
        <v>38.89923</v>
      </c>
      <c r="W65" s="2">
        <v>-77.048363</v>
      </c>
      <c r="X65" s="2">
        <v>47900.0</v>
      </c>
      <c r="Y65" s="2" t="s">
        <v>105</v>
      </c>
      <c r="Z65" s="15">
        <f>IF(ISERROR(vlookup($R65, 'Freshmen Makeup'!$M$2:$X1000, 12, 0)), 0, vlookup($R65, 'Freshmen Makeup'!$M$2:$X1000, 12, 0))</f>
        <v>1</v>
      </c>
      <c r="AA65" s="15">
        <f>IF(ISERROR(vlookup($R65, 'Freshmen_5%'!$M$2:$Y1000, 12, 0)), 0, vlookup($R65, 'Freshmen_5%'!$M$2:$Y1000, 12, 0))</f>
        <v>1</v>
      </c>
      <c r="AB65" s="15">
        <f>IF(ISERROR(vlookup($R65, 'Freshmen_5%'!$M$2:$Y1000, 13, 0)), 0, vlookup($R65, 'Freshmen_5%'!$M$2:$Y1000, 13, 0))</f>
        <v>1</v>
      </c>
      <c r="AC65" s="15">
        <f>IF(ISERROR(vlookup($R65, 'Freshmen_5%'!$M$2:$Z1000, 14, 0)), 0, vlookup($R65, 'Freshmen_5%'!$M$2:$Z1000, 14, 0))</f>
        <v>1</v>
      </c>
    </row>
    <row r="66">
      <c r="A66" s="2">
        <v>64.0</v>
      </c>
      <c r="B66" s="2">
        <v>131496.0</v>
      </c>
      <c r="C66" s="2" t="s">
        <v>4792</v>
      </c>
      <c r="D66" s="2" t="s">
        <v>4793</v>
      </c>
      <c r="E66" s="2">
        <v>1618.0</v>
      </c>
      <c r="F66" s="2" t="s">
        <v>5014</v>
      </c>
      <c r="G66" s="2" t="s">
        <v>5014</v>
      </c>
      <c r="H66" s="2" t="s">
        <v>4744</v>
      </c>
      <c r="I66" s="2" t="s">
        <v>4745</v>
      </c>
      <c r="J66" s="2" t="s">
        <v>4738</v>
      </c>
      <c r="K66" s="2">
        <v>2018.0</v>
      </c>
      <c r="L66" s="2" t="s">
        <v>4792</v>
      </c>
      <c r="M66" s="2" t="s">
        <v>4793</v>
      </c>
      <c r="N66" s="2" t="s">
        <v>5015</v>
      </c>
      <c r="O66" s="2" t="s">
        <v>5016</v>
      </c>
      <c r="P66" s="2">
        <v>54104.0</v>
      </c>
      <c r="Q66" s="2">
        <v>0.0</v>
      </c>
      <c r="R66" s="2" t="s">
        <v>4792</v>
      </c>
      <c r="S66" s="2" t="s">
        <v>4500</v>
      </c>
      <c r="T66" s="2" t="s">
        <v>4501</v>
      </c>
      <c r="U66" s="2" t="s">
        <v>5139</v>
      </c>
      <c r="V66" s="2">
        <v>38.908809</v>
      </c>
      <c r="W66" s="2">
        <v>-77.073463</v>
      </c>
      <c r="X66" s="2">
        <v>47900.0</v>
      </c>
      <c r="Y66" s="2" t="s">
        <v>105</v>
      </c>
      <c r="Z66" s="15">
        <f>IF(ISERROR(vlookup($R66, 'Freshmen Makeup'!$M$2:$X1000, 12, 0)), 0, vlookup($R66, 'Freshmen Makeup'!$M$2:$X1000, 12, 0))</f>
        <v>1</v>
      </c>
      <c r="AA66" s="15">
        <f>IF(ISERROR(vlookup($R66, 'Freshmen_5%'!$M$2:$Y1000, 12, 0)), 0, vlookup($R66, 'Freshmen_5%'!$M$2:$Y1000, 12, 0))</f>
        <v>1</v>
      </c>
      <c r="AB66" s="15">
        <f>IF(ISERROR(vlookup($R66, 'Freshmen_5%'!$M$2:$Y1000, 13, 0)), 0, vlookup($R66, 'Freshmen_5%'!$M$2:$Y1000, 13, 0))</f>
        <v>1</v>
      </c>
      <c r="AC66" s="15">
        <f>IF(ISERROR(vlookup($R66, 'Freshmen_5%'!$M$2:$Z1000, 14, 0)), 0, vlookup($R66, 'Freshmen_5%'!$M$2:$Z1000, 14, 0))</f>
        <v>1</v>
      </c>
    </row>
    <row r="67">
      <c r="A67" s="2">
        <v>65.0</v>
      </c>
      <c r="B67" s="2">
        <v>131520.0</v>
      </c>
      <c r="C67" s="2" t="s">
        <v>4799</v>
      </c>
      <c r="D67" s="2" t="s">
        <v>4793</v>
      </c>
      <c r="E67" s="2">
        <v>1498.0</v>
      </c>
      <c r="F67" s="2" t="s">
        <v>5140</v>
      </c>
      <c r="G67" s="2" t="s">
        <v>5014</v>
      </c>
      <c r="H67" s="2" t="s">
        <v>4750</v>
      </c>
      <c r="I67" s="2" t="s">
        <v>4745</v>
      </c>
      <c r="J67" s="2" t="s">
        <v>4751</v>
      </c>
      <c r="K67" s="2">
        <v>2018.0</v>
      </c>
      <c r="L67" s="2" t="s">
        <v>4799</v>
      </c>
      <c r="M67" s="2" t="s">
        <v>4793</v>
      </c>
      <c r="N67" s="2" t="s">
        <v>5015</v>
      </c>
      <c r="O67" s="2" t="s">
        <v>5016</v>
      </c>
      <c r="P67" s="2">
        <v>26756.0</v>
      </c>
      <c r="Q67" s="2">
        <v>0.0</v>
      </c>
      <c r="R67" s="2" t="s">
        <v>4799</v>
      </c>
      <c r="S67" s="2" t="s">
        <v>4500</v>
      </c>
      <c r="T67" s="2" t="s">
        <v>4501</v>
      </c>
      <c r="U67" s="2">
        <v>20059.0</v>
      </c>
      <c r="V67" s="2">
        <v>38.922392</v>
      </c>
      <c r="W67" s="2">
        <v>-77.018966</v>
      </c>
      <c r="X67" s="2">
        <v>47900.0</v>
      </c>
      <c r="Y67" s="2" t="s">
        <v>105</v>
      </c>
      <c r="Z67" s="15">
        <f>IF(ISERROR(vlookup($R67, 'Freshmen Makeup'!$M$2:$X1000, 12, 0)), 0, vlookup($R67, 'Freshmen Makeup'!$M$2:$X1000, 12, 0))</f>
        <v>1</v>
      </c>
      <c r="AA67" s="15">
        <f>IF(ISERROR(vlookup($R67, 'Freshmen_5%'!$M$2:$Y1000, 12, 0)), 0, vlookup($R67, 'Freshmen_5%'!$M$2:$Y1000, 12, 0))</f>
        <v>0</v>
      </c>
      <c r="AB67" s="15">
        <f>IF(ISERROR(vlookup($R67, 'Freshmen_5%'!$M$2:$Y1000, 13, 0)), 0, vlookup($R67, 'Freshmen_5%'!$M$2:$Y1000, 13, 0))</f>
        <v>0</v>
      </c>
      <c r="AC67" s="15">
        <f>IF(ISERROR(vlookup($R67, 'Freshmen_5%'!$M$2:$Z1000, 14, 0)), 0, vlookup($R67, 'Freshmen_5%'!$M$2:$Z1000, 14, 0))</f>
        <v>0</v>
      </c>
    </row>
    <row r="68">
      <c r="A68" s="2">
        <v>66.0</v>
      </c>
      <c r="B68" s="2">
        <v>132471.0</v>
      </c>
      <c r="C68" s="2" t="s">
        <v>5141</v>
      </c>
      <c r="D68" s="2" t="s">
        <v>5142</v>
      </c>
      <c r="E68" s="2">
        <v>639.0</v>
      </c>
      <c r="F68" s="2" t="s">
        <v>5014</v>
      </c>
      <c r="G68" s="2" t="s">
        <v>5014</v>
      </c>
      <c r="H68" s="2" t="s">
        <v>4750</v>
      </c>
      <c r="I68" s="2" t="s">
        <v>4731</v>
      </c>
      <c r="J68" s="2" t="s">
        <v>4772</v>
      </c>
      <c r="K68" s="2">
        <v>2018.0</v>
      </c>
      <c r="L68" s="2" t="s">
        <v>5141</v>
      </c>
      <c r="M68" s="2" t="s">
        <v>5142</v>
      </c>
      <c r="N68" s="2" t="s">
        <v>5015</v>
      </c>
      <c r="O68" s="2" t="s">
        <v>5016</v>
      </c>
      <c r="P68" s="2">
        <v>30014.0</v>
      </c>
      <c r="Q68" s="2">
        <v>0.0</v>
      </c>
      <c r="R68" s="2" t="s">
        <v>5141</v>
      </c>
      <c r="S68" s="2" t="s">
        <v>4536</v>
      </c>
      <c r="T68" s="2" t="s">
        <v>5143</v>
      </c>
      <c r="U68" s="2" t="s">
        <v>5144</v>
      </c>
      <c r="V68" s="2">
        <v>25.878908</v>
      </c>
      <c r="W68" s="2">
        <v>-80.198925</v>
      </c>
      <c r="X68" s="2">
        <v>33100.0</v>
      </c>
      <c r="Y68" s="2" t="s">
        <v>5145</v>
      </c>
      <c r="Z68" s="15">
        <f>IF(ISERROR(vlookup($R68, 'Freshmen Makeup'!$M$2:$X1000, 12, 0)), 0, vlookup($R68, 'Freshmen Makeup'!$M$2:$X1000, 12, 0))</f>
        <v>0</v>
      </c>
      <c r="AA68" s="15">
        <f>IF(ISERROR(vlookup($R68, 'Freshmen_5%'!$M$2:$Y1000, 12, 0)), 0, vlookup($R68, 'Freshmen_5%'!$M$2:$Y1000, 12, 0))</f>
        <v>0</v>
      </c>
      <c r="AB68" s="15">
        <f>IF(ISERROR(vlookup($R68, 'Freshmen_5%'!$M$2:$Y1000, 13, 0)), 0, vlookup($R68, 'Freshmen_5%'!$M$2:$Y1000, 13, 0))</f>
        <v>0</v>
      </c>
      <c r="AC68" s="15">
        <f>IF(ISERROR(vlookup($R68, 'Freshmen_5%'!$M$2:$Z1000, 14, 0)), 0, vlookup($R68, 'Freshmen_5%'!$M$2:$Z1000, 14, 0))</f>
        <v>0</v>
      </c>
    </row>
    <row r="69">
      <c r="A69" s="2">
        <v>67.0</v>
      </c>
      <c r="B69" s="2">
        <v>132602.0</v>
      </c>
      <c r="C69" s="2" t="s">
        <v>5146</v>
      </c>
      <c r="D69" s="2" t="s">
        <v>5142</v>
      </c>
      <c r="F69" s="2" t="s">
        <v>5140</v>
      </c>
      <c r="G69" s="2" t="s">
        <v>5014</v>
      </c>
      <c r="H69" s="2" t="s">
        <v>4723</v>
      </c>
      <c r="I69" s="2" t="s">
        <v>4789</v>
      </c>
      <c r="J69" s="2" t="s">
        <v>4751</v>
      </c>
      <c r="K69" s="2">
        <v>2018.0</v>
      </c>
      <c r="L69" s="2" t="s">
        <v>5146</v>
      </c>
      <c r="M69" s="2" t="s">
        <v>5142</v>
      </c>
      <c r="N69" s="2" t="s">
        <v>5015</v>
      </c>
      <c r="O69" s="2" t="s">
        <v>5016</v>
      </c>
      <c r="P69" s="2">
        <v>14814.0</v>
      </c>
      <c r="Q69" s="2">
        <v>0.0</v>
      </c>
      <c r="R69" s="2" t="s">
        <v>5146</v>
      </c>
      <c r="S69" s="2" t="s">
        <v>5147</v>
      </c>
      <c r="T69" s="2" t="s">
        <v>5143</v>
      </c>
      <c r="U69" s="2" t="s">
        <v>5148</v>
      </c>
      <c r="V69" s="2">
        <v>29.207195</v>
      </c>
      <c r="W69" s="2">
        <v>-81.032946</v>
      </c>
      <c r="X69" s="2">
        <v>19660.0</v>
      </c>
      <c r="Y69" s="2" t="s">
        <v>5149</v>
      </c>
      <c r="Z69" s="15">
        <f>IF(ISERROR(vlookup($R69, 'Freshmen Makeup'!$M$2:$X1000, 12, 0)), 0, vlookup($R69, 'Freshmen Makeup'!$M$2:$X1000, 12, 0))</f>
        <v>0</v>
      </c>
      <c r="AA69" s="15">
        <f>IF(ISERROR(vlookup($R69, 'Freshmen_5%'!$M$2:$Y1000, 12, 0)), 0, vlookup($R69, 'Freshmen_5%'!$M$2:$Y1000, 12, 0))</f>
        <v>0</v>
      </c>
      <c r="AB69" s="15">
        <f>IF(ISERROR(vlookup($R69, 'Freshmen_5%'!$M$2:$Y1000, 13, 0)), 0, vlookup($R69, 'Freshmen_5%'!$M$2:$Y1000, 13, 0))</f>
        <v>0</v>
      </c>
      <c r="AC69" s="15">
        <f>IF(ISERROR(vlookup($R69, 'Freshmen_5%'!$M$2:$Z1000, 14, 0)), 0, vlookup($R69, 'Freshmen_5%'!$M$2:$Z1000, 14, 0))</f>
        <v>0</v>
      </c>
    </row>
    <row r="70">
      <c r="A70" s="2">
        <v>68.0</v>
      </c>
      <c r="B70" s="2">
        <v>132657.0</v>
      </c>
      <c r="C70" s="2" t="s">
        <v>5150</v>
      </c>
      <c r="D70" s="2" t="s">
        <v>5142</v>
      </c>
      <c r="E70" s="2">
        <v>630.0</v>
      </c>
      <c r="F70" s="2" t="s">
        <v>5014</v>
      </c>
      <c r="G70" s="2" t="s">
        <v>5014</v>
      </c>
      <c r="H70" s="2" t="s">
        <v>4723</v>
      </c>
      <c r="I70" s="2" t="s">
        <v>4731</v>
      </c>
      <c r="J70" s="2" t="s">
        <v>4725</v>
      </c>
      <c r="K70" s="2">
        <v>2018.0</v>
      </c>
      <c r="L70" s="2" t="s">
        <v>5150</v>
      </c>
      <c r="M70" s="2" t="s">
        <v>5142</v>
      </c>
      <c r="N70" s="2" t="s">
        <v>5015</v>
      </c>
      <c r="O70" s="2" t="s">
        <v>5016</v>
      </c>
      <c r="P70" s="2">
        <v>38210.0</v>
      </c>
      <c r="Q70" s="2">
        <v>0.0</v>
      </c>
      <c r="R70" s="2" t="s">
        <v>5150</v>
      </c>
      <c r="S70" s="2" t="s">
        <v>5151</v>
      </c>
      <c r="T70" s="2" t="s">
        <v>5143</v>
      </c>
      <c r="U70" s="2" t="s">
        <v>5152</v>
      </c>
      <c r="V70" s="2">
        <v>26.385985</v>
      </c>
      <c r="W70" s="2">
        <v>-80.122806</v>
      </c>
      <c r="X70" s="2">
        <v>33100.0</v>
      </c>
      <c r="Y70" s="2" t="s">
        <v>5145</v>
      </c>
      <c r="Z70" s="15">
        <f>IF(ISERROR(vlookup($R70, 'Freshmen Makeup'!$M$2:$X1000, 12, 0)), 0, vlookup($R70, 'Freshmen Makeup'!$M$2:$X1000, 12, 0))</f>
        <v>0</v>
      </c>
      <c r="AA70" s="15">
        <f>IF(ISERROR(vlookup($R70, 'Freshmen_5%'!$M$2:$Y1000, 12, 0)), 0, vlookup($R70, 'Freshmen_5%'!$M$2:$Y1000, 12, 0))</f>
        <v>0</v>
      </c>
      <c r="AB70" s="15">
        <f>IF(ISERROR(vlookup($R70, 'Freshmen_5%'!$M$2:$Y1000, 13, 0)), 0, vlookup($R70, 'Freshmen_5%'!$M$2:$Y1000, 13, 0))</f>
        <v>0</v>
      </c>
      <c r="AC70" s="15">
        <f>IF(ISERROR(vlookup($R70, 'Freshmen_5%'!$M$2:$Z1000, 14, 0)), 0, vlookup($R70, 'Freshmen_5%'!$M$2:$Z1000, 14, 0))</f>
        <v>0</v>
      </c>
    </row>
    <row r="71">
      <c r="A71" s="2">
        <v>69.0</v>
      </c>
      <c r="B71" s="2">
        <v>133492.0</v>
      </c>
      <c r="C71" s="2" t="s">
        <v>5153</v>
      </c>
      <c r="D71" s="2" t="s">
        <v>5142</v>
      </c>
      <c r="E71" s="2">
        <v>580.0</v>
      </c>
      <c r="F71" s="2" t="s">
        <v>5014</v>
      </c>
      <c r="G71" s="2" t="s">
        <v>5014</v>
      </c>
      <c r="H71" s="2" t="s">
        <v>4723</v>
      </c>
      <c r="I71" s="2" t="s">
        <v>4745</v>
      </c>
      <c r="J71" s="2" t="s">
        <v>4725</v>
      </c>
      <c r="K71" s="2">
        <v>2018.0</v>
      </c>
      <c r="L71" s="2" t="s">
        <v>5153</v>
      </c>
      <c r="M71" s="2" t="s">
        <v>5142</v>
      </c>
      <c r="N71" s="2" t="s">
        <v>5015</v>
      </c>
      <c r="O71" s="2" t="s">
        <v>5016</v>
      </c>
      <c r="P71" s="2">
        <v>44540.0</v>
      </c>
      <c r="Q71" s="2">
        <v>0.0</v>
      </c>
      <c r="R71" s="2" t="s">
        <v>5153</v>
      </c>
      <c r="S71" s="2" t="s">
        <v>5154</v>
      </c>
      <c r="T71" s="2" t="s">
        <v>5143</v>
      </c>
      <c r="U71" s="2" t="s">
        <v>5155</v>
      </c>
      <c r="V71" s="2">
        <v>27.715798</v>
      </c>
      <c r="W71" s="2">
        <v>-82.687043</v>
      </c>
      <c r="X71" s="2">
        <v>45300.0</v>
      </c>
      <c r="Y71" s="2" t="s">
        <v>126</v>
      </c>
      <c r="Z71" s="15">
        <f>IF(ISERROR(vlookup($R71, 'Freshmen Makeup'!$M$2:$X1000, 12, 0)), 0, vlookup($R71, 'Freshmen Makeup'!$M$2:$X1000, 12, 0))</f>
        <v>0</v>
      </c>
      <c r="AA71" s="15">
        <f>IF(ISERROR(vlookup($R71, 'Freshmen_5%'!$M$2:$Y1000, 12, 0)), 0, vlookup($R71, 'Freshmen_5%'!$M$2:$Y1000, 12, 0))</f>
        <v>0</v>
      </c>
      <c r="AB71" s="15">
        <f>IF(ISERROR(vlookup($R71, 'Freshmen_5%'!$M$2:$Y1000, 13, 0)), 0, vlookup($R71, 'Freshmen_5%'!$M$2:$Y1000, 13, 0))</f>
        <v>0</v>
      </c>
      <c r="AC71" s="15">
        <f>IF(ISERROR(vlookup($R71, 'Freshmen_5%'!$M$2:$Z1000, 14, 0)), 0, vlookup($R71, 'Freshmen_5%'!$M$2:$Z1000, 14, 0))</f>
        <v>0</v>
      </c>
    </row>
    <row r="72">
      <c r="A72" s="2">
        <v>70.0</v>
      </c>
      <c r="B72" s="2">
        <v>133526.0</v>
      </c>
      <c r="C72" s="2" t="s">
        <v>5156</v>
      </c>
      <c r="D72" s="2" t="s">
        <v>5142</v>
      </c>
      <c r="E72" s="2">
        <v>331.0</v>
      </c>
      <c r="F72" s="2" t="s">
        <v>5140</v>
      </c>
      <c r="G72" s="2" t="s">
        <v>5014</v>
      </c>
      <c r="H72" s="2" t="s">
        <v>4723</v>
      </c>
      <c r="I72" s="2" t="s">
        <v>4789</v>
      </c>
      <c r="J72" s="2" t="s">
        <v>4725</v>
      </c>
      <c r="K72" s="2">
        <v>2018.0</v>
      </c>
      <c r="L72" s="2" t="s">
        <v>5156</v>
      </c>
      <c r="M72" s="2" t="s">
        <v>5142</v>
      </c>
      <c r="N72" s="2" t="s">
        <v>5015</v>
      </c>
      <c r="O72" s="2" t="s">
        <v>5016</v>
      </c>
      <c r="P72" s="2">
        <v>13525.0</v>
      </c>
      <c r="Q72" s="2">
        <v>0.0</v>
      </c>
      <c r="R72" s="2" t="s">
        <v>5156</v>
      </c>
      <c r="S72" s="2" t="s">
        <v>5157</v>
      </c>
      <c r="T72" s="2" t="s">
        <v>5143</v>
      </c>
      <c r="U72" s="2">
        <v>32209.0</v>
      </c>
      <c r="V72" s="2">
        <v>30.34479</v>
      </c>
      <c r="W72" s="2">
        <v>-81.684879</v>
      </c>
      <c r="X72" s="2">
        <v>27260.0</v>
      </c>
      <c r="Y72" s="2" t="s">
        <v>123</v>
      </c>
      <c r="Z72" s="15">
        <f>IF(ISERROR(vlookup($R72, 'Freshmen Makeup'!$M$2:$X1000, 12, 0)), 0, vlookup($R72, 'Freshmen Makeup'!$M$2:$X1000, 12, 0))</f>
        <v>0</v>
      </c>
      <c r="AA72" s="15">
        <f>IF(ISERROR(vlookup($R72, 'Freshmen_5%'!$M$2:$Y1000, 12, 0)), 0, vlookup($R72, 'Freshmen_5%'!$M$2:$Y1000, 12, 0))</f>
        <v>0</v>
      </c>
      <c r="AB72" s="15">
        <f>IF(ISERROR(vlookup($R72, 'Freshmen_5%'!$M$2:$Y1000, 13, 0)), 0, vlookup($R72, 'Freshmen_5%'!$M$2:$Y1000, 13, 0))</f>
        <v>0</v>
      </c>
      <c r="AC72" s="15">
        <f>IF(ISERROR(vlookup($R72, 'Freshmen_5%'!$M$2:$Z1000, 14, 0)), 0, vlookup($R72, 'Freshmen_5%'!$M$2:$Z1000, 14, 0))</f>
        <v>0</v>
      </c>
    </row>
    <row r="73">
      <c r="A73" s="2">
        <v>71.0</v>
      </c>
      <c r="B73" s="2">
        <v>133553.0</v>
      </c>
      <c r="C73" s="2" t="s">
        <v>5158</v>
      </c>
      <c r="D73" s="2" t="s">
        <v>5142</v>
      </c>
      <c r="E73" s="2">
        <v>1409.0</v>
      </c>
      <c r="F73" s="2" t="s">
        <v>5014</v>
      </c>
      <c r="G73" s="2" t="s">
        <v>5014</v>
      </c>
      <c r="H73" s="2" t="s">
        <v>4750</v>
      </c>
      <c r="I73" s="2" t="s">
        <v>4745</v>
      </c>
      <c r="J73" s="2" t="s">
        <v>4772</v>
      </c>
      <c r="K73" s="2">
        <v>2018.0</v>
      </c>
      <c r="L73" s="2" t="s">
        <v>5158</v>
      </c>
      <c r="M73" s="2" t="s">
        <v>5142</v>
      </c>
      <c r="N73" s="2" t="s">
        <v>5015</v>
      </c>
      <c r="O73" s="2" t="s">
        <v>5016</v>
      </c>
      <c r="P73" s="2">
        <v>35814.0</v>
      </c>
      <c r="Q73" s="2">
        <v>0.0</v>
      </c>
      <c r="R73" s="2" t="s">
        <v>5158</v>
      </c>
      <c r="S73" s="2" t="s">
        <v>5147</v>
      </c>
      <c r="T73" s="2" t="s">
        <v>5143</v>
      </c>
      <c r="U73" s="2" t="s">
        <v>5159</v>
      </c>
      <c r="V73" s="2">
        <v>29.189903</v>
      </c>
      <c r="W73" s="2">
        <v>-81.048367</v>
      </c>
      <c r="X73" s="2">
        <v>19660.0</v>
      </c>
      <c r="Y73" s="2" t="s">
        <v>5149</v>
      </c>
      <c r="Z73" s="15">
        <f>IF(ISERROR(vlookup($R73, 'Freshmen Makeup'!$M$2:$X1000, 12, 0)), 0, vlookup($R73, 'Freshmen Makeup'!$M$2:$X1000, 12, 0))</f>
        <v>0</v>
      </c>
      <c r="AA73" s="15">
        <f>IF(ISERROR(vlookup($R73, 'Freshmen_5%'!$M$2:$Y1000, 12, 0)), 0, vlookup($R73, 'Freshmen_5%'!$M$2:$Y1000, 12, 0))</f>
        <v>0</v>
      </c>
      <c r="AB73" s="15">
        <f>IF(ISERROR(vlookup($R73, 'Freshmen_5%'!$M$2:$Y1000, 13, 0)), 0, vlookup($R73, 'Freshmen_5%'!$M$2:$Y1000, 13, 0))</f>
        <v>0</v>
      </c>
      <c r="AC73" s="15">
        <f>IF(ISERROR(vlookup($R73, 'Freshmen_5%'!$M$2:$Z1000, 14, 0)), 0, vlookup($R73, 'Freshmen_5%'!$M$2:$Z1000, 14, 0))</f>
        <v>0</v>
      </c>
    </row>
    <row r="74">
      <c r="A74" s="2">
        <v>72.0</v>
      </c>
      <c r="B74" s="2">
        <v>133650.0</v>
      </c>
      <c r="C74" s="2" t="s">
        <v>5160</v>
      </c>
      <c r="D74" s="2" t="s">
        <v>5142</v>
      </c>
      <c r="E74" s="2">
        <v>1325.0</v>
      </c>
      <c r="F74" s="2" t="s">
        <v>5140</v>
      </c>
      <c r="G74" s="2" t="s">
        <v>5014</v>
      </c>
      <c r="H74" s="2" t="s">
        <v>4744</v>
      </c>
      <c r="I74" s="2" t="s">
        <v>4741</v>
      </c>
      <c r="J74" s="2" t="s">
        <v>4772</v>
      </c>
      <c r="K74" s="2">
        <v>2018.0</v>
      </c>
      <c r="L74" s="2" t="s">
        <v>5160</v>
      </c>
      <c r="M74" s="2" t="s">
        <v>5142</v>
      </c>
      <c r="N74" s="2" t="s">
        <v>5015</v>
      </c>
      <c r="O74" s="2" t="s">
        <v>5016</v>
      </c>
      <c r="P74" s="2">
        <v>17725.0</v>
      </c>
      <c r="Q74" s="2">
        <v>11940.0</v>
      </c>
      <c r="R74" s="2" t="s">
        <v>5160</v>
      </c>
      <c r="S74" s="2" t="s">
        <v>5161</v>
      </c>
      <c r="T74" s="2" t="s">
        <v>5143</v>
      </c>
      <c r="U74" s="2">
        <v>32307.0</v>
      </c>
      <c r="V74" s="2">
        <v>30.428504</v>
      </c>
      <c r="W74" s="2">
        <v>-84.290226</v>
      </c>
      <c r="X74" s="2">
        <v>45220.0</v>
      </c>
      <c r="Y74" s="2" t="s">
        <v>5162</v>
      </c>
      <c r="Z74" s="15">
        <f>IF(ISERROR(vlookup($R74, 'Freshmen Makeup'!$M$2:$X1000, 12, 0)), 0, vlookup($R74, 'Freshmen Makeup'!$M$2:$X1000, 12, 0))</f>
        <v>0</v>
      </c>
      <c r="AA74" s="15">
        <f>IF(ISERROR(vlookup($R74, 'Freshmen_5%'!$M$2:$Y1000, 12, 0)), 0, vlookup($R74, 'Freshmen_5%'!$M$2:$Y1000, 12, 0))</f>
        <v>0</v>
      </c>
      <c r="AB74" s="15">
        <f>IF(ISERROR(vlookup($R74, 'Freshmen_5%'!$M$2:$Y1000, 13, 0)), 0, vlookup($R74, 'Freshmen_5%'!$M$2:$Y1000, 13, 0))</f>
        <v>0</v>
      </c>
      <c r="AC74" s="15">
        <f>IF(ISERROR(vlookup($R74, 'Freshmen_5%'!$M$2:$Z1000, 14, 0)), 0, vlookup($R74, 'Freshmen_5%'!$M$2:$Z1000, 14, 0))</f>
        <v>0</v>
      </c>
    </row>
    <row r="75">
      <c r="A75" s="2">
        <v>73.0</v>
      </c>
      <c r="B75" s="2">
        <v>133711.0</v>
      </c>
      <c r="C75" s="2" t="s">
        <v>5163</v>
      </c>
      <c r="D75" s="2" t="s">
        <v>5142</v>
      </c>
      <c r="E75" s="2">
        <v>653.0</v>
      </c>
      <c r="F75" s="2" t="s">
        <v>5014</v>
      </c>
      <c r="G75" s="2" t="s">
        <v>5014</v>
      </c>
      <c r="H75" s="2" t="s">
        <v>4723</v>
      </c>
      <c r="I75" s="2" t="s">
        <v>4724</v>
      </c>
      <c r="J75" s="2" t="s">
        <v>4766</v>
      </c>
      <c r="K75" s="2">
        <v>2018.0</v>
      </c>
      <c r="L75" s="2" t="s">
        <v>5163</v>
      </c>
      <c r="M75" s="2" t="s">
        <v>5142</v>
      </c>
      <c r="N75" s="2" t="s">
        <v>5015</v>
      </c>
      <c r="O75" s="2" t="s">
        <v>5016</v>
      </c>
      <c r="P75" s="2">
        <v>18950.0</v>
      </c>
      <c r="Q75" s="2">
        <v>0.0</v>
      </c>
      <c r="R75" s="2" t="s">
        <v>5164</v>
      </c>
      <c r="S75" s="2" t="s">
        <v>5165</v>
      </c>
      <c r="T75" s="2" t="s">
        <v>5143</v>
      </c>
      <c r="U75" s="2">
        <v>32084.0</v>
      </c>
      <c r="V75" s="2">
        <v>29.892733</v>
      </c>
      <c r="W75" s="2">
        <v>-81.314887</v>
      </c>
      <c r="X75" s="2">
        <v>27260.0</v>
      </c>
      <c r="Y75" s="2" t="s">
        <v>123</v>
      </c>
      <c r="Z75" s="15">
        <f>IF(ISERROR(vlookup($R75, 'Freshmen Makeup'!$M$2:$X1000, 12, 0)), 0, vlookup($R75, 'Freshmen Makeup'!$M$2:$X1000, 12, 0))</f>
        <v>0</v>
      </c>
      <c r="AA75" s="15">
        <f>IF(ISERROR(vlookup($R75, 'Freshmen_5%'!$M$2:$Y1000, 12, 0)), 0, vlookup($R75, 'Freshmen_5%'!$M$2:$Y1000, 12, 0))</f>
        <v>0</v>
      </c>
      <c r="AB75" s="15">
        <f>IF(ISERROR(vlookup($R75, 'Freshmen_5%'!$M$2:$Y1000, 13, 0)), 0, vlookup($R75, 'Freshmen_5%'!$M$2:$Y1000, 13, 0))</f>
        <v>0</v>
      </c>
      <c r="AC75" s="15">
        <f>IF(ISERROR(vlookup($R75, 'Freshmen_5%'!$M$2:$Z1000, 14, 0)), 0, vlookup($R75, 'Freshmen_5%'!$M$2:$Z1000, 14, 0))</f>
        <v>0</v>
      </c>
    </row>
    <row r="76">
      <c r="A76" s="2">
        <v>74.0</v>
      </c>
      <c r="B76" s="2">
        <v>133881.0</v>
      </c>
      <c r="C76" s="2" t="s">
        <v>5166</v>
      </c>
      <c r="D76" s="2" t="s">
        <v>5142</v>
      </c>
      <c r="E76" s="2">
        <v>779.0</v>
      </c>
      <c r="F76" s="2" t="s">
        <v>5014</v>
      </c>
      <c r="G76" s="2" t="s">
        <v>5014</v>
      </c>
      <c r="H76" s="2" t="s">
        <v>4750</v>
      </c>
      <c r="I76" s="2" t="s">
        <v>4735</v>
      </c>
      <c r="J76" s="2" t="s">
        <v>4751</v>
      </c>
      <c r="K76" s="2">
        <v>2018.0</v>
      </c>
      <c r="L76" s="2" t="s">
        <v>5166</v>
      </c>
      <c r="M76" s="2" t="s">
        <v>5142</v>
      </c>
      <c r="N76" s="2" t="s">
        <v>5015</v>
      </c>
      <c r="O76" s="2" t="s">
        <v>5016</v>
      </c>
      <c r="P76" s="2">
        <v>41850.0</v>
      </c>
      <c r="Q76" s="2">
        <v>0.0</v>
      </c>
      <c r="R76" s="2" t="s">
        <v>5166</v>
      </c>
      <c r="S76" s="2" t="s">
        <v>5167</v>
      </c>
      <c r="T76" s="2" t="s">
        <v>5143</v>
      </c>
      <c r="U76" s="2" t="s">
        <v>5168</v>
      </c>
      <c r="V76" s="2">
        <v>28.065815</v>
      </c>
      <c r="W76" s="2">
        <v>-80.622893</v>
      </c>
      <c r="X76" s="2">
        <v>37340.0</v>
      </c>
      <c r="Y76" s="2" t="s">
        <v>5169</v>
      </c>
      <c r="Z76" s="15">
        <f>IF(ISERROR(vlookup($R76, 'Freshmen Makeup'!$M$2:$X1000, 12, 0)), 0, vlookup($R76, 'Freshmen Makeup'!$M$2:$X1000, 12, 0))</f>
        <v>0</v>
      </c>
      <c r="AA76" s="15">
        <f>IF(ISERROR(vlookup($R76, 'Freshmen_5%'!$M$2:$Y1000, 12, 0)), 0, vlookup($R76, 'Freshmen_5%'!$M$2:$Y1000, 12, 0))</f>
        <v>0</v>
      </c>
      <c r="AB76" s="15">
        <f>IF(ISERROR(vlookup($R76, 'Freshmen_5%'!$M$2:$Y1000, 13, 0)), 0, vlookup($R76, 'Freshmen_5%'!$M$2:$Y1000, 13, 0))</f>
        <v>0</v>
      </c>
      <c r="AC76" s="15">
        <f>IF(ISERROR(vlookup($R76, 'Freshmen_5%'!$M$2:$Z1000, 14, 0)), 0, vlookup($R76, 'Freshmen_5%'!$M$2:$Z1000, 14, 0))</f>
        <v>0</v>
      </c>
    </row>
    <row r="77">
      <c r="A77" s="2">
        <v>75.0</v>
      </c>
      <c r="B77" s="2">
        <v>133979.0</v>
      </c>
      <c r="C77" s="2" t="s">
        <v>5170</v>
      </c>
      <c r="D77" s="2" t="s">
        <v>5142</v>
      </c>
      <c r="E77" s="2">
        <v>330.0</v>
      </c>
      <c r="F77" s="2" t="s">
        <v>5140</v>
      </c>
      <c r="G77" s="2" t="s">
        <v>5014</v>
      </c>
      <c r="H77" s="2" t="s">
        <v>4723</v>
      </c>
      <c r="I77" s="2" t="s">
        <v>4745</v>
      </c>
      <c r="J77" s="2" t="s">
        <v>4725</v>
      </c>
      <c r="K77" s="2">
        <v>2018.0</v>
      </c>
      <c r="L77" s="2" t="s">
        <v>5170</v>
      </c>
      <c r="M77" s="2" t="s">
        <v>5142</v>
      </c>
      <c r="N77" s="2" t="s">
        <v>5015</v>
      </c>
      <c r="O77" s="2" t="s">
        <v>5016</v>
      </c>
      <c r="P77" s="2">
        <v>15536.0</v>
      </c>
      <c r="Q77" s="2">
        <v>0.0</v>
      </c>
      <c r="R77" s="2" t="s">
        <v>5170</v>
      </c>
      <c r="S77" s="2" t="s">
        <v>5171</v>
      </c>
      <c r="T77" s="2" t="s">
        <v>5143</v>
      </c>
      <c r="U77" s="2" t="s">
        <v>5172</v>
      </c>
      <c r="V77" s="2">
        <v>25.918278</v>
      </c>
      <c r="W77" s="2">
        <v>-80.270753</v>
      </c>
      <c r="X77" s="2">
        <v>33100.0</v>
      </c>
      <c r="Y77" s="2" t="s">
        <v>5145</v>
      </c>
      <c r="Z77" s="15">
        <f>IF(ISERROR(vlookup($R77, 'Freshmen Makeup'!$M$2:$X1000, 12, 0)), 0, vlookup($R77, 'Freshmen Makeup'!$M$2:$X1000, 12, 0))</f>
        <v>0</v>
      </c>
      <c r="AA77" s="15">
        <f>IF(ISERROR(vlookup($R77, 'Freshmen_5%'!$M$2:$Y1000, 12, 0)), 0, vlookup($R77, 'Freshmen_5%'!$M$2:$Y1000, 12, 0))</f>
        <v>0</v>
      </c>
      <c r="AB77" s="15">
        <f>IF(ISERROR(vlookup($R77, 'Freshmen_5%'!$M$2:$Y1000, 13, 0)), 0, vlookup($R77, 'Freshmen_5%'!$M$2:$Y1000, 13, 0))</f>
        <v>0</v>
      </c>
      <c r="AC77" s="15">
        <f>IF(ISERROR(vlookup($R77, 'Freshmen_5%'!$M$2:$Z1000, 14, 0)), 0, vlookup($R77, 'Freshmen_5%'!$M$2:$Z1000, 14, 0))</f>
        <v>0</v>
      </c>
    </row>
    <row r="78">
      <c r="A78" s="2">
        <v>76.0</v>
      </c>
      <c r="B78" s="2">
        <v>134079.0</v>
      </c>
      <c r="C78" s="2" t="s">
        <v>5173</v>
      </c>
      <c r="D78" s="2" t="s">
        <v>5142</v>
      </c>
      <c r="E78" s="2">
        <v>702.0</v>
      </c>
      <c r="F78" s="2" t="s">
        <v>5014</v>
      </c>
      <c r="G78" s="2" t="s">
        <v>5014</v>
      </c>
      <c r="H78" s="2" t="s">
        <v>4723</v>
      </c>
      <c r="I78" s="2" t="s">
        <v>4745</v>
      </c>
      <c r="J78" s="2" t="s">
        <v>4725</v>
      </c>
      <c r="K78" s="2">
        <v>2018.0</v>
      </c>
      <c r="L78" s="2" t="s">
        <v>5173</v>
      </c>
      <c r="M78" s="2" t="s">
        <v>5142</v>
      </c>
      <c r="N78" s="2" t="s">
        <v>5015</v>
      </c>
      <c r="O78" s="2" t="s">
        <v>5016</v>
      </c>
      <c r="P78" s="2">
        <v>36348.0</v>
      </c>
      <c r="Q78" s="2">
        <v>0.0</v>
      </c>
      <c r="R78" s="2" t="s">
        <v>5173</v>
      </c>
      <c r="S78" s="2" t="s">
        <v>5174</v>
      </c>
      <c r="T78" s="2" t="s">
        <v>5143</v>
      </c>
      <c r="U78" s="2" t="s">
        <v>5175</v>
      </c>
      <c r="V78" s="2">
        <v>28.032443</v>
      </c>
      <c r="W78" s="2">
        <v>-81.948203</v>
      </c>
      <c r="X78" s="2">
        <v>29460.0</v>
      </c>
      <c r="Y78" s="2" t="s">
        <v>5176</v>
      </c>
      <c r="Z78" s="15">
        <f>IF(ISERROR(vlookup($R78, 'Freshmen Makeup'!$M$2:$X1000, 12, 0)), 0, vlookup($R78, 'Freshmen Makeup'!$M$2:$X1000, 12, 0))</f>
        <v>0</v>
      </c>
      <c r="AA78" s="15">
        <f>IF(ISERROR(vlookup($R78, 'Freshmen_5%'!$M$2:$Y1000, 12, 0)), 0, vlookup($R78, 'Freshmen_5%'!$M$2:$Y1000, 12, 0))</f>
        <v>0</v>
      </c>
      <c r="AB78" s="15">
        <f>IF(ISERROR(vlookup($R78, 'Freshmen_5%'!$M$2:$Y1000, 13, 0)), 0, vlookup($R78, 'Freshmen_5%'!$M$2:$Y1000, 13, 0))</f>
        <v>0</v>
      </c>
      <c r="AC78" s="15">
        <f>IF(ISERROR(vlookup($R78, 'Freshmen_5%'!$M$2:$Z1000, 14, 0)), 0, vlookup($R78, 'Freshmen_5%'!$M$2:$Z1000, 14, 0))</f>
        <v>0</v>
      </c>
    </row>
    <row r="79">
      <c r="A79" s="2">
        <v>77.0</v>
      </c>
      <c r="B79" s="2">
        <v>134130.0</v>
      </c>
      <c r="C79" s="2" t="s">
        <v>5177</v>
      </c>
      <c r="D79" s="2" t="s">
        <v>5142</v>
      </c>
      <c r="E79" s="2">
        <v>6768.0</v>
      </c>
      <c r="F79" s="2" t="s">
        <v>5014</v>
      </c>
      <c r="G79" s="2" t="s">
        <v>5014</v>
      </c>
      <c r="H79" s="2" t="s">
        <v>4734</v>
      </c>
      <c r="I79" s="2" t="s">
        <v>4735</v>
      </c>
      <c r="J79" s="2" t="s">
        <v>4736</v>
      </c>
      <c r="K79" s="2">
        <v>2018.0</v>
      </c>
      <c r="L79" s="2" t="s">
        <v>5177</v>
      </c>
      <c r="M79" s="2" t="s">
        <v>5142</v>
      </c>
      <c r="N79" s="2" t="s">
        <v>5015</v>
      </c>
      <c r="O79" s="2" t="s">
        <v>5016</v>
      </c>
      <c r="P79" s="2">
        <v>28659.0</v>
      </c>
      <c r="Q79" s="2">
        <v>22278.0</v>
      </c>
      <c r="R79" s="2" t="s">
        <v>5177</v>
      </c>
      <c r="S79" s="2" t="s">
        <v>4634</v>
      </c>
      <c r="T79" s="2" t="s">
        <v>5143</v>
      </c>
      <c r="U79" s="2">
        <v>32611.0</v>
      </c>
      <c r="V79" s="2">
        <v>29.64629</v>
      </c>
      <c r="W79" s="2">
        <v>-82.347911</v>
      </c>
      <c r="X79" s="2">
        <v>23540.0</v>
      </c>
      <c r="Y79" s="2" t="s">
        <v>5178</v>
      </c>
      <c r="Z79" s="15">
        <f>IF(ISERROR(vlookup($R79, 'Freshmen Makeup'!$M$2:$X1000, 12, 0)), 0, vlookup($R79, 'Freshmen Makeup'!$M$2:$X1000, 12, 0))</f>
        <v>0</v>
      </c>
      <c r="AA79" s="15">
        <f>IF(ISERROR(vlookup($R79, 'Freshmen_5%'!$M$2:$Y1000, 12, 0)), 0, vlookup($R79, 'Freshmen_5%'!$M$2:$Y1000, 12, 0))</f>
        <v>0</v>
      </c>
      <c r="AB79" s="15">
        <f>IF(ISERROR(vlookup($R79, 'Freshmen_5%'!$M$2:$Y1000, 13, 0)), 0, vlookup($R79, 'Freshmen_5%'!$M$2:$Y1000, 13, 0))</f>
        <v>0</v>
      </c>
      <c r="AC79" s="15">
        <f>IF(ISERROR(vlookup($R79, 'Freshmen_5%'!$M$2:$Z1000, 14, 0)), 0, vlookup($R79, 'Freshmen_5%'!$M$2:$Z1000, 14, 0))</f>
        <v>0</v>
      </c>
    </row>
    <row r="80">
      <c r="A80" s="2">
        <v>78.0</v>
      </c>
      <c r="B80" s="2">
        <v>134945.0</v>
      </c>
      <c r="C80" s="2" t="s">
        <v>5179</v>
      </c>
      <c r="D80" s="2" t="s">
        <v>5142</v>
      </c>
      <c r="E80" s="2">
        <v>620.0</v>
      </c>
      <c r="F80" s="2" t="s">
        <v>5014</v>
      </c>
      <c r="G80" s="2" t="s">
        <v>5014</v>
      </c>
      <c r="H80" s="2" t="s">
        <v>4723</v>
      </c>
      <c r="I80" s="2" t="s">
        <v>4806</v>
      </c>
      <c r="J80" s="2" t="s">
        <v>4772</v>
      </c>
      <c r="K80" s="2">
        <v>2018.0</v>
      </c>
      <c r="L80" s="2" t="s">
        <v>5179</v>
      </c>
      <c r="M80" s="2" t="s">
        <v>5142</v>
      </c>
      <c r="N80" s="2" t="s">
        <v>5015</v>
      </c>
      <c r="O80" s="2" t="s">
        <v>5016</v>
      </c>
      <c r="P80" s="2">
        <v>36670.0</v>
      </c>
      <c r="Q80" s="2">
        <v>0.0</v>
      </c>
      <c r="R80" s="2" t="s">
        <v>5179</v>
      </c>
      <c r="S80" s="2" t="s">
        <v>5157</v>
      </c>
      <c r="T80" s="2" t="s">
        <v>5143</v>
      </c>
      <c r="U80" s="2" t="s">
        <v>5180</v>
      </c>
      <c r="V80" s="2">
        <v>30.353227</v>
      </c>
      <c r="W80" s="2">
        <v>-81.60458</v>
      </c>
      <c r="X80" s="2">
        <v>27260.0</v>
      </c>
      <c r="Y80" s="2" t="s">
        <v>123</v>
      </c>
      <c r="Z80" s="15">
        <f>IF(ISERROR(vlookup($R80, 'Freshmen Makeup'!$M$2:$X1000, 12, 0)), 0, vlookup($R80, 'Freshmen Makeup'!$M$2:$X1000, 12, 0))</f>
        <v>0</v>
      </c>
      <c r="AA80" s="15">
        <f>IF(ISERROR(vlookup($R80, 'Freshmen_5%'!$M$2:$Y1000, 12, 0)), 0, vlookup($R80, 'Freshmen_5%'!$M$2:$Y1000, 12, 0))</f>
        <v>0</v>
      </c>
      <c r="AB80" s="15">
        <f>IF(ISERROR(vlookup($R80, 'Freshmen_5%'!$M$2:$Y1000, 13, 0)), 0, vlookup($R80, 'Freshmen_5%'!$M$2:$Y1000, 13, 0))</f>
        <v>0</v>
      </c>
      <c r="AC80" s="15">
        <f>IF(ISERROR(vlookup($R80, 'Freshmen_5%'!$M$2:$Z1000, 14, 0)), 0, vlookup($R80, 'Freshmen_5%'!$M$2:$Z1000, 14, 0))</f>
        <v>0</v>
      </c>
    </row>
    <row r="81">
      <c r="A81" s="2">
        <v>79.0</v>
      </c>
      <c r="B81" s="2">
        <v>135726.0</v>
      </c>
      <c r="C81" s="2" t="s">
        <v>5181</v>
      </c>
      <c r="D81" s="2" t="s">
        <v>5142</v>
      </c>
      <c r="E81" s="2">
        <v>2342.0</v>
      </c>
      <c r="F81" s="2" t="s">
        <v>5014</v>
      </c>
      <c r="G81" s="2" t="s">
        <v>5014</v>
      </c>
      <c r="H81" s="2" t="s">
        <v>4744</v>
      </c>
      <c r="I81" s="2" t="s">
        <v>4735</v>
      </c>
      <c r="J81" s="2" t="s">
        <v>4736</v>
      </c>
      <c r="K81" s="2">
        <v>2018.0</v>
      </c>
      <c r="L81" s="2" t="s">
        <v>5181</v>
      </c>
      <c r="M81" s="2" t="s">
        <v>5142</v>
      </c>
      <c r="N81" s="2" t="s">
        <v>5015</v>
      </c>
      <c r="O81" s="2" t="s">
        <v>5016</v>
      </c>
      <c r="P81" s="2">
        <v>50226.0</v>
      </c>
      <c r="Q81" s="2">
        <v>0.0</v>
      </c>
      <c r="R81" s="2" t="s">
        <v>5181</v>
      </c>
      <c r="S81" s="2" t="s">
        <v>5182</v>
      </c>
      <c r="T81" s="2" t="s">
        <v>5143</v>
      </c>
      <c r="U81" s="2">
        <v>33146.0</v>
      </c>
      <c r="V81" s="2">
        <v>25.72126</v>
      </c>
      <c r="W81" s="2">
        <v>-80.278662</v>
      </c>
      <c r="X81" s="2">
        <v>33100.0</v>
      </c>
      <c r="Y81" s="2" t="s">
        <v>5145</v>
      </c>
      <c r="Z81" s="15">
        <f>IF(ISERROR(vlookup($R81, 'Freshmen Makeup'!$M$2:$X1000, 12, 0)), 0, vlookup($R81, 'Freshmen Makeup'!$M$2:$X1000, 12, 0))</f>
        <v>0</v>
      </c>
      <c r="AA81" s="15">
        <f>IF(ISERROR(vlookup($R81, 'Freshmen_5%'!$M$2:$Y1000, 12, 0)), 0, vlookup($R81, 'Freshmen_5%'!$M$2:$Y1000, 12, 0))</f>
        <v>0</v>
      </c>
      <c r="AB81" s="15">
        <f>IF(ISERROR(vlookup($R81, 'Freshmen_5%'!$M$2:$Y1000, 13, 0)), 0, vlookup($R81, 'Freshmen_5%'!$M$2:$Y1000, 13, 0))</f>
        <v>0</v>
      </c>
      <c r="AC81" s="15">
        <f>IF(ISERROR(vlookup($R81, 'Freshmen_5%'!$M$2:$Z1000, 14, 0)), 0, vlookup($R81, 'Freshmen_5%'!$M$2:$Z1000, 14, 0))</f>
        <v>0</v>
      </c>
    </row>
    <row r="82">
      <c r="A82" s="2">
        <v>80.0</v>
      </c>
      <c r="B82" s="2">
        <v>136172.0</v>
      </c>
      <c r="C82" s="2" t="s">
        <v>5183</v>
      </c>
      <c r="D82" s="2" t="s">
        <v>5142</v>
      </c>
      <c r="E82" s="2">
        <v>2333.0</v>
      </c>
      <c r="F82" s="2" t="s">
        <v>5014</v>
      </c>
      <c r="G82" s="2" t="s">
        <v>5014</v>
      </c>
      <c r="H82" s="2" t="s">
        <v>4744</v>
      </c>
      <c r="I82" s="2" t="s">
        <v>4806</v>
      </c>
      <c r="J82" s="2" t="s">
        <v>4736</v>
      </c>
      <c r="K82" s="2">
        <v>2018.0</v>
      </c>
      <c r="L82" s="2" t="s">
        <v>5183</v>
      </c>
      <c r="M82" s="2" t="s">
        <v>5142</v>
      </c>
      <c r="N82" s="2" t="s">
        <v>5015</v>
      </c>
      <c r="O82" s="2" t="s">
        <v>5016</v>
      </c>
      <c r="P82" s="2">
        <v>18718.0</v>
      </c>
      <c r="Q82" s="2">
        <v>12963.0</v>
      </c>
      <c r="R82" s="2" t="s">
        <v>5183</v>
      </c>
      <c r="S82" s="2" t="s">
        <v>5157</v>
      </c>
      <c r="T82" s="2" t="s">
        <v>5143</v>
      </c>
      <c r="U82" s="2" t="s">
        <v>5184</v>
      </c>
      <c r="V82" s="2">
        <v>30.27194</v>
      </c>
      <c r="W82" s="2">
        <v>-81.509144</v>
      </c>
      <c r="X82" s="2">
        <v>27260.0</v>
      </c>
      <c r="Y82" s="2" t="s">
        <v>123</v>
      </c>
      <c r="Z82" s="15">
        <f>IF(ISERROR(vlookup($R82, 'Freshmen Makeup'!$M$2:$X1000, 12, 0)), 0, vlookup($R82, 'Freshmen Makeup'!$M$2:$X1000, 12, 0))</f>
        <v>0</v>
      </c>
      <c r="AA82" s="15">
        <f>IF(ISERROR(vlookup($R82, 'Freshmen_5%'!$M$2:$Y1000, 12, 0)), 0, vlookup($R82, 'Freshmen_5%'!$M$2:$Y1000, 12, 0))</f>
        <v>0</v>
      </c>
      <c r="AB82" s="15">
        <f>IF(ISERROR(vlookup($R82, 'Freshmen_5%'!$M$2:$Y1000, 13, 0)), 0, vlookup($R82, 'Freshmen_5%'!$M$2:$Y1000, 13, 0))</f>
        <v>0</v>
      </c>
      <c r="AC82" s="15">
        <f>IF(ISERROR(vlookup($R82, 'Freshmen_5%'!$M$2:$Z1000, 14, 0)), 0, vlookup($R82, 'Freshmen_5%'!$M$2:$Z1000, 14, 0))</f>
        <v>0</v>
      </c>
    </row>
    <row r="83">
      <c r="A83" s="2">
        <v>81.0</v>
      </c>
      <c r="B83" s="2">
        <v>136215.0</v>
      </c>
      <c r="C83" s="2" t="s">
        <v>5185</v>
      </c>
      <c r="D83" s="2" t="s">
        <v>5142</v>
      </c>
      <c r="E83" s="2">
        <v>1241.0</v>
      </c>
      <c r="F83" s="2" t="s">
        <v>5014</v>
      </c>
      <c r="G83" s="2" t="s">
        <v>5014</v>
      </c>
      <c r="H83" s="2" t="s">
        <v>4734</v>
      </c>
      <c r="I83" s="2" t="s">
        <v>4806</v>
      </c>
      <c r="J83" s="2" t="s">
        <v>4736</v>
      </c>
      <c r="K83" s="2">
        <v>2018.0</v>
      </c>
      <c r="L83" s="2" t="s">
        <v>5185</v>
      </c>
      <c r="M83" s="2" t="s">
        <v>5142</v>
      </c>
      <c r="N83" s="2" t="s">
        <v>5015</v>
      </c>
      <c r="O83" s="2" t="s">
        <v>5016</v>
      </c>
      <c r="P83" s="2">
        <v>30900.0</v>
      </c>
      <c r="Q83" s="2">
        <v>0.0</v>
      </c>
      <c r="R83" s="2" t="s">
        <v>5185</v>
      </c>
      <c r="S83" s="2" t="s">
        <v>5186</v>
      </c>
      <c r="T83" s="2" t="s">
        <v>5143</v>
      </c>
      <c r="U83" s="2" t="s">
        <v>5187</v>
      </c>
      <c r="V83" s="2">
        <v>26.079337</v>
      </c>
      <c r="W83" s="2">
        <v>-80.24248</v>
      </c>
      <c r="X83" s="2">
        <v>33100.0</v>
      </c>
      <c r="Y83" s="2" t="s">
        <v>5145</v>
      </c>
      <c r="Z83" s="15">
        <f>IF(ISERROR(vlookup($R83, 'Freshmen Makeup'!$M$2:$X1000, 12, 0)), 0, vlookup($R83, 'Freshmen Makeup'!$M$2:$X1000, 12, 0))</f>
        <v>0</v>
      </c>
      <c r="AA83" s="15">
        <f>IF(ISERROR(vlookup($R83, 'Freshmen_5%'!$M$2:$Y1000, 12, 0)), 0, vlookup($R83, 'Freshmen_5%'!$M$2:$Y1000, 12, 0))</f>
        <v>0</v>
      </c>
      <c r="AB83" s="15">
        <f>IF(ISERROR(vlookup($R83, 'Freshmen_5%'!$M$2:$Y1000, 13, 0)), 0, vlookup($R83, 'Freshmen_5%'!$M$2:$Y1000, 13, 0))</f>
        <v>0</v>
      </c>
      <c r="AC83" s="15">
        <f>IF(ISERROR(vlookup($R83, 'Freshmen_5%'!$M$2:$Z1000, 14, 0)), 0, vlookup($R83, 'Freshmen_5%'!$M$2:$Z1000, 14, 0))</f>
        <v>0</v>
      </c>
    </row>
    <row r="84">
      <c r="A84" s="2">
        <v>82.0</v>
      </c>
      <c r="B84" s="2">
        <v>136330.0</v>
      </c>
      <c r="C84" s="2" t="s">
        <v>5188</v>
      </c>
      <c r="D84" s="2" t="s">
        <v>5142</v>
      </c>
      <c r="E84" s="2">
        <v>521.0</v>
      </c>
      <c r="F84" s="2" t="s">
        <v>5014</v>
      </c>
      <c r="G84" s="2" t="s">
        <v>5014</v>
      </c>
      <c r="H84" s="2" t="s">
        <v>4723</v>
      </c>
      <c r="I84" s="2" t="s">
        <v>4741</v>
      </c>
      <c r="J84" s="2" t="s">
        <v>4751</v>
      </c>
      <c r="K84" s="2">
        <v>2018.0</v>
      </c>
      <c r="L84" s="2" t="s">
        <v>5188</v>
      </c>
      <c r="M84" s="2" t="s">
        <v>5142</v>
      </c>
      <c r="N84" s="2" t="s">
        <v>5015</v>
      </c>
      <c r="O84" s="2" t="s">
        <v>5016</v>
      </c>
      <c r="P84" s="2">
        <v>31450.0</v>
      </c>
      <c r="Q84" s="2">
        <v>0.0</v>
      </c>
      <c r="R84" s="2" t="s">
        <v>5188</v>
      </c>
      <c r="S84" s="2" t="s">
        <v>4679</v>
      </c>
      <c r="T84" s="2" t="s">
        <v>5143</v>
      </c>
      <c r="U84" s="2">
        <v>33401.0</v>
      </c>
      <c r="V84" s="2">
        <v>26.7044</v>
      </c>
      <c r="W84" s="2">
        <v>-80.05247</v>
      </c>
      <c r="X84" s="2">
        <v>33100.0</v>
      </c>
      <c r="Y84" s="2" t="s">
        <v>5145</v>
      </c>
      <c r="Z84" s="15">
        <f>IF(ISERROR(vlookup($R84, 'Freshmen Makeup'!$M$2:$X1000, 12, 0)), 0, vlookup($R84, 'Freshmen Makeup'!$M$2:$X1000, 12, 0))</f>
        <v>0</v>
      </c>
      <c r="AA84" s="15">
        <f>IF(ISERROR(vlookup($R84, 'Freshmen_5%'!$M$2:$Y1000, 12, 0)), 0, vlookup($R84, 'Freshmen_5%'!$M$2:$Y1000, 12, 0))</f>
        <v>0</v>
      </c>
      <c r="AB84" s="15">
        <f>IF(ISERROR(vlookup($R84, 'Freshmen_5%'!$M$2:$Y1000, 13, 0)), 0, vlookup($R84, 'Freshmen_5%'!$M$2:$Y1000, 13, 0))</f>
        <v>0</v>
      </c>
      <c r="AC84" s="15">
        <f>IF(ISERROR(vlookup($R84, 'Freshmen_5%'!$M$2:$Z1000, 14, 0)), 0, vlookup($R84, 'Freshmen_5%'!$M$2:$Z1000, 14, 0))</f>
        <v>0</v>
      </c>
    </row>
    <row r="85">
      <c r="A85" s="2">
        <v>83.0</v>
      </c>
      <c r="B85" s="2">
        <v>136774.0</v>
      </c>
      <c r="C85" s="2" t="s">
        <v>5189</v>
      </c>
      <c r="D85" s="2" t="s">
        <v>5142</v>
      </c>
      <c r="E85" s="2">
        <v>429.0</v>
      </c>
      <c r="F85" s="2" t="s">
        <v>5014</v>
      </c>
      <c r="G85" s="2" t="s">
        <v>5014</v>
      </c>
      <c r="H85" s="2" t="s">
        <v>4723</v>
      </c>
      <c r="I85" s="2" t="s">
        <v>4724</v>
      </c>
      <c r="J85" s="2" t="s">
        <v>4725</v>
      </c>
      <c r="K85" s="2">
        <v>2018.0</v>
      </c>
      <c r="L85" s="2" t="s">
        <v>5189</v>
      </c>
      <c r="M85" s="2" t="s">
        <v>5142</v>
      </c>
      <c r="N85" s="2" t="s">
        <v>5015</v>
      </c>
      <c r="O85" s="2" t="s">
        <v>5016</v>
      </c>
      <c r="P85" s="2">
        <v>46420.0</v>
      </c>
      <c r="Q85" s="2">
        <v>0.0</v>
      </c>
      <c r="R85" s="2" t="s">
        <v>5189</v>
      </c>
      <c r="S85" s="2" t="s">
        <v>5190</v>
      </c>
      <c r="T85" s="2" t="s">
        <v>5143</v>
      </c>
      <c r="U85" s="2" t="s">
        <v>5191</v>
      </c>
      <c r="V85" s="2">
        <v>27.360931</v>
      </c>
      <c r="W85" s="2">
        <v>-82.547803</v>
      </c>
      <c r="X85" s="2">
        <v>35840.0</v>
      </c>
      <c r="Y85" s="2" t="s">
        <v>5192</v>
      </c>
      <c r="Z85" s="15">
        <f>IF(ISERROR(vlookup($R85, 'Freshmen Makeup'!$M$2:$X1000, 12, 0)), 0, vlookup($R85, 'Freshmen Makeup'!$M$2:$X1000, 12, 0))</f>
        <v>0</v>
      </c>
      <c r="AA85" s="15">
        <f>IF(ISERROR(vlookup($R85, 'Freshmen_5%'!$M$2:$Y1000, 12, 0)), 0, vlookup($R85, 'Freshmen_5%'!$M$2:$Y1000, 12, 0))</f>
        <v>0</v>
      </c>
      <c r="AB85" s="15">
        <f>IF(ISERROR(vlookup($R85, 'Freshmen_5%'!$M$2:$Y1000, 13, 0)), 0, vlookup($R85, 'Freshmen_5%'!$M$2:$Y1000, 13, 0))</f>
        <v>0</v>
      </c>
      <c r="AC85" s="15">
        <f>IF(ISERROR(vlookup($R85, 'Freshmen_5%'!$M$2:$Z1000, 14, 0)), 0, vlookup($R85, 'Freshmen_5%'!$M$2:$Z1000, 14, 0))</f>
        <v>0</v>
      </c>
    </row>
    <row r="86">
      <c r="A86" s="2">
        <v>84.0</v>
      </c>
      <c r="B86" s="2">
        <v>136950.0</v>
      </c>
      <c r="C86" s="2" t="s">
        <v>5193</v>
      </c>
      <c r="D86" s="2" t="s">
        <v>5142</v>
      </c>
      <c r="E86" s="2">
        <v>549.0</v>
      </c>
      <c r="F86" s="2" t="s">
        <v>5014</v>
      </c>
      <c r="G86" s="2" t="s">
        <v>5014</v>
      </c>
      <c r="H86" s="2" t="s">
        <v>4723</v>
      </c>
      <c r="I86" s="2" t="s">
        <v>4724</v>
      </c>
      <c r="J86" s="2" t="s">
        <v>4725</v>
      </c>
      <c r="K86" s="2">
        <v>2018.0</v>
      </c>
      <c r="L86" s="2" t="s">
        <v>5193</v>
      </c>
      <c r="M86" s="2" t="s">
        <v>5142</v>
      </c>
      <c r="N86" s="2" t="s">
        <v>5015</v>
      </c>
      <c r="O86" s="2" t="s">
        <v>5016</v>
      </c>
      <c r="P86" s="2">
        <v>49760.0</v>
      </c>
      <c r="Q86" s="2">
        <v>0.0</v>
      </c>
      <c r="R86" s="2" t="s">
        <v>5193</v>
      </c>
      <c r="S86" s="2" t="s">
        <v>4601</v>
      </c>
      <c r="T86" s="2" t="s">
        <v>5143</v>
      </c>
      <c r="U86" s="2" t="s">
        <v>5194</v>
      </c>
      <c r="V86" s="2">
        <v>28.592787</v>
      </c>
      <c r="W86" s="2">
        <v>-81.349239</v>
      </c>
      <c r="X86" s="2">
        <v>36740.0</v>
      </c>
      <c r="Y86" s="2" t="s">
        <v>114</v>
      </c>
      <c r="Z86" s="15">
        <f>IF(ISERROR(vlookup($R86, 'Freshmen Makeup'!$M$2:$X1000, 12, 0)), 0, vlookup($R86, 'Freshmen Makeup'!$M$2:$X1000, 12, 0))</f>
        <v>0</v>
      </c>
      <c r="AA86" s="15">
        <f>IF(ISERROR(vlookup($R86, 'Freshmen_5%'!$M$2:$Y1000, 12, 0)), 0, vlookup($R86, 'Freshmen_5%'!$M$2:$Y1000, 12, 0))</f>
        <v>0</v>
      </c>
      <c r="AB86" s="15">
        <f>IF(ISERROR(vlookup($R86, 'Freshmen_5%'!$M$2:$Y1000, 13, 0)), 0, vlookup($R86, 'Freshmen_5%'!$M$2:$Y1000, 13, 0))</f>
        <v>0</v>
      </c>
      <c r="AC86" s="15">
        <f>IF(ISERROR(vlookup($R86, 'Freshmen_5%'!$M$2:$Z1000, 14, 0)), 0, vlookup($R86, 'Freshmen_5%'!$M$2:$Z1000, 14, 0))</f>
        <v>0</v>
      </c>
    </row>
    <row r="87">
      <c r="A87" s="2">
        <v>85.0</v>
      </c>
      <c r="B87" s="2">
        <v>137476.0</v>
      </c>
      <c r="C87" s="2" t="s">
        <v>5195</v>
      </c>
      <c r="D87" s="2" t="s">
        <v>5142</v>
      </c>
      <c r="E87" s="2">
        <v>172.0</v>
      </c>
      <c r="F87" s="2" t="s">
        <v>5014</v>
      </c>
      <c r="G87" s="2" t="s">
        <v>5014</v>
      </c>
      <c r="H87" s="2" t="s">
        <v>4723</v>
      </c>
      <c r="I87" s="2" t="s">
        <v>4731</v>
      </c>
      <c r="J87" s="2" t="s">
        <v>4766</v>
      </c>
      <c r="K87" s="2">
        <v>2018.0</v>
      </c>
      <c r="L87" s="2" t="s">
        <v>5195</v>
      </c>
      <c r="M87" s="2" t="s">
        <v>5142</v>
      </c>
      <c r="N87" s="2" t="s">
        <v>5015</v>
      </c>
      <c r="O87" s="2" t="s">
        <v>5016</v>
      </c>
      <c r="P87" s="2">
        <v>31830.0</v>
      </c>
      <c r="Q87" s="2">
        <v>0.0</v>
      </c>
      <c r="R87" s="2" t="s">
        <v>5195</v>
      </c>
      <c r="S87" s="2" t="s">
        <v>5171</v>
      </c>
      <c r="T87" s="2" t="s">
        <v>5143</v>
      </c>
      <c r="U87" s="2" t="s">
        <v>5196</v>
      </c>
      <c r="V87" s="2">
        <v>25.922071</v>
      </c>
      <c r="W87" s="2">
        <v>-80.253273</v>
      </c>
      <c r="X87" s="2">
        <v>33100.0</v>
      </c>
      <c r="Y87" s="2" t="s">
        <v>5145</v>
      </c>
      <c r="Z87" s="15">
        <f>IF(ISERROR(vlookup($R87, 'Freshmen Makeup'!$M$2:$X1000, 12, 0)), 0, vlookup($R87, 'Freshmen Makeup'!$M$2:$X1000, 12, 0))</f>
        <v>0</v>
      </c>
      <c r="AA87" s="15">
        <f>IF(ISERROR(vlookup($R87, 'Freshmen_5%'!$M$2:$Y1000, 12, 0)), 0, vlookup($R87, 'Freshmen_5%'!$M$2:$Y1000, 12, 0))</f>
        <v>0</v>
      </c>
      <c r="AB87" s="15">
        <f>IF(ISERROR(vlookup($R87, 'Freshmen_5%'!$M$2:$Y1000, 13, 0)), 0, vlookup($R87, 'Freshmen_5%'!$M$2:$Y1000, 13, 0))</f>
        <v>0</v>
      </c>
      <c r="AC87" s="15">
        <f>IF(ISERROR(vlookup($R87, 'Freshmen_5%'!$M$2:$Z1000, 14, 0)), 0, vlookup($R87, 'Freshmen_5%'!$M$2:$Z1000, 14, 0))</f>
        <v>0</v>
      </c>
    </row>
    <row r="88">
      <c r="A88" s="2">
        <v>86.0</v>
      </c>
      <c r="B88" s="2">
        <v>137546.0</v>
      </c>
      <c r="C88" s="2" t="s">
        <v>5197</v>
      </c>
      <c r="D88" s="2" t="s">
        <v>5142</v>
      </c>
      <c r="E88" s="2">
        <v>895.0</v>
      </c>
      <c r="F88" s="2" t="s">
        <v>5014</v>
      </c>
      <c r="G88" s="2" t="s">
        <v>5014</v>
      </c>
      <c r="H88" s="2" t="s">
        <v>4723</v>
      </c>
      <c r="I88" s="2" t="s">
        <v>4724</v>
      </c>
      <c r="J88" s="2" t="s">
        <v>4751</v>
      </c>
      <c r="K88" s="2">
        <v>2018.0</v>
      </c>
      <c r="L88" s="2" t="s">
        <v>5197</v>
      </c>
      <c r="M88" s="2" t="s">
        <v>5142</v>
      </c>
      <c r="N88" s="2" t="s">
        <v>5015</v>
      </c>
      <c r="O88" s="2" t="s">
        <v>5016</v>
      </c>
      <c r="P88" s="2">
        <v>46030.0</v>
      </c>
      <c r="Q88" s="2">
        <v>0.0</v>
      </c>
      <c r="R88" s="2" t="s">
        <v>5197</v>
      </c>
      <c r="S88" s="2" t="s">
        <v>5198</v>
      </c>
      <c r="T88" s="2" t="s">
        <v>5143</v>
      </c>
      <c r="U88" s="2">
        <v>32723.0</v>
      </c>
      <c r="V88" s="2">
        <v>29.035475</v>
      </c>
      <c r="W88" s="2">
        <v>-81.300746</v>
      </c>
      <c r="X88" s="2">
        <v>19660.0</v>
      </c>
      <c r="Y88" s="2" t="s">
        <v>5149</v>
      </c>
      <c r="Z88" s="15">
        <f>IF(ISERROR(vlookup($R88, 'Freshmen Makeup'!$M$2:$X1000, 12, 0)), 0, vlookup($R88, 'Freshmen Makeup'!$M$2:$X1000, 12, 0))</f>
        <v>0</v>
      </c>
      <c r="AA88" s="15">
        <f>IF(ISERROR(vlookup($R88, 'Freshmen_5%'!$M$2:$Y1000, 12, 0)), 0, vlookup($R88, 'Freshmen_5%'!$M$2:$Y1000, 12, 0))</f>
        <v>0</v>
      </c>
      <c r="AB88" s="15">
        <f>IF(ISERROR(vlookup($R88, 'Freshmen_5%'!$M$2:$Y1000, 13, 0)), 0, vlookup($R88, 'Freshmen_5%'!$M$2:$Y1000, 13, 0))</f>
        <v>0</v>
      </c>
      <c r="AC88" s="15">
        <f>IF(ISERROR(vlookup($R88, 'Freshmen_5%'!$M$2:$Z1000, 14, 0)), 0, vlookup($R88, 'Freshmen_5%'!$M$2:$Z1000, 14, 0))</f>
        <v>0</v>
      </c>
    </row>
    <row r="89">
      <c r="A89" s="2">
        <v>87.0</v>
      </c>
      <c r="B89" s="2">
        <v>137564.0</v>
      </c>
      <c r="C89" s="2" t="s">
        <v>5199</v>
      </c>
      <c r="D89" s="2" t="s">
        <v>5142</v>
      </c>
      <c r="E89" s="2">
        <v>1375.0</v>
      </c>
      <c r="F89" s="2" t="s">
        <v>5014</v>
      </c>
      <c r="G89" s="2" t="s">
        <v>5014</v>
      </c>
      <c r="H89" s="2" t="s">
        <v>4750</v>
      </c>
      <c r="I89" s="2" t="s">
        <v>4731</v>
      </c>
      <c r="J89" s="2" t="s">
        <v>4772</v>
      </c>
      <c r="K89" s="2">
        <v>2018.0</v>
      </c>
      <c r="L89" s="2" t="s">
        <v>5199</v>
      </c>
      <c r="M89" s="2" t="s">
        <v>5142</v>
      </c>
      <c r="N89" s="2" t="s">
        <v>5015</v>
      </c>
      <c r="O89" s="2" t="s">
        <v>5016</v>
      </c>
      <c r="P89" s="2">
        <v>25870.0</v>
      </c>
      <c r="Q89" s="2">
        <v>0.0</v>
      </c>
      <c r="R89" s="2" t="s">
        <v>5199</v>
      </c>
      <c r="S89" s="2" t="s">
        <v>5174</v>
      </c>
      <c r="T89" s="2" t="s">
        <v>5143</v>
      </c>
      <c r="U89" s="2" t="s">
        <v>5200</v>
      </c>
      <c r="V89" s="2">
        <v>28.029733</v>
      </c>
      <c r="W89" s="2">
        <v>-81.918382</v>
      </c>
      <c r="X89" s="2">
        <v>29460.0</v>
      </c>
      <c r="Y89" s="2" t="s">
        <v>5176</v>
      </c>
      <c r="Z89" s="15">
        <f>IF(ISERROR(vlookup($R89, 'Freshmen Makeup'!$M$2:$X1000, 12, 0)), 0, vlookup($R89, 'Freshmen Makeup'!$M$2:$X1000, 12, 0))</f>
        <v>0</v>
      </c>
      <c r="AA89" s="15">
        <f>IF(ISERROR(vlookup($R89, 'Freshmen_5%'!$M$2:$Y1000, 12, 0)), 0, vlookup($R89, 'Freshmen_5%'!$M$2:$Y1000, 12, 0))</f>
        <v>0</v>
      </c>
      <c r="AB89" s="15">
        <f>IF(ISERROR(vlookup($R89, 'Freshmen_5%'!$M$2:$Y1000, 13, 0)), 0, vlookup($R89, 'Freshmen_5%'!$M$2:$Y1000, 13, 0))</f>
        <v>0</v>
      </c>
      <c r="AC89" s="15">
        <f>IF(ISERROR(vlookup($R89, 'Freshmen_5%'!$M$2:$Z1000, 14, 0)), 0, vlookup($R89, 'Freshmen_5%'!$M$2:$Z1000, 14, 0))</f>
        <v>0</v>
      </c>
    </row>
    <row r="90">
      <c r="A90" s="2">
        <v>88.0</v>
      </c>
      <c r="B90" s="2">
        <v>137847.0</v>
      </c>
      <c r="C90" s="2" t="s">
        <v>5201</v>
      </c>
      <c r="D90" s="2" t="s">
        <v>5142</v>
      </c>
      <c r="E90" s="2">
        <v>2158.0</v>
      </c>
      <c r="F90" s="2" t="s">
        <v>5014</v>
      </c>
      <c r="G90" s="2" t="s">
        <v>5014</v>
      </c>
      <c r="H90" s="2" t="s">
        <v>4750</v>
      </c>
      <c r="I90" s="2" t="s">
        <v>4735</v>
      </c>
      <c r="J90" s="2" t="s">
        <v>4751</v>
      </c>
      <c r="K90" s="2">
        <v>2018.0</v>
      </c>
      <c r="L90" s="2" t="s">
        <v>5201</v>
      </c>
      <c r="M90" s="2" t="s">
        <v>5142</v>
      </c>
      <c r="N90" s="2" t="s">
        <v>5015</v>
      </c>
      <c r="O90" s="2" t="s">
        <v>5016</v>
      </c>
      <c r="P90" s="2">
        <v>29208.0</v>
      </c>
      <c r="Q90" s="2">
        <v>0.0</v>
      </c>
      <c r="R90" s="2" t="s">
        <v>5201</v>
      </c>
      <c r="S90" s="2" t="s">
        <v>4680</v>
      </c>
      <c r="T90" s="2" t="s">
        <v>5143</v>
      </c>
      <c r="U90" s="2" t="s">
        <v>5202</v>
      </c>
      <c r="V90" s="2">
        <v>27.948455</v>
      </c>
      <c r="W90" s="2">
        <v>-82.46483</v>
      </c>
      <c r="X90" s="2">
        <v>45300.0</v>
      </c>
      <c r="Y90" s="2" t="s">
        <v>126</v>
      </c>
      <c r="Z90" s="15">
        <f>IF(ISERROR(vlookup($R90, 'Freshmen Makeup'!$M$2:$X1000, 12, 0)), 0, vlookup($R90, 'Freshmen Makeup'!$M$2:$X1000, 12, 0))</f>
        <v>0</v>
      </c>
      <c r="AA90" s="15">
        <f>IF(ISERROR(vlookup($R90, 'Freshmen_5%'!$M$2:$Y1000, 12, 0)), 0, vlookup($R90, 'Freshmen_5%'!$M$2:$Y1000, 12, 0))</f>
        <v>0</v>
      </c>
      <c r="AB90" s="15">
        <f>IF(ISERROR(vlookup($R90, 'Freshmen_5%'!$M$2:$Y1000, 13, 0)), 0, vlookup($R90, 'Freshmen_5%'!$M$2:$Y1000, 13, 0))</f>
        <v>0</v>
      </c>
      <c r="AC90" s="15">
        <f>IF(ISERROR(vlookup($R90, 'Freshmen_5%'!$M$2:$Z1000, 14, 0)), 0, vlookup($R90, 'Freshmen_5%'!$M$2:$Z1000, 14, 0))</f>
        <v>0</v>
      </c>
    </row>
    <row r="91">
      <c r="A91" s="2">
        <v>89.0</v>
      </c>
      <c r="B91" s="2">
        <v>138275.0</v>
      </c>
      <c r="C91" s="2" t="s">
        <v>5203</v>
      </c>
      <c r="D91" s="2" t="s">
        <v>5142</v>
      </c>
      <c r="E91" s="2">
        <v>197.0</v>
      </c>
      <c r="F91" s="2" t="s">
        <v>5014</v>
      </c>
      <c r="G91" s="2" t="s">
        <v>5014</v>
      </c>
      <c r="H91" s="2" t="s">
        <v>4723</v>
      </c>
      <c r="I91" s="2" t="s">
        <v>4731</v>
      </c>
      <c r="J91" s="2" t="s">
        <v>4766</v>
      </c>
      <c r="K91" s="2">
        <v>2018.0</v>
      </c>
      <c r="L91" s="2" t="s">
        <v>5203</v>
      </c>
      <c r="M91" s="2" t="s">
        <v>5142</v>
      </c>
      <c r="N91" s="2" t="s">
        <v>5015</v>
      </c>
      <c r="O91" s="2" t="s">
        <v>5016</v>
      </c>
      <c r="P91" s="2">
        <v>21990.0</v>
      </c>
      <c r="Q91" s="2">
        <v>0.0</v>
      </c>
      <c r="R91" s="2" t="s">
        <v>5203</v>
      </c>
      <c r="S91" s="2" t="s">
        <v>5204</v>
      </c>
      <c r="T91" s="2" t="s">
        <v>5143</v>
      </c>
      <c r="U91" s="2" t="s">
        <v>5205</v>
      </c>
      <c r="V91" s="2">
        <v>27.825751</v>
      </c>
      <c r="W91" s="2">
        <v>-81.599972</v>
      </c>
      <c r="X91" s="2">
        <v>29460.0</v>
      </c>
      <c r="Y91" s="2" t="s">
        <v>5176</v>
      </c>
      <c r="Z91" s="15">
        <f>IF(ISERROR(vlookup($R91, 'Freshmen Makeup'!$M$2:$X1000, 12, 0)), 0, vlookup($R91, 'Freshmen Makeup'!$M$2:$X1000, 12, 0))</f>
        <v>0</v>
      </c>
      <c r="AA91" s="15">
        <f>IF(ISERROR(vlookup($R91, 'Freshmen_5%'!$M$2:$Y1000, 12, 0)), 0, vlookup($R91, 'Freshmen_5%'!$M$2:$Y1000, 12, 0))</f>
        <v>0</v>
      </c>
      <c r="AB91" s="15">
        <f>IF(ISERROR(vlookup($R91, 'Freshmen_5%'!$M$2:$Y1000, 13, 0)), 0, vlookup($R91, 'Freshmen_5%'!$M$2:$Y1000, 13, 0))</f>
        <v>0</v>
      </c>
      <c r="AC91" s="15">
        <f>IF(ISERROR(vlookup($R91, 'Freshmen_5%'!$M$2:$Z1000, 14, 0)), 0, vlookup($R91, 'Freshmen_5%'!$M$2:$Z1000, 14, 0))</f>
        <v>0</v>
      </c>
    </row>
    <row r="92">
      <c r="A92" s="2">
        <v>90.0</v>
      </c>
      <c r="B92" s="2">
        <v>143048.0</v>
      </c>
      <c r="C92" s="2" t="s">
        <v>4810</v>
      </c>
      <c r="D92" s="2" t="s">
        <v>4787</v>
      </c>
      <c r="E92" s="2">
        <v>631.0</v>
      </c>
      <c r="F92" s="2" t="s">
        <v>5014</v>
      </c>
      <c r="G92" s="2" t="s">
        <v>5014</v>
      </c>
      <c r="H92" s="2" t="s">
        <v>4723</v>
      </c>
      <c r="I92" s="2" t="s">
        <v>4735</v>
      </c>
      <c r="J92" s="2" t="s">
        <v>4772</v>
      </c>
      <c r="K92" s="2">
        <v>2018.0</v>
      </c>
      <c r="L92" s="2" t="s">
        <v>4810</v>
      </c>
      <c r="M92" s="2" t="s">
        <v>4787</v>
      </c>
      <c r="N92" s="2" t="s">
        <v>5015</v>
      </c>
      <c r="O92" s="2" t="s">
        <v>5016</v>
      </c>
      <c r="P92" s="2">
        <v>49310.0</v>
      </c>
      <c r="Q92" s="2">
        <v>0.0</v>
      </c>
      <c r="R92" s="2" t="s">
        <v>4810</v>
      </c>
      <c r="S92" s="2" t="s">
        <v>4521</v>
      </c>
      <c r="T92" s="2" t="s">
        <v>4803</v>
      </c>
      <c r="U92" s="2">
        <v>60603.0</v>
      </c>
      <c r="V92" s="2">
        <v>41.88105</v>
      </c>
      <c r="W92" s="2">
        <v>-87.625758</v>
      </c>
      <c r="X92" s="2">
        <v>16980.0</v>
      </c>
      <c r="Y92" s="2" t="s">
        <v>124</v>
      </c>
      <c r="Z92" s="15">
        <f>IF(ISERROR(vlookup($R92, 'Freshmen Makeup'!$M$2:$X1000, 12, 0)), 0, vlookup($R92, 'Freshmen Makeup'!$M$2:$X1000, 12, 0))</f>
        <v>1</v>
      </c>
      <c r="AA92" s="15">
        <f>IF(ISERROR(vlookup($R92, 'Freshmen_5%'!$M$2:$Y1000, 12, 0)), 0, vlookup($R92, 'Freshmen_5%'!$M$2:$Y1000, 12, 0))</f>
        <v>0</v>
      </c>
      <c r="AB92" s="15">
        <f>IF(ISERROR(vlookup($R92, 'Freshmen_5%'!$M$2:$Y1000, 13, 0)), 0, vlookup($R92, 'Freshmen_5%'!$M$2:$Y1000, 13, 0))</f>
        <v>0</v>
      </c>
      <c r="AC92" s="15">
        <f>IF(ISERROR(vlookup($R92, 'Freshmen_5%'!$M$2:$Z1000, 14, 0)), 0, vlookup($R92, 'Freshmen_5%'!$M$2:$Z1000, 14, 0))</f>
        <v>0</v>
      </c>
    </row>
    <row r="93">
      <c r="A93" s="2">
        <v>91.0</v>
      </c>
      <c r="B93" s="2">
        <v>143084.0</v>
      </c>
      <c r="C93" s="2" t="s">
        <v>5206</v>
      </c>
      <c r="D93" s="2" t="s">
        <v>4787</v>
      </c>
      <c r="E93" s="2">
        <v>630.0</v>
      </c>
      <c r="F93" s="2" t="s">
        <v>5014</v>
      </c>
      <c r="G93" s="2" t="s">
        <v>5014</v>
      </c>
      <c r="H93" s="2" t="s">
        <v>4723</v>
      </c>
      <c r="I93" s="2" t="s">
        <v>4724</v>
      </c>
      <c r="J93" s="2" t="s">
        <v>4725</v>
      </c>
      <c r="K93" s="2">
        <v>2018.0</v>
      </c>
      <c r="L93" s="2" t="s">
        <v>5206</v>
      </c>
      <c r="M93" s="2" t="s">
        <v>4787</v>
      </c>
      <c r="N93" s="2" t="s">
        <v>5015</v>
      </c>
      <c r="O93" s="2" t="s">
        <v>5016</v>
      </c>
      <c r="P93" s="2">
        <v>42135.0</v>
      </c>
      <c r="Q93" s="2">
        <v>0.0</v>
      </c>
      <c r="R93" s="2" t="s">
        <v>5206</v>
      </c>
      <c r="S93" s="2" t="s">
        <v>5207</v>
      </c>
      <c r="T93" s="2" t="s">
        <v>4803</v>
      </c>
      <c r="U93" s="2" t="s">
        <v>5208</v>
      </c>
      <c r="V93" s="2">
        <v>41.502365</v>
      </c>
      <c r="W93" s="2">
        <v>-90.55057</v>
      </c>
      <c r="X93" s="2">
        <v>19340.0</v>
      </c>
      <c r="Y93" s="2" t="s">
        <v>5209</v>
      </c>
      <c r="Z93" s="15">
        <f>IF(ISERROR(vlookup($R93, 'Freshmen Makeup'!$M$2:$X1000, 12, 0)), 0, vlookup($R93, 'Freshmen Makeup'!$M$2:$X1000, 12, 0))</f>
        <v>0</v>
      </c>
      <c r="AA93" s="15">
        <f>IF(ISERROR(vlookup($R93, 'Freshmen_5%'!$M$2:$Y1000, 12, 0)), 0, vlookup($R93, 'Freshmen_5%'!$M$2:$Y1000, 12, 0))</f>
        <v>0</v>
      </c>
      <c r="AB93" s="15">
        <f>IF(ISERROR(vlookup($R93, 'Freshmen_5%'!$M$2:$Y1000, 13, 0)), 0, vlookup($R93, 'Freshmen_5%'!$M$2:$Y1000, 13, 0))</f>
        <v>0</v>
      </c>
      <c r="AC93" s="15">
        <f>IF(ISERROR(vlookup($R93, 'Freshmen_5%'!$M$2:$Z1000, 14, 0)), 0, vlookup($R93, 'Freshmen_5%'!$M$2:$Z1000, 14, 0))</f>
        <v>0</v>
      </c>
    </row>
    <row r="94">
      <c r="A94" s="2">
        <v>92.0</v>
      </c>
      <c r="B94" s="2">
        <v>143358.0</v>
      </c>
      <c r="C94" s="2" t="s">
        <v>5210</v>
      </c>
      <c r="D94" s="2" t="s">
        <v>4787</v>
      </c>
      <c r="E94" s="2">
        <v>1089.0</v>
      </c>
      <c r="F94" s="2" t="s">
        <v>5014</v>
      </c>
      <c r="G94" s="2" t="s">
        <v>5014</v>
      </c>
      <c r="H94" s="2" t="s">
        <v>4750</v>
      </c>
      <c r="I94" s="2" t="s">
        <v>4745</v>
      </c>
      <c r="J94" s="2" t="s">
        <v>4772</v>
      </c>
      <c r="K94" s="2">
        <v>2018.0</v>
      </c>
      <c r="L94" s="2" t="s">
        <v>5210</v>
      </c>
      <c r="M94" s="2" t="s">
        <v>4787</v>
      </c>
      <c r="N94" s="2" t="s">
        <v>5015</v>
      </c>
      <c r="O94" s="2" t="s">
        <v>5016</v>
      </c>
      <c r="P94" s="2">
        <v>33760.0</v>
      </c>
      <c r="Q94" s="2">
        <v>0.0</v>
      </c>
      <c r="R94" s="2" t="s">
        <v>5210</v>
      </c>
      <c r="S94" s="2" t="s">
        <v>5211</v>
      </c>
      <c r="T94" s="2" t="s">
        <v>4803</v>
      </c>
      <c r="U94" s="2" t="s">
        <v>5212</v>
      </c>
      <c r="V94" s="2">
        <v>40.696896</v>
      </c>
      <c r="W94" s="2">
        <v>-89.616786</v>
      </c>
      <c r="X94" s="2">
        <v>37900.0</v>
      </c>
      <c r="Y94" s="2" t="s">
        <v>5213</v>
      </c>
      <c r="Z94" s="15">
        <f>IF(ISERROR(vlookup($R94, 'Freshmen Makeup'!$M$2:$X1000, 12, 0)), 0, vlookup($R94, 'Freshmen Makeup'!$M$2:$X1000, 12, 0))</f>
        <v>0</v>
      </c>
      <c r="AA94" s="15">
        <f>IF(ISERROR(vlookup($R94, 'Freshmen_5%'!$M$2:$Y1000, 12, 0)), 0, vlookup($R94, 'Freshmen_5%'!$M$2:$Y1000, 12, 0))</f>
        <v>0</v>
      </c>
      <c r="AB94" s="15">
        <f>IF(ISERROR(vlookup($R94, 'Freshmen_5%'!$M$2:$Y1000, 13, 0)), 0, vlookup($R94, 'Freshmen_5%'!$M$2:$Y1000, 13, 0))</f>
        <v>0</v>
      </c>
      <c r="AC94" s="15">
        <f>IF(ISERROR(vlookup($R94, 'Freshmen_5%'!$M$2:$Z1000, 14, 0)), 0, vlookup($R94, 'Freshmen_5%'!$M$2:$Z1000, 14, 0))</f>
        <v>0</v>
      </c>
    </row>
    <row r="95">
      <c r="A95" s="2">
        <v>93.0</v>
      </c>
      <c r="B95" s="2">
        <v>144050.0</v>
      </c>
      <c r="C95" s="2" t="s">
        <v>4804</v>
      </c>
      <c r="D95" s="2" t="s">
        <v>4787</v>
      </c>
      <c r="E95" s="2">
        <v>1805.0</v>
      </c>
      <c r="F95" s="2" t="s">
        <v>5014</v>
      </c>
      <c r="G95" s="2" t="s">
        <v>5014</v>
      </c>
      <c r="H95" s="2" t="s">
        <v>4744</v>
      </c>
      <c r="I95" s="2" t="s">
        <v>4745</v>
      </c>
      <c r="J95" s="2" t="s">
        <v>4738</v>
      </c>
      <c r="K95" s="2">
        <v>2018.0</v>
      </c>
      <c r="L95" s="2" t="s">
        <v>4804</v>
      </c>
      <c r="M95" s="2" t="s">
        <v>4787</v>
      </c>
      <c r="N95" s="2" t="s">
        <v>5015</v>
      </c>
      <c r="O95" s="2" t="s">
        <v>5016</v>
      </c>
      <c r="P95" s="2">
        <v>57006.0</v>
      </c>
      <c r="Q95" s="2">
        <v>0.0</v>
      </c>
      <c r="R95" s="2" t="s">
        <v>4804</v>
      </c>
      <c r="S95" s="2" t="s">
        <v>4521</v>
      </c>
      <c r="T95" s="2" t="s">
        <v>4803</v>
      </c>
      <c r="U95" s="2">
        <v>60637.0</v>
      </c>
      <c r="V95" s="2">
        <v>41.787994</v>
      </c>
      <c r="W95" s="2">
        <v>-87.599539</v>
      </c>
      <c r="X95" s="2">
        <v>16980.0</v>
      </c>
      <c r="Y95" s="2" t="s">
        <v>124</v>
      </c>
      <c r="Z95" s="15">
        <f>IF(ISERROR(vlookup($R95, 'Freshmen Makeup'!$M$2:$X1000, 12, 0)), 0, vlookup($R95, 'Freshmen Makeup'!$M$2:$X1000, 12, 0))</f>
        <v>1</v>
      </c>
      <c r="AA95" s="15">
        <f>IF(ISERROR(vlookup($R95, 'Freshmen_5%'!$M$2:$Y1000, 12, 0)), 0, vlookup($R95, 'Freshmen_5%'!$M$2:$Y1000, 12, 0))</f>
        <v>0</v>
      </c>
      <c r="AB95" s="15">
        <f>IF(ISERROR(vlookup($R95, 'Freshmen_5%'!$M$2:$Y1000, 13, 0)), 0, vlookup($R95, 'Freshmen_5%'!$M$2:$Y1000, 13, 0))</f>
        <v>0</v>
      </c>
      <c r="AC95" s="15">
        <f>IF(ISERROR(vlookup($R95, 'Freshmen_5%'!$M$2:$Z1000, 14, 0)), 0, vlookup($R95, 'Freshmen_5%'!$M$2:$Z1000, 14, 0))</f>
        <v>0</v>
      </c>
    </row>
    <row r="96">
      <c r="A96" s="2">
        <v>94.0</v>
      </c>
      <c r="B96" s="2">
        <v>144281.0</v>
      </c>
      <c r="C96" s="2" t="s">
        <v>4831</v>
      </c>
      <c r="D96" s="2" t="s">
        <v>4787</v>
      </c>
      <c r="E96" s="2">
        <v>1296.0</v>
      </c>
      <c r="F96" s="2" t="s">
        <v>5014</v>
      </c>
      <c r="G96" s="2" t="s">
        <v>5014</v>
      </c>
      <c r="H96" s="2" t="s">
        <v>4750</v>
      </c>
      <c r="I96" s="2" t="s">
        <v>4731</v>
      </c>
      <c r="J96" s="2" t="s">
        <v>4772</v>
      </c>
      <c r="K96" s="2">
        <v>2018.0</v>
      </c>
      <c r="L96" s="2" t="s">
        <v>4831</v>
      </c>
      <c r="M96" s="2" t="s">
        <v>4787</v>
      </c>
      <c r="N96" s="2" t="s">
        <v>5015</v>
      </c>
      <c r="O96" s="2" t="s">
        <v>5016</v>
      </c>
      <c r="P96" s="2">
        <v>27176.0</v>
      </c>
      <c r="Q96" s="2">
        <v>0.0</v>
      </c>
      <c r="R96" s="2" t="s">
        <v>4831</v>
      </c>
      <c r="S96" s="2" t="s">
        <v>4521</v>
      </c>
      <c r="T96" s="2" t="s">
        <v>4803</v>
      </c>
      <c r="U96" s="2" t="s">
        <v>5214</v>
      </c>
      <c r="V96" s="2">
        <v>41.874261</v>
      </c>
      <c r="W96" s="2">
        <v>-87.624667</v>
      </c>
      <c r="X96" s="2">
        <v>16980.0</v>
      </c>
      <c r="Y96" s="2" t="s">
        <v>124</v>
      </c>
      <c r="Z96" s="15">
        <f>IF(ISERROR(vlookup($R96, 'Freshmen Makeup'!$M$2:$X1000, 12, 0)), 0, vlookup($R96, 'Freshmen Makeup'!$M$2:$X1000, 12, 0))</f>
        <v>1</v>
      </c>
      <c r="AA96" s="15">
        <f>IF(ISERROR(vlookup($R96, 'Freshmen_5%'!$M$2:$Y1000, 12, 0)), 0, vlookup($R96, 'Freshmen_5%'!$M$2:$Y1000, 12, 0))</f>
        <v>0</v>
      </c>
      <c r="AB96" s="15">
        <f>IF(ISERROR(vlookup($R96, 'Freshmen_5%'!$M$2:$Y1000, 13, 0)), 0, vlookup($R96, 'Freshmen_5%'!$M$2:$Y1000, 13, 0))</f>
        <v>0</v>
      </c>
      <c r="AC96" s="15">
        <f>IF(ISERROR(vlookup($R96, 'Freshmen_5%'!$M$2:$Z1000, 14, 0)), 0, vlookup($R96, 'Freshmen_5%'!$M$2:$Z1000, 14, 0))</f>
        <v>0</v>
      </c>
    </row>
    <row r="97">
      <c r="A97" s="2">
        <v>95.0</v>
      </c>
      <c r="B97" s="2">
        <v>144351.0</v>
      </c>
      <c r="C97" s="2" t="s">
        <v>5215</v>
      </c>
      <c r="D97" s="2" t="s">
        <v>4787</v>
      </c>
      <c r="E97" s="2">
        <v>395.0</v>
      </c>
      <c r="F97" s="2" t="s">
        <v>5014</v>
      </c>
      <c r="G97" s="2" t="s">
        <v>5014</v>
      </c>
      <c r="H97" s="2" t="s">
        <v>4750</v>
      </c>
      <c r="I97" s="2" t="s">
        <v>4741</v>
      </c>
      <c r="J97" s="2" t="s">
        <v>4725</v>
      </c>
      <c r="K97" s="2">
        <v>2018.0</v>
      </c>
      <c r="L97" s="2" t="s">
        <v>5215</v>
      </c>
      <c r="M97" s="2" t="s">
        <v>4787</v>
      </c>
      <c r="N97" s="2" t="s">
        <v>5015</v>
      </c>
      <c r="O97" s="2" t="s">
        <v>5016</v>
      </c>
      <c r="P97" s="2">
        <v>32078.0</v>
      </c>
      <c r="Q97" s="2">
        <v>0.0</v>
      </c>
      <c r="R97" s="2" t="s">
        <v>5215</v>
      </c>
      <c r="S97" s="2" t="s">
        <v>4830</v>
      </c>
      <c r="T97" s="2" t="s">
        <v>4803</v>
      </c>
      <c r="U97" s="2" t="s">
        <v>5216</v>
      </c>
      <c r="V97" s="2">
        <v>41.898696</v>
      </c>
      <c r="W97" s="2">
        <v>-87.809482</v>
      </c>
      <c r="X97" s="2">
        <v>16980.0</v>
      </c>
      <c r="Y97" s="2" t="s">
        <v>124</v>
      </c>
      <c r="Z97" s="15">
        <f>IF(ISERROR(vlookup($R97, 'Freshmen Makeup'!$M$2:$X1000, 12, 0)), 0, vlookup($R97, 'Freshmen Makeup'!$M$2:$X1000, 12, 0))</f>
        <v>0</v>
      </c>
      <c r="AA97" s="15">
        <f>IF(ISERROR(vlookup($R97, 'Freshmen_5%'!$M$2:$Y1000, 12, 0)), 0, vlookup($R97, 'Freshmen_5%'!$M$2:$Y1000, 12, 0))</f>
        <v>0</v>
      </c>
      <c r="AB97" s="15">
        <f>IF(ISERROR(vlookup($R97, 'Freshmen_5%'!$M$2:$Y1000, 13, 0)), 0, vlookup($R97, 'Freshmen_5%'!$M$2:$Y1000, 13, 0))</f>
        <v>0</v>
      </c>
      <c r="AC97" s="15">
        <f>IF(ISERROR(vlookup($R97, 'Freshmen_5%'!$M$2:$Z1000, 14, 0)), 0, vlookup($R97, 'Freshmen_5%'!$M$2:$Z1000, 14, 0))</f>
        <v>0</v>
      </c>
    </row>
    <row r="98">
      <c r="A98" s="2">
        <v>96.0</v>
      </c>
      <c r="B98" s="2">
        <v>144892.0</v>
      </c>
      <c r="C98" s="2" t="s">
        <v>5217</v>
      </c>
      <c r="D98" s="2" t="s">
        <v>4787</v>
      </c>
      <c r="E98" s="2">
        <v>796.0</v>
      </c>
      <c r="F98" s="2" t="s">
        <v>5014</v>
      </c>
      <c r="G98" s="2" t="s">
        <v>5014</v>
      </c>
      <c r="H98" s="2" t="s">
        <v>4750</v>
      </c>
      <c r="I98" s="2" t="s">
        <v>4741</v>
      </c>
      <c r="J98" s="2" t="s">
        <v>4751</v>
      </c>
      <c r="K98" s="2">
        <v>2018.0</v>
      </c>
      <c r="L98" s="2" t="s">
        <v>5217</v>
      </c>
      <c r="M98" s="2" t="s">
        <v>4787</v>
      </c>
      <c r="N98" s="2" t="s">
        <v>5015</v>
      </c>
      <c r="O98" s="2" t="s">
        <v>5016</v>
      </c>
      <c r="P98" s="2">
        <v>14014.0</v>
      </c>
      <c r="Q98" s="2">
        <v>2365.0</v>
      </c>
      <c r="R98" s="2" t="s">
        <v>5217</v>
      </c>
      <c r="S98" s="2" t="s">
        <v>5218</v>
      </c>
      <c r="T98" s="2" t="s">
        <v>4803</v>
      </c>
      <c r="U98" s="2">
        <v>61920.0</v>
      </c>
      <c r="V98" s="2">
        <v>39.479843</v>
      </c>
      <c r="W98" s="2">
        <v>-88.175658</v>
      </c>
      <c r="X98" s="2">
        <v>16660.0</v>
      </c>
      <c r="Y98" s="2" t="s">
        <v>5219</v>
      </c>
      <c r="Z98" s="15">
        <f>IF(ISERROR(vlookup($R98, 'Freshmen Makeup'!$M$2:$X1000, 12, 0)), 0, vlookup($R98, 'Freshmen Makeup'!$M$2:$X1000, 12, 0))</f>
        <v>0</v>
      </c>
      <c r="AA98" s="15">
        <f>IF(ISERROR(vlookup($R98, 'Freshmen_5%'!$M$2:$Y1000, 12, 0)), 0, vlookup($R98, 'Freshmen_5%'!$M$2:$Y1000, 12, 0))</f>
        <v>0</v>
      </c>
      <c r="AB98" s="15">
        <f>IF(ISERROR(vlookup($R98, 'Freshmen_5%'!$M$2:$Y1000, 13, 0)), 0, vlookup($R98, 'Freshmen_5%'!$M$2:$Y1000, 13, 0))</f>
        <v>0</v>
      </c>
      <c r="AC98" s="15">
        <f>IF(ISERROR(vlookup($R98, 'Freshmen_5%'!$M$2:$Z1000, 14, 0)), 0, vlookup($R98, 'Freshmen_5%'!$M$2:$Z1000, 14, 0))</f>
        <v>0</v>
      </c>
    </row>
    <row r="99">
      <c r="A99" s="2">
        <v>97.0</v>
      </c>
      <c r="B99" s="2">
        <v>144962.0</v>
      </c>
      <c r="C99" s="2" t="s">
        <v>4826</v>
      </c>
      <c r="D99" s="2" t="s">
        <v>4787</v>
      </c>
      <c r="E99" s="2">
        <v>530.0</v>
      </c>
      <c r="F99" s="2" t="s">
        <v>5014</v>
      </c>
      <c r="G99" s="2" t="s">
        <v>5014</v>
      </c>
      <c r="H99" s="2" t="s">
        <v>4723</v>
      </c>
      <c r="I99" s="2" t="s">
        <v>4741</v>
      </c>
      <c r="J99" s="2" t="s">
        <v>4772</v>
      </c>
      <c r="K99" s="2">
        <v>2018.0</v>
      </c>
      <c r="L99" s="2" t="s">
        <v>4826</v>
      </c>
      <c r="M99" s="2" t="s">
        <v>4787</v>
      </c>
      <c r="N99" s="2" t="s">
        <v>5015</v>
      </c>
      <c r="O99" s="2" t="s">
        <v>5016</v>
      </c>
      <c r="P99" s="2">
        <v>37055.0</v>
      </c>
      <c r="Q99" s="2">
        <v>0.0</v>
      </c>
      <c r="R99" s="2" t="s">
        <v>4827</v>
      </c>
      <c r="S99" s="2" t="s">
        <v>4828</v>
      </c>
      <c r="T99" s="2" t="s">
        <v>4803</v>
      </c>
      <c r="U99" s="2" t="s">
        <v>5220</v>
      </c>
      <c r="V99" s="2">
        <v>41.897164</v>
      </c>
      <c r="W99" s="2">
        <v>-87.945369</v>
      </c>
      <c r="X99" s="2">
        <v>16980.0</v>
      </c>
      <c r="Y99" s="2" t="s">
        <v>124</v>
      </c>
      <c r="Z99" s="15">
        <f>IF(ISERROR(vlookup($R99, 'Freshmen Makeup'!$M$2:$X1000, 12, 0)), 0, vlookup($R99, 'Freshmen Makeup'!$M$2:$X1000, 12, 0))</f>
        <v>1</v>
      </c>
      <c r="AA99" s="15">
        <f>IF(ISERROR(vlookup($R99, 'Freshmen_5%'!$M$2:$Y1000, 12, 0)), 0, vlookup($R99, 'Freshmen_5%'!$M$2:$Y1000, 12, 0))</f>
        <v>0</v>
      </c>
      <c r="AB99" s="15">
        <f>IF(ISERROR(vlookup($R99, 'Freshmen_5%'!$M$2:$Y1000, 13, 0)), 0, vlookup($R99, 'Freshmen_5%'!$M$2:$Y1000, 13, 0))</f>
        <v>0</v>
      </c>
      <c r="AC99" s="15">
        <f>IF(ISERROR(vlookup($R99, 'Freshmen_5%'!$M$2:$Z1000, 14, 0)), 0, vlookup($R99, 'Freshmen_5%'!$M$2:$Z1000, 14, 0))</f>
        <v>0</v>
      </c>
    </row>
    <row r="100">
      <c r="A100" s="2">
        <v>98.0</v>
      </c>
      <c r="B100" s="2">
        <v>145372.0</v>
      </c>
      <c r="C100" s="2" t="s">
        <v>5221</v>
      </c>
      <c r="D100" s="2" t="s">
        <v>4787</v>
      </c>
      <c r="E100" s="2">
        <v>221.0</v>
      </c>
      <c r="F100" s="2" t="s">
        <v>5014</v>
      </c>
      <c r="G100" s="2" t="s">
        <v>5014</v>
      </c>
      <c r="H100" s="2" t="s">
        <v>4723</v>
      </c>
      <c r="I100" s="2" t="s">
        <v>4741</v>
      </c>
      <c r="J100" s="2" t="s">
        <v>4725</v>
      </c>
      <c r="K100" s="2">
        <v>2018.0</v>
      </c>
      <c r="L100" s="2" t="s">
        <v>5221</v>
      </c>
      <c r="M100" s="2" t="s">
        <v>4787</v>
      </c>
      <c r="N100" s="2" t="s">
        <v>5015</v>
      </c>
      <c r="O100" s="2" t="s">
        <v>5016</v>
      </c>
      <c r="P100" s="2">
        <v>27108.0</v>
      </c>
      <c r="Q100" s="2">
        <v>0.0</v>
      </c>
      <c r="R100" s="2" t="s">
        <v>5221</v>
      </c>
      <c r="S100" s="2" t="s">
        <v>5222</v>
      </c>
      <c r="T100" s="2" t="s">
        <v>4803</v>
      </c>
      <c r="U100" s="2">
        <v>62246.0</v>
      </c>
      <c r="V100" s="2">
        <v>38.894162</v>
      </c>
      <c r="W100" s="2">
        <v>-89.40824</v>
      </c>
      <c r="X100" s="2">
        <v>41180.0</v>
      </c>
      <c r="Y100" s="2" t="s">
        <v>121</v>
      </c>
      <c r="Z100" s="15">
        <f>IF(ISERROR(vlookup($R100, 'Freshmen Makeup'!$M$2:$X1000, 12, 0)), 0, vlookup($R100, 'Freshmen Makeup'!$M$2:$X1000, 12, 0))</f>
        <v>0</v>
      </c>
      <c r="AA100" s="15">
        <f>IF(ISERROR(vlookup($R100, 'Freshmen_5%'!$M$2:$Y1000, 12, 0)), 0, vlookup($R100, 'Freshmen_5%'!$M$2:$Y1000, 12, 0))</f>
        <v>0</v>
      </c>
      <c r="AB100" s="15">
        <f>IF(ISERROR(vlookup($R100, 'Freshmen_5%'!$M$2:$Y1000, 13, 0)), 0, vlookup($R100, 'Freshmen_5%'!$M$2:$Y1000, 13, 0))</f>
        <v>0</v>
      </c>
      <c r="AC100" s="15">
        <f>IF(ISERROR(vlookup($R100, 'Freshmen_5%'!$M$2:$Z1000, 14, 0)), 0, vlookup($R100, 'Freshmen_5%'!$M$2:$Z1000, 14, 0))</f>
        <v>0</v>
      </c>
    </row>
    <row r="101">
      <c r="A101" s="2">
        <v>99.0</v>
      </c>
      <c r="B101" s="2">
        <v>145619.0</v>
      </c>
      <c r="C101" s="2" t="s">
        <v>4832</v>
      </c>
      <c r="D101" s="2" t="s">
        <v>4787</v>
      </c>
      <c r="E101" s="2">
        <v>453.0</v>
      </c>
      <c r="F101" s="2" t="s">
        <v>5014</v>
      </c>
      <c r="G101" s="2" t="s">
        <v>5014</v>
      </c>
      <c r="H101" s="2" t="s">
        <v>4723</v>
      </c>
      <c r="I101" s="2" t="s">
        <v>4741</v>
      </c>
      <c r="J101" s="2" t="s">
        <v>4772</v>
      </c>
      <c r="K101" s="2">
        <v>2018.0</v>
      </c>
      <c r="L101" s="2" t="s">
        <v>4832</v>
      </c>
      <c r="M101" s="2" t="s">
        <v>4787</v>
      </c>
      <c r="N101" s="2" t="s">
        <v>5015</v>
      </c>
      <c r="O101" s="2" t="s">
        <v>5016</v>
      </c>
      <c r="P101" s="2">
        <v>32752.0</v>
      </c>
      <c r="Q101" s="2">
        <v>0.0</v>
      </c>
      <c r="R101" s="2" t="s">
        <v>4832</v>
      </c>
      <c r="S101" s="2" t="s">
        <v>4833</v>
      </c>
      <c r="T101" s="2" t="s">
        <v>4803</v>
      </c>
      <c r="U101" s="2" t="s">
        <v>5223</v>
      </c>
      <c r="V101" s="2">
        <v>41.777569</v>
      </c>
      <c r="W101" s="2">
        <v>-88.097307</v>
      </c>
      <c r="X101" s="2">
        <v>16980.0</v>
      </c>
      <c r="Y101" s="2" t="s">
        <v>124</v>
      </c>
      <c r="Z101" s="15">
        <f>IF(ISERROR(vlookup($R101, 'Freshmen Makeup'!$M$2:$X1000, 12, 0)), 0, vlookup($R101, 'Freshmen Makeup'!$M$2:$X1000, 12, 0))</f>
        <v>1</v>
      </c>
      <c r="AA101" s="15">
        <f>IF(ISERROR(vlookup($R101, 'Freshmen_5%'!$M$2:$Y1000, 12, 0)), 0, vlookup($R101, 'Freshmen_5%'!$M$2:$Y1000, 12, 0))</f>
        <v>0</v>
      </c>
      <c r="AB101" s="15">
        <f>IF(ISERROR(vlookup($R101, 'Freshmen_5%'!$M$2:$Y1000, 13, 0)), 0, vlookup($R101, 'Freshmen_5%'!$M$2:$Y1000, 13, 0))</f>
        <v>0</v>
      </c>
      <c r="AC101" s="15">
        <f>IF(ISERROR(vlookup($R101, 'Freshmen_5%'!$M$2:$Z1000, 14, 0)), 0, vlookup($R101, 'Freshmen_5%'!$M$2:$Z1000, 14, 0))</f>
        <v>0</v>
      </c>
    </row>
    <row r="102">
      <c r="A102" s="2">
        <v>100.0</v>
      </c>
      <c r="B102" s="2">
        <v>145637.0</v>
      </c>
      <c r="C102" s="2" t="s">
        <v>5224</v>
      </c>
      <c r="D102" s="2" t="s">
        <v>4787</v>
      </c>
      <c r="E102" s="2">
        <v>7600.0</v>
      </c>
      <c r="F102" s="2" t="s">
        <v>5014</v>
      </c>
      <c r="G102" s="2" t="s">
        <v>5014</v>
      </c>
      <c r="H102" s="2" t="s">
        <v>4734</v>
      </c>
      <c r="I102" s="2" t="s">
        <v>4745</v>
      </c>
      <c r="J102" s="2" t="s">
        <v>4738</v>
      </c>
      <c r="K102" s="2">
        <v>2018.0</v>
      </c>
      <c r="L102" s="2" t="s">
        <v>5224</v>
      </c>
      <c r="M102" s="2" t="s">
        <v>4787</v>
      </c>
      <c r="N102" s="2" t="s">
        <v>5015</v>
      </c>
      <c r="O102" s="2" t="s">
        <v>5016</v>
      </c>
      <c r="P102" s="2">
        <v>35397.0</v>
      </c>
      <c r="Q102" s="2">
        <v>18116.0</v>
      </c>
      <c r="R102" s="2" t="s">
        <v>5224</v>
      </c>
      <c r="S102" s="2" t="s">
        <v>4617</v>
      </c>
      <c r="T102" s="2" t="s">
        <v>4803</v>
      </c>
      <c r="U102" s="2" t="s">
        <v>5225</v>
      </c>
      <c r="V102" s="2">
        <v>40.104718</v>
      </c>
      <c r="W102" s="2">
        <v>-88.229114</v>
      </c>
      <c r="X102" s="2">
        <v>16580.0</v>
      </c>
      <c r="Y102" s="2" t="s">
        <v>5226</v>
      </c>
      <c r="Z102" s="15">
        <f>IF(ISERROR(vlookup($R102, 'Freshmen Makeup'!$M$2:$X1000, 12, 0)), 0, vlookup($R102, 'Freshmen Makeup'!$M$2:$X1000, 12, 0))</f>
        <v>0</v>
      </c>
      <c r="AA102" s="15">
        <f>IF(ISERROR(vlookup($R102, 'Freshmen_5%'!$M$2:$Y1000, 12, 0)), 0, vlookup($R102, 'Freshmen_5%'!$M$2:$Y1000, 12, 0))</f>
        <v>0</v>
      </c>
      <c r="AB102" s="15">
        <f>IF(ISERROR(vlookup($R102, 'Freshmen_5%'!$M$2:$Y1000, 13, 0)), 0, vlookup($R102, 'Freshmen_5%'!$M$2:$Y1000, 13, 0))</f>
        <v>0</v>
      </c>
      <c r="AC102" s="15">
        <f>IF(ISERROR(vlookup($R102, 'Freshmen_5%'!$M$2:$Z1000, 14, 0)), 0, vlookup($R102, 'Freshmen_5%'!$M$2:$Z1000, 14, 0))</f>
        <v>0</v>
      </c>
    </row>
    <row r="103">
      <c r="A103" s="2">
        <v>101.0</v>
      </c>
      <c r="B103" s="2">
        <v>145646.0</v>
      </c>
      <c r="C103" s="2" t="s">
        <v>5227</v>
      </c>
      <c r="D103" s="2" t="s">
        <v>4787</v>
      </c>
      <c r="E103" s="2">
        <v>494.0</v>
      </c>
      <c r="F103" s="2" t="s">
        <v>5014</v>
      </c>
      <c r="G103" s="2" t="s">
        <v>5014</v>
      </c>
      <c r="H103" s="2" t="s">
        <v>4723</v>
      </c>
      <c r="I103" s="2" t="s">
        <v>4745</v>
      </c>
      <c r="J103" s="2" t="s">
        <v>4725</v>
      </c>
      <c r="K103" s="2">
        <v>2018.0</v>
      </c>
      <c r="L103" s="2" t="s">
        <v>5227</v>
      </c>
      <c r="M103" s="2" t="s">
        <v>4787</v>
      </c>
      <c r="N103" s="2" t="s">
        <v>5015</v>
      </c>
      <c r="O103" s="2" t="s">
        <v>5016</v>
      </c>
      <c r="P103" s="2">
        <v>47636.0</v>
      </c>
      <c r="Q103" s="2">
        <v>0.0</v>
      </c>
      <c r="R103" s="2" t="s">
        <v>5227</v>
      </c>
      <c r="S103" s="2" t="s">
        <v>5228</v>
      </c>
      <c r="T103" s="2" t="s">
        <v>4803</v>
      </c>
      <c r="U103" s="2" t="s">
        <v>5229</v>
      </c>
      <c r="V103" s="2">
        <v>40.489901</v>
      </c>
      <c r="W103" s="2">
        <v>-88.992014</v>
      </c>
      <c r="X103" s="2">
        <v>14010.0</v>
      </c>
      <c r="Y103" s="2" t="s">
        <v>5230</v>
      </c>
      <c r="Z103" s="15">
        <f>IF(ISERROR(vlookup($R103, 'Freshmen Makeup'!$M$2:$X1000, 12, 0)), 0, vlookup($R103, 'Freshmen Makeup'!$M$2:$X1000, 12, 0))</f>
        <v>0</v>
      </c>
      <c r="AA103" s="15">
        <f>IF(ISERROR(vlookup($R103, 'Freshmen_5%'!$M$2:$Y1000, 12, 0)), 0, vlookup($R103, 'Freshmen_5%'!$M$2:$Y1000, 12, 0))</f>
        <v>0</v>
      </c>
      <c r="AB103" s="15">
        <f>IF(ISERROR(vlookup($R103, 'Freshmen_5%'!$M$2:$Y1000, 13, 0)), 0, vlookup($R103, 'Freshmen_5%'!$M$2:$Y1000, 13, 0))</f>
        <v>0</v>
      </c>
      <c r="AC103" s="15">
        <f>IF(ISERROR(vlookup($R103, 'Freshmen_5%'!$M$2:$Z1000, 14, 0)), 0, vlookup($R103, 'Freshmen_5%'!$M$2:$Z1000, 14, 0))</f>
        <v>0</v>
      </c>
    </row>
    <row r="104">
      <c r="A104" s="2">
        <v>102.0</v>
      </c>
      <c r="B104" s="2">
        <v>145725.0</v>
      </c>
      <c r="C104" s="2" t="s">
        <v>4825</v>
      </c>
      <c r="D104" s="2" t="s">
        <v>4787</v>
      </c>
      <c r="E104" s="2">
        <v>608.0</v>
      </c>
      <c r="F104" s="2" t="s">
        <v>5014</v>
      </c>
      <c r="G104" s="2" t="s">
        <v>5014</v>
      </c>
      <c r="H104" s="2" t="s">
        <v>4750</v>
      </c>
      <c r="I104" s="2" t="s">
        <v>4735</v>
      </c>
      <c r="J104" s="2" t="s">
        <v>4751</v>
      </c>
      <c r="K104" s="2">
        <v>2018.0</v>
      </c>
      <c r="L104" s="2" t="s">
        <v>4825</v>
      </c>
      <c r="M104" s="2" t="s">
        <v>4787</v>
      </c>
      <c r="N104" s="2" t="s">
        <v>5015</v>
      </c>
      <c r="O104" s="2" t="s">
        <v>5016</v>
      </c>
      <c r="P104" s="2">
        <v>47171.0</v>
      </c>
      <c r="Q104" s="2">
        <v>0.0</v>
      </c>
      <c r="R104" s="2" t="s">
        <v>4825</v>
      </c>
      <c r="S104" s="2" t="s">
        <v>4521</v>
      </c>
      <c r="T104" s="2" t="s">
        <v>4803</v>
      </c>
      <c r="U104" s="2">
        <v>60616.0</v>
      </c>
      <c r="V104" s="2">
        <v>41.8313</v>
      </c>
      <c r="W104" s="2">
        <v>-87.627321</v>
      </c>
      <c r="X104" s="2">
        <v>16980.0</v>
      </c>
      <c r="Y104" s="2" t="s">
        <v>124</v>
      </c>
      <c r="Z104" s="15">
        <f>IF(ISERROR(vlookup($R104, 'Freshmen Makeup'!$M$2:$X1000, 12, 0)), 0, vlookup($R104, 'Freshmen Makeup'!$M$2:$X1000, 12, 0))</f>
        <v>1</v>
      </c>
      <c r="AA104" s="15">
        <f>IF(ISERROR(vlookup($R104, 'Freshmen_5%'!$M$2:$Y1000, 12, 0)), 0, vlookup($R104, 'Freshmen_5%'!$M$2:$Y1000, 12, 0))</f>
        <v>0</v>
      </c>
      <c r="AB104" s="15">
        <f>IF(ISERROR(vlookup($R104, 'Freshmen_5%'!$M$2:$Y1000, 13, 0)), 0, vlookup($R104, 'Freshmen_5%'!$M$2:$Y1000, 13, 0))</f>
        <v>0</v>
      </c>
      <c r="AC104" s="15">
        <f>IF(ISERROR(vlookup($R104, 'Freshmen_5%'!$M$2:$Z1000, 14, 0)), 0, vlookup($R104, 'Freshmen_5%'!$M$2:$Z1000, 14, 0))</f>
        <v>0</v>
      </c>
    </row>
    <row r="105">
      <c r="A105" s="2">
        <v>103.0</v>
      </c>
      <c r="B105" s="2">
        <v>145813.0</v>
      </c>
      <c r="C105" s="2" t="s">
        <v>5231</v>
      </c>
      <c r="D105" s="2" t="s">
        <v>4787</v>
      </c>
      <c r="E105" s="2">
        <v>3673.0</v>
      </c>
      <c r="F105" s="2" t="s">
        <v>5014</v>
      </c>
      <c r="G105" s="2" t="s">
        <v>5014</v>
      </c>
      <c r="H105" s="2" t="s">
        <v>4734</v>
      </c>
      <c r="I105" s="2" t="s">
        <v>4741</v>
      </c>
      <c r="J105" s="2" t="s">
        <v>4736</v>
      </c>
      <c r="K105" s="2">
        <v>2018.0</v>
      </c>
      <c r="L105" s="2" t="s">
        <v>5231</v>
      </c>
      <c r="M105" s="2" t="s">
        <v>4787</v>
      </c>
      <c r="N105" s="2" t="s">
        <v>5015</v>
      </c>
      <c r="O105" s="2" t="s">
        <v>5016</v>
      </c>
      <c r="P105" s="2">
        <v>19554.0</v>
      </c>
      <c r="Q105" s="2">
        <v>6972.0</v>
      </c>
      <c r="R105" s="2" t="s">
        <v>5231</v>
      </c>
      <c r="S105" s="2" t="s">
        <v>4649</v>
      </c>
      <c r="T105" s="2" t="s">
        <v>4803</v>
      </c>
      <c r="U105" s="2" t="s">
        <v>5232</v>
      </c>
      <c r="V105" s="2">
        <v>40.509403</v>
      </c>
      <c r="W105" s="2">
        <v>-88.990058</v>
      </c>
      <c r="X105" s="2">
        <v>14010.0</v>
      </c>
      <c r="Y105" s="2" t="s">
        <v>5230</v>
      </c>
      <c r="Z105" s="15">
        <f>IF(ISERROR(vlookup($R105, 'Freshmen Makeup'!$M$2:$X1000, 12, 0)), 0, vlookup($R105, 'Freshmen Makeup'!$M$2:$X1000, 12, 0))</f>
        <v>0</v>
      </c>
      <c r="AA105" s="15">
        <f>IF(ISERROR(vlookup($R105, 'Freshmen_5%'!$M$2:$Y1000, 12, 0)), 0, vlookup($R105, 'Freshmen_5%'!$M$2:$Y1000, 12, 0))</f>
        <v>0</v>
      </c>
      <c r="AB105" s="15">
        <f>IF(ISERROR(vlookup($R105, 'Freshmen_5%'!$M$2:$Y1000, 13, 0)), 0, vlookup($R105, 'Freshmen_5%'!$M$2:$Y1000, 13, 0))</f>
        <v>0</v>
      </c>
      <c r="AC105" s="15">
        <f>IF(ISERROR(vlookup($R105, 'Freshmen_5%'!$M$2:$Z1000, 14, 0)), 0, vlookup($R105, 'Freshmen_5%'!$M$2:$Z1000, 14, 0))</f>
        <v>0</v>
      </c>
    </row>
    <row r="106">
      <c r="A106" s="2">
        <v>104.0</v>
      </c>
      <c r="B106" s="2">
        <v>146339.0</v>
      </c>
      <c r="C106" s="2" t="s">
        <v>5233</v>
      </c>
      <c r="D106" s="2" t="s">
        <v>4787</v>
      </c>
      <c r="E106" s="2">
        <v>153.0</v>
      </c>
      <c r="F106" s="2" t="s">
        <v>5014</v>
      </c>
      <c r="G106" s="2" t="s">
        <v>5014</v>
      </c>
      <c r="H106" s="2" t="s">
        <v>4723</v>
      </c>
      <c r="I106" s="2" t="s">
        <v>4765</v>
      </c>
      <c r="J106" s="2" t="s">
        <v>4766</v>
      </c>
      <c r="K106" s="2">
        <v>2018.0</v>
      </c>
      <c r="L106" s="2" t="s">
        <v>5233</v>
      </c>
      <c r="M106" s="2" t="s">
        <v>4787</v>
      </c>
      <c r="N106" s="2" t="s">
        <v>5015</v>
      </c>
      <c r="O106" s="2" t="s">
        <v>5016</v>
      </c>
      <c r="P106" s="2">
        <v>29860.0</v>
      </c>
      <c r="Q106" s="2">
        <v>0.0</v>
      </c>
      <c r="R106" s="2" t="s">
        <v>5233</v>
      </c>
      <c r="S106" s="2" t="s">
        <v>5234</v>
      </c>
      <c r="T106" s="2" t="s">
        <v>4803</v>
      </c>
      <c r="U106" s="2" t="s">
        <v>5235</v>
      </c>
      <c r="V106" s="2">
        <v>42.061754</v>
      </c>
      <c r="W106" s="2">
        <v>-88.291336</v>
      </c>
      <c r="X106" s="2">
        <v>16980.0</v>
      </c>
      <c r="Y106" s="2" t="s">
        <v>124</v>
      </c>
      <c r="Z106" s="15">
        <f>IF(ISERROR(vlookup($R106, 'Freshmen Makeup'!$M$2:$X1000, 12, 0)), 0, vlookup($R106, 'Freshmen Makeup'!$M$2:$X1000, 12, 0))</f>
        <v>0</v>
      </c>
      <c r="AA106" s="15">
        <f>IF(ISERROR(vlookup($R106, 'Freshmen_5%'!$M$2:$Y1000, 12, 0)), 0, vlookup($R106, 'Freshmen_5%'!$M$2:$Y1000, 12, 0))</f>
        <v>0</v>
      </c>
      <c r="AB106" s="15">
        <f>IF(ISERROR(vlookup($R106, 'Freshmen_5%'!$M$2:$Y1000, 13, 0)), 0, vlookup($R106, 'Freshmen_5%'!$M$2:$Y1000, 13, 0))</f>
        <v>0</v>
      </c>
      <c r="AC106" s="15">
        <f>IF(ISERROR(vlookup($R106, 'Freshmen_5%'!$M$2:$Z1000, 14, 0)), 0, vlookup($R106, 'Freshmen_5%'!$M$2:$Z1000, 14, 0))</f>
        <v>0</v>
      </c>
    </row>
    <row r="107">
      <c r="A107" s="2">
        <v>105.0</v>
      </c>
      <c r="B107" s="2">
        <v>146427.0</v>
      </c>
      <c r="C107" s="2" t="s">
        <v>5236</v>
      </c>
      <c r="D107" s="2" t="s">
        <v>4787</v>
      </c>
      <c r="E107" s="2">
        <v>345.0</v>
      </c>
      <c r="F107" s="2" t="s">
        <v>5014</v>
      </c>
      <c r="G107" s="2" t="s">
        <v>5014</v>
      </c>
      <c r="H107" s="2" t="s">
        <v>4723</v>
      </c>
      <c r="I107" s="2" t="s">
        <v>4724</v>
      </c>
      <c r="J107" s="2" t="s">
        <v>4725</v>
      </c>
      <c r="K107" s="2">
        <v>2018.0</v>
      </c>
      <c r="L107" s="2" t="s">
        <v>5236</v>
      </c>
      <c r="M107" s="2" t="s">
        <v>4787</v>
      </c>
      <c r="N107" s="2" t="s">
        <v>5015</v>
      </c>
      <c r="O107" s="2" t="s">
        <v>5016</v>
      </c>
      <c r="P107" s="2">
        <v>46554.0</v>
      </c>
      <c r="Q107" s="2">
        <v>0.0</v>
      </c>
      <c r="R107" s="2" t="s">
        <v>5236</v>
      </c>
      <c r="S107" s="2" t="s">
        <v>4612</v>
      </c>
      <c r="T107" s="2" t="s">
        <v>4803</v>
      </c>
      <c r="U107" s="2">
        <v>61401.0</v>
      </c>
      <c r="V107" s="2">
        <v>40.943064</v>
      </c>
      <c r="W107" s="2">
        <v>-90.373165</v>
      </c>
      <c r="X107" s="2">
        <v>23660.0</v>
      </c>
      <c r="Y107" s="2" t="s">
        <v>5237</v>
      </c>
      <c r="Z107" s="15">
        <f>IF(ISERROR(vlookup($R107, 'Freshmen Makeup'!$M$2:$X1000, 12, 0)), 0, vlookup($R107, 'Freshmen Makeup'!$M$2:$X1000, 12, 0))</f>
        <v>0</v>
      </c>
      <c r="AA107" s="15">
        <f>IF(ISERROR(vlookup($R107, 'Freshmen_5%'!$M$2:$Y1000, 12, 0)), 0, vlookup($R107, 'Freshmen_5%'!$M$2:$Y1000, 12, 0))</f>
        <v>0</v>
      </c>
      <c r="AB107" s="15">
        <f>IF(ISERROR(vlookup($R107, 'Freshmen_5%'!$M$2:$Y1000, 13, 0)), 0, vlookup($R107, 'Freshmen_5%'!$M$2:$Y1000, 13, 0))</f>
        <v>0</v>
      </c>
      <c r="AC107" s="15">
        <f>IF(ISERROR(vlookup($R107, 'Freshmen_5%'!$M$2:$Z1000, 14, 0)), 0, vlookup($R107, 'Freshmen_5%'!$M$2:$Z1000, 14, 0))</f>
        <v>0</v>
      </c>
    </row>
    <row r="108">
      <c r="A108" s="2">
        <v>106.0</v>
      </c>
      <c r="B108" s="2">
        <v>146481.0</v>
      </c>
      <c r="C108" s="2" t="s">
        <v>4823</v>
      </c>
      <c r="D108" s="2" t="s">
        <v>4787</v>
      </c>
      <c r="E108" s="2">
        <v>389.0</v>
      </c>
      <c r="F108" s="2" t="s">
        <v>5014</v>
      </c>
      <c r="G108" s="2" t="s">
        <v>5014</v>
      </c>
      <c r="H108" s="2" t="s">
        <v>4723</v>
      </c>
      <c r="I108" s="2" t="s">
        <v>4745</v>
      </c>
      <c r="J108" s="2" t="s">
        <v>4725</v>
      </c>
      <c r="K108" s="2">
        <v>2018.0</v>
      </c>
      <c r="L108" s="2" t="s">
        <v>4823</v>
      </c>
      <c r="M108" s="2" t="s">
        <v>4787</v>
      </c>
      <c r="N108" s="2" t="s">
        <v>5015</v>
      </c>
      <c r="O108" s="2" t="s">
        <v>5016</v>
      </c>
      <c r="P108" s="2">
        <v>47064.0</v>
      </c>
      <c r="Q108" s="2">
        <v>0.0</v>
      </c>
      <c r="R108" s="2" t="s">
        <v>4823</v>
      </c>
      <c r="S108" s="2" t="s">
        <v>4824</v>
      </c>
      <c r="T108" s="2" t="s">
        <v>4803</v>
      </c>
      <c r="U108" s="2" t="s">
        <v>5238</v>
      </c>
      <c r="V108" s="2">
        <v>42.249574</v>
      </c>
      <c r="W108" s="2">
        <v>-87.827454</v>
      </c>
      <c r="X108" s="2">
        <v>16980.0</v>
      </c>
      <c r="Y108" s="2" t="s">
        <v>124</v>
      </c>
      <c r="Z108" s="15">
        <f>IF(ISERROR(vlookup($R108, 'Freshmen Makeup'!$M$2:$X1000, 12, 0)), 0, vlookup($R108, 'Freshmen Makeup'!$M$2:$X1000, 12, 0))</f>
        <v>1</v>
      </c>
      <c r="AA108" s="15">
        <f>IF(ISERROR(vlookup($R108, 'Freshmen_5%'!$M$2:$Y1000, 12, 0)), 0, vlookup($R108, 'Freshmen_5%'!$M$2:$Y1000, 12, 0))</f>
        <v>0</v>
      </c>
      <c r="AB108" s="15">
        <f>IF(ISERROR(vlookup($R108, 'Freshmen_5%'!$M$2:$Y1000, 13, 0)), 0, vlookup($R108, 'Freshmen_5%'!$M$2:$Y1000, 13, 0))</f>
        <v>0</v>
      </c>
      <c r="AC108" s="15">
        <f>IF(ISERROR(vlookup($R108, 'Freshmen_5%'!$M$2:$Z1000, 14, 0)), 0, vlookup($R108, 'Freshmen_5%'!$M$2:$Z1000, 14, 0))</f>
        <v>0</v>
      </c>
    </row>
    <row r="109">
      <c r="A109" s="2">
        <v>107.0</v>
      </c>
      <c r="B109" s="2">
        <v>146612.0</v>
      </c>
      <c r="C109" s="2" t="s">
        <v>4821</v>
      </c>
      <c r="D109" s="2" t="s">
        <v>4787</v>
      </c>
      <c r="E109" s="2">
        <v>644.0</v>
      </c>
      <c r="F109" s="2" t="s">
        <v>5014</v>
      </c>
      <c r="G109" s="2" t="s">
        <v>5014</v>
      </c>
      <c r="H109" s="2" t="s">
        <v>4750</v>
      </c>
      <c r="I109" s="2" t="s">
        <v>4741</v>
      </c>
      <c r="J109" s="2" t="s">
        <v>4772</v>
      </c>
      <c r="K109" s="2">
        <v>2018.0</v>
      </c>
      <c r="L109" s="2" t="s">
        <v>4821</v>
      </c>
      <c r="M109" s="2" t="s">
        <v>4787</v>
      </c>
      <c r="N109" s="2" t="s">
        <v>5015</v>
      </c>
      <c r="O109" s="2" t="s">
        <v>5016</v>
      </c>
      <c r="P109" s="2">
        <v>32450.0</v>
      </c>
      <c r="Q109" s="2">
        <v>0.0</v>
      </c>
      <c r="R109" s="2" t="s">
        <v>4821</v>
      </c>
      <c r="S109" s="2" t="s">
        <v>4822</v>
      </c>
      <c r="T109" s="2" t="s">
        <v>4803</v>
      </c>
      <c r="U109" s="2" t="s">
        <v>5239</v>
      </c>
      <c r="V109" s="2">
        <v>41.605432</v>
      </c>
      <c r="W109" s="2">
        <v>-88.079032</v>
      </c>
      <c r="X109" s="2">
        <v>16980.0</v>
      </c>
      <c r="Y109" s="2" t="s">
        <v>124</v>
      </c>
      <c r="Z109" s="15">
        <f>IF(ISERROR(vlookup($R109, 'Freshmen Makeup'!$M$2:$X1000, 12, 0)), 0, vlookup($R109, 'Freshmen Makeup'!$M$2:$X1000, 12, 0))</f>
        <v>1</v>
      </c>
      <c r="AA109" s="15">
        <f>IF(ISERROR(vlookup($R109, 'Freshmen_5%'!$M$2:$Y1000, 12, 0)), 0, vlookup($R109, 'Freshmen_5%'!$M$2:$Y1000, 12, 0))</f>
        <v>0</v>
      </c>
      <c r="AB109" s="15">
        <f>IF(ISERROR(vlookup($R109, 'Freshmen_5%'!$M$2:$Y1000, 13, 0)), 0, vlookup($R109, 'Freshmen_5%'!$M$2:$Y1000, 13, 0))</f>
        <v>0</v>
      </c>
      <c r="AC109" s="15">
        <f>IF(ISERROR(vlookup($R109, 'Freshmen_5%'!$M$2:$Z1000, 14, 0)), 0, vlookup($R109, 'Freshmen_5%'!$M$2:$Z1000, 14, 0))</f>
        <v>0</v>
      </c>
    </row>
    <row r="110">
      <c r="A110" s="2">
        <v>108.0</v>
      </c>
      <c r="B110" s="2">
        <v>146719.0</v>
      </c>
      <c r="C110" s="2" t="s">
        <v>4820</v>
      </c>
      <c r="D110" s="2" t="s">
        <v>4787</v>
      </c>
      <c r="E110" s="2">
        <v>2770.0</v>
      </c>
      <c r="F110" s="2" t="s">
        <v>5014</v>
      </c>
      <c r="G110" s="2" t="s">
        <v>5014</v>
      </c>
      <c r="H110" s="2" t="s">
        <v>4744</v>
      </c>
      <c r="I110" s="2" t="s">
        <v>4745</v>
      </c>
      <c r="J110" s="2" t="s">
        <v>4736</v>
      </c>
      <c r="K110" s="2">
        <v>2018.0</v>
      </c>
      <c r="L110" s="2" t="s">
        <v>4820</v>
      </c>
      <c r="M110" s="2" t="s">
        <v>4787</v>
      </c>
      <c r="N110" s="2" t="s">
        <v>5015</v>
      </c>
      <c r="O110" s="2" t="s">
        <v>5016</v>
      </c>
      <c r="P110" s="2">
        <v>44048.0</v>
      </c>
      <c r="Q110" s="2">
        <v>0.0</v>
      </c>
      <c r="R110" s="2" t="s">
        <v>4820</v>
      </c>
      <c r="S110" s="2" t="s">
        <v>4521</v>
      </c>
      <c r="T110" s="2" t="s">
        <v>4803</v>
      </c>
      <c r="U110" s="2">
        <v>60660.0</v>
      </c>
      <c r="V110" s="2">
        <v>42.000765</v>
      </c>
      <c r="W110" s="2">
        <v>-87.656872</v>
      </c>
      <c r="X110" s="2">
        <v>16980.0</v>
      </c>
      <c r="Y110" s="2" t="s">
        <v>124</v>
      </c>
      <c r="Z110" s="15">
        <f>IF(ISERROR(vlookup($R110, 'Freshmen Makeup'!$M$2:$X1000, 12, 0)), 0, vlookup($R110, 'Freshmen Makeup'!$M$2:$X1000, 12, 0))</f>
        <v>1</v>
      </c>
      <c r="AA110" s="15">
        <f>IF(ISERROR(vlookup($R110, 'Freshmen_5%'!$M$2:$Y1000, 12, 0)), 0, vlookup($R110, 'Freshmen_5%'!$M$2:$Y1000, 12, 0))</f>
        <v>0</v>
      </c>
      <c r="AB110" s="15">
        <f>IF(ISERROR(vlookup($R110, 'Freshmen_5%'!$M$2:$Y1000, 13, 0)), 0, vlookup($R110, 'Freshmen_5%'!$M$2:$Y1000, 13, 0))</f>
        <v>0</v>
      </c>
      <c r="AC110" s="15">
        <f>IF(ISERROR(vlookup($R110, 'Freshmen_5%'!$M$2:$Z1000, 14, 0)), 0, vlookup($R110, 'Freshmen_5%'!$M$2:$Z1000, 14, 0))</f>
        <v>0</v>
      </c>
    </row>
    <row r="111">
      <c r="A111" s="2">
        <v>109.0</v>
      </c>
      <c r="B111" s="2">
        <v>147013.0</v>
      </c>
      <c r="C111" s="2" t="s">
        <v>5240</v>
      </c>
      <c r="D111" s="2" t="s">
        <v>4787</v>
      </c>
      <c r="E111" s="2">
        <v>362.0</v>
      </c>
      <c r="F111" s="2" t="s">
        <v>5014</v>
      </c>
      <c r="G111" s="2" t="s">
        <v>5014</v>
      </c>
      <c r="H111" s="2" t="s">
        <v>4723</v>
      </c>
      <c r="I111" s="2" t="s">
        <v>4741</v>
      </c>
      <c r="J111" s="2" t="s">
        <v>4725</v>
      </c>
      <c r="K111" s="2">
        <v>2018.0</v>
      </c>
      <c r="L111" s="2" t="s">
        <v>5240</v>
      </c>
      <c r="M111" s="2" t="s">
        <v>4787</v>
      </c>
      <c r="N111" s="2" t="s">
        <v>5015</v>
      </c>
      <c r="O111" s="2" t="s">
        <v>5016</v>
      </c>
      <c r="P111" s="2">
        <v>30520.0</v>
      </c>
      <c r="Q111" s="2">
        <v>0.0</v>
      </c>
      <c r="R111" s="2" t="s">
        <v>5240</v>
      </c>
      <c r="S111" s="2" t="s">
        <v>5241</v>
      </c>
      <c r="T111" s="2" t="s">
        <v>4803</v>
      </c>
      <c r="U111" s="2" t="s">
        <v>5242</v>
      </c>
      <c r="V111" s="2">
        <v>38.608154</v>
      </c>
      <c r="W111" s="2">
        <v>-89.816822</v>
      </c>
      <c r="X111" s="2">
        <v>41180.0</v>
      </c>
      <c r="Y111" s="2" t="s">
        <v>121</v>
      </c>
      <c r="Z111" s="15">
        <f>IF(ISERROR(vlookup($R111, 'Freshmen Makeup'!$M$2:$X1000, 12, 0)), 0, vlookup($R111, 'Freshmen Makeup'!$M$2:$X1000, 12, 0))</f>
        <v>0</v>
      </c>
      <c r="AA111" s="15">
        <f>IF(ISERROR(vlookup($R111, 'Freshmen_5%'!$M$2:$Y1000, 12, 0)), 0, vlookup($R111, 'Freshmen_5%'!$M$2:$Y1000, 12, 0))</f>
        <v>0</v>
      </c>
      <c r="AB111" s="15">
        <f>IF(ISERROR(vlookup($R111, 'Freshmen_5%'!$M$2:$Y1000, 13, 0)), 0, vlookup($R111, 'Freshmen_5%'!$M$2:$Y1000, 13, 0))</f>
        <v>0</v>
      </c>
      <c r="AC111" s="15">
        <f>IF(ISERROR(vlookup($R111, 'Freshmen_5%'!$M$2:$Z1000, 14, 0)), 0, vlookup($R111, 'Freshmen_5%'!$M$2:$Z1000, 14, 0))</f>
        <v>0</v>
      </c>
    </row>
    <row r="112">
      <c r="A112" s="2">
        <v>110.0</v>
      </c>
      <c r="B112" s="2">
        <v>147244.0</v>
      </c>
      <c r="C112" s="2" t="s">
        <v>5243</v>
      </c>
      <c r="D112" s="2" t="s">
        <v>4787</v>
      </c>
      <c r="E112" s="2">
        <v>468.0</v>
      </c>
      <c r="F112" s="2" t="s">
        <v>5014</v>
      </c>
      <c r="G112" s="2" t="s">
        <v>5014</v>
      </c>
      <c r="H112" s="2" t="s">
        <v>4723</v>
      </c>
      <c r="I112" s="2" t="s">
        <v>4741</v>
      </c>
      <c r="J112" s="2" t="s">
        <v>4725</v>
      </c>
      <c r="K112" s="2">
        <v>2018.0</v>
      </c>
      <c r="L112" s="2" t="s">
        <v>5243</v>
      </c>
      <c r="M112" s="2" t="s">
        <v>4787</v>
      </c>
      <c r="N112" s="2" t="s">
        <v>5015</v>
      </c>
      <c r="O112" s="2" t="s">
        <v>5016</v>
      </c>
      <c r="P112" s="2">
        <v>35002.0</v>
      </c>
      <c r="Q112" s="2">
        <v>0.0</v>
      </c>
      <c r="R112" s="2" t="s">
        <v>5243</v>
      </c>
      <c r="S112" s="2" t="s">
        <v>5244</v>
      </c>
      <c r="T112" s="2" t="s">
        <v>4803</v>
      </c>
      <c r="U112" s="2" t="s">
        <v>5245</v>
      </c>
      <c r="V112" s="2">
        <v>39.842612</v>
      </c>
      <c r="W112" s="2">
        <v>-88.976298</v>
      </c>
      <c r="X112" s="2">
        <v>19500.0</v>
      </c>
      <c r="Y112" s="2" t="s">
        <v>5246</v>
      </c>
      <c r="Z112" s="15">
        <f>IF(ISERROR(vlookup($R112, 'Freshmen Makeup'!$M$2:$X1000, 12, 0)), 0, vlookup($R112, 'Freshmen Makeup'!$M$2:$X1000, 12, 0))</f>
        <v>0</v>
      </c>
      <c r="AA112" s="15">
        <f>IF(ISERROR(vlookup($R112, 'Freshmen_5%'!$M$2:$Y1000, 12, 0)), 0, vlookup($R112, 'Freshmen_5%'!$M$2:$Y1000, 12, 0))</f>
        <v>0</v>
      </c>
      <c r="AB112" s="15">
        <f>IF(ISERROR(vlookup($R112, 'Freshmen_5%'!$M$2:$Y1000, 13, 0)), 0, vlookup($R112, 'Freshmen_5%'!$M$2:$Y1000, 13, 0))</f>
        <v>0</v>
      </c>
      <c r="AC112" s="15">
        <f>IF(ISERROR(vlookup($R112, 'Freshmen_5%'!$M$2:$Z1000, 14, 0)), 0, vlookup($R112, 'Freshmen_5%'!$M$2:$Z1000, 14, 0))</f>
        <v>0</v>
      </c>
    </row>
    <row r="113">
      <c r="A113" s="2">
        <v>111.0</v>
      </c>
      <c r="B113" s="2">
        <v>147341.0</v>
      </c>
      <c r="C113" s="2" t="s">
        <v>5247</v>
      </c>
      <c r="D113" s="2" t="s">
        <v>4787</v>
      </c>
      <c r="E113" s="2">
        <v>243.0</v>
      </c>
      <c r="F113" s="2" t="s">
        <v>5014</v>
      </c>
      <c r="G113" s="2" t="s">
        <v>5014</v>
      </c>
      <c r="H113" s="2" t="s">
        <v>4761</v>
      </c>
      <c r="I113" s="2" t="s">
        <v>4724</v>
      </c>
      <c r="J113" s="2" t="s">
        <v>4725</v>
      </c>
      <c r="K113" s="2">
        <v>2018.0</v>
      </c>
      <c r="L113" s="2" t="s">
        <v>5247</v>
      </c>
      <c r="M113" s="2" t="s">
        <v>4787</v>
      </c>
      <c r="N113" s="2" t="s">
        <v>5015</v>
      </c>
      <c r="O113" s="2" t="s">
        <v>5016</v>
      </c>
      <c r="P113" s="2">
        <v>37674.0</v>
      </c>
      <c r="Q113" s="2">
        <v>0.0</v>
      </c>
      <c r="R113" s="2" t="s">
        <v>5247</v>
      </c>
      <c r="S113" s="2" t="s">
        <v>5248</v>
      </c>
      <c r="T113" s="2" t="s">
        <v>4803</v>
      </c>
      <c r="U113" s="2" t="s">
        <v>5249</v>
      </c>
      <c r="V113" s="2">
        <v>40.914824</v>
      </c>
      <c r="W113" s="2">
        <v>-90.63731</v>
      </c>
      <c r="X113" s="2" t="s">
        <v>5103</v>
      </c>
      <c r="Y113" s="2" t="s">
        <v>5103</v>
      </c>
      <c r="Z113" s="15">
        <f>IF(ISERROR(vlookup($R113, 'Freshmen Makeup'!$M$2:$X1000, 12, 0)), 0, vlookup($R113, 'Freshmen Makeup'!$M$2:$X1000, 12, 0))</f>
        <v>0</v>
      </c>
      <c r="AA113" s="15">
        <f>IF(ISERROR(vlookup($R113, 'Freshmen_5%'!$M$2:$Y1000, 12, 0)), 0, vlookup($R113, 'Freshmen_5%'!$M$2:$Y1000, 12, 0))</f>
        <v>0</v>
      </c>
      <c r="AB113" s="15">
        <f>IF(ISERROR(vlookup($R113, 'Freshmen_5%'!$M$2:$Y1000, 13, 0)), 0, vlookup($R113, 'Freshmen_5%'!$M$2:$Y1000, 13, 0))</f>
        <v>0</v>
      </c>
      <c r="AC113" s="15">
        <f>IF(ISERROR(vlookup($R113, 'Freshmen_5%'!$M$2:$Z1000, 14, 0)), 0, vlookup($R113, 'Freshmen_5%'!$M$2:$Z1000, 14, 0))</f>
        <v>0</v>
      </c>
    </row>
    <row r="114">
      <c r="A114" s="2">
        <v>112.0</v>
      </c>
      <c r="B114" s="2">
        <v>147369.0</v>
      </c>
      <c r="C114" s="2" t="s">
        <v>4819</v>
      </c>
      <c r="D114" s="2" t="s">
        <v>4787</v>
      </c>
      <c r="E114" s="2">
        <v>235.0</v>
      </c>
      <c r="F114" s="2" t="s">
        <v>5014</v>
      </c>
      <c r="G114" s="2" t="s">
        <v>5014</v>
      </c>
      <c r="H114" s="2" t="s">
        <v>4723</v>
      </c>
      <c r="I114" s="2" t="s">
        <v>4741</v>
      </c>
      <c r="J114" s="2" t="s">
        <v>4725</v>
      </c>
      <c r="K114" s="2">
        <v>2018.0</v>
      </c>
      <c r="L114" s="2" t="s">
        <v>4819</v>
      </c>
      <c r="M114" s="2" t="s">
        <v>4787</v>
      </c>
      <c r="N114" s="2" t="s">
        <v>5015</v>
      </c>
      <c r="O114" s="2" t="s">
        <v>5016</v>
      </c>
      <c r="P114" s="2">
        <v>12841.0</v>
      </c>
      <c r="Q114" s="2">
        <v>0.0</v>
      </c>
      <c r="R114" s="2" t="s">
        <v>4819</v>
      </c>
      <c r="S114" s="2" t="s">
        <v>4521</v>
      </c>
      <c r="T114" s="2" t="s">
        <v>4803</v>
      </c>
      <c r="U114" s="2" t="s">
        <v>5250</v>
      </c>
      <c r="V114" s="2">
        <v>41.897822</v>
      </c>
      <c r="W114" s="2">
        <v>-87.633459</v>
      </c>
      <c r="X114" s="2">
        <v>16980.0</v>
      </c>
      <c r="Y114" s="2" t="s">
        <v>124</v>
      </c>
      <c r="Z114" s="15">
        <f>IF(ISERROR(vlookup($R114, 'Freshmen Makeup'!$M$2:$X1000, 12, 0)), 0, vlookup($R114, 'Freshmen Makeup'!$M$2:$X1000, 12, 0))</f>
        <v>1</v>
      </c>
      <c r="AA114" s="15">
        <f>IF(ISERROR(vlookup($R114, 'Freshmen_5%'!$M$2:$Y1000, 12, 0)), 0, vlookup($R114, 'Freshmen_5%'!$M$2:$Y1000, 12, 0))</f>
        <v>0</v>
      </c>
      <c r="AB114" s="15">
        <f>IF(ISERROR(vlookup($R114, 'Freshmen_5%'!$M$2:$Y1000, 13, 0)), 0, vlookup($R114, 'Freshmen_5%'!$M$2:$Y1000, 13, 0))</f>
        <v>0</v>
      </c>
      <c r="AC114" s="15">
        <f>IF(ISERROR(vlookup($R114, 'Freshmen_5%'!$M$2:$Z1000, 14, 0)), 0, vlookup($R114, 'Freshmen_5%'!$M$2:$Z1000, 14, 0))</f>
        <v>0</v>
      </c>
    </row>
    <row r="115">
      <c r="A115" s="2">
        <v>113.0</v>
      </c>
      <c r="B115" s="2">
        <v>147660.0</v>
      </c>
      <c r="C115" s="2" t="s">
        <v>4817</v>
      </c>
      <c r="D115" s="2" t="s">
        <v>4787</v>
      </c>
      <c r="E115" s="2">
        <v>550.0</v>
      </c>
      <c r="F115" s="2" t="s">
        <v>5014</v>
      </c>
      <c r="G115" s="2" t="s">
        <v>5014</v>
      </c>
      <c r="H115" s="2" t="s">
        <v>4723</v>
      </c>
      <c r="I115" s="2" t="s">
        <v>4735</v>
      </c>
      <c r="J115" s="2" t="s">
        <v>4725</v>
      </c>
      <c r="K115" s="2">
        <v>2018.0</v>
      </c>
      <c r="L115" s="2" t="s">
        <v>4817</v>
      </c>
      <c r="M115" s="2" t="s">
        <v>4787</v>
      </c>
      <c r="N115" s="2" t="s">
        <v>5015</v>
      </c>
      <c r="O115" s="2" t="s">
        <v>5016</v>
      </c>
      <c r="P115" s="2">
        <v>38880.0</v>
      </c>
      <c r="Q115" s="2">
        <v>0.0</v>
      </c>
      <c r="R115" s="2" t="s">
        <v>4817</v>
      </c>
      <c r="S115" s="2" t="s">
        <v>4818</v>
      </c>
      <c r="T115" s="2" t="s">
        <v>4803</v>
      </c>
      <c r="U115" s="2">
        <v>60540.0</v>
      </c>
      <c r="V115" s="2">
        <v>41.77576</v>
      </c>
      <c r="W115" s="2">
        <v>-88.14279</v>
      </c>
      <c r="X115" s="2">
        <v>16980.0</v>
      </c>
      <c r="Y115" s="2" t="s">
        <v>124</v>
      </c>
      <c r="Z115" s="15">
        <f>IF(ISERROR(vlookup($R115, 'Freshmen Makeup'!$M$2:$X1000, 12, 0)), 0, vlookup($R115, 'Freshmen Makeup'!$M$2:$X1000, 12, 0))</f>
        <v>1</v>
      </c>
      <c r="AA115" s="15">
        <f>IF(ISERROR(vlookup($R115, 'Freshmen_5%'!$M$2:$Y1000, 12, 0)), 0, vlookup($R115, 'Freshmen_5%'!$M$2:$Y1000, 12, 0))</f>
        <v>0</v>
      </c>
      <c r="AB115" s="15">
        <f>IF(ISERROR(vlookup($R115, 'Freshmen_5%'!$M$2:$Y1000, 13, 0)), 0, vlookup($R115, 'Freshmen_5%'!$M$2:$Y1000, 13, 0))</f>
        <v>0</v>
      </c>
      <c r="AC115" s="15">
        <f>IF(ISERROR(vlookup($R115, 'Freshmen_5%'!$M$2:$Z1000, 14, 0)), 0, vlookup($R115, 'Freshmen_5%'!$M$2:$Z1000, 14, 0))</f>
        <v>0</v>
      </c>
    </row>
    <row r="116">
      <c r="A116" s="2">
        <v>114.0</v>
      </c>
      <c r="B116" s="2">
        <v>147679.0</v>
      </c>
      <c r="C116" s="2" t="s">
        <v>4816</v>
      </c>
      <c r="D116" s="2" t="s">
        <v>4787</v>
      </c>
      <c r="E116" s="2">
        <v>421.0</v>
      </c>
      <c r="F116" s="2" t="s">
        <v>5014</v>
      </c>
      <c r="G116" s="2" t="s">
        <v>5014</v>
      </c>
      <c r="H116" s="2" t="s">
        <v>4723</v>
      </c>
      <c r="I116" s="2" t="s">
        <v>4741</v>
      </c>
      <c r="J116" s="2" t="s">
        <v>4725</v>
      </c>
      <c r="K116" s="2">
        <v>2018.0</v>
      </c>
      <c r="L116" s="2" t="s">
        <v>4816</v>
      </c>
      <c r="M116" s="2" t="s">
        <v>4787</v>
      </c>
      <c r="N116" s="2" t="s">
        <v>5015</v>
      </c>
      <c r="O116" s="2" t="s">
        <v>5016</v>
      </c>
      <c r="P116" s="2">
        <v>29860.0</v>
      </c>
      <c r="Q116" s="2">
        <v>0.0</v>
      </c>
      <c r="R116" s="2" t="s">
        <v>4816</v>
      </c>
      <c r="S116" s="2" t="s">
        <v>4521</v>
      </c>
      <c r="T116" s="2" t="s">
        <v>4803</v>
      </c>
      <c r="U116" s="2" t="s">
        <v>5251</v>
      </c>
      <c r="V116" s="2">
        <v>41.975268</v>
      </c>
      <c r="W116" s="2">
        <v>-87.709948</v>
      </c>
      <c r="X116" s="2">
        <v>16980.0</v>
      </c>
      <c r="Y116" s="2" t="s">
        <v>124</v>
      </c>
      <c r="Z116" s="15">
        <f>IF(ISERROR(vlookup($R116, 'Freshmen Makeup'!$M$2:$X1000, 12, 0)), 0, vlookup($R116, 'Freshmen Makeup'!$M$2:$X1000, 12, 0))</f>
        <v>1</v>
      </c>
      <c r="AA116" s="15">
        <f>IF(ISERROR(vlookup($R116, 'Freshmen_5%'!$M$2:$Y1000, 12, 0)), 0, vlookup($R116, 'Freshmen_5%'!$M$2:$Y1000, 12, 0))</f>
        <v>0</v>
      </c>
      <c r="AB116" s="15">
        <f>IF(ISERROR(vlookup($R116, 'Freshmen_5%'!$M$2:$Y1000, 13, 0)), 0, vlookup($R116, 'Freshmen_5%'!$M$2:$Y1000, 13, 0))</f>
        <v>0</v>
      </c>
      <c r="AC116" s="15">
        <f>IF(ISERROR(vlookup($R116, 'Freshmen_5%'!$M$2:$Z1000, 14, 0)), 0, vlookup($R116, 'Freshmen_5%'!$M$2:$Z1000, 14, 0))</f>
        <v>0</v>
      </c>
    </row>
    <row r="117">
      <c r="A117" s="2">
        <v>115.0</v>
      </c>
      <c r="B117" s="2">
        <v>147703.0</v>
      </c>
      <c r="C117" s="2" t="s">
        <v>4814</v>
      </c>
      <c r="D117" s="2" t="s">
        <v>4787</v>
      </c>
      <c r="E117" s="2">
        <v>1831.0</v>
      </c>
      <c r="F117" s="2" t="s">
        <v>5014</v>
      </c>
      <c r="G117" s="2" t="s">
        <v>5014</v>
      </c>
      <c r="H117" s="2" t="s">
        <v>4744</v>
      </c>
      <c r="I117" s="2" t="s">
        <v>4741</v>
      </c>
      <c r="J117" s="2" t="s">
        <v>4736</v>
      </c>
      <c r="K117" s="2">
        <v>2018.0</v>
      </c>
      <c r="L117" s="2" t="s">
        <v>4814</v>
      </c>
      <c r="M117" s="2" t="s">
        <v>4787</v>
      </c>
      <c r="N117" s="2" t="s">
        <v>5015</v>
      </c>
      <c r="O117" s="2" t="s">
        <v>5016</v>
      </c>
      <c r="P117" s="2">
        <v>14631.0</v>
      </c>
      <c r="Q117" s="2">
        <v>0.0</v>
      </c>
      <c r="R117" s="2" t="s">
        <v>4814</v>
      </c>
      <c r="S117" s="2" t="s">
        <v>4815</v>
      </c>
      <c r="T117" s="2" t="s">
        <v>4803</v>
      </c>
      <c r="U117" s="2" t="s">
        <v>5252</v>
      </c>
      <c r="V117" s="2">
        <v>41.933869</v>
      </c>
      <c r="W117" s="2">
        <v>-88.766428</v>
      </c>
      <c r="X117" s="2">
        <v>16980.0</v>
      </c>
      <c r="Y117" s="2" t="s">
        <v>124</v>
      </c>
      <c r="Z117" s="15">
        <f>IF(ISERROR(vlookup($R117, 'Freshmen Makeup'!$M$2:$X1000, 12, 0)), 0, vlookup($R117, 'Freshmen Makeup'!$M$2:$X1000, 12, 0))</f>
        <v>1</v>
      </c>
      <c r="AA117" s="15">
        <f>IF(ISERROR(vlookup($R117, 'Freshmen_5%'!$M$2:$Y1000, 12, 0)), 0, vlookup($R117, 'Freshmen_5%'!$M$2:$Y1000, 12, 0))</f>
        <v>0</v>
      </c>
      <c r="AB117" s="15">
        <f>IF(ISERROR(vlookup($R117, 'Freshmen_5%'!$M$2:$Y1000, 13, 0)), 0, vlookup($R117, 'Freshmen_5%'!$M$2:$Y1000, 13, 0))</f>
        <v>0</v>
      </c>
      <c r="AC117" s="15">
        <f>IF(ISERROR(vlookup($R117, 'Freshmen_5%'!$M$2:$Z1000, 14, 0)), 0, vlookup($R117, 'Freshmen_5%'!$M$2:$Z1000, 14, 0))</f>
        <v>0</v>
      </c>
    </row>
    <row r="118">
      <c r="A118" s="2">
        <v>116.0</v>
      </c>
      <c r="B118" s="2">
        <v>147767.0</v>
      </c>
      <c r="C118" s="2" t="s">
        <v>4812</v>
      </c>
      <c r="D118" s="2" t="s">
        <v>4787</v>
      </c>
      <c r="E118" s="2">
        <v>1931.0</v>
      </c>
      <c r="F118" s="2" t="s">
        <v>5014</v>
      </c>
      <c r="G118" s="2" t="s">
        <v>5014</v>
      </c>
      <c r="H118" s="2" t="s">
        <v>4734</v>
      </c>
      <c r="I118" s="2" t="s">
        <v>4745</v>
      </c>
      <c r="J118" s="2" t="s">
        <v>4736</v>
      </c>
      <c r="K118" s="2">
        <v>2018.0</v>
      </c>
      <c r="L118" s="2" t="s">
        <v>4812</v>
      </c>
      <c r="M118" s="2" t="s">
        <v>4787</v>
      </c>
      <c r="N118" s="2" t="s">
        <v>5015</v>
      </c>
      <c r="O118" s="2" t="s">
        <v>5016</v>
      </c>
      <c r="P118" s="2">
        <v>54568.0</v>
      </c>
      <c r="Q118" s="2">
        <v>0.0</v>
      </c>
      <c r="R118" s="2" t="s">
        <v>4812</v>
      </c>
      <c r="S118" s="2" t="s">
        <v>4813</v>
      </c>
      <c r="T118" s="2" t="s">
        <v>4803</v>
      </c>
      <c r="U118" s="2">
        <v>60208.0</v>
      </c>
      <c r="V118" s="2">
        <v>42.050356</v>
      </c>
      <c r="W118" s="2">
        <v>-87.679858</v>
      </c>
      <c r="X118" s="2">
        <v>16980.0</v>
      </c>
      <c r="Y118" s="2" t="s">
        <v>124</v>
      </c>
      <c r="Z118" s="15">
        <f>IF(ISERROR(vlookup($R118, 'Freshmen Makeup'!$M$2:$X1000, 12, 0)), 0, vlookup($R118, 'Freshmen Makeup'!$M$2:$X1000, 12, 0))</f>
        <v>1</v>
      </c>
      <c r="AA118" s="15">
        <f>IF(ISERROR(vlookup($R118, 'Freshmen_5%'!$M$2:$Y1000, 12, 0)), 0, vlookup($R118, 'Freshmen_5%'!$M$2:$Y1000, 12, 0))</f>
        <v>0</v>
      </c>
      <c r="AB118" s="15">
        <f>IF(ISERROR(vlookup($R118, 'Freshmen_5%'!$M$2:$Y1000, 13, 0)), 0, vlookup($R118, 'Freshmen_5%'!$M$2:$Y1000, 13, 0))</f>
        <v>0</v>
      </c>
      <c r="AC118" s="15">
        <f>IF(ISERROR(vlookup($R118, 'Freshmen_5%'!$M$2:$Z1000, 14, 0)), 0, vlookup($R118, 'Freshmen_5%'!$M$2:$Z1000, 14, 0))</f>
        <v>0</v>
      </c>
    </row>
    <row r="119">
      <c r="A119" s="2">
        <v>117.0</v>
      </c>
      <c r="B119" s="2">
        <v>147828.0</v>
      </c>
      <c r="C119" s="2" t="s">
        <v>5253</v>
      </c>
      <c r="D119" s="2" t="s">
        <v>4787</v>
      </c>
      <c r="E119" s="2">
        <v>692.0</v>
      </c>
      <c r="F119" s="2" t="s">
        <v>5014</v>
      </c>
      <c r="G119" s="2" t="s">
        <v>5014</v>
      </c>
      <c r="H119" s="2" t="s">
        <v>4723</v>
      </c>
      <c r="I119" s="2" t="s">
        <v>4741</v>
      </c>
      <c r="J119" s="2" t="s">
        <v>4751</v>
      </c>
      <c r="K119" s="2">
        <v>2018.0</v>
      </c>
      <c r="L119" s="2" t="s">
        <v>5253</v>
      </c>
      <c r="M119" s="2" t="s">
        <v>4787</v>
      </c>
      <c r="N119" s="2" t="s">
        <v>5015</v>
      </c>
      <c r="O119" s="2" t="s">
        <v>5016</v>
      </c>
      <c r="P119" s="2">
        <v>36070.0</v>
      </c>
      <c r="Q119" s="2">
        <v>0.0</v>
      </c>
      <c r="R119" s="2" t="s">
        <v>5253</v>
      </c>
      <c r="S119" s="2" t="s">
        <v>5254</v>
      </c>
      <c r="T119" s="2" t="s">
        <v>4803</v>
      </c>
      <c r="U119" s="2" t="s">
        <v>5255</v>
      </c>
      <c r="V119" s="2">
        <v>41.155237</v>
      </c>
      <c r="W119" s="2">
        <v>-87.875165</v>
      </c>
      <c r="X119" s="2">
        <v>28100.0</v>
      </c>
      <c r="Y119" s="2" t="s">
        <v>5256</v>
      </c>
      <c r="Z119" s="15">
        <f>IF(ISERROR(vlookup($R119, 'Freshmen Makeup'!$M$2:$X1000, 12, 0)), 0, vlookup($R119, 'Freshmen Makeup'!$M$2:$X1000, 12, 0))</f>
        <v>0</v>
      </c>
      <c r="AA119" s="15">
        <f>IF(ISERROR(vlookup($R119, 'Freshmen_5%'!$M$2:$Y1000, 12, 0)), 0, vlookup($R119, 'Freshmen_5%'!$M$2:$Y1000, 12, 0))</f>
        <v>0</v>
      </c>
      <c r="AB119" s="15">
        <f>IF(ISERROR(vlookup($R119, 'Freshmen_5%'!$M$2:$Y1000, 13, 0)), 0, vlookup($R119, 'Freshmen_5%'!$M$2:$Y1000, 13, 0))</f>
        <v>0</v>
      </c>
      <c r="AC119" s="15">
        <f>IF(ISERROR(vlookup($R119, 'Freshmen_5%'!$M$2:$Z1000, 14, 0)), 0, vlookup($R119, 'Freshmen_5%'!$M$2:$Z1000, 14, 0))</f>
        <v>0</v>
      </c>
    </row>
    <row r="120">
      <c r="A120" s="2">
        <v>118.0</v>
      </c>
      <c r="B120" s="2">
        <v>148405.0</v>
      </c>
      <c r="C120" s="2" t="s">
        <v>5257</v>
      </c>
      <c r="D120" s="2" t="s">
        <v>4787</v>
      </c>
      <c r="E120" s="2">
        <v>161.0</v>
      </c>
      <c r="F120" s="2" t="s">
        <v>5014</v>
      </c>
      <c r="G120" s="2" t="s">
        <v>5014</v>
      </c>
      <c r="H120" s="2" t="s">
        <v>4723</v>
      </c>
      <c r="I120" s="2" t="s">
        <v>4741</v>
      </c>
      <c r="J120" s="2" t="s">
        <v>4766</v>
      </c>
      <c r="K120" s="2">
        <v>2018.0</v>
      </c>
      <c r="L120" s="2" t="s">
        <v>5257</v>
      </c>
      <c r="M120" s="2" t="s">
        <v>4787</v>
      </c>
      <c r="N120" s="2" t="s">
        <v>5015</v>
      </c>
      <c r="O120" s="2" t="s">
        <v>5016</v>
      </c>
      <c r="P120" s="2">
        <v>30930.0</v>
      </c>
      <c r="Q120" s="2">
        <v>0.0</v>
      </c>
      <c r="R120" s="2" t="s">
        <v>5257</v>
      </c>
      <c r="S120" s="2" t="s">
        <v>5258</v>
      </c>
      <c r="T120" s="2" t="s">
        <v>4803</v>
      </c>
      <c r="U120" s="2" t="s">
        <v>5259</v>
      </c>
      <c r="V120" s="2">
        <v>42.270639</v>
      </c>
      <c r="W120" s="2">
        <v>-89.019536</v>
      </c>
      <c r="X120" s="2">
        <v>40420.0</v>
      </c>
      <c r="Y120" s="2" t="s">
        <v>5260</v>
      </c>
      <c r="Z120" s="15">
        <f>IF(ISERROR(vlookup($R120, 'Freshmen Makeup'!$M$2:$X1000, 12, 0)), 0, vlookup($R120, 'Freshmen Makeup'!$M$2:$X1000, 12, 0))</f>
        <v>0</v>
      </c>
      <c r="AA120" s="15">
        <f>IF(ISERROR(vlookup($R120, 'Freshmen_5%'!$M$2:$Y1000, 12, 0)), 0, vlookup($R120, 'Freshmen_5%'!$M$2:$Y1000, 12, 0))</f>
        <v>0</v>
      </c>
      <c r="AB120" s="15">
        <f>IF(ISERROR(vlookup($R120, 'Freshmen_5%'!$M$2:$Y1000, 13, 0)), 0, vlookup($R120, 'Freshmen_5%'!$M$2:$Y1000, 13, 0))</f>
        <v>0</v>
      </c>
      <c r="AC120" s="15">
        <f>IF(ISERROR(vlookup($R120, 'Freshmen_5%'!$M$2:$Z1000, 14, 0)), 0, vlookup($R120, 'Freshmen_5%'!$M$2:$Z1000, 14, 0))</f>
        <v>0</v>
      </c>
    </row>
    <row r="121">
      <c r="A121" s="2">
        <v>119.0</v>
      </c>
      <c r="B121" s="2">
        <v>148487.0</v>
      </c>
      <c r="C121" s="2" t="s">
        <v>4811</v>
      </c>
      <c r="D121" s="2" t="s">
        <v>4787</v>
      </c>
      <c r="E121" s="2">
        <v>323.0</v>
      </c>
      <c r="F121" s="2" t="s">
        <v>5014</v>
      </c>
      <c r="G121" s="2" t="s">
        <v>5014</v>
      </c>
      <c r="H121" s="2" t="s">
        <v>4723</v>
      </c>
      <c r="I121" s="2" t="s">
        <v>4741</v>
      </c>
      <c r="J121" s="2" t="s">
        <v>4772</v>
      </c>
      <c r="K121" s="2">
        <v>2018.0</v>
      </c>
      <c r="L121" s="2" t="s">
        <v>4811</v>
      </c>
      <c r="M121" s="2" t="s">
        <v>4787</v>
      </c>
      <c r="N121" s="2" t="s">
        <v>5015</v>
      </c>
      <c r="O121" s="2" t="s">
        <v>5016</v>
      </c>
      <c r="P121" s="2">
        <v>29832.0</v>
      </c>
      <c r="Q121" s="2">
        <v>0.0</v>
      </c>
      <c r="R121" s="2" t="s">
        <v>4811</v>
      </c>
      <c r="S121" s="2" t="s">
        <v>4521</v>
      </c>
      <c r="T121" s="2" t="s">
        <v>4803</v>
      </c>
      <c r="U121" s="2" t="s">
        <v>5261</v>
      </c>
      <c r="V121" s="2">
        <v>41.876055</v>
      </c>
      <c r="W121" s="2">
        <v>-87.624952</v>
      </c>
      <c r="X121" s="2">
        <v>16980.0</v>
      </c>
      <c r="Y121" s="2" t="s">
        <v>124</v>
      </c>
      <c r="Z121" s="15">
        <f>IF(ISERROR(vlookup($R121, 'Freshmen Makeup'!$M$2:$X1000, 12, 0)), 0, vlookup($R121, 'Freshmen Makeup'!$M$2:$X1000, 12, 0))</f>
        <v>1</v>
      </c>
      <c r="AA121" s="15">
        <f>IF(ISERROR(vlookup($R121, 'Freshmen_5%'!$M$2:$Y1000, 12, 0)), 0, vlookup($R121, 'Freshmen_5%'!$M$2:$Y1000, 12, 0))</f>
        <v>0</v>
      </c>
      <c r="AB121" s="15">
        <f>IF(ISERROR(vlookup($R121, 'Freshmen_5%'!$M$2:$Y1000, 13, 0)), 0, vlookup($R121, 'Freshmen_5%'!$M$2:$Y1000, 13, 0))</f>
        <v>0</v>
      </c>
      <c r="AC121" s="15">
        <f>IF(ISERROR(vlookup($R121, 'Freshmen_5%'!$M$2:$Z1000, 14, 0)), 0, vlookup($R121, 'Freshmen_5%'!$M$2:$Z1000, 14, 0))</f>
        <v>0</v>
      </c>
    </row>
    <row r="122">
      <c r="A122" s="2">
        <v>120.0</v>
      </c>
      <c r="B122" s="2">
        <v>148496.0</v>
      </c>
      <c r="C122" s="2" t="s">
        <v>4829</v>
      </c>
      <c r="D122" s="2" t="s">
        <v>4787</v>
      </c>
      <c r="E122" s="2">
        <v>447.0</v>
      </c>
      <c r="F122" s="2" t="s">
        <v>5014</v>
      </c>
      <c r="G122" s="2" t="s">
        <v>5014</v>
      </c>
      <c r="H122" s="2" t="s">
        <v>4723</v>
      </c>
      <c r="I122" s="2" t="s">
        <v>4741</v>
      </c>
      <c r="J122" s="2" t="s">
        <v>4766</v>
      </c>
      <c r="K122" s="2">
        <v>2018.0</v>
      </c>
      <c r="L122" s="2" t="s">
        <v>4829</v>
      </c>
      <c r="M122" s="2" t="s">
        <v>4787</v>
      </c>
      <c r="N122" s="2" t="s">
        <v>5015</v>
      </c>
      <c r="O122" s="2" t="s">
        <v>5016</v>
      </c>
      <c r="P122" s="2">
        <v>33434.0</v>
      </c>
      <c r="Q122" s="2">
        <v>0.0</v>
      </c>
      <c r="R122" s="2" t="s">
        <v>4829</v>
      </c>
      <c r="S122" s="2" t="s">
        <v>4830</v>
      </c>
      <c r="T122" s="2" t="s">
        <v>4803</v>
      </c>
      <c r="U122" s="2">
        <v>60305.0</v>
      </c>
      <c r="V122" s="2">
        <v>41.902678</v>
      </c>
      <c r="W122" s="2">
        <v>-87.823003</v>
      </c>
      <c r="X122" s="2">
        <v>16980.0</v>
      </c>
      <c r="Y122" s="2" t="s">
        <v>124</v>
      </c>
      <c r="Z122" s="15">
        <f>IF(ISERROR(vlookup($R122, 'Freshmen Makeup'!$M$2:$X1000, 12, 0)), 0, vlookup($R122, 'Freshmen Makeup'!$M$2:$X1000, 12, 0))</f>
        <v>1</v>
      </c>
      <c r="AA122" s="15">
        <f>IF(ISERROR(vlookup($R122, 'Freshmen_5%'!$M$2:$Y1000, 12, 0)), 0, vlookup($R122, 'Freshmen_5%'!$M$2:$Y1000, 12, 0))</f>
        <v>0</v>
      </c>
      <c r="AB122" s="15">
        <f>IF(ISERROR(vlookup($R122, 'Freshmen_5%'!$M$2:$Y1000, 13, 0)), 0, vlookup($R122, 'Freshmen_5%'!$M$2:$Y1000, 13, 0))</f>
        <v>0</v>
      </c>
      <c r="AC122" s="15">
        <f>IF(ISERROR(vlookup($R122, 'Freshmen_5%'!$M$2:$Z1000, 14, 0)), 0, vlookup($R122, 'Freshmen_5%'!$M$2:$Z1000, 14, 0))</f>
        <v>0</v>
      </c>
    </row>
    <row r="123">
      <c r="A123" s="2">
        <v>121.0</v>
      </c>
      <c r="B123" s="2">
        <v>148584.0</v>
      </c>
      <c r="C123" s="2" t="s">
        <v>5262</v>
      </c>
      <c r="D123" s="2" t="s">
        <v>4787</v>
      </c>
      <c r="E123" s="2">
        <v>214.0</v>
      </c>
      <c r="F123" s="2" t="s">
        <v>5014</v>
      </c>
      <c r="G123" s="2" t="s">
        <v>5014</v>
      </c>
      <c r="H123" s="2" t="s">
        <v>4723</v>
      </c>
      <c r="I123" s="2" t="s">
        <v>4741</v>
      </c>
      <c r="J123" s="2" t="s">
        <v>4766</v>
      </c>
      <c r="K123" s="2">
        <v>2018.0</v>
      </c>
      <c r="L123" s="2" t="s">
        <v>5262</v>
      </c>
      <c r="M123" s="2" t="s">
        <v>4787</v>
      </c>
      <c r="N123" s="2" t="s">
        <v>5015</v>
      </c>
      <c r="O123" s="2" t="s">
        <v>5016</v>
      </c>
      <c r="P123" s="2">
        <v>32320.0</v>
      </c>
      <c r="Q123" s="2">
        <v>0.0</v>
      </c>
      <c r="R123" s="2" t="s">
        <v>5262</v>
      </c>
      <c r="S123" s="2" t="s">
        <v>4651</v>
      </c>
      <c r="T123" s="2" t="s">
        <v>4803</v>
      </c>
      <c r="U123" s="2" t="s">
        <v>5263</v>
      </c>
      <c r="V123" s="2">
        <v>41.532225</v>
      </c>
      <c r="W123" s="2">
        <v>-88.096057</v>
      </c>
      <c r="X123" s="2">
        <v>16980.0</v>
      </c>
      <c r="Y123" s="2" t="s">
        <v>124</v>
      </c>
      <c r="Z123" s="15">
        <f>IF(ISERROR(vlookup($R123, 'Freshmen Makeup'!$M$2:$X1000, 12, 0)), 0, vlookup($R123, 'Freshmen Makeup'!$M$2:$X1000, 12, 0))</f>
        <v>0</v>
      </c>
      <c r="AA123" s="15">
        <f>IF(ISERROR(vlookup($R123, 'Freshmen_5%'!$M$2:$Y1000, 12, 0)), 0, vlookup($R123, 'Freshmen_5%'!$M$2:$Y1000, 12, 0))</f>
        <v>0</v>
      </c>
      <c r="AB123" s="15">
        <f>IF(ISERROR(vlookup($R123, 'Freshmen_5%'!$M$2:$Y1000, 13, 0)), 0, vlookup($R123, 'Freshmen_5%'!$M$2:$Y1000, 13, 0))</f>
        <v>0</v>
      </c>
      <c r="AC123" s="15">
        <f>IF(ISERROR(vlookup($R123, 'Freshmen_5%'!$M$2:$Z1000, 14, 0)), 0, vlookup($R123, 'Freshmen_5%'!$M$2:$Z1000, 14, 0))</f>
        <v>0</v>
      </c>
    </row>
    <row r="124">
      <c r="A124" s="2">
        <v>122.0</v>
      </c>
      <c r="B124" s="2">
        <v>148654.0</v>
      </c>
      <c r="C124" s="2" t="s">
        <v>5264</v>
      </c>
      <c r="D124" s="2" t="s">
        <v>4787</v>
      </c>
      <c r="E124" s="2">
        <v>313.0</v>
      </c>
      <c r="F124" s="2" t="s">
        <v>5014</v>
      </c>
      <c r="G124" s="2" t="s">
        <v>5014</v>
      </c>
      <c r="H124" s="2" t="s">
        <v>4723</v>
      </c>
      <c r="I124" s="2" t="s">
        <v>4806</v>
      </c>
      <c r="J124" s="2" t="s">
        <v>4772</v>
      </c>
      <c r="K124" s="2">
        <v>2018.0</v>
      </c>
      <c r="L124" s="2" t="s">
        <v>5264</v>
      </c>
      <c r="M124" s="2" t="s">
        <v>4787</v>
      </c>
      <c r="N124" s="2" t="s">
        <v>5015</v>
      </c>
      <c r="O124" s="2" t="s">
        <v>5016</v>
      </c>
      <c r="P124" s="2">
        <v>18548.0</v>
      </c>
      <c r="Q124" s="2">
        <v>6624.0</v>
      </c>
      <c r="R124" s="2" t="s">
        <v>5264</v>
      </c>
      <c r="S124" s="2" t="s">
        <v>4543</v>
      </c>
      <c r="T124" s="2" t="s">
        <v>4803</v>
      </c>
      <c r="U124" s="2" t="s">
        <v>5265</v>
      </c>
      <c r="V124" s="2">
        <v>39.729524</v>
      </c>
      <c r="W124" s="2">
        <v>-89.616796</v>
      </c>
      <c r="X124" s="2">
        <v>44100.0</v>
      </c>
      <c r="Y124" s="2" t="s">
        <v>5266</v>
      </c>
      <c r="Z124" s="15">
        <f>IF(ISERROR(vlookup($R124, 'Freshmen Makeup'!$M$2:$X1000, 12, 0)), 0, vlookup($R124, 'Freshmen Makeup'!$M$2:$X1000, 12, 0))</f>
        <v>0</v>
      </c>
      <c r="AA124" s="15">
        <f>IF(ISERROR(vlookup($R124, 'Freshmen_5%'!$M$2:$Y1000, 12, 0)), 0, vlookup($R124, 'Freshmen_5%'!$M$2:$Y1000, 12, 0))</f>
        <v>0</v>
      </c>
      <c r="AB124" s="15">
        <f>IF(ISERROR(vlookup($R124, 'Freshmen_5%'!$M$2:$Y1000, 13, 0)), 0, vlookup($R124, 'Freshmen_5%'!$M$2:$Y1000, 13, 0))</f>
        <v>0</v>
      </c>
      <c r="AC124" s="15">
        <f>IF(ISERROR(vlookup($R124, 'Freshmen_5%'!$M$2:$Z1000, 14, 0)), 0, vlookup($R124, 'Freshmen_5%'!$M$2:$Z1000, 14, 0))</f>
        <v>0</v>
      </c>
    </row>
    <row r="125">
      <c r="A125" s="2">
        <v>123.0</v>
      </c>
      <c r="B125" s="2">
        <v>149222.0</v>
      </c>
      <c r="C125" s="2" t="s">
        <v>5267</v>
      </c>
      <c r="D125" s="2" t="s">
        <v>4787</v>
      </c>
      <c r="E125" s="2">
        <v>1113.0</v>
      </c>
      <c r="F125" s="2" t="s">
        <v>5014</v>
      </c>
      <c r="G125" s="2" t="s">
        <v>5014</v>
      </c>
      <c r="H125" s="2" t="s">
        <v>4744</v>
      </c>
      <c r="I125" s="2" t="s">
        <v>4741</v>
      </c>
      <c r="J125" s="2" t="s">
        <v>4736</v>
      </c>
      <c r="K125" s="2">
        <v>2018.0</v>
      </c>
      <c r="L125" s="2" t="s">
        <v>5267</v>
      </c>
      <c r="M125" s="2" t="s">
        <v>4787</v>
      </c>
      <c r="N125" s="2" t="s">
        <v>5015</v>
      </c>
      <c r="O125" s="2" t="s">
        <v>5016</v>
      </c>
      <c r="P125" s="2">
        <v>28204.0</v>
      </c>
      <c r="Q125" s="2">
        <v>13883.0</v>
      </c>
      <c r="R125" s="2" t="s">
        <v>5267</v>
      </c>
      <c r="S125" s="2" t="s">
        <v>4548</v>
      </c>
      <c r="T125" s="2" t="s">
        <v>4803</v>
      </c>
      <c r="U125" s="2" t="s">
        <v>5268</v>
      </c>
      <c r="V125" s="2">
        <v>37.714193</v>
      </c>
      <c r="W125" s="2">
        <v>-89.217273</v>
      </c>
      <c r="X125" s="2">
        <v>16060.0</v>
      </c>
      <c r="Y125" s="2" t="s">
        <v>5269</v>
      </c>
      <c r="Z125" s="15">
        <f>IF(ISERROR(vlookup($R125, 'Freshmen Makeup'!$M$2:$X1000, 12, 0)), 0, vlookup($R125, 'Freshmen Makeup'!$M$2:$X1000, 12, 0))</f>
        <v>0</v>
      </c>
      <c r="AA125" s="15">
        <f>IF(ISERROR(vlookup($R125, 'Freshmen_5%'!$M$2:$Y1000, 12, 0)), 0, vlookup($R125, 'Freshmen_5%'!$M$2:$Y1000, 12, 0))</f>
        <v>0</v>
      </c>
      <c r="AB125" s="15">
        <f>IF(ISERROR(vlookup($R125, 'Freshmen_5%'!$M$2:$Y1000, 13, 0)), 0, vlookup($R125, 'Freshmen_5%'!$M$2:$Y1000, 13, 0))</f>
        <v>0</v>
      </c>
      <c r="AC125" s="15">
        <f>IF(ISERROR(vlookup($R125, 'Freshmen_5%'!$M$2:$Z1000, 14, 0)), 0, vlookup($R125, 'Freshmen_5%'!$M$2:$Z1000, 14, 0))</f>
        <v>0</v>
      </c>
    </row>
    <row r="126">
      <c r="A126" s="2">
        <v>124.0</v>
      </c>
      <c r="B126" s="2">
        <v>149231.0</v>
      </c>
      <c r="C126" s="2" t="s">
        <v>5270</v>
      </c>
      <c r="D126" s="2" t="s">
        <v>4787</v>
      </c>
      <c r="E126" s="2">
        <v>1685.0</v>
      </c>
      <c r="F126" s="2" t="s">
        <v>5014</v>
      </c>
      <c r="G126" s="2" t="s">
        <v>5014</v>
      </c>
      <c r="H126" s="2" t="s">
        <v>4744</v>
      </c>
      <c r="I126" s="2" t="s">
        <v>4741</v>
      </c>
      <c r="J126" s="2" t="s">
        <v>4736</v>
      </c>
      <c r="K126" s="2">
        <v>2018.0</v>
      </c>
      <c r="L126" s="2" t="s">
        <v>5270</v>
      </c>
      <c r="M126" s="2" t="s">
        <v>4787</v>
      </c>
      <c r="N126" s="2" t="s">
        <v>5015</v>
      </c>
      <c r="O126" s="2" t="s">
        <v>5016</v>
      </c>
      <c r="P126" s="2">
        <v>10836.0</v>
      </c>
      <c r="Q126" s="2">
        <v>0.0</v>
      </c>
      <c r="R126" s="2" t="s">
        <v>5270</v>
      </c>
      <c r="S126" s="2" t="s">
        <v>5271</v>
      </c>
      <c r="T126" s="2" t="s">
        <v>4803</v>
      </c>
      <c r="U126" s="2" t="s">
        <v>5272</v>
      </c>
      <c r="V126" s="2">
        <v>38.793949</v>
      </c>
      <c r="W126" s="2">
        <v>-89.997779</v>
      </c>
      <c r="X126" s="2">
        <v>41180.0</v>
      </c>
      <c r="Y126" s="2" t="s">
        <v>121</v>
      </c>
      <c r="Z126" s="15">
        <f>IF(ISERROR(vlookup($R126, 'Freshmen Makeup'!$M$2:$X1000, 12, 0)), 0, vlookup($R126, 'Freshmen Makeup'!$M$2:$X1000, 12, 0))</f>
        <v>0</v>
      </c>
      <c r="AA126" s="15">
        <f>IF(ISERROR(vlookup($R126, 'Freshmen_5%'!$M$2:$Y1000, 12, 0)), 0, vlookup($R126, 'Freshmen_5%'!$M$2:$Y1000, 12, 0))</f>
        <v>0</v>
      </c>
      <c r="AB126" s="15">
        <f>IF(ISERROR(vlookup($R126, 'Freshmen_5%'!$M$2:$Y1000, 13, 0)), 0, vlookup($R126, 'Freshmen_5%'!$M$2:$Y1000, 13, 0))</f>
        <v>0</v>
      </c>
      <c r="AC126" s="15">
        <f>IF(ISERROR(vlookup($R126, 'Freshmen_5%'!$M$2:$Z1000, 14, 0)), 0, vlookup($R126, 'Freshmen_5%'!$M$2:$Z1000, 14, 0))</f>
        <v>0</v>
      </c>
    </row>
    <row r="127">
      <c r="A127" s="2">
        <v>125.0</v>
      </c>
      <c r="B127" s="2">
        <v>149505.0</v>
      </c>
      <c r="C127" s="2" t="s">
        <v>4808</v>
      </c>
      <c r="D127" s="2" t="s">
        <v>4787</v>
      </c>
      <c r="E127" s="2">
        <v>153.0</v>
      </c>
      <c r="F127" s="2" t="s">
        <v>5014</v>
      </c>
      <c r="G127" s="2" t="s">
        <v>5014</v>
      </c>
      <c r="H127" s="2" t="s">
        <v>4723</v>
      </c>
      <c r="I127" s="2" t="s">
        <v>4741</v>
      </c>
      <c r="J127" s="2" t="s">
        <v>4725</v>
      </c>
      <c r="K127" s="2">
        <v>2018.0</v>
      </c>
      <c r="L127" s="2" t="s">
        <v>4808</v>
      </c>
      <c r="M127" s="2" t="s">
        <v>4787</v>
      </c>
      <c r="N127" s="2" t="s">
        <v>5015</v>
      </c>
      <c r="O127" s="2" t="s">
        <v>5016</v>
      </c>
      <c r="P127" s="2">
        <v>30175.0</v>
      </c>
      <c r="Q127" s="2">
        <v>0.0</v>
      </c>
      <c r="R127" s="2" t="s">
        <v>4808</v>
      </c>
      <c r="S127" s="2" t="s">
        <v>4809</v>
      </c>
      <c r="T127" s="2" t="s">
        <v>4803</v>
      </c>
      <c r="U127" s="2" t="s">
        <v>5273</v>
      </c>
      <c r="V127" s="2">
        <v>41.667687</v>
      </c>
      <c r="W127" s="2">
        <v>-87.783973</v>
      </c>
      <c r="X127" s="2">
        <v>16980.0</v>
      </c>
      <c r="Y127" s="2" t="s">
        <v>124</v>
      </c>
      <c r="Z127" s="15">
        <f>IF(ISERROR(vlookup($R127, 'Freshmen Makeup'!$M$2:$X1000, 12, 0)), 0, vlookup($R127, 'Freshmen Makeup'!$M$2:$X1000, 12, 0))</f>
        <v>1</v>
      </c>
      <c r="AA127" s="15">
        <f>IF(ISERROR(vlookup($R127, 'Freshmen_5%'!$M$2:$Y1000, 12, 0)), 0, vlookup($R127, 'Freshmen_5%'!$M$2:$Y1000, 12, 0))</f>
        <v>0</v>
      </c>
      <c r="AB127" s="15">
        <f>IF(ISERROR(vlookup($R127, 'Freshmen_5%'!$M$2:$Y1000, 13, 0)), 0, vlookup($R127, 'Freshmen_5%'!$M$2:$Y1000, 13, 0))</f>
        <v>0</v>
      </c>
      <c r="AC127" s="15">
        <f>IF(ISERROR(vlookup($R127, 'Freshmen_5%'!$M$2:$Z1000, 14, 0)), 0, vlookup($R127, 'Freshmen_5%'!$M$2:$Z1000, 14, 0))</f>
        <v>0</v>
      </c>
    </row>
    <row r="128">
      <c r="A128" s="2">
        <v>126.0</v>
      </c>
      <c r="B128" s="2">
        <v>149514.0</v>
      </c>
      <c r="C128" s="2" t="s">
        <v>4805</v>
      </c>
      <c r="D128" s="2" t="s">
        <v>4787</v>
      </c>
      <c r="E128" s="2">
        <v>155.0</v>
      </c>
      <c r="F128" s="2" t="s">
        <v>5014</v>
      </c>
      <c r="G128" s="2" t="s">
        <v>5014</v>
      </c>
      <c r="H128" s="2" t="s">
        <v>4723</v>
      </c>
      <c r="I128" s="2" t="s">
        <v>4806</v>
      </c>
      <c r="J128" s="2" t="s">
        <v>4766</v>
      </c>
      <c r="K128" s="2">
        <v>2018.0</v>
      </c>
      <c r="L128" s="2" t="s">
        <v>4805</v>
      </c>
      <c r="M128" s="2" t="s">
        <v>4787</v>
      </c>
      <c r="N128" s="2" t="s">
        <v>5015</v>
      </c>
      <c r="O128" s="2" t="s">
        <v>5016</v>
      </c>
      <c r="P128" s="2">
        <v>32390.0</v>
      </c>
      <c r="Q128" s="2">
        <v>0.0</v>
      </c>
      <c r="R128" s="2" t="s">
        <v>4805</v>
      </c>
      <c r="S128" s="2" t="s">
        <v>4807</v>
      </c>
      <c r="T128" s="2" t="s">
        <v>4803</v>
      </c>
      <c r="U128" s="2" t="s">
        <v>5274</v>
      </c>
      <c r="V128" s="2">
        <v>42.197945</v>
      </c>
      <c r="W128" s="2">
        <v>-87.880851</v>
      </c>
      <c r="X128" s="2">
        <v>16980.0</v>
      </c>
      <c r="Y128" s="2" t="s">
        <v>124</v>
      </c>
      <c r="Z128" s="15">
        <f>IF(ISERROR(vlookup($R128, 'Freshmen Makeup'!$M$2:$X1000, 12, 0)), 0, vlookup($R128, 'Freshmen Makeup'!$M$2:$X1000, 12, 0))</f>
        <v>1</v>
      </c>
      <c r="AA128" s="15">
        <f>IF(ISERROR(vlookup($R128, 'Freshmen_5%'!$M$2:$Y1000, 12, 0)), 0, vlookup($R128, 'Freshmen_5%'!$M$2:$Y1000, 12, 0))</f>
        <v>0</v>
      </c>
      <c r="AB128" s="15">
        <f>IF(ISERROR(vlookup($R128, 'Freshmen_5%'!$M$2:$Y1000, 13, 0)), 0, vlookup($R128, 'Freshmen_5%'!$M$2:$Y1000, 13, 0))</f>
        <v>0</v>
      </c>
      <c r="AC128" s="15">
        <f>IF(ISERROR(vlookup($R128, 'Freshmen_5%'!$M$2:$Z1000, 14, 0)), 0, vlookup($R128, 'Freshmen_5%'!$M$2:$Z1000, 14, 0))</f>
        <v>0</v>
      </c>
    </row>
    <row r="129">
      <c r="A129" s="2">
        <v>127.0</v>
      </c>
      <c r="B129" s="2">
        <v>149772.0</v>
      </c>
      <c r="C129" s="2" t="s">
        <v>5275</v>
      </c>
      <c r="D129" s="2" t="s">
        <v>4787</v>
      </c>
      <c r="E129" s="2">
        <v>923.0</v>
      </c>
      <c r="F129" s="2" t="s">
        <v>5014</v>
      </c>
      <c r="G129" s="2" t="s">
        <v>5014</v>
      </c>
      <c r="H129" s="2" t="s">
        <v>4750</v>
      </c>
      <c r="I129" s="2" t="s">
        <v>4741</v>
      </c>
      <c r="J129" s="2" t="s">
        <v>4751</v>
      </c>
      <c r="K129" s="2">
        <v>2018.0</v>
      </c>
      <c r="L129" s="2" t="s">
        <v>5275</v>
      </c>
      <c r="M129" s="2" t="s">
        <v>4787</v>
      </c>
      <c r="N129" s="2" t="s">
        <v>5015</v>
      </c>
      <c r="O129" s="2" t="s">
        <v>5016</v>
      </c>
      <c r="P129" s="2">
        <v>12848.0</v>
      </c>
      <c r="Q129" s="2">
        <v>0.0</v>
      </c>
      <c r="R129" s="2" t="s">
        <v>5275</v>
      </c>
      <c r="S129" s="2" t="s">
        <v>4611</v>
      </c>
      <c r="T129" s="2" t="s">
        <v>4803</v>
      </c>
      <c r="U129" s="2">
        <v>61455.0</v>
      </c>
      <c r="V129" s="2">
        <v>40.468086</v>
      </c>
      <c r="W129" s="2">
        <v>-90.686899</v>
      </c>
      <c r="X129" s="2">
        <v>31380.0</v>
      </c>
      <c r="Y129" s="2" t="s">
        <v>5276</v>
      </c>
      <c r="Z129" s="15">
        <f>IF(ISERROR(vlookup($R129, 'Freshmen Makeup'!$M$2:$X1000, 12, 0)), 0, vlookup($R129, 'Freshmen Makeup'!$M$2:$X1000, 12, 0))</f>
        <v>0</v>
      </c>
      <c r="AA129" s="15">
        <f>IF(ISERROR(vlookup($R129, 'Freshmen_5%'!$M$2:$Y1000, 12, 0)), 0, vlookup($R129, 'Freshmen_5%'!$M$2:$Y1000, 12, 0))</f>
        <v>0</v>
      </c>
      <c r="AB129" s="15">
        <f>IF(ISERROR(vlookup($R129, 'Freshmen_5%'!$M$2:$Y1000, 13, 0)), 0, vlookup($R129, 'Freshmen_5%'!$M$2:$Y1000, 13, 0))</f>
        <v>0</v>
      </c>
      <c r="AC129" s="15">
        <f>IF(ISERROR(vlookup($R129, 'Freshmen_5%'!$M$2:$Z1000, 14, 0)), 0, vlookup($R129, 'Freshmen_5%'!$M$2:$Z1000, 14, 0))</f>
        <v>0</v>
      </c>
    </row>
    <row r="130">
      <c r="A130" s="2">
        <v>128.0</v>
      </c>
      <c r="B130" s="2">
        <v>149781.0</v>
      </c>
      <c r="C130" s="2" t="s">
        <v>4801</v>
      </c>
      <c r="D130" s="2" t="s">
        <v>4787</v>
      </c>
      <c r="E130" s="2">
        <v>610.0</v>
      </c>
      <c r="F130" s="2" t="s">
        <v>5014</v>
      </c>
      <c r="G130" s="2" t="s">
        <v>5014</v>
      </c>
      <c r="H130" s="2" t="s">
        <v>4723</v>
      </c>
      <c r="I130" s="2" t="s">
        <v>4745</v>
      </c>
      <c r="J130" s="2" t="s">
        <v>4725</v>
      </c>
      <c r="K130" s="2">
        <v>2018.0</v>
      </c>
      <c r="L130" s="2" t="s">
        <v>4801</v>
      </c>
      <c r="M130" s="2" t="s">
        <v>4787</v>
      </c>
      <c r="N130" s="2" t="s">
        <v>5015</v>
      </c>
      <c r="O130" s="2" t="s">
        <v>5016</v>
      </c>
      <c r="P130" s="2">
        <v>36420.0</v>
      </c>
      <c r="Q130" s="2">
        <v>0.0</v>
      </c>
      <c r="R130" s="2" t="s">
        <v>4801</v>
      </c>
      <c r="S130" s="2" t="s">
        <v>4802</v>
      </c>
      <c r="T130" s="2" t="s">
        <v>4803</v>
      </c>
      <c r="U130" s="2" t="s">
        <v>5277</v>
      </c>
      <c r="V130" s="2">
        <v>41.870176</v>
      </c>
      <c r="W130" s="2">
        <v>-88.099643</v>
      </c>
      <c r="X130" s="2">
        <v>16980.0</v>
      </c>
      <c r="Y130" s="2" t="s">
        <v>124</v>
      </c>
      <c r="Z130" s="15">
        <f>IF(ISERROR(vlookup($R130, 'Freshmen Makeup'!$M$2:$X1000, 12, 0)), 0, vlookup($R130, 'Freshmen Makeup'!$M$2:$X1000, 12, 0))</f>
        <v>1</v>
      </c>
      <c r="AA130" s="15">
        <f>IF(ISERROR(vlookup($R130, 'Freshmen_5%'!$M$2:$Y1000, 12, 0)), 0, vlookup($R130, 'Freshmen_5%'!$M$2:$Y1000, 12, 0))</f>
        <v>0</v>
      </c>
      <c r="AB130" s="15">
        <f>IF(ISERROR(vlookup($R130, 'Freshmen_5%'!$M$2:$Y1000, 13, 0)), 0, vlookup($R130, 'Freshmen_5%'!$M$2:$Y1000, 13, 0))</f>
        <v>0</v>
      </c>
      <c r="AC130" s="15">
        <f>IF(ISERROR(vlookup($R130, 'Freshmen_5%'!$M$2:$Z1000, 14, 0)), 0, vlookup($R130, 'Freshmen_5%'!$M$2:$Z1000, 14, 0))</f>
        <v>0</v>
      </c>
    </row>
    <row r="131">
      <c r="A131" s="2">
        <v>129.0</v>
      </c>
      <c r="B131" s="2">
        <v>164368.0</v>
      </c>
      <c r="C131" s="2" t="s">
        <v>4869</v>
      </c>
      <c r="D131" s="2" t="s">
        <v>4794</v>
      </c>
      <c r="E131" s="2">
        <v>244.0</v>
      </c>
      <c r="F131" s="2" t="s">
        <v>5014</v>
      </c>
      <c r="G131" s="2" t="s">
        <v>5014</v>
      </c>
      <c r="H131" s="2" t="s">
        <v>4723</v>
      </c>
      <c r="I131" s="2" t="s">
        <v>4735</v>
      </c>
      <c r="J131" s="2" t="s">
        <v>4766</v>
      </c>
      <c r="K131" s="2">
        <v>2018.0</v>
      </c>
      <c r="L131" s="2" t="s">
        <v>4869</v>
      </c>
      <c r="M131" s="2" t="s">
        <v>4794</v>
      </c>
      <c r="N131" s="2" t="s">
        <v>5015</v>
      </c>
      <c r="O131" s="2" t="s">
        <v>5016</v>
      </c>
      <c r="P131" s="2">
        <v>38004.0</v>
      </c>
      <c r="Q131" s="2">
        <v>0.0</v>
      </c>
      <c r="R131" s="2" t="s">
        <v>4869</v>
      </c>
      <c r="S131" s="2" t="s">
        <v>4847</v>
      </c>
      <c r="T131" s="2" t="s">
        <v>4835</v>
      </c>
      <c r="U131" s="2" t="s">
        <v>5278</v>
      </c>
      <c r="V131" s="2">
        <v>42.369968</v>
      </c>
      <c r="W131" s="2">
        <v>-71.070645</v>
      </c>
      <c r="X131" s="2">
        <v>14460.0</v>
      </c>
      <c r="Y131" s="2" t="s">
        <v>102</v>
      </c>
      <c r="Z131" s="15">
        <f>IF(ISERROR(vlookup($R131, 'Freshmen Makeup'!$M$2:$X1000, 12, 0)), 0, vlookup($R131, 'Freshmen Makeup'!$M$2:$X1000, 12, 0))</f>
        <v>1</v>
      </c>
      <c r="AA131" s="15">
        <f>IF(ISERROR(vlookup($R131, 'Freshmen_5%'!$M$2:$Y1000, 12, 0)), 0, vlookup($R131, 'Freshmen_5%'!$M$2:$Y1000, 12, 0))</f>
        <v>0</v>
      </c>
      <c r="AB131" s="15">
        <f>IF(ISERROR(vlookup($R131, 'Freshmen_5%'!$M$2:$Y1000, 13, 0)), 0, vlookup($R131, 'Freshmen_5%'!$M$2:$Y1000, 13, 0))</f>
        <v>0</v>
      </c>
      <c r="AC131" s="15">
        <f>IF(ISERROR(vlookup($R131, 'Freshmen_5%'!$M$2:$Z1000, 14, 0)), 0, vlookup($R131, 'Freshmen_5%'!$M$2:$Z1000, 14, 0))</f>
        <v>0</v>
      </c>
    </row>
    <row r="132">
      <c r="A132" s="2">
        <v>130.0</v>
      </c>
      <c r="B132" s="2">
        <v>164447.0</v>
      </c>
      <c r="C132" s="2" t="s">
        <v>5279</v>
      </c>
      <c r="D132" s="2" t="s">
        <v>4794</v>
      </c>
      <c r="E132" s="2">
        <v>351.0</v>
      </c>
      <c r="F132" s="2" t="s">
        <v>5014</v>
      </c>
      <c r="G132" s="2" t="s">
        <v>5014</v>
      </c>
      <c r="H132" s="2" t="s">
        <v>4723</v>
      </c>
      <c r="I132" s="2" t="s">
        <v>4731</v>
      </c>
      <c r="J132" s="2" t="s">
        <v>4725</v>
      </c>
      <c r="K132" s="2">
        <v>2018.0</v>
      </c>
      <c r="L132" s="2" t="s">
        <v>5279</v>
      </c>
      <c r="M132" s="2" t="s">
        <v>4794</v>
      </c>
      <c r="N132" s="2" t="s">
        <v>5015</v>
      </c>
      <c r="O132" s="2" t="s">
        <v>5016</v>
      </c>
      <c r="P132" s="2">
        <v>35680.0</v>
      </c>
      <c r="Q132" s="2">
        <v>0.0</v>
      </c>
      <c r="R132" s="2" t="s">
        <v>5279</v>
      </c>
      <c r="S132" s="2" t="s">
        <v>4543</v>
      </c>
      <c r="T132" s="2" t="s">
        <v>4835</v>
      </c>
      <c r="U132" s="2">
        <v>1109.0</v>
      </c>
      <c r="V132" s="2">
        <v>42.112346</v>
      </c>
      <c r="W132" s="2">
        <v>-72.558338</v>
      </c>
      <c r="X132" s="2">
        <v>44140.0</v>
      </c>
      <c r="Y132" s="2" t="s">
        <v>5280</v>
      </c>
      <c r="Z132" s="15">
        <f>IF(ISERROR(vlookup($R132, 'Freshmen Makeup'!$M$2:$X1000, 12, 0)), 0, vlookup($R132, 'Freshmen Makeup'!$M$2:$X1000, 12, 0))</f>
        <v>0</v>
      </c>
      <c r="AA132" s="15">
        <f>IF(ISERROR(vlookup($R132, 'Freshmen_5%'!$M$2:$Y1000, 12, 0)), 0, vlookup($R132, 'Freshmen_5%'!$M$2:$Y1000, 12, 0))</f>
        <v>0</v>
      </c>
      <c r="AB132" s="15">
        <f>IF(ISERROR(vlookup($R132, 'Freshmen_5%'!$M$2:$Y1000, 13, 0)), 0, vlookup($R132, 'Freshmen_5%'!$M$2:$Y1000, 13, 0))</f>
        <v>0</v>
      </c>
      <c r="AC132" s="15">
        <f>IF(ISERROR(vlookup($R132, 'Freshmen_5%'!$M$2:$Z1000, 14, 0)), 0, vlookup($R132, 'Freshmen_5%'!$M$2:$Z1000, 14, 0))</f>
        <v>0</v>
      </c>
    </row>
    <row r="133">
      <c r="A133" s="2">
        <v>131.0</v>
      </c>
      <c r="B133" s="2">
        <v>164465.0</v>
      </c>
      <c r="C133" s="2" t="s">
        <v>5281</v>
      </c>
      <c r="D133" s="2" t="s">
        <v>4794</v>
      </c>
      <c r="E133" s="2">
        <v>492.0</v>
      </c>
      <c r="F133" s="2" t="s">
        <v>5014</v>
      </c>
      <c r="G133" s="2" t="s">
        <v>5014</v>
      </c>
      <c r="H133" s="2" t="s">
        <v>4723</v>
      </c>
      <c r="I133" s="2" t="s">
        <v>4745</v>
      </c>
      <c r="J133" s="2" t="s">
        <v>4725</v>
      </c>
      <c r="K133" s="2">
        <v>2018.0</v>
      </c>
      <c r="L133" s="2" t="s">
        <v>5281</v>
      </c>
      <c r="M133" s="2" t="s">
        <v>4794</v>
      </c>
      <c r="N133" s="2" t="s">
        <v>5015</v>
      </c>
      <c r="O133" s="2" t="s">
        <v>5016</v>
      </c>
      <c r="P133" s="2">
        <v>56426.0</v>
      </c>
      <c r="Q133" s="2">
        <v>0.0</v>
      </c>
      <c r="R133" s="2" t="s">
        <v>5281</v>
      </c>
      <c r="S133" s="2" t="s">
        <v>5282</v>
      </c>
      <c r="T133" s="2" t="s">
        <v>4835</v>
      </c>
      <c r="U133" s="2" t="s">
        <v>5283</v>
      </c>
      <c r="V133" s="2">
        <v>42.372459</v>
      </c>
      <c r="W133" s="2">
        <v>-72.518493</v>
      </c>
      <c r="X133" s="2">
        <v>44140.0</v>
      </c>
      <c r="Y133" s="2" t="s">
        <v>5280</v>
      </c>
      <c r="Z133" s="15">
        <f>IF(ISERROR(vlookup($R133, 'Freshmen Makeup'!$M$2:$X1000, 12, 0)), 0, vlookup($R133, 'Freshmen Makeup'!$M$2:$X1000, 12, 0))</f>
        <v>0</v>
      </c>
      <c r="AA133" s="15">
        <f>IF(ISERROR(vlookup($R133, 'Freshmen_5%'!$M$2:$Y1000, 12, 0)), 0, vlookup($R133, 'Freshmen_5%'!$M$2:$Y1000, 12, 0))</f>
        <v>0</v>
      </c>
      <c r="AB133" s="15">
        <f>IF(ISERROR(vlookup($R133, 'Freshmen_5%'!$M$2:$Y1000, 13, 0)), 0, vlookup($R133, 'Freshmen_5%'!$M$2:$Y1000, 13, 0))</f>
        <v>0</v>
      </c>
      <c r="AC133" s="15">
        <f>IF(ISERROR(vlookup($R133, 'Freshmen_5%'!$M$2:$Z1000, 14, 0)), 0, vlookup($R133, 'Freshmen_5%'!$M$2:$Z1000, 14, 0))</f>
        <v>0</v>
      </c>
    </row>
    <row r="134">
      <c r="A134" s="2">
        <v>132.0</v>
      </c>
      <c r="B134" s="2">
        <v>164492.0</v>
      </c>
      <c r="C134" s="2" t="s">
        <v>5284</v>
      </c>
      <c r="D134" s="2" t="s">
        <v>4794</v>
      </c>
      <c r="E134" s="2">
        <v>318.0</v>
      </c>
      <c r="F134" s="2" t="s">
        <v>5014</v>
      </c>
      <c r="G134" s="2" t="s">
        <v>5014</v>
      </c>
      <c r="H134" s="2" t="s">
        <v>4723</v>
      </c>
      <c r="I134" s="2" t="s">
        <v>4806</v>
      </c>
      <c r="J134" s="2" t="s">
        <v>4766</v>
      </c>
      <c r="K134" s="2">
        <v>2018.0</v>
      </c>
      <c r="L134" s="2" t="s">
        <v>5284</v>
      </c>
      <c r="M134" s="2" t="s">
        <v>4794</v>
      </c>
      <c r="N134" s="2" t="s">
        <v>5015</v>
      </c>
      <c r="O134" s="2" t="s">
        <v>5016</v>
      </c>
      <c r="P134" s="2">
        <v>37860.0</v>
      </c>
      <c r="Q134" s="2">
        <v>0.0</v>
      </c>
      <c r="R134" s="2" t="s">
        <v>5284</v>
      </c>
      <c r="S134" s="2" t="s">
        <v>5285</v>
      </c>
      <c r="T134" s="2" t="s">
        <v>4835</v>
      </c>
      <c r="U134" s="2" t="s">
        <v>5286</v>
      </c>
      <c r="V134" s="2">
        <v>42.330542</v>
      </c>
      <c r="W134" s="2">
        <v>-71.91896</v>
      </c>
      <c r="X134" s="2">
        <v>49340.0</v>
      </c>
      <c r="Y134" s="2" t="s">
        <v>5287</v>
      </c>
      <c r="Z134" s="15">
        <f>IF(ISERROR(vlookup($R134, 'Freshmen Makeup'!$M$2:$X1000, 12, 0)), 0, vlookup($R134, 'Freshmen Makeup'!$M$2:$X1000, 12, 0))</f>
        <v>0</v>
      </c>
      <c r="AA134" s="15">
        <f>IF(ISERROR(vlookup($R134, 'Freshmen_5%'!$M$2:$Y1000, 12, 0)), 0, vlookup($R134, 'Freshmen_5%'!$M$2:$Y1000, 12, 0))</f>
        <v>0</v>
      </c>
      <c r="AB134" s="15">
        <f>IF(ISERROR(vlookup($R134, 'Freshmen_5%'!$M$2:$Y1000, 13, 0)), 0, vlookup($R134, 'Freshmen_5%'!$M$2:$Y1000, 13, 0))</f>
        <v>0</v>
      </c>
      <c r="AC134" s="15">
        <f>IF(ISERROR(vlookup($R134, 'Freshmen_5%'!$M$2:$Z1000, 14, 0)), 0, vlookup($R134, 'Freshmen_5%'!$M$2:$Z1000, 14, 0))</f>
        <v>0</v>
      </c>
    </row>
    <row r="135">
      <c r="A135" s="2">
        <v>133.0</v>
      </c>
      <c r="B135" s="2">
        <v>164562.0</v>
      </c>
      <c r="C135" s="2" t="s">
        <v>5288</v>
      </c>
      <c r="D135" s="2" t="s">
        <v>4794</v>
      </c>
      <c r="E135" s="2">
        <v>553.0</v>
      </c>
      <c r="F135" s="2" t="s">
        <v>5014</v>
      </c>
      <c r="G135" s="2" t="s">
        <v>5014</v>
      </c>
      <c r="H135" s="2" t="s">
        <v>4723</v>
      </c>
      <c r="I135" s="2" t="s">
        <v>4724</v>
      </c>
      <c r="J135" s="2" t="s">
        <v>4725</v>
      </c>
      <c r="K135" s="2">
        <v>2018.0</v>
      </c>
      <c r="L135" s="2" t="s">
        <v>5288</v>
      </c>
      <c r="M135" s="2" t="s">
        <v>4794</v>
      </c>
      <c r="N135" s="2" t="s">
        <v>5015</v>
      </c>
      <c r="O135" s="2" t="s">
        <v>5016</v>
      </c>
      <c r="P135" s="2">
        <v>40958.0</v>
      </c>
      <c r="Q135" s="2">
        <v>0.0</v>
      </c>
      <c r="R135" s="2" t="s">
        <v>5289</v>
      </c>
      <c r="S135" s="2" t="s">
        <v>5290</v>
      </c>
      <c r="T135" s="2" t="s">
        <v>4835</v>
      </c>
      <c r="U135" s="2" t="s">
        <v>5291</v>
      </c>
      <c r="V135" s="2">
        <v>42.294226</v>
      </c>
      <c r="W135" s="2">
        <v>-71.828991</v>
      </c>
      <c r="X135" s="2">
        <v>49340.0</v>
      </c>
      <c r="Y135" s="2" t="s">
        <v>5287</v>
      </c>
      <c r="Z135" s="15">
        <f>IF(ISERROR(vlookup($R135, 'Freshmen Makeup'!$M$2:$X1000, 12, 0)), 0, vlookup($R135, 'Freshmen Makeup'!$M$2:$X1000, 12, 0))</f>
        <v>0</v>
      </c>
      <c r="AA135" s="15">
        <f>IF(ISERROR(vlookup($R135, 'Freshmen_5%'!$M$2:$Y1000, 12, 0)), 0, vlookup($R135, 'Freshmen_5%'!$M$2:$Y1000, 12, 0))</f>
        <v>0</v>
      </c>
      <c r="AB135" s="15">
        <f>IF(ISERROR(vlookup($R135, 'Freshmen_5%'!$M$2:$Y1000, 13, 0)), 0, vlookup($R135, 'Freshmen_5%'!$M$2:$Y1000, 13, 0))</f>
        <v>0</v>
      </c>
      <c r="AC135" s="15">
        <f>IF(ISERROR(vlookup($R135, 'Freshmen_5%'!$M$2:$Z1000, 14, 0)), 0, vlookup($R135, 'Freshmen_5%'!$M$2:$Z1000, 14, 0))</f>
        <v>0</v>
      </c>
    </row>
    <row r="136">
      <c r="A136" s="2">
        <v>134.0</v>
      </c>
      <c r="B136" s="2">
        <v>164580.0</v>
      </c>
      <c r="C136" s="2" t="s">
        <v>4860</v>
      </c>
      <c r="D136" s="2" t="s">
        <v>4794</v>
      </c>
      <c r="E136" s="2">
        <v>539.0</v>
      </c>
      <c r="F136" s="2" t="s">
        <v>5014</v>
      </c>
      <c r="G136" s="2" t="s">
        <v>5014</v>
      </c>
      <c r="H136" s="2" t="s">
        <v>4723</v>
      </c>
      <c r="I136" s="2" t="s">
        <v>4745</v>
      </c>
      <c r="J136" s="2" t="s">
        <v>4725</v>
      </c>
      <c r="K136" s="2">
        <v>2018.0</v>
      </c>
      <c r="L136" s="2" t="s">
        <v>4860</v>
      </c>
      <c r="M136" s="2" t="s">
        <v>4794</v>
      </c>
      <c r="N136" s="2" t="s">
        <v>5015</v>
      </c>
      <c r="O136" s="2" t="s">
        <v>5016</v>
      </c>
      <c r="P136" s="2">
        <v>51104.0</v>
      </c>
      <c r="Q136" s="2">
        <v>0.0</v>
      </c>
      <c r="R136" s="2" t="s">
        <v>4860</v>
      </c>
      <c r="S136" s="2" t="s">
        <v>4839</v>
      </c>
      <c r="T136" s="2" t="s">
        <v>4835</v>
      </c>
      <c r="U136" s="2" t="s">
        <v>5292</v>
      </c>
      <c r="V136" s="2">
        <v>42.297017</v>
      </c>
      <c r="W136" s="2">
        <v>-71.264057</v>
      </c>
      <c r="X136" s="2">
        <v>14460.0</v>
      </c>
      <c r="Y136" s="2" t="s">
        <v>102</v>
      </c>
      <c r="Z136" s="15">
        <f>IF(ISERROR(vlookup($R136, 'Freshmen Makeup'!$M$2:$X1000, 12, 0)), 0, vlookup($R136, 'Freshmen Makeup'!$M$2:$X1000, 12, 0))</f>
        <v>1</v>
      </c>
      <c r="AA136" s="15">
        <f>IF(ISERROR(vlookup($R136, 'Freshmen_5%'!$M$2:$Y1000, 12, 0)), 0, vlookup($R136, 'Freshmen_5%'!$M$2:$Y1000, 12, 0))</f>
        <v>1</v>
      </c>
      <c r="AB136" s="15">
        <f>IF(ISERROR(vlookup($R136, 'Freshmen_5%'!$M$2:$Y1000, 13, 0)), 0, vlookup($R136, 'Freshmen_5%'!$M$2:$Y1000, 13, 0))</f>
        <v>1</v>
      </c>
      <c r="AC136" s="15">
        <f>IF(ISERROR(vlookup($R136, 'Freshmen_5%'!$M$2:$Z1000, 14, 0)), 0, vlookup($R136, 'Freshmen_5%'!$M$2:$Z1000, 14, 0))</f>
        <v>0</v>
      </c>
    </row>
    <row r="137">
      <c r="A137" s="2">
        <v>135.0</v>
      </c>
      <c r="B137" s="2">
        <v>164720.0</v>
      </c>
      <c r="C137" s="2" t="s">
        <v>5293</v>
      </c>
      <c r="D137" s="2" t="s">
        <v>4794</v>
      </c>
      <c r="E137" s="2">
        <v>304.0</v>
      </c>
      <c r="F137" s="2" t="s">
        <v>5014</v>
      </c>
      <c r="G137" s="2" t="s">
        <v>5014</v>
      </c>
      <c r="H137" s="2" t="s">
        <v>4723</v>
      </c>
      <c r="I137" s="2" t="s">
        <v>4741</v>
      </c>
      <c r="J137" s="2" t="s">
        <v>4725</v>
      </c>
      <c r="K137" s="2">
        <v>2018.0</v>
      </c>
      <c r="L137" s="2" t="s">
        <v>5293</v>
      </c>
      <c r="M137" s="2" t="s">
        <v>4794</v>
      </c>
      <c r="N137" s="2" t="s">
        <v>5015</v>
      </c>
      <c r="O137" s="2" t="s">
        <v>5016</v>
      </c>
      <c r="P137" s="2">
        <v>39200.0</v>
      </c>
      <c r="Q137" s="2">
        <v>0.0</v>
      </c>
      <c r="R137" s="2" t="s">
        <v>5293</v>
      </c>
      <c r="S137" s="2" t="s">
        <v>5290</v>
      </c>
      <c r="T137" s="2" t="s">
        <v>4835</v>
      </c>
      <c r="U137" s="2" t="s">
        <v>5294</v>
      </c>
      <c r="V137" s="2">
        <v>42.269171</v>
      </c>
      <c r="W137" s="2">
        <v>-71.811894</v>
      </c>
      <c r="X137" s="2">
        <v>49340.0</v>
      </c>
      <c r="Y137" s="2" t="s">
        <v>5287</v>
      </c>
      <c r="Z137" s="15">
        <f>IF(ISERROR(vlookup($R137, 'Freshmen Makeup'!$M$2:$X1000, 12, 0)), 0, vlookup($R137, 'Freshmen Makeup'!$M$2:$X1000, 12, 0))</f>
        <v>0</v>
      </c>
      <c r="AA137" s="15">
        <f>IF(ISERROR(vlookup($R137, 'Freshmen_5%'!$M$2:$Y1000, 12, 0)), 0, vlookup($R137, 'Freshmen_5%'!$M$2:$Y1000, 12, 0))</f>
        <v>0</v>
      </c>
      <c r="AB137" s="15">
        <f>IF(ISERROR(vlookup($R137, 'Freshmen_5%'!$M$2:$Y1000, 13, 0)), 0, vlookup($R137, 'Freshmen_5%'!$M$2:$Y1000, 13, 0))</f>
        <v>0</v>
      </c>
      <c r="AC137" s="15">
        <f>IF(ISERROR(vlookup($R137, 'Freshmen_5%'!$M$2:$Z1000, 14, 0)), 0, vlookup($R137, 'Freshmen_5%'!$M$2:$Z1000, 14, 0))</f>
        <v>0</v>
      </c>
    </row>
    <row r="138">
      <c r="A138" s="2">
        <v>136.0</v>
      </c>
      <c r="B138" s="2">
        <v>164739.0</v>
      </c>
      <c r="C138" s="2" t="s">
        <v>4859</v>
      </c>
      <c r="D138" s="2" t="s">
        <v>4794</v>
      </c>
      <c r="E138" s="2">
        <v>1014.0</v>
      </c>
      <c r="F138" s="2" t="s">
        <v>5014</v>
      </c>
      <c r="G138" s="2" t="s">
        <v>5014</v>
      </c>
      <c r="H138" s="2" t="s">
        <v>4750</v>
      </c>
      <c r="I138" s="2" t="s">
        <v>4745</v>
      </c>
      <c r="J138" s="2" t="s">
        <v>4751</v>
      </c>
      <c r="K138" s="2">
        <v>2018.0</v>
      </c>
      <c r="L138" s="2" t="s">
        <v>4859</v>
      </c>
      <c r="M138" s="2" t="s">
        <v>4794</v>
      </c>
      <c r="N138" s="2" t="s">
        <v>5015</v>
      </c>
      <c r="O138" s="2" t="s">
        <v>5016</v>
      </c>
      <c r="P138" s="2">
        <v>49880.0</v>
      </c>
      <c r="Q138" s="2">
        <v>0.0</v>
      </c>
      <c r="R138" s="2" t="s">
        <v>4859</v>
      </c>
      <c r="S138" s="2" t="s">
        <v>4851</v>
      </c>
      <c r="T138" s="2" t="s">
        <v>4835</v>
      </c>
      <c r="U138" s="2" t="s">
        <v>5295</v>
      </c>
      <c r="V138" s="2">
        <v>42.385995</v>
      </c>
      <c r="W138" s="2">
        <v>-71.222839</v>
      </c>
      <c r="X138" s="2">
        <v>14460.0</v>
      </c>
      <c r="Y138" s="2" t="s">
        <v>102</v>
      </c>
      <c r="Z138" s="15">
        <f>IF(ISERROR(vlookup($R138, 'Freshmen Makeup'!$M$2:$X1000, 12, 0)), 0, vlookup($R138, 'Freshmen Makeup'!$M$2:$X1000, 12, 0))</f>
        <v>1</v>
      </c>
      <c r="AA138" s="15">
        <f>IF(ISERROR(vlookup($R138, 'Freshmen_5%'!$M$2:$Y1000, 12, 0)), 0, vlookup($R138, 'Freshmen_5%'!$M$2:$Y1000, 12, 0))</f>
        <v>1</v>
      </c>
      <c r="AB138" s="15">
        <f>IF(ISERROR(vlookup($R138, 'Freshmen_5%'!$M$2:$Y1000, 13, 0)), 0, vlookup($R138, 'Freshmen_5%'!$M$2:$Y1000, 13, 0))</f>
        <v>1</v>
      </c>
      <c r="AC138" s="15">
        <f>IF(ISERROR(vlookup($R138, 'Freshmen_5%'!$M$2:$Z1000, 14, 0)), 0, vlookup($R138, 'Freshmen_5%'!$M$2:$Z1000, 14, 0))</f>
        <v>1</v>
      </c>
    </row>
    <row r="139">
      <c r="A139" s="2">
        <v>137.0</v>
      </c>
      <c r="B139" s="2">
        <v>164924.0</v>
      </c>
      <c r="C139" s="2" t="s">
        <v>4857</v>
      </c>
      <c r="D139" s="2" t="s">
        <v>4794</v>
      </c>
      <c r="E139" s="2">
        <v>2327.0</v>
      </c>
      <c r="F139" s="2" t="s">
        <v>5014</v>
      </c>
      <c r="G139" s="2" t="s">
        <v>5014</v>
      </c>
      <c r="H139" s="2" t="s">
        <v>4744</v>
      </c>
      <c r="I139" s="2" t="s">
        <v>4745</v>
      </c>
      <c r="J139" s="2" t="s">
        <v>4738</v>
      </c>
      <c r="K139" s="2">
        <v>2018.0</v>
      </c>
      <c r="L139" s="2" t="s">
        <v>4857</v>
      </c>
      <c r="M139" s="2" t="s">
        <v>4794</v>
      </c>
      <c r="N139" s="2" t="s">
        <v>5015</v>
      </c>
      <c r="O139" s="2" t="s">
        <v>5016</v>
      </c>
      <c r="P139" s="2">
        <v>55464.0</v>
      </c>
      <c r="Q139" s="2">
        <v>0.0</v>
      </c>
      <c r="R139" s="2" t="s">
        <v>4857</v>
      </c>
      <c r="S139" s="2" t="s">
        <v>4858</v>
      </c>
      <c r="T139" s="2" t="s">
        <v>4835</v>
      </c>
      <c r="U139" s="2">
        <v>2467.0</v>
      </c>
      <c r="V139" s="2">
        <v>42.336213</v>
      </c>
      <c r="W139" s="2">
        <v>-71.169242</v>
      </c>
      <c r="X139" s="2">
        <v>14460.0</v>
      </c>
      <c r="Y139" s="2" t="s">
        <v>102</v>
      </c>
      <c r="Z139" s="15">
        <f>IF(ISERROR(vlookup($R139, 'Freshmen Makeup'!$M$2:$X1000, 12, 0)), 0, vlookup($R139, 'Freshmen Makeup'!$M$2:$X1000, 12, 0))</f>
        <v>1</v>
      </c>
      <c r="AA139" s="15">
        <f>IF(ISERROR(vlookup($R139, 'Freshmen_5%'!$M$2:$Y1000, 12, 0)), 0, vlookup($R139, 'Freshmen_5%'!$M$2:$Y1000, 12, 0))</f>
        <v>1</v>
      </c>
      <c r="AB139" s="15">
        <f>IF(ISERROR(vlookup($R139, 'Freshmen_5%'!$M$2:$Y1000, 13, 0)), 0, vlookup($R139, 'Freshmen_5%'!$M$2:$Y1000, 13, 0))</f>
        <v>1</v>
      </c>
      <c r="AC139" s="15">
        <f>IF(ISERROR(vlookup($R139, 'Freshmen_5%'!$M$2:$Z1000, 14, 0)), 0, vlookup($R139, 'Freshmen_5%'!$M$2:$Z1000, 14, 0))</f>
        <v>1</v>
      </c>
    </row>
    <row r="140">
      <c r="A140" s="2">
        <v>138.0</v>
      </c>
      <c r="B140" s="2">
        <v>164988.0</v>
      </c>
      <c r="C140" s="2" t="s">
        <v>4856</v>
      </c>
      <c r="D140" s="2" t="s">
        <v>4794</v>
      </c>
      <c r="E140" s="2">
        <v>3611.0</v>
      </c>
      <c r="F140" s="2" t="s">
        <v>5014</v>
      </c>
      <c r="G140" s="2" t="s">
        <v>5014</v>
      </c>
      <c r="H140" s="2" t="s">
        <v>4734</v>
      </c>
      <c r="I140" s="2" t="s">
        <v>4745</v>
      </c>
      <c r="J140" s="2" t="s">
        <v>4738</v>
      </c>
      <c r="K140" s="2">
        <v>2018.0</v>
      </c>
      <c r="L140" s="2" t="s">
        <v>4856</v>
      </c>
      <c r="M140" s="2" t="s">
        <v>4794</v>
      </c>
      <c r="N140" s="2" t="s">
        <v>5015</v>
      </c>
      <c r="O140" s="2" t="s">
        <v>5016</v>
      </c>
      <c r="P140" s="2">
        <v>53948.0</v>
      </c>
      <c r="Q140" s="2">
        <v>0.0</v>
      </c>
      <c r="R140" s="2" t="s">
        <v>4856</v>
      </c>
      <c r="S140" s="2" t="s">
        <v>4499</v>
      </c>
      <c r="T140" s="2" t="s">
        <v>4835</v>
      </c>
      <c r="U140" s="2">
        <v>2215.0</v>
      </c>
      <c r="V140" s="2">
        <v>42.351118</v>
      </c>
      <c r="W140" s="2">
        <v>-71.107942</v>
      </c>
      <c r="X140" s="2">
        <v>14460.0</v>
      </c>
      <c r="Y140" s="2" t="s">
        <v>102</v>
      </c>
      <c r="Z140" s="15">
        <f>IF(ISERROR(vlookup($R140, 'Freshmen Makeup'!$M$2:$X1000, 12, 0)), 0, vlookup($R140, 'Freshmen Makeup'!$M$2:$X1000, 12, 0))</f>
        <v>1</v>
      </c>
      <c r="AA140" s="15">
        <f>IF(ISERROR(vlookup($R140, 'Freshmen_5%'!$M$2:$Y1000, 12, 0)), 0, vlookup($R140, 'Freshmen_5%'!$M$2:$Y1000, 12, 0))</f>
        <v>1</v>
      </c>
      <c r="AB140" s="15">
        <f>IF(ISERROR(vlookup($R140, 'Freshmen_5%'!$M$2:$Y1000, 13, 0)), 0, vlookup($R140, 'Freshmen_5%'!$M$2:$Y1000, 13, 0))</f>
        <v>1</v>
      </c>
      <c r="AC140" s="15">
        <f>IF(ISERROR(vlookup($R140, 'Freshmen_5%'!$M$2:$Z1000, 14, 0)), 0, vlookup($R140, 'Freshmen_5%'!$M$2:$Z1000, 14, 0))</f>
        <v>1</v>
      </c>
    </row>
    <row r="141">
      <c r="A141" s="2">
        <v>139.0</v>
      </c>
      <c r="B141" s="2">
        <v>165015.0</v>
      </c>
      <c r="C141" s="2" t="s">
        <v>4850</v>
      </c>
      <c r="D141" s="2" t="s">
        <v>4794</v>
      </c>
      <c r="E141" s="2">
        <v>895.0</v>
      </c>
      <c r="F141" s="2" t="s">
        <v>5014</v>
      </c>
      <c r="G141" s="2" t="s">
        <v>5014</v>
      </c>
      <c r="H141" s="2" t="s">
        <v>4750</v>
      </c>
      <c r="I141" s="2" t="s">
        <v>4745</v>
      </c>
      <c r="J141" s="2" t="s">
        <v>4751</v>
      </c>
      <c r="K141" s="2">
        <v>2018.0</v>
      </c>
      <c r="L141" s="2" t="s">
        <v>4850</v>
      </c>
      <c r="M141" s="2" t="s">
        <v>4794</v>
      </c>
      <c r="N141" s="2" t="s">
        <v>5015</v>
      </c>
      <c r="O141" s="2" t="s">
        <v>5016</v>
      </c>
      <c r="P141" s="2">
        <v>55040.0</v>
      </c>
      <c r="Q141" s="2">
        <v>0.0</v>
      </c>
      <c r="R141" s="2" t="s">
        <v>4850</v>
      </c>
      <c r="S141" s="2" t="s">
        <v>4851</v>
      </c>
      <c r="T141" s="2" t="s">
        <v>4835</v>
      </c>
      <c r="U141" s="2" t="s">
        <v>5296</v>
      </c>
      <c r="V141" s="2">
        <v>42.365727</v>
      </c>
      <c r="W141" s="2">
        <v>-71.260155</v>
      </c>
      <c r="X141" s="2">
        <v>14460.0</v>
      </c>
      <c r="Y141" s="2" t="s">
        <v>102</v>
      </c>
      <c r="Z141" s="15">
        <f>IF(ISERROR(vlookup($R141, 'Freshmen Makeup'!$M$2:$X1000, 12, 0)), 0, vlookup($R141, 'Freshmen Makeup'!$M$2:$X1000, 12, 0))</f>
        <v>1</v>
      </c>
      <c r="AA141" s="15">
        <f>IF(ISERROR(vlookup($R141, 'Freshmen_5%'!$M$2:$Y1000, 12, 0)), 0, vlookup($R141, 'Freshmen_5%'!$M$2:$Y1000, 12, 0))</f>
        <v>1</v>
      </c>
      <c r="AB141" s="15">
        <f>IF(ISERROR(vlookup($R141, 'Freshmen_5%'!$M$2:$Y1000, 13, 0)), 0, vlookup($R141, 'Freshmen_5%'!$M$2:$Y1000, 13, 0))</f>
        <v>1</v>
      </c>
      <c r="AC141" s="15">
        <f>IF(ISERROR(vlookup($R141, 'Freshmen_5%'!$M$2:$Z1000, 14, 0)), 0, vlookup($R141, 'Freshmen_5%'!$M$2:$Z1000, 14, 0))</f>
        <v>1</v>
      </c>
    </row>
    <row r="142">
      <c r="A142" s="2">
        <v>140.0</v>
      </c>
      <c r="B142" s="2">
        <v>165024.0</v>
      </c>
      <c r="C142" s="2" t="s">
        <v>4882</v>
      </c>
      <c r="D142" s="2" t="s">
        <v>4794</v>
      </c>
      <c r="E142" s="2">
        <v>1481.0</v>
      </c>
      <c r="F142" s="2" t="s">
        <v>5014</v>
      </c>
      <c r="G142" s="2" t="s">
        <v>5014</v>
      </c>
      <c r="H142" s="2" t="s">
        <v>4744</v>
      </c>
      <c r="I142" s="2" t="s">
        <v>4741</v>
      </c>
      <c r="J142" s="2" t="s">
        <v>4772</v>
      </c>
      <c r="K142" s="2">
        <v>2018.0</v>
      </c>
      <c r="L142" s="2" t="s">
        <v>4882</v>
      </c>
      <c r="M142" s="2" t="s">
        <v>4794</v>
      </c>
      <c r="N142" s="2" t="s">
        <v>5015</v>
      </c>
      <c r="O142" s="2" t="s">
        <v>5016</v>
      </c>
      <c r="P142" s="2">
        <v>16507.0</v>
      </c>
      <c r="Q142" s="2">
        <v>6140.0</v>
      </c>
      <c r="R142" s="2" t="s">
        <v>4882</v>
      </c>
      <c r="S142" s="2" t="s">
        <v>4883</v>
      </c>
      <c r="T142" s="2" t="s">
        <v>4835</v>
      </c>
      <c r="U142" s="2">
        <v>2325.0</v>
      </c>
      <c r="V142" s="2">
        <v>41.98749</v>
      </c>
      <c r="W142" s="2">
        <v>-70.974553</v>
      </c>
      <c r="X142" s="2">
        <v>14460.0</v>
      </c>
      <c r="Y142" s="2" t="s">
        <v>102</v>
      </c>
      <c r="Z142" s="15">
        <f>IF(ISERROR(vlookup($R142, 'Freshmen Makeup'!$M$2:$X1000, 12, 0)), 0, vlookup($R142, 'Freshmen Makeup'!$M$2:$X1000, 12, 0))</f>
        <v>1</v>
      </c>
      <c r="AA142" s="15">
        <f>IF(ISERROR(vlookup($R142, 'Freshmen_5%'!$M$2:$Y1000, 12, 0)), 0, vlookup($R142, 'Freshmen_5%'!$M$2:$Y1000, 12, 0))</f>
        <v>0</v>
      </c>
      <c r="AB142" s="15">
        <f>IF(ISERROR(vlookup($R142, 'Freshmen_5%'!$M$2:$Y1000, 13, 0)), 0, vlookup($R142, 'Freshmen_5%'!$M$2:$Y1000, 13, 0))</f>
        <v>0</v>
      </c>
      <c r="AC142" s="15">
        <f>IF(ISERROR(vlookup($R142, 'Freshmen_5%'!$M$2:$Z1000, 14, 0)), 0, vlookup($R142, 'Freshmen_5%'!$M$2:$Z1000, 14, 0))</f>
        <v>0</v>
      </c>
    </row>
    <row r="143">
      <c r="A143" s="2">
        <v>141.0</v>
      </c>
      <c r="B143" s="2">
        <v>165334.0</v>
      </c>
      <c r="C143" s="2" t="s">
        <v>5297</v>
      </c>
      <c r="D143" s="2" t="s">
        <v>4794</v>
      </c>
      <c r="E143" s="2">
        <v>582.0</v>
      </c>
      <c r="F143" s="2" t="s">
        <v>5014</v>
      </c>
      <c r="G143" s="2" t="s">
        <v>5014</v>
      </c>
      <c r="H143" s="2" t="s">
        <v>4723</v>
      </c>
      <c r="I143" s="2" t="s">
        <v>4724</v>
      </c>
      <c r="J143" s="2" t="s">
        <v>4751</v>
      </c>
      <c r="K143" s="2">
        <v>2018.0</v>
      </c>
      <c r="L143" s="2" t="s">
        <v>5297</v>
      </c>
      <c r="M143" s="2" t="s">
        <v>4794</v>
      </c>
      <c r="N143" s="2" t="s">
        <v>5015</v>
      </c>
      <c r="O143" s="2" t="s">
        <v>5016</v>
      </c>
      <c r="P143" s="2">
        <v>45730.0</v>
      </c>
      <c r="Q143" s="2">
        <v>0.0</v>
      </c>
      <c r="R143" s="2" t="s">
        <v>5297</v>
      </c>
      <c r="S143" s="2" t="s">
        <v>5290</v>
      </c>
      <c r="T143" s="2" t="s">
        <v>4835</v>
      </c>
      <c r="U143" s="2" t="s">
        <v>5298</v>
      </c>
      <c r="V143" s="2">
        <v>42.249987</v>
      </c>
      <c r="W143" s="2">
        <v>-71.823356</v>
      </c>
      <c r="X143" s="2">
        <v>49340.0</v>
      </c>
      <c r="Y143" s="2" t="s">
        <v>5287</v>
      </c>
      <c r="Z143" s="15">
        <f>IF(ISERROR(vlookup($R143, 'Freshmen Makeup'!$M$2:$X1000, 12, 0)), 0, vlookup($R143, 'Freshmen Makeup'!$M$2:$X1000, 12, 0))</f>
        <v>0</v>
      </c>
      <c r="AA143" s="15">
        <f>IF(ISERROR(vlookup($R143, 'Freshmen_5%'!$M$2:$Y1000, 12, 0)), 0, vlookup($R143, 'Freshmen_5%'!$M$2:$Y1000, 12, 0))</f>
        <v>0</v>
      </c>
      <c r="AB143" s="15">
        <f>IF(ISERROR(vlookup($R143, 'Freshmen_5%'!$M$2:$Y1000, 13, 0)), 0, vlookup($R143, 'Freshmen_5%'!$M$2:$Y1000, 13, 0))</f>
        <v>0</v>
      </c>
      <c r="AC143" s="15">
        <f>IF(ISERROR(vlookup($R143, 'Freshmen_5%'!$M$2:$Z1000, 14, 0)), 0, vlookup($R143, 'Freshmen_5%'!$M$2:$Z1000, 14, 0))</f>
        <v>0</v>
      </c>
    </row>
    <row r="144">
      <c r="A144" s="2">
        <v>142.0</v>
      </c>
      <c r="B144" s="2">
        <v>165529.0</v>
      </c>
      <c r="C144" s="2" t="s">
        <v>4880</v>
      </c>
      <c r="D144" s="2" t="s">
        <v>4794</v>
      </c>
      <c r="E144" s="2">
        <v>581.0</v>
      </c>
      <c r="F144" s="2" t="s">
        <v>5014</v>
      </c>
      <c r="G144" s="2" t="s">
        <v>5014</v>
      </c>
      <c r="H144" s="2" t="s">
        <v>4723</v>
      </c>
      <c r="I144" s="2" t="s">
        <v>4789</v>
      </c>
      <c r="J144" s="2" t="s">
        <v>4725</v>
      </c>
      <c r="K144" s="2">
        <v>2018.0</v>
      </c>
      <c r="L144" s="2" t="s">
        <v>4880</v>
      </c>
      <c r="M144" s="2" t="s">
        <v>4794</v>
      </c>
      <c r="N144" s="2" t="s">
        <v>5015</v>
      </c>
      <c r="O144" s="2" t="s">
        <v>5016</v>
      </c>
      <c r="P144" s="2">
        <v>39720.0</v>
      </c>
      <c r="Q144" s="2">
        <v>0.0</v>
      </c>
      <c r="R144" s="2" t="s">
        <v>4880</v>
      </c>
      <c r="S144" s="2" t="s">
        <v>4881</v>
      </c>
      <c r="T144" s="2" t="s">
        <v>4835</v>
      </c>
      <c r="U144" s="2" t="s">
        <v>5299</v>
      </c>
      <c r="V144" s="2">
        <v>42.238061</v>
      </c>
      <c r="W144" s="2">
        <v>-71.116539</v>
      </c>
      <c r="X144" s="2">
        <v>14460.0</v>
      </c>
      <c r="Y144" s="2" t="s">
        <v>102</v>
      </c>
      <c r="Z144" s="15">
        <f>IF(ISERROR(vlookup($R144, 'Freshmen Makeup'!$M$2:$X1000, 12, 0)), 0, vlookup($R144, 'Freshmen Makeup'!$M$2:$X1000, 12, 0))</f>
        <v>1</v>
      </c>
      <c r="AA144" s="15">
        <f>IF(ISERROR(vlookup($R144, 'Freshmen_5%'!$M$2:$Y1000, 12, 0)), 0, vlookup($R144, 'Freshmen_5%'!$M$2:$Y1000, 12, 0))</f>
        <v>0</v>
      </c>
      <c r="AB144" s="15">
        <f>IF(ISERROR(vlookup($R144, 'Freshmen_5%'!$M$2:$Y1000, 13, 0)), 0, vlookup($R144, 'Freshmen_5%'!$M$2:$Y1000, 13, 0))</f>
        <v>0</v>
      </c>
      <c r="AC144" s="15">
        <f>IF(ISERROR(vlookup($R144, 'Freshmen_5%'!$M$2:$Z1000, 14, 0)), 0, vlookup($R144, 'Freshmen_5%'!$M$2:$Z1000, 14, 0))</f>
        <v>0</v>
      </c>
    </row>
    <row r="145">
      <c r="A145" s="2">
        <v>143.0</v>
      </c>
      <c r="B145" s="2">
        <v>165574.0</v>
      </c>
      <c r="C145" s="2" t="s">
        <v>4878</v>
      </c>
      <c r="D145" s="2" t="s">
        <v>4794</v>
      </c>
      <c r="E145" s="2">
        <v>478.0</v>
      </c>
      <c r="F145" s="2" t="s">
        <v>5014</v>
      </c>
      <c r="G145" s="2" t="s">
        <v>5014</v>
      </c>
      <c r="H145" s="2" t="s">
        <v>4723</v>
      </c>
      <c r="I145" s="2" t="s">
        <v>4789</v>
      </c>
      <c r="J145" s="2" t="s">
        <v>4725</v>
      </c>
      <c r="K145" s="2">
        <v>2018.0</v>
      </c>
      <c r="L145" s="2" t="s">
        <v>4878</v>
      </c>
      <c r="M145" s="2" t="s">
        <v>4794</v>
      </c>
      <c r="N145" s="2" t="s">
        <v>5015</v>
      </c>
      <c r="O145" s="2" t="s">
        <v>5016</v>
      </c>
      <c r="P145" s="2">
        <v>39434.0</v>
      </c>
      <c r="Q145" s="2">
        <v>0.0</v>
      </c>
      <c r="R145" s="2" t="s">
        <v>4878</v>
      </c>
      <c r="S145" s="2" t="s">
        <v>4879</v>
      </c>
      <c r="T145" s="2" t="s">
        <v>4835</v>
      </c>
      <c r="U145" s="2" t="s">
        <v>5300</v>
      </c>
      <c r="V145" s="2">
        <v>42.085634</v>
      </c>
      <c r="W145" s="2">
        <v>-71.397813</v>
      </c>
      <c r="X145" s="2">
        <v>14460.0</v>
      </c>
      <c r="Y145" s="2" t="s">
        <v>102</v>
      </c>
      <c r="Z145" s="15">
        <f>IF(ISERROR(vlookup($R145, 'Freshmen Makeup'!$M$2:$X1000, 12, 0)), 0, vlookup($R145, 'Freshmen Makeup'!$M$2:$X1000, 12, 0))</f>
        <v>1</v>
      </c>
      <c r="AA145" s="15">
        <f>IF(ISERROR(vlookup($R145, 'Freshmen_5%'!$M$2:$Y1000, 12, 0)), 0, vlookup($R145, 'Freshmen_5%'!$M$2:$Y1000, 12, 0))</f>
        <v>0</v>
      </c>
      <c r="AB145" s="15">
        <f>IF(ISERROR(vlookup($R145, 'Freshmen_5%'!$M$2:$Y1000, 13, 0)), 0, vlookup($R145, 'Freshmen_5%'!$M$2:$Y1000, 13, 0))</f>
        <v>0</v>
      </c>
      <c r="AC145" s="15">
        <f>IF(ISERROR(vlookup($R145, 'Freshmen_5%'!$M$2:$Z1000, 14, 0)), 0, vlookup($R145, 'Freshmen_5%'!$M$2:$Z1000, 14, 0))</f>
        <v>0</v>
      </c>
    </row>
    <row r="146">
      <c r="A146" s="2">
        <v>144.0</v>
      </c>
      <c r="B146" s="2">
        <v>165662.0</v>
      </c>
      <c r="C146" s="2" t="s">
        <v>4849</v>
      </c>
      <c r="D146" s="2" t="s">
        <v>4794</v>
      </c>
      <c r="E146" s="2">
        <v>923.0</v>
      </c>
      <c r="F146" s="2" t="s">
        <v>5014</v>
      </c>
      <c r="G146" s="2" t="s">
        <v>5014</v>
      </c>
      <c r="H146" s="2" t="s">
        <v>4723</v>
      </c>
      <c r="I146" s="2" t="s">
        <v>4745</v>
      </c>
      <c r="J146" s="2" t="s">
        <v>4751</v>
      </c>
      <c r="K146" s="2">
        <v>2018.0</v>
      </c>
      <c r="L146" s="2" t="s">
        <v>4849</v>
      </c>
      <c r="M146" s="2" t="s">
        <v>4794</v>
      </c>
      <c r="N146" s="2" t="s">
        <v>5015</v>
      </c>
      <c r="O146" s="2" t="s">
        <v>5016</v>
      </c>
      <c r="P146" s="2">
        <v>44548.0</v>
      </c>
      <c r="Q146" s="2">
        <v>0.0</v>
      </c>
      <c r="R146" s="2" t="s">
        <v>4849</v>
      </c>
      <c r="S146" s="2" t="s">
        <v>4499</v>
      </c>
      <c r="T146" s="2" t="s">
        <v>4835</v>
      </c>
      <c r="U146" s="2" t="s">
        <v>5301</v>
      </c>
      <c r="V146" s="2">
        <v>42.352202</v>
      </c>
      <c r="W146" s="2">
        <v>-71.065384</v>
      </c>
      <c r="X146" s="2">
        <v>14460.0</v>
      </c>
      <c r="Y146" s="2" t="s">
        <v>102</v>
      </c>
      <c r="Z146" s="15">
        <f>IF(ISERROR(vlookup($R146, 'Freshmen Makeup'!$M$2:$X1000, 12, 0)), 0, vlookup($R146, 'Freshmen Makeup'!$M$2:$X1000, 12, 0))</f>
        <v>1</v>
      </c>
      <c r="AA146" s="15">
        <f>IF(ISERROR(vlookup($R146, 'Freshmen_5%'!$M$2:$Y1000, 12, 0)), 0, vlookup($R146, 'Freshmen_5%'!$M$2:$Y1000, 12, 0))</f>
        <v>1</v>
      </c>
      <c r="AB146" s="15">
        <f>IF(ISERROR(vlookup($R146, 'Freshmen_5%'!$M$2:$Y1000, 13, 0)), 0, vlookup($R146, 'Freshmen_5%'!$M$2:$Y1000, 13, 0))</f>
        <v>1</v>
      </c>
      <c r="AC146" s="15">
        <f>IF(ISERROR(vlookup($R146, 'Freshmen_5%'!$M$2:$Z1000, 14, 0)), 0, vlookup($R146, 'Freshmen_5%'!$M$2:$Z1000, 14, 0))</f>
        <v>0</v>
      </c>
    </row>
    <row r="147">
      <c r="A147" s="2">
        <v>145.0</v>
      </c>
      <c r="B147" s="2">
        <v>165671.0</v>
      </c>
      <c r="C147" s="2" t="s">
        <v>4877</v>
      </c>
      <c r="D147" s="2" t="s">
        <v>4794</v>
      </c>
      <c r="E147" s="2">
        <v>596.0</v>
      </c>
      <c r="F147" s="2" t="s">
        <v>5014</v>
      </c>
      <c r="G147" s="2" t="s">
        <v>5014</v>
      </c>
      <c r="H147" s="2" t="s">
        <v>4723</v>
      </c>
      <c r="I147" s="2" t="s">
        <v>4745</v>
      </c>
      <c r="J147" s="2" t="s">
        <v>4725</v>
      </c>
      <c r="K147" s="2">
        <v>2018.0</v>
      </c>
      <c r="L147" s="2" t="s">
        <v>4877</v>
      </c>
      <c r="M147" s="2" t="s">
        <v>4794</v>
      </c>
      <c r="N147" s="2" t="s">
        <v>5015</v>
      </c>
      <c r="O147" s="2" t="s">
        <v>5016</v>
      </c>
      <c r="P147" s="2">
        <v>39804.0</v>
      </c>
      <c r="Q147" s="2">
        <v>0.0</v>
      </c>
      <c r="R147" s="2" t="s">
        <v>4877</v>
      </c>
      <c r="S147" s="2" t="s">
        <v>4499</v>
      </c>
      <c r="T147" s="2" t="s">
        <v>4835</v>
      </c>
      <c r="U147" s="2">
        <v>2115.0</v>
      </c>
      <c r="V147" s="2">
        <v>42.340602</v>
      </c>
      <c r="W147" s="2">
        <v>-71.103634</v>
      </c>
      <c r="X147" s="2">
        <v>14460.0</v>
      </c>
      <c r="Y147" s="2" t="s">
        <v>102</v>
      </c>
      <c r="Z147" s="15">
        <f>IF(ISERROR(vlookup($R147, 'Freshmen Makeup'!$M$2:$X1000, 12, 0)), 0, vlookup($R147, 'Freshmen Makeup'!$M$2:$X1000, 12, 0))</f>
        <v>1</v>
      </c>
      <c r="AA147" s="15">
        <f>IF(ISERROR(vlookup($R147, 'Freshmen_5%'!$M$2:$Y1000, 12, 0)), 0, vlookup($R147, 'Freshmen_5%'!$M$2:$Y1000, 12, 0))</f>
        <v>0</v>
      </c>
      <c r="AB147" s="15">
        <f>IF(ISERROR(vlookup($R147, 'Freshmen_5%'!$M$2:$Y1000, 13, 0)), 0, vlookup($R147, 'Freshmen_5%'!$M$2:$Y1000, 13, 0))</f>
        <v>0</v>
      </c>
      <c r="AC147" s="15">
        <f>IF(ISERROR(vlookup($R147, 'Freshmen_5%'!$M$2:$Z1000, 14, 0)), 0, vlookup($R147, 'Freshmen_5%'!$M$2:$Z1000, 14, 0))</f>
        <v>0</v>
      </c>
    </row>
    <row r="148">
      <c r="A148" s="2">
        <v>146.0</v>
      </c>
      <c r="B148" s="2">
        <v>165699.0</v>
      </c>
      <c r="C148" s="2" t="s">
        <v>4875</v>
      </c>
      <c r="D148" s="2" t="s">
        <v>4794</v>
      </c>
      <c r="E148" s="2">
        <v>761.0</v>
      </c>
      <c r="F148" s="2" t="s">
        <v>5014</v>
      </c>
      <c r="G148" s="2" t="s">
        <v>5014</v>
      </c>
      <c r="H148" s="2" t="s">
        <v>4723</v>
      </c>
      <c r="I148" s="2" t="s">
        <v>4789</v>
      </c>
      <c r="J148" s="2" t="s">
        <v>4751</v>
      </c>
      <c r="K148" s="2">
        <v>2018.0</v>
      </c>
      <c r="L148" s="2" t="s">
        <v>4875</v>
      </c>
      <c r="M148" s="2" t="s">
        <v>4794</v>
      </c>
      <c r="N148" s="2" t="s">
        <v>5015</v>
      </c>
      <c r="O148" s="2" t="s">
        <v>5016</v>
      </c>
      <c r="P148" s="2">
        <v>33050.0</v>
      </c>
      <c r="Q148" s="2">
        <v>0.0</v>
      </c>
      <c r="R148" s="2" t="s">
        <v>4875</v>
      </c>
      <c r="S148" s="2" t="s">
        <v>4876</v>
      </c>
      <c r="T148" s="2" t="s">
        <v>4835</v>
      </c>
      <c r="U148" s="2">
        <v>1915.0</v>
      </c>
      <c r="V148" s="2">
        <v>42.553296</v>
      </c>
      <c r="W148" s="2">
        <v>-70.840847</v>
      </c>
      <c r="X148" s="2">
        <v>14460.0</v>
      </c>
      <c r="Y148" s="2" t="s">
        <v>102</v>
      </c>
      <c r="Z148" s="15">
        <f>IF(ISERROR(vlookup($R148, 'Freshmen Makeup'!$M$2:$X1000, 12, 0)), 0, vlookup($R148, 'Freshmen Makeup'!$M$2:$X1000, 12, 0))</f>
        <v>1</v>
      </c>
      <c r="AA148" s="15">
        <f>IF(ISERROR(vlookup($R148, 'Freshmen_5%'!$M$2:$Y1000, 12, 0)), 0, vlookup($R148, 'Freshmen_5%'!$M$2:$Y1000, 12, 0))</f>
        <v>0</v>
      </c>
      <c r="AB148" s="15">
        <f>IF(ISERROR(vlookup($R148, 'Freshmen_5%'!$M$2:$Y1000, 13, 0)), 0, vlookup($R148, 'Freshmen_5%'!$M$2:$Y1000, 13, 0))</f>
        <v>0</v>
      </c>
      <c r="AC148" s="15">
        <f>IF(ISERROR(vlookup($R148, 'Freshmen_5%'!$M$2:$Z1000, 14, 0)), 0, vlookup($R148, 'Freshmen_5%'!$M$2:$Z1000, 14, 0))</f>
        <v>0</v>
      </c>
    </row>
    <row r="149">
      <c r="A149" s="2">
        <v>147.0</v>
      </c>
      <c r="B149" s="2">
        <v>165820.0</v>
      </c>
      <c r="C149" s="2" t="s">
        <v>5302</v>
      </c>
      <c r="D149" s="2" t="s">
        <v>4794</v>
      </c>
      <c r="E149" s="2">
        <v>713.0</v>
      </c>
      <c r="F149" s="2" t="s">
        <v>5014</v>
      </c>
      <c r="G149" s="2" t="s">
        <v>5014</v>
      </c>
      <c r="H149" s="2" t="s">
        <v>4750</v>
      </c>
      <c r="I149" s="2" t="s">
        <v>4741</v>
      </c>
      <c r="J149" s="2" t="s">
        <v>4772</v>
      </c>
      <c r="K149" s="2">
        <v>2018.0</v>
      </c>
      <c r="L149" s="2" t="s">
        <v>5302</v>
      </c>
      <c r="M149" s="2" t="s">
        <v>4794</v>
      </c>
      <c r="N149" s="2" t="s">
        <v>5015</v>
      </c>
      <c r="O149" s="2" t="s">
        <v>5016</v>
      </c>
      <c r="P149" s="2">
        <v>17404.0</v>
      </c>
      <c r="Q149" s="2">
        <v>6080.0</v>
      </c>
      <c r="R149" s="2" t="s">
        <v>5302</v>
      </c>
      <c r="S149" s="2" t="s">
        <v>5303</v>
      </c>
      <c r="T149" s="2" t="s">
        <v>4835</v>
      </c>
      <c r="U149" s="2" t="s">
        <v>5304</v>
      </c>
      <c r="V149" s="2">
        <v>42.588298</v>
      </c>
      <c r="W149" s="2">
        <v>-71.789666</v>
      </c>
      <c r="X149" s="2">
        <v>49340.0</v>
      </c>
      <c r="Y149" s="2" t="s">
        <v>5287</v>
      </c>
      <c r="Z149" s="15">
        <f>IF(ISERROR(vlookup($R149, 'Freshmen Makeup'!$M$2:$X1000, 12, 0)), 0, vlookup($R149, 'Freshmen Makeup'!$M$2:$X1000, 12, 0))</f>
        <v>0</v>
      </c>
      <c r="AA149" s="15">
        <f>IF(ISERROR(vlookup($R149, 'Freshmen_5%'!$M$2:$Y1000, 12, 0)), 0, vlookup($R149, 'Freshmen_5%'!$M$2:$Y1000, 12, 0))</f>
        <v>0</v>
      </c>
      <c r="AB149" s="15">
        <f>IF(ISERROR(vlookup($R149, 'Freshmen_5%'!$M$2:$Y1000, 13, 0)), 0, vlookup($R149, 'Freshmen_5%'!$M$2:$Y1000, 13, 0))</f>
        <v>0</v>
      </c>
      <c r="AC149" s="15">
        <f>IF(ISERROR(vlookup($R149, 'Freshmen_5%'!$M$2:$Z1000, 14, 0)), 0, vlookup($R149, 'Freshmen_5%'!$M$2:$Z1000, 14, 0))</f>
        <v>0</v>
      </c>
    </row>
    <row r="150">
      <c r="A150" s="2">
        <v>148.0</v>
      </c>
      <c r="B150" s="2">
        <v>165866.0</v>
      </c>
      <c r="C150" s="2" t="s">
        <v>4873</v>
      </c>
      <c r="D150" s="2" t="s">
        <v>4794</v>
      </c>
      <c r="E150" s="2">
        <v>756.0</v>
      </c>
      <c r="F150" s="2" t="s">
        <v>5014</v>
      </c>
      <c r="G150" s="2" t="s">
        <v>5014</v>
      </c>
      <c r="H150" s="2" t="s">
        <v>4750</v>
      </c>
      <c r="I150" s="2" t="s">
        <v>4731</v>
      </c>
      <c r="J150" s="2" t="s">
        <v>4772</v>
      </c>
      <c r="K150" s="2">
        <v>2018.0</v>
      </c>
      <c r="L150" s="2" t="s">
        <v>4873</v>
      </c>
      <c r="M150" s="2" t="s">
        <v>4794</v>
      </c>
      <c r="N150" s="2" t="s">
        <v>5015</v>
      </c>
      <c r="O150" s="2" t="s">
        <v>5016</v>
      </c>
      <c r="P150" s="2">
        <v>16415.0</v>
      </c>
      <c r="Q150" s="2">
        <v>6080.0</v>
      </c>
      <c r="R150" s="2" t="s">
        <v>4873</v>
      </c>
      <c r="S150" s="2" t="s">
        <v>4874</v>
      </c>
      <c r="T150" s="2" t="s">
        <v>4835</v>
      </c>
      <c r="U150" s="2" t="s">
        <v>5305</v>
      </c>
      <c r="V150" s="2">
        <v>42.297116</v>
      </c>
      <c r="W150" s="2">
        <v>-71.437565</v>
      </c>
      <c r="X150" s="2">
        <v>14460.0</v>
      </c>
      <c r="Y150" s="2" t="s">
        <v>102</v>
      </c>
      <c r="Z150" s="15">
        <f>IF(ISERROR(vlookup($R150, 'Freshmen Makeup'!$M$2:$X1000, 12, 0)), 0, vlookup($R150, 'Freshmen Makeup'!$M$2:$X1000, 12, 0))</f>
        <v>1</v>
      </c>
      <c r="AA150" s="15">
        <f>IF(ISERROR(vlookup($R150, 'Freshmen_5%'!$M$2:$Y1000, 12, 0)), 0, vlookup($R150, 'Freshmen_5%'!$M$2:$Y1000, 12, 0))</f>
        <v>0</v>
      </c>
      <c r="AB150" s="15">
        <f>IF(ISERROR(vlookup($R150, 'Freshmen_5%'!$M$2:$Y1000, 13, 0)), 0, vlookup($R150, 'Freshmen_5%'!$M$2:$Y1000, 13, 0))</f>
        <v>0</v>
      </c>
      <c r="AC150" s="15">
        <f>IF(ISERROR(vlookup($R150, 'Freshmen_5%'!$M$2:$Z1000, 14, 0)), 0, vlookup($R150, 'Freshmen_5%'!$M$2:$Z1000, 14, 0))</f>
        <v>0</v>
      </c>
    </row>
    <row r="151">
      <c r="A151" s="2">
        <v>149.0</v>
      </c>
      <c r="B151" s="2">
        <v>165936.0</v>
      </c>
      <c r="C151" s="2" t="s">
        <v>4871</v>
      </c>
      <c r="D151" s="2" t="s">
        <v>4794</v>
      </c>
      <c r="E151" s="2">
        <v>433.0</v>
      </c>
      <c r="F151" s="2" t="s">
        <v>5014</v>
      </c>
      <c r="G151" s="2" t="s">
        <v>5014</v>
      </c>
      <c r="H151" s="2" t="s">
        <v>4723</v>
      </c>
      <c r="I151" s="2" t="s">
        <v>4724</v>
      </c>
      <c r="J151" s="2" t="s">
        <v>4725</v>
      </c>
      <c r="K151" s="2">
        <v>2018.0</v>
      </c>
      <c r="L151" s="2" t="s">
        <v>4871</v>
      </c>
      <c r="M151" s="2" t="s">
        <v>4794</v>
      </c>
      <c r="N151" s="2" t="s">
        <v>5015</v>
      </c>
      <c r="O151" s="2" t="s">
        <v>5016</v>
      </c>
      <c r="P151" s="2">
        <v>37400.0</v>
      </c>
      <c r="Q151" s="2">
        <v>0.0</v>
      </c>
      <c r="R151" s="2" t="s">
        <v>4871</v>
      </c>
      <c r="S151" s="2" t="s">
        <v>4872</v>
      </c>
      <c r="T151" s="2" t="s">
        <v>4835</v>
      </c>
      <c r="U151" s="2">
        <v>1984.0</v>
      </c>
      <c r="V151" s="2">
        <v>42.590567</v>
      </c>
      <c r="W151" s="2">
        <v>-70.82151</v>
      </c>
      <c r="X151" s="2">
        <v>14460.0</v>
      </c>
      <c r="Y151" s="2" t="s">
        <v>102</v>
      </c>
      <c r="Z151" s="15">
        <f>IF(ISERROR(vlookup($R151, 'Freshmen Makeup'!$M$2:$X1000, 12, 0)), 0, vlookup($R151, 'Freshmen Makeup'!$M$2:$X1000, 12, 0))</f>
        <v>1</v>
      </c>
      <c r="AA151" s="15">
        <f>IF(ISERROR(vlookup($R151, 'Freshmen_5%'!$M$2:$Y1000, 12, 0)), 0, vlookup($R151, 'Freshmen_5%'!$M$2:$Y1000, 12, 0))</f>
        <v>0</v>
      </c>
      <c r="AB151" s="15">
        <f>IF(ISERROR(vlookup($R151, 'Freshmen_5%'!$M$2:$Y1000, 13, 0)), 0, vlookup($R151, 'Freshmen_5%'!$M$2:$Y1000, 13, 0))</f>
        <v>0</v>
      </c>
      <c r="AC151" s="15">
        <f>IF(ISERROR(vlookup($R151, 'Freshmen_5%'!$M$2:$Z1000, 14, 0)), 0, vlookup($R151, 'Freshmen_5%'!$M$2:$Z1000, 14, 0))</f>
        <v>0</v>
      </c>
    </row>
    <row r="152">
      <c r="A152" s="2">
        <v>150.0</v>
      </c>
      <c r="B152" s="2">
        <v>166018.0</v>
      </c>
      <c r="C152" s="2" t="s">
        <v>5306</v>
      </c>
      <c r="D152" s="2" t="s">
        <v>4794</v>
      </c>
      <c r="E152" s="2">
        <v>282.0</v>
      </c>
      <c r="F152" s="2" t="s">
        <v>5014</v>
      </c>
      <c r="G152" s="2" t="s">
        <v>5014</v>
      </c>
      <c r="H152" s="2" t="s">
        <v>4723</v>
      </c>
      <c r="I152" s="2" t="s">
        <v>4724</v>
      </c>
      <c r="J152" s="2" t="s">
        <v>4725</v>
      </c>
      <c r="K152" s="2">
        <v>2018.0</v>
      </c>
      <c r="L152" s="2" t="s">
        <v>5306</v>
      </c>
      <c r="M152" s="2" t="s">
        <v>4794</v>
      </c>
      <c r="N152" s="2" t="s">
        <v>5015</v>
      </c>
      <c r="O152" s="2" t="s">
        <v>5016</v>
      </c>
      <c r="P152" s="2">
        <v>51668.0</v>
      </c>
      <c r="Q152" s="2">
        <v>0.0</v>
      </c>
      <c r="R152" s="2" t="s">
        <v>5306</v>
      </c>
      <c r="S152" s="2" t="s">
        <v>5282</v>
      </c>
      <c r="T152" s="2" t="s">
        <v>4835</v>
      </c>
      <c r="U152" s="2" t="s">
        <v>5307</v>
      </c>
      <c r="V152" s="2">
        <v>42.325852</v>
      </c>
      <c r="W152" s="2">
        <v>-72.531469</v>
      </c>
      <c r="X152" s="2">
        <v>44140.0</v>
      </c>
      <c r="Y152" s="2" t="s">
        <v>5280</v>
      </c>
      <c r="Z152" s="15">
        <f>IF(ISERROR(vlookup($R152, 'Freshmen Makeup'!$M$2:$X1000, 12, 0)), 0, vlookup($R152, 'Freshmen Makeup'!$M$2:$X1000, 12, 0))</f>
        <v>0</v>
      </c>
      <c r="AA152" s="15">
        <f>IF(ISERROR(vlookup($R152, 'Freshmen_5%'!$M$2:$Y1000, 12, 0)), 0, vlookup($R152, 'Freshmen_5%'!$M$2:$Y1000, 12, 0))</f>
        <v>0</v>
      </c>
      <c r="AB152" s="15">
        <f>IF(ISERROR(vlookup($R152, 'Freshmen_5%'!$M$2:$Y1000, 13, 0)), 0, vlookup($R152, 'Freshmen_5%'!$M$2:$Y1000, 13, 0))</f>
        <v>0</v>
      </c>
      <c r="AC152" s="15">
        <f>IF(ISERROR(vlookup($R152, 'Freshmen_5%'!$M$2:$Z1000, 14, 0)), 0, vlookup($R152, 'Freshmen_5%'!$M$2:$Z1000, 14, 0))</f>
        <v>0</v>
      </c>
    </row>
    <row r="153">
      <c r="A153" s="2">
        <v>151.0</v>
      </c>
      <c r="B153" s="2">
        <v>166027.0</v>
      </c>
      <c r="C153" s="2" t="s">
        <v>4870</v>
      </c>
      <c r="D153" s="2" t="s">
        <v>4794</v>
      </c>
      <c r="E153" s="2">
        <v>1653.0</v>
      </c>
      <c r="F153" s="2" t="s">
        <v>5014</v>
      </c>
      <c r="G153" s="2" t="s">
        <v>5014</v>
      </c>
      <c r="H153" s="2" t="s">
        <v>4734</v>
      </c>
      <c r="I153" s="2" t="s">
        <v>4745</v>
      </c>
      <c r="J153" s="2" t="s">
        <v>4738</v>
      </c>
      <c r="K153" s="2">
        <v>2018.0</v>
      </c>
      <c r="L153" s="2" t="s">
        <v>4870</v>
      </c>
      <c r="M153" s="2" t="s">
        <v>4794</v>
      </c>
      <c r="N153" s="2" t="s">
        <v>5015</v>
      </c>
      <c r="O153" s="2" t="s">
        <v>5016</v>
      </c>
      <c r="P153" s="2">
        <v>50420.0</v>
      </c>
      <c r="Q153" s="2">
        <v>0.0</v>
      </c>
      <c r="R153" s="2" t="s">
        <v>4870</v>
      </c>
      <c r="S153" s="2" t="s">
        <v>4847</v>
      </c>
      <c r="T153" s="2" t="s">
        <v>4835</v>
      </c>
      <c r="U153" s="2">
        <v>2138.0</v>
      </c>
      <c r="V153" s="2">
        <v>42.374471</v>
      </c>
      <c r="W153" s="2">
        <v>-71.118313</v>
      </c>
      <c r="X153" s="2">
        <v>14460.0</v>
      </c>
      <c r="Y153" s="2" t="s">
        <v>102</v>
      </c>
      <c r="Z153" s="15">
        <f>IF(ISERROR(vlookup($R153, 'Freshmen Makeup'!$M$2:$X1000, 12, 0)), 0, vlookup($R153, 'Freshmen Makeup'!$M$2:$X1000, 12, 0))</f>
        <v>1</v>
      </c>
      <c r="AA153" s="15">
        <f>IF(ISERROR(vlookup($R153, 'Freshmen_5%'!$M$2:$Y1000, 12, 0)), 0, vlookup($R153, 'Freshmen_5%'!$M$2:$Y1000, 12, 0))</f>
        <v>0</v>
      </c>
      <c r="AB153" s="15">
        <f>IF(ISERROR(vlookup($R153, 'Freshmen_5%'!$M$2:$Y1000, 13, 0)), 0, vlookup($R153, 'Freshmen_5%'!$M$2:$Y1000, 13, 0))</f>
        <v>0</v>
      </c>
      <c r="AC153" s="15">
        <f>IF(ISERROR(vlookup($R153, 'Freshmen_5%'!$M$2:$Z1000, 14, 0)), 0, vlookup($R153, 'Freshmen_5%'!$M$2:$Z1000, 14, 0))</f>
        <v>0</v>
      </c>
    </row>
    <row r="154">
      <c r="A154" s="2">
        <v>152.0</v>
      </c>
      <c r="B154" s="2">
        <v>166124.0</v>
      </c>
      <c r="C154" s="2" t="s">
        <v>5308</v>
      </c>
      <c r="D154" s="2" t="s">
        <v>4794</v>
      </c>
      <c r="E154" s="2">
        <v>868.0</v>
      </c>
      <c r="F154" s="2" t="s">
        <v>5014</v>
      </c>
      <c r="G154" s="2" t="s">
        <v>5014</v>
      </c>
      <c r="H154" s="2" t="s">
        <v>4723</v>
      </c>
      <c r="I154" s="2" t="s">
        <v>4745</v>
      </c>
      <c r="J154" s="2" t="s">
        <v>4725</v>
      </c>
      <c r="K154" s="2">
        <v>2018.0</v>
      </c>
      <c r="L154" s="2" t="s">
        <v>5308</v>
      </c>
      <c r="M154" s="2" t="s">
        <v>4794</v>
      </c>
      <c r="N154" s="2" t="s">
        <v>5015</v>
      </c>
      <c r="O154" s="2" t="s">
        <v>5016</v>
      </c>
      <c r="P154" s="2">
        <v>52770.0</v>
      </c>
      <c r="Q154" s="2">
        <v>0.0</v>
      </c>
      <c r="R154" s="2" t="s">
        <v>5308</v>
      </c>
      <c r="S154" s="2" t="s">
        <v>5290</v>
      </c>
      <c r="T154" s="2" t="s">
        <v>4835</v>
      </c>
      <c r="U154" s="2" t="s">
        <v>5309</v>
      </c>
      <c r="V154" s="2">
        <v>42.23752</v>
      </c>
      <c r="W154" s="2">
        <v>-71.808214</v>
      </c>
      <c r="X154" s="2">
        <v>49340.0</v>
      </c>
      <c r="Y154" s="2" t="s">
        <v>5287</v>
      </c>
      <c r="Z154" s="15">
        <f>IF(ISERROR(vlookup($R154, 'Freshmen Makeup'!$M$2:$X1000, 12, 0)), 0, vlookup($R154, 'Freshmen Makeup'!$M$2:$X1000, 12, 0))</f>
        <v>0</v>
      </c>
      <c r="AA154" s="15">
        <f>IF(ISERROR(vlookup($R154, 'Freshmen_5%'!$M$2:$Y1000, 12, 0)), 0, vlookup($R154, 'Freshmen_5%'!$M$2:$Y1000, 12, 0))</f>
        <v>0</v>
      </c>
      <c r="AB154" s="15">
        <f>IF(ISERROR(vlookup($R154, 'Freshmen_5%'!$M$2:$Y1000, 13, 0)), 0, vlookup($R154, 'Freshmen_5%'!$M$2:$Y1000, 13, 0))</f>
        <v>0</v>
      </c>
      <c r="AC154" s="15">
        <f>IF(ISERROR(vlookup($R154, 'Freshmen_5%'!$M$2:$Z1000, 14, 0)), 0, vlookup($R154, 'Freshmen_5%'!$M$2:$Z1000, 14, 0))</f>
        <v>0</v>
      </c>
    </row>
    <row r="155">
      <c r="A155" s="2">
        <v>153.0</v>
      </c>
      <c r="B155" s="2">
        <v>166391.0</v>
      </c>
      <c r="C155" s="2" t="s">
        <v>4866</v>
      </c>
      <c r="D155" s="2" t="s">
        <v>4794</v>
      </c>
      <c r="E155" s="2">
        <v>380.0</v>
      </c>
      <c r="F155" s="2" t="s">
        <v>5014</v>
      </c>
      <c r="G155" s="2" t="s">
        <v>5014</v>
      </c>
      <c r="H155" s="2" t="s">
        <v>4723</v>
      </c>
      <c r="I155" s="2" t="s">
        <v>4724</v>
      </c>
      <c r="J155" s="2" t="s">
        <v>4725</v>
      </c>
      <c r="K155" s="2">
        <v>2018.0</v>
      </c>
      <c r="L155" s="2" t="s">
        <v>4866</v>
      </c>
      <c r="M155" s="2" t="s">
        <v>4794</v>
      </c>
      <c r="N155" s="2" t="s">
        <v>5015</v>
      </c>
      <c r="O155" s="2" t="s">
        <v>5016</v>
      </c>
      <c r="P155" s="2">
        <v>36000.0</v>
      </c>
      <c r="Q155" s="2">
        <v>0.0</v>
      </c>
      <c r="R155" s="2" t="s">
        <v>4867</v>
      </c>
      <c r="S155" s="2" t="s">
        <v>4868</v>
      </c>
      <c r="T155" s="2" t="s">
        <v>4835</v>
      </c>
      <c r="U155" s="2">
        <v>2466.0</v>
      </c>
      <c r="V155" s="2">
        <v>42.342148</v>
      </c>
      <c r="W155" s="2">
        <v>-71.24347</v>
      </c>
      <c r="X155" s="2">
        <v>14460.0</v>
      </c>
      <c r="Y155" s="2" t="s">
        <v>102</v>
      </c>
      <c r="Z155" s="15">
        <f>IF(ISERROR(vlookup($R155, 'Freshmen Makeup'!$M$2:$X1000, 12, 0)), 0, vlookup($R155, 'Freshmen Makeup'!$M$2:$X1000, 12, 0))</f>
        <v>1</v>
      </c>
      <c r="AA155" s="15">
        <f>IF(ISERROR(vlookup($R155, 'Freshmen_5%'!$M$2:$Y1000, 12, 0)), 0, vlookup($R155, 'Freshmen_5%'!$M$2:$Y1000, 12, 0))</f>
        <v>0</v>
      </c>
      <c r="AB155" s="15">
        <f>IF(ISERROR(vlookup($R155, 'Freshmen_5%'!$M$2:$Y1000, 13, 0)), 0, vlookup($R155, 'Freshmen_5%'!$M$2:$Y1000, 13, 0))</f>
        <v>0</v>
      </c>
      <c r="AC155" s="15">
        <f>IF(ISERROR(vlookup($R155, 'Freshmen_5%'!$M$2:$Z1000, 14, 0)), 0, vlookup($R155, 'Freshmen_5%'!$M$2:$Z1000, 14, 0))</f>
        <v>0</v>
      </c>
    </row>
    <row r="156">
      <c r="A156" s="2">
        <v>154.0</v>
      </c>
      <c r="B156" s="2">
        <v>166452.0</v>
      </c>
      <c r="C156" s="2" t="s">
        <v>4865</v>
      </c>
      <c r="D156" s="2" t="s">
        <v>4794</v>
      </c>
      <c r="E156" s="2">
        <v>374.0</v>
      </c>
      <c r="F156" s="2" t="s">
        <v>5014</v>
      </c>
      <c r="G156" s="2" t="s">
        <v>5014</v>
      </c>
      <c r="H156" s="2" t="s">
        <v>4723</v>
      </c>
      <c r="I156" s="2" t="s">
        <v>4806</v>
      </c>
      <c r="J156" s="2" t="s">
        <v>4772</v>
      </c>
      <c r="K156" s="2">
        <v>2018.0</v>
      </c>
      <c r="L156" s="2" t="s">
        <v>4865</v>
      </c>
      <c r="M156" s="2" t="s">
        <v>4794</v>
      </c>
      <c r="N156" s="2" t="s">
        <v>5015</v>
      </c>
      <c r="O156" s="2" t="s">
        <v>5016</v>
      </c>
      <c r="P156" s="2">
        <v>27975.0</v>
      </c>
      <c r="Q156" s="2">
        <v>0.0</v>
      </c>
      <c r="R156" s="2" t="s">
        <v>4865</v>
      </c>
      <c r="S156" s="2" t="s">
        <v>4847</v>
      </c>
      <c r="T156" s="2" t="s">
        <v>4835</v>
      </c>
      <c r="U156" s="2" t="s">
        <v>5310</v>
      </c>
      <c r="V156" s="2">
        <v>42.38012</v>
      </c>
      <c r="W156" s="2">
        <v>-71.117303</v>
      </c>
      <c r="X156" s="2">
        <v>14460.0</v>
      </c>
      <c r="Y156" s="2" t="s">
        <v>102</v>
      </c>
      <c r="Z156" s="15">
        <f>IF(ISERROR(vlookup($R156, 'Freshmen Makeup'!$M$2:$X1000, 12, 0)), 0, vlookup($R156, 'Freshmen Makeup'!$M$2:$X1000, 12, 0))</f>
        <v>1</v>
      </c>
      <c r="AA156" s="15">
        <f>IF(ISERROR(vlookup($R156, 'Freshmen_5%'!$M$2:$Y1000, 12, 0)), 0, vlookup($R156, 'Freshmen_5%'!$M$2:$Y1000, 12, 0))</f>
        <v>0</v>
      </c>
      <c r="AB156" s="15">
        <f>IF(ISERROR(vlookup($R156, 'Freshmen_5%'!$M$2:$Y1000, 13, 0)), 0, vlookup($R156, 'Freshmen_5%'!$M$2:$Y1000, 13, 0))</f>
        <v>0</v>
      </c>
      <c r="AC156" s="15">
        <f>IF(ISERROR(vlookup($R156, 'Freshmen_5%'!$M$2:$Z1000, 14, 0)), 0, vlookup($R156, 'Freshmen_5%'!$M$2:$Z1000, 14, 0))</f>
        <v>0</v>
      </c>
    </row>
    <row r="157">
      <c r="A157" s="2">
        <v>155.0</v>
      </c>
      <c r="B157" s="2">
        <v>166513.0</v>
      </c>
      <c r="C157" s="2" t="s">
        <v>4840</v>
      </c>
      <c r="D157" s="2" t="s">
        <v>4794</v>
      </c>
      <c r="E157" s="2">
        <v>2078.0</v>
      </c>
      <c r="F157" s="2" t="s">
        <v>5014</v>
      </c>
      <c r="G157" s="2" t="s">
        <v>5014</v>
      </c>
      <c r="H157" s="2" t="s">
        <v>4744</v>
      </c>
      <c r="I157" s="2" t="s">
        <v>4806</v>
      </c>
      <c r="J157" s="2" t="s">
        <v>4736</v>
      </c>
      <c r="K157" s="2">
        <v>2018.0</v>
      </c>
      <c r="L157" s="2" t="s">
        <v>4840</v>
      </c>
      <c r="M157" s="2" t="s">
        <v>4794</v>
      </c>
      <c r="N157" s="2" t="s">
        <v>5015</v>
      </c>
      <c r="O157" s="2" t="s">
        <v>5016</v>
      </c>
      <c r="P157" s="2">
        <v>32827.0</v>
      </c>
      <c r="Q157" s="2">
        <v>17647.0</v>
      </c>
      <c r="R157" s="2" t="s">
        <v>4840</v>
      </c>
      <c r="S157" s="2" t="s">
        <v>4841</v>
      </c>
      <c r="T157" s="2" t="s">
        <v>4835</v>
      </c>
      <c r="U157" s="2" t="s">
        <v>5311</v>
      </c>
      <c r="V157" s="2">
        <v>42.652864</v>
      </c>
      <c r="W157" s="2">
        <v>-71.326809</v>
      </c>
      <c r="X157" s="2">
        <v>14460.0</v>
      </c>
      <c r="Y157" s="2" t="s">
        <v>102</v>
      </c>
      <c r="Z157" s="15">
        <f>IF(ISERROR(vlookup($R157, 'Freshmen Makeup'!$M$2:$X1000, 12, 0)), 0, vlookup($R157, 'Freshmen Makeup'!$M$2:$X1000, 12, 0))</f>
        <v>1</v>
      </c>
      <c r="AA157" s="15">
        <f>IF(ISERROR(vlookup($R157, 'Freshmen_5%'!$M$2:$Y1000, 12, 0)), 0, vlookup($R157, 'Freshmen_5%'!$M$2:$Y1000, 12, 0))</f>
        <v>0</v>
      </c>
      <c r="AB157" s="15">
        <f>IF(ISERROR(vlookup($R157, 'Freshmen_5%'!$M$2:$Y1000, 13, 0)), 0, vlookup($R157, 'Freshmen_5%'!$M$2:$Y1000, 13, 0))</f>
        <v>0</v>
      </c>
      <c r="AC157" s="15">
        <f>IF(ISERROR(vlookup($R157, 'Freshmen_5%'!$M$2:$Z1000, 14, 0)), 0, vlookup($R157, 'Freshmen_5%'!$M$2:$Z1000, 14, 0))</f>
        <v>0</v>
      </c>
    </row>
    <row r="158">
      <c r="A158" s="2">
        <v>156.0</v>
      </c>
      <c r="B158" s="2">
        <v>166629.0</v>
      </c>
      <c r="C158" s="2" t="s">
        <v>5312</v>
      </c>
      <c r="D158" s="2" t="s">
        <v>4794</v>
      </c>
      <c r="E158" s="2">
        <v>5030.0</v>
      </c>
      <c r="F158" s="2" t="s">
        <v>5014</v>
      </c>
      <c r="G158" s="2" t="s">
        <v>5014</v>
      </c>
      <c r="H158" s="2" t="s">
        <v>4734</v>
      </c>
      <c r="I158" s="2" t="s">
        <v>4735</v>
      </c>
      <c r="J158" s="2" t="s">
        <v>4738</v>
      </c>
      <c r="K158" s="2">
        <v>2018.0</v>
      </c>
      <c r="L158" s="2" t="s">
        <v>5312</v>
      </c>
      <c r="M158" s="2" t="s">
        <v>4794</v>
      </c>
      <c r="N158" s="2" t="s">
        <v>5015</v>
      </c>
      <c r="O158" s="2" t="s">
        <v>5016</v>
      </c>
      <c r="P158" s="2">
        <v>34570.0</v>
      </c>
      <c r="Q158" s="2">
        <v>18683.0</v>
      </c>
      <c r="R158" s="2" t="s">
        <v>5312</v>
      </c>
      <c r="S158" s="2" t="s">
        <v>5282</v>
      </c>
      <c r="T158" s="2" t="s">
        <v>4835</v>
      </c>
      <c r="U158" s="2">
        <v>1003.0</v>
      </c>
      <c r="V158" s="2">
        <v>42.385999</v>
      </c>
      <c r="W158" s="2">
        <v>-72.526728</v>
      </c>
      <c r="X158" s="2">
        <v>44140.0</v>
      </c>
      <c r="Y158" s="2" t="s">
        <v>5280</v>
      </c>
      <c r="Z158" s="15">
        <f>IF(ISERROR(vlookup($R158, 'Freshmen Makeup'!$M$2:$X1000, 12, 0)), 0, vlookup($R158, 'Freshmen Makeup'!$M$2:$X1000, 12, 0))</f>
        <v>0</v>
      </c>
      <c r="AA158" s="15">
        <f>IF(ISERROR(vlookup($R158, 'Freshmen_5%'!$M$2:$Y1000, 12, 0)), 0, vlookup($R158, 'Freshmen_5%'!$M$2:$Y1000, 12, 0))</f>
        <v>0</v>
      </c>
      <c r="AB158" s="15">
        <f>IF(ISERROR(vlookup($R158, 'Freshmen_5%'!$M$2:$Y1000, 13, 0)), 0, vlookup($R158, 'Freshmen_5%'!$M$2:$Y1000, 13, 0))</f>
        <v>0</v>
      </c>
      <c r="AC158" s="15">
        <f>IF(ISERROR(vlookup($R158, 'Freshmen_5%'!$M$2:$Z1000, 14, 0)), 0, vlookup($R158, 'Freshmen_5%'!$M$2:$Z1000, 14, 0))</f>
        <v>0</v>
      </c>
    </row>
    <row r="159">
      <c r="A159" s="2">
        <v>157.0</v>
      </c>
      <c r="B159" s="2">
        <v>166656.0</v>
      </c>
      <c r="C159" s="2" t="s">
        <v>4863</v>
      </c>
      <c r="D159" s="2" t="s">
        <v>4794</v>
      </c>
      <c r="E159" s="2">
        <v>682.0</v>
      </c>
      <c r="F159" s="2" t="s">
        <v>5014</v>
      </c>
      <c r="G159" s="2" t="s">
        <v>5014</v>
      </c>
      <c r="H159" s="2" t="s">
        <v>4750</v>
      </c>
      <c r="I159" s="2" t="s">
        <v>4741</v>
      </c>
      <c r="J159" s="2" t="s">
        <v>4772</v>
      </c>
      <c r="K159" s="2">
        <v>2018.0</v>
      </c>
      <c r="L159" s="2" t="s">
        <v>4863</v>
      </c>
      <c r="M159" s="2" t="s">
        <v>4794</v>
      </c>
      <c r="N159" s="2" t="s">
        <v>5015</v>
      </c>
      <c r="O159" s="2" t="s">
        <v>5016</v>
      </c>
      <c r="P159" s="2">
        <v>33620.0</v>
      </c>
      <c r="Q159" s="2">
        <v>0.0</v>
      </c>
      <c r="R159" s="2" t="s">
        <v>4863</v>
      </c>
      <c r="S159" s="2" t="s">
        <v>4499</v>
      </c>
      <c r="T159" s="2" t="s">
        <v>4835</v>
      </c>
      <c r="U159" s="2" t="s">
        <v>5313</v>
      </c>
      <c r="V159" s="2">
        <v>42.336825</v>
      </c>
      <c r="W159" s="2">
        <v>-71.101244</v>
      </c>
      <c r="X159" s="2">
        <v>14460.0</v>
      </c>
      <c r="Y159" s="2" t="s">
        <v>102</v>
      </c>
      <c r="Z159" s="15">
        <f>IF(ISERROR(vlookup($R159, 'Freshmen Makeup'!$M$2:$X1000, 12, 0)), 0, vlookup($R159, 'Freshmen Makeup'!$M$2:$X1000, 12, 0))</f>
        <v>1</v>
      </c>
      <c r="AA159" s="15">
        <f>IF(ISERROR(vlookup($R159, 'Freshmen_5%'!$M$2:$Y1000, 12, 0)), 0, vlookup($R159, 'Freshmen_5%'!$M$2:$Y1000, 12, 0))</f>
        <v>0</v>
      </c>
      <c r="AB159" s="15">
        <f>IF(ISERROR(vlookup($R159, 'Freshmen_5%'!$M$2:$Y1000, 13, 0)), 0, vlookup($R159, 'Freshmen_5%'!$M$2:$Y1000, 13, 0))</f>
        <v>0</v>
      </c>
      <c r="AC159" s="15">
        <f>IF(ISERROR(vlookup($R159, 'Freshmen_5%'!$M$2:$Z1000, 14, 0)), 0, vlookup($R159, 'Freshmen_5%'!$M$2:$Z1000, 14, 0))</f>
        <v>0</v>
      </c>
    </row>
    <row r="160">
      <c r="A160" s="2">
        <v>158.0</v>
      </c>
      <c r="B160" s="2">
        <v>166674.0</v>
      </c>
      <c r="C160" s="2" t="s">
        <v>4864</v>
      </c>
      <c r="D160" s="2" t="s">
        <v>4794</v>
      </c>
      <c r="E160" s="2">
        <v>362.0</v>
      </c>
      <c r="F160" s="2" t="s">
        <v>5014</v>
      </c>
      <c r="G160" s="2" t="s">
        <v>5014</v>
      </c>
      <c r="H160" s="2" t="s">
        <v>4723</v>
      </c>
      <c r="I160" s="2" t="s">
        <v>4741</v>
      </c>
      <c r="J160" s="2" t="s">
        <v>4725</v>
      </c>
      <c r="K160" s="2">
        <v>2018.0</v>
      </c>
      <c r="L160" s="2" t="s">
        <v>4864</v>
      </c>
      <c r="M160" s="2" t="s">
        <v>4794</v>
      </c>
      <c r="N160" s="2" t="s">
        <v>5015</v>
      </c>
      <c r="O160" s="2" t="s">
        <v>5016</v>
      </c>
      <c r="P160" s="2">
        <v>36400.0</v>
      </c>
      <c r="Q160" s="2">
        <v>23200.0</v>
      </c>
      <c r="R160" s="2" t="s">
        <v>4864</v>
      </c>
      <c r="S160" s="2" t="s">
        <v>4499</v>
      </c>
      <c r="T160" s="2" t="s">
        <v>4835</v>
      </c>
      <c r="U160" s="2" t="s">
        <v>5314</v>
      </c>
      <c r="V160" s="2">
        <v>42.336862</v>
      </c>
      <c r="W160" s="2">
        <v>-71.099275</v>
      </c>
      <c r="X160" s="2">
        <v>14460.0</v>
      </c>
      <c r="Y160" s="2" t="s">
        <v>102</v>
      </c>
      <c r="Z160" s="15">
        <f>IF(ISERROR(vlookup($R160, 'Freshmen Makeup'!$M$2:$X1000, 12, 0)), 0, vlookup($R160, 'Freshmen Makeup'!$M$2:$X1000, 12, 0))</f>
        <v>1</v>
      </c>
      <c r="AA160" s="15">
        <f>IF(ISERROR(vlookup($R160, 'Freshmen_5%'!$M$2:$Y1000, 12, 0)), 0, vlookup($R160, 'Freshmen_5%'!$M$2:$Y1000, 12, 0))</f>
        <v>0</v>
      </c>
      <c r="AB160" s="15">
        <f>IF(ISERROR(vlookup($R160, 'Freshmen_5%'!$M$2:$Y1000, 13, 0)), 0, vlookup($R160, 'Freshmen_5%'!$M$2:$Y1000, 13, 0))</f>
        <v>0</v>
      </c>
      <c r="AC160" s="15">
        <f>IF(ISERROR(vlookup($R160, 'Freshmen_5%'!$M$2:$Z1000, 14, 0)), 0, vlookup($R160, 'Freshmen_5%'!$M$2:$Z1000, 14, 0))</f>
        <v>0</v>
      </c>
    </row>
    <row r="161">
      <c r="A161" s="2">
        <v>159.0</v>
      </c>
      <c r="B161" s="2">
        <v>166683.0</v>
      </c>
      <c r="C161" s="2" t="s">
        <v>4846</v>
      </c>
      <c r="D161" s="2" t="s">
        <v>4794</v>
      </c>
      <c r="E161" s="2">
        <v>1114.0</v>
      </c>
      <c r="F161" s="2" t="s">
        <v>5014</v>
      </c>
      <c r="G161" s="2" t="s">
        <v>5014</v>
      </c>
      <c r="H161" s="2" t="s">
        <v>4744</v>
      </c>
      <c r="I161" s="2" t="s">
        <v>4745</v>
      </c>
      <c r="J161" s="2" t="s">
        <v>4738</v>
      </c>
      <c r="K161" s="2">
        <v>2018.0</v>
      </c>
      <c r="L161" s="2" t="s">
        <v>4846</v>
      </c>
      <c r="M161" s="2" t="s">
        <v>4794</v>
      </c>
      <c r="N161" s="2" t="s">
        <v>5015</v>
      </c>
      <c r="O161" s="2" t="s">
        <v>5016</v>
      </c>
      <c r="P161" s="2">
        <v>51832.0</v>
      </c>
      <c r="Q161" s="2">
        <v>0.0</v>
      </c>
      <c r="R161" s="2" t="s">
        <v>4846</v>
      </c>
      <c r="S161" s="2" t="s">
        <v>4847</v>
      </c>
      <c r="T161" s="2" t="s">
        <v>4835</v>
      </c>
      <c r="U161" s="2" t="s">
        <v>5315</v>
      </c>
      <c r="V161" s="2">
        <v>42.359243</v>
      </c>
      <c r="W161" s="2">
        <v>-71.093226</v>
      </c>
      <c r="X161" s="2">
        <v>14460.0</v>
      </c>
      <c r="Y161" s="2" t="s">
        <v>102</v>
      </c>
      <c r="Z161" s="15">
        <f>IF(ISERROR(vlookup($R161, 'Freshmen Makeup'!$M$2:$X1000, 12, 0)), 0, vlookup($R161, 'Freshmen Makeup'!$M$2:$X1000, 12, 0))</f>
        <v>1</v>
      </c>
      <c r="AA161" s="15">
        <f>IF(ISERROR(vlookup($R161, 'Freshmen_5%'!$M$2:$Y1000, 12, 0)), 0, vlookup($R161, 'Freshmen_5%'!$M$2:$Y1000, 12, 0))</f>
        <v>1</v>
      </c>
      <c r="AB161" s="15">
        <f>IF(ISERROR(vlookup($R161, 'Freshmen_5%'!$M$2:$Y1000, 13, 0)), 0, vlookup($R161, 'Freshmen_5%'!$M$2:$Y1000, 13, 0))</f>
        <v>1</v>
      </c>
      <c r="AC161" s="15">
        <f>IF(ISERROR(vlookup($R161, 'Freshmen_5%'!$M$2:$Z1000, 14, 0)), 0, vlookup($R161, 'Freshmen_5%'!$M$2:$Z1000, 14, 0))</f>
        <v>1</v>
      </c>
    </row>
    <row r="162">
      <c r="A162" s="2">
        <v>160.0</v>
      </c>
      <c r="B162" s="2">
        <v>166692.0</v>
      </c>
      <c r="C162" s="2" t="s">
        <v>5316</v>
      </c>
      <c r="D162" s="2" t="s">
        <v>4794</v>
      </c>
      <c r="E162" s="2">
        <v>399.0</v>
      </c>
      <c r="F162" s="2" t="s">
        <v>5014</v>
      </c>
      <c r="G162" s="2" t="s">
        <v>5014</v>
      </c>
      <c r="H162" s="2" t="s">
        <v>4723</v>
      </c>
      <c r="I162" s="2" t="s">
        <v>4724</v>
      </c>
      <c r="J162" s="2" t="s">
        <v>4725</v>
      </c>
      <c r="K162" s="2">
        <v>2018.0</v>
      </c>
      <c r="L162" s="2" t="s">
        <v>5316</v>
      </c>
      <c r="M162" s="2" t="s">
        <v>4794</v>
      </c>
      <c r="N162" s="2" t="s">
        <v>5015</v>
      </c>
      <c r="O162" s="2" t="s">
        <v>5016</v>
      </c>
      <c r="P162" s="2">
        <v>26106.0</v>
      </c>
      <c r="Q162" s="2">
        <v>16378.0</v>
      </c>
      <c r="R162" s="2" t="s">
        <v>5316</v>
      </c>
      <c r="S162" s="2" t="s">
        <v>5317</v>
      </c>
      <c r="T162" s="2" t="s">
        <v>4835</v>
      </c>
      <c r="U162" s="2" t="s">
        <v>5318</v>
      </c>
      <c r="V162" s="2">
        <v>41.739072</v>
      </c>
      <c r="W162" s="2">
        <v>-70.624084</v>
      </c>
      <c r="X162" s="2">
        <v>12700.0</v>
      </c>
      <c r="Y162" s="2" t="s">
        <v>5319</v>
      </c>
      <c r="Z162" s="15">
        <f>IF(ISERROR(vlookup($R162, 'Freshmen Makeup'!$M$2:$X1000, 12, 0)), 0, vlookup($R162, 'Freshmen Makeup'!$M$2:$X1000, 12, 0))</f>
        <v>0</v>
      </c>
      <c r="AA162" s="15">
        <f>IF(ISERROR(vlookup($R162, 'Freshmen_5%'!$M$2:$Y1000, 12, 0)), 0, vlookup($R162, 'Freshmen_5%'!$M$2:$Y1000, 12, 0))</f>
        <v>0</v>
      </c>
      <c r="AB162" s="15">
        <f>IF(ISERROR(vlookup($R162, 'Freshmen_5%'!$M$2:$Y1000, 13, 0)), 0, vlookup($R162, 'Freshmen_5%'!$M$2:$Y1000, 13, 0))</f>
        <v>0</v>
      </c>
      <c r="AC162" s="15">
        <f>IF(ISERROR(vlookup($R162, 'Freshmen_5%'!$M$2:$Z1000, 14, 0)), 0, vlookup($R162, 'Freshmen_5%'!$M$2:$Z1000, 14, 0))</f>
        <v>0</v>
      </c>
    </row>
    <row r="163">
      <c r="A163" s="2">
        <v>161.0</v>
      </c>
      <c r="B163" s="2">
        <v>166850.0</v>
      </c>
      <c r="C163" s="2" t="s">
        <v>4861</v>
      </c>
      <c r="D163" s="2" t="s">
        <v>4794</v>
      </c>
      <c r="E163" s="2">
        <v>1122.0</v>
      </c>
      <c r="F163" s="2" t="s">
        <v>5014</v>
      </c>
      <c r="G163" s="2" t="s">
        <v>5014</v>
      </c>
      <c r="H163" s="2" t="s">
        <v>4723</v>
      </c>
      <c r="I163" s="2" t="s">
        <v>4789</v>
      </c>
      <c r="J163" s="2" t="s">
        <v>4751</v>
      </c>
      <c r="K163" s="2">
        <v>2018.0</v>
      </c>
      <c r="L163" s="2" t="s">
        <v>4861</v>
      </c>
      <c r="M163" s="2" t="s">
        <v>4794</v>
      </c>
      <c r="N163" s="2" t="s">
        <v>5015</v>
      </c>
      <c r="O163" s="2" t="s">
        <v>5016</v>
      </c>
      <c r="P163" s="2">
        <v>41760.0</v>
      </c>
      <c r="Q163" s="2">
        <v>0.0</v>
      </c>
      <c r="R163" s="2" t="s">
        <v>4861</v>
      </c>
      <c r="S163" s="2" t="s">
        <v>4862</v>
      </c>
      <c r="T163" s="2" t="s">
        <v>4835</v>
      </c>
      <c r="U163" s="2">
        <v>1845.0</v>
      </c>
      <c r="V163" s="2">
        <v>42.668344</v>
      </c>
      <c r="W163" s="2">
        <v>-71.124216</v>
      </c>
      <c r="X163" s="2">
        <v>14460.0</v>
      </c>
      <c r="Y163" s="2" t="s">
        <v>102</v>
      </c>
      <c r="Z163" s="15">
        <f>IF(ISERROR(vlookup($R163, 'Freshmen Makeup'!$M$2:$X1000, 12, 0)), 0, vlookup($R163, 'Freshmen Makeup'!$M$2:$X1000, 12, 0))</f>
        <v>1</v>
      </c>
      <c r="AA163" s="15">
        <f>IF(ISERROR(vlookup($R163, 'Freshmen_5%'!$M$2:$Y1000, 12, 0)), 0, vlookup($R163, 'Freshmen_5%'!$M$2:$Y1000, 12, 0))</f>
        <v>0</v>
      </c>
      <c r="AB163" s="15">
        <f>IF(ISERROR(vlookup($R163, 'Freshmen_5%'!$M$2:$Y1000, 13, 0)), 0, vlookup($R163, 'Freshmen_5%'!$M$2:$Y1000, 13, 0))</f>
        <v>0</v>
      </c>
      <c r="AC163" s="15">
        <f>IF(ISERROR(vlookup($R163, 'Freshmen_5%'!$M$2:$Z1000, 14, 0)), 0, vlookup($R163, 'Freshmen_5%'!$M$2:$Z1000, 14, 0))</f>
        <v>0</v>
      </c>
    </row>
    <row r="164">
      <c r="A164" s="2">
        <v>162.0</v>
      </c>
      <c r="B164" s="2">
        <v>166939.0</v>
      </c>
      <c r="C164" s="2" t="s">
        <v>5320</v>
      </c>
      <c r="D164" s="2" t="s">
        <v>4794</v>
      </c>
      <c r="E164" s="2">
        <v>628.0</v>
      </c>
      <c r="F164" s="2" t="s">
        <v>5014</v>
      </c>
      <c r="G164" s="2" t="s">
        <v>5014</v>
      </c>
      <c r="H164" s="2" t="s">
        <v>4723</v>
      </c>
      <c r="I164" s="2" t="s">
        <v>4745</v>
      </c>
      <c r="J164" s="2" t="s">
        <v>4725</v>
      </c>
      <c r="K164" s="2">
        <v>2018.0</v>
      </c>
      <c r="L164" s="2" t="s">
        <v>5320</v>
      </c>
      <c r="M164" s="2" t="s">
        <v>4794</v>
      </c>
      <c r="N164" s="2" t="s">
        <v>5015</v>
      </c>
      <c r="O164" s="2" t="s">
        <v>5016</v>
      </c>
      <c r="P164" s="2">
        <v>49998.0</v>
      </c>
      <c r="Q164" s="2">
        <v>0.0</v>
      </c>
      <c r="R164" s="2" t="s">
        <v>5320</v>
      </c>
      <c r="S164" s="2" t="s">
        <v>5321</v>
      </c>
      <c r="T164" s="2" t="s">
        <v>4835</v>
      </c>
      <c r="U164" s="2" t="s">
        <v>5322</v>
      </c>
      <c r="V164" s="2">
        <v>42.256838</v>
      </c>
      <c r="W164" s="2">
        <v>-72.575511</v>
      </c>
      <c r="X164" s="2">
        <v>44140.0</v>
      </c>
      <c r="Y164" s="2" t="s">
        <v>5280</v>
      </c>
      <c r="Z164" s="15">
        <f>IF(ISERROR(vlookup($R164, 'Freshmen Makeup'!$M$2:$X1000, 12, 0)), 0, vlookup($R164, 'Freshmen Makeup'!$M$2:$X1000, 12, 0))</f>
        <v>0</v>
      </c>
      <c r="AA164" s="15">
        <f>IF(ISERROR(vlookup($R164, 'Freshmen_5%'!$M$2:$Y1000, 12, 0)), 0, vlookup($R164, 'Freshmen_5%'!$M$2:$Y1000, 12, 0))</f>
        <v>0</v>
      </c>
      <c r="AB164" s="15">
        <f>IF(ISERROR(vlookup($R164, 'Freshmen_5%'!$M$2:$Y1000, 13, 0)), 0, vlookup($R164, 'Freshmen_5%'!$M$2:$Y1000, 13, 0))</f>
        <v>0</v>
      </c>
      <c r="AC164" s="15">
        <f>IF(ISERROR(vlookup($R164, 'Freshmen_5%'!$M$2:$Z1000, 14, 0)), 0, vlookup($R164, 'Freshmen_5%'!$M$2:$Z1000, 14, 0))</f>
        <v>0</v>
      </c>
    </row>
    <row r="165">
      <c r="A165" s="2">
        <v>163.0</v>
      </c>
      <c r="B165" s="2">
        <v>167260.0</v>
      </c>
      <c r="C165" s="2" t="s">
        <v>5323</v>
      </c>
      <c r="D165" s="2" t="s">
        <v>4794</v>
      </c>
      <c r="E165" s="2">
        <v>353.0</v>
      </c>
      <c r="F165" s="2" t="s">
        <v>5014</v>
      </c>
      <c r="G165" s="2" t="s">
        <v>5014</v>
      </c>
      <c r="H165" s="2" t="s">
        <v>4723</v>
      </c>
      <c r="I165" s="2" t="s">
        <v>4789</v>
      </c>
      <c r="J165" s="2" t="s">
        <v>4725</v>
      </c>
      <c r="K165" s="2">
        <v>2018.0</v>
      </c>
      <c r="L165" s="2" t="s">
        <v>5323</v>
      </c>
      <c r="M165" s="2" t="s">
        <v>4794</v>
      </c>
      <c r="N165" s="2" t="s">
        <v>5015</v>
      </c>
      <c r="O165" s="2" t="s">
        <v>5016</v>
      </c>
      <c r="P165" s="2">
        <v>34800.0</v>
      </c>
      <c r="Q165" s="2">
        <v>0.0</v>
      </c>
      <c r="R165" s="2" t="s">
        <v>5323</v>
      </c>
      <c r="S165" s="2" t="s">
        <v>5324</v>
      </c>
      <c r="T165" s="2" t="s">
        <v>4835</v>
      </c>
      <c r="U165" s="2" t="s">
        <v>5325</v>
      </c>
      <c r="V165" s="2">
        <v>42.044033</v>
      </c>
      <c r="W165" s="2">
        <v>-71.930283</v>
      </c>
      <c r="X165" s="2">
        <v>49340.0</v>
      </c>
      <c r="Y165" s="2" t="s">
        <v>5287</v>
      </c>
      <c r="Z165" s="15">
        <f>IF(ISERROR(vlookup($R165, 'Freshmen Makeup'!$M$2:$X1000, 12, 0)), 0, vlookup($R165, 'Freshmen Makeup'!$M$2:$X1000, 12, 0))</f>
        <v>0</v>
      </c>
      <c r="AA165" s="15">
        <f>IF(ISERROR(vlookup($R165, 'Freshmen_5%'!$M$2:$Y1000, 12, 0)), 0, vlookup($R165, 'Freshmen_5%'!$M$2:$Y1000, 12, 0))</f>
        <v>0</v>
      </c>
      <c r="AB165" s="15">
        <f>IF(ISERROR(vlookup($R165, 'Freshmen_5%'!$M$2:$Y1000, 13, 0)), 0, vlookup($R165, 'Freshmen_5%'!$M$2:$Y1000, 13, 0))</f>
        <v>0</v>
      </c>
      <c r="AC165" s="15">
        <f>IF(ISERROR(vlookup($R165, 'Freshmen_5%'!$M$2:$Z1000, 14, 0)), 0, vlookup($R165, 'Freshmen_5%'!$M$2:$Z1000, 14, 0))</f>
        <v>0</v>
      </c>
    </row>
    <row r="166">
      <c r="A166" s="2">
        <v>164.0</v>
      </c>
      <c r="B166" s="2">
        <v>167288.0</v>
      </c>
      <c r="C166" s="2" t="s">
        <v>5326</v>
      </c>
      <c r="D166" s="2" t="s">
        <v>4794</v>
      </c>
      <c r="E166" s="2">
        <v>257.0</v>
      </c>
      <c r="F166" s="2" t="s">
        <v>5014</v>
      </c>
      <c r="G166" s="2" t="s">
        <v>5014</v>
      </c>
      <c r="H166" s="2" t="s">
        <v>4723</v>
      </c>
      <c r="I166" s="2" t="s">
        <v>4741</v>
      </c>
      <c r="J166" s="2" t="s">
        <v>4725</v>
      </c>
      <c r="K166" s="2">
        <v>2018.0</v>
      </c>
      <c r="L166" s="2" t="s">
        <v>5326</v>
      </c>
      <c r="M166" s="2" t="s">
        <v>4794</v>
      </c>
      <c r="N166" s="2" t="s">
        <v>5015</v>
      </c>
      <c r="O166" s="2" t="s">
        <v>5016</v>
      </c>
      <c r="P166" s="2">
        <v>19504.0</v>
      </c>
      <c r="Q166" s="2">
        <v>8945.0</v>
      </c>
      <c r="R166" s="2" t="s">
        <v>5326</v>
      </c>
      <c r="S166" s="2" t="s">
        <v>5327</v>
      </c>
      <c r="T166" s="2" t="s">
        <v>4835</v>
      </c>
      <c r="U166" s="2" t="s">
        <v>5328</v>
      </c>
      <c r="V166" s="2">
        <v>42.691361</v>
      </c>
      <c r="W166" s="2">
        <v>-73.102817</v>
      </c>
      <c r="X166" s="2">
        <v>38340.0</v>
      </c>
      <c r="Y166" s="2" t="s">
        <v>5329</v>
      </c>
      <c r="Z166" s="15">
        <f>IF(ISERROR(vlookup($R166, 'Freshmen Makeup'!$M$2:$X1000, 12, 0)), 0, vlookup($R166, 'Freshmen Makeup'!$M$2:$X1000, 12, 0))</f>
        <v>0</v>
      </c>
      <c r="AA166" s="15">
        <f>IF(ISERROR(vlookup($R166, 'Freshmen_5%'!$M$2:$Y1000, 12, 0)), 0, vlookup($R166, 'Freshmen_5%'!$M$2:$Y1000, 12, 0))</f>
        <v>0</v>
      </c>
      <c r="AB166" s="15">
        <f>IF(ISERROR(vlookup($R166, 'Freshmen_5%'!$M$2:$Y1000, 13, 0)), 0, vlookup($R166, 'Freshmen_5%'!$M$2:$Y1000, 13, 0))</f>
        <v>0</v>
      </c>
      <c r="AC166" s="15">
        <f>IF(ISERROR(vlookup($R166, 'Freshmen_5%'!$M$2:$Z1000, 14, 0)), 0, vlookup($R166, 'Freshmen_5%'!$M$2:$Z1000, 14, 0))</f>
        <v>0</v>
      </c>
    </row>
    <row r="167">
      <c r="A167" s="2">
        <v>165.0</v>
      </c>
      <c r="B167" s="2">
        <v>167358.0</v>
      </c>
      <c r="C167" s="2" t="s">
        <v>4844</v>
      </c>
      <c r="D167" s="2" t="s">
        <v>4794</v>
      </c>
      <c r="E167" s="2">
        <v>2746.0</v>
      </c>
      <c r="F167" s="2" t="s">
        <v>5014</v>
      </c>
      <c r="G167" s="2" t="s">
        <v>5014</v>
      </c>
      <c r="H167" s="2" t="s">
        <v>4734</v>
      </c>
      <c r="I167" s="2" t="s">
        <v>4745</v>
      </c>
      <c r="J167" s="2" t="s">
        <v>4738</v>
      </c>
      <c r="K167" s="2">
        <v>2018.0</v>
      </c>
      <c r="L167" s="2" t="s">
        <v>4844</v>
      </c>
      <c r="M167" s="2" t="s">
        <v>4794</v>
      </c>
      <c r="N167" s="2" t="s">
        <v>5015</v>
      </c>
      <c r="O167" s="2" t="s">
        <v>5016</v>
      </c>
      <c r="P167" s="2">
        <v>51522.0</v>
      </c>
      <c r="Q167" s="2">
        <v>0.0</v>
      </c>
      <c r="R167" s="2" t="s">
        <v>4844</v>
      </c>
      <c r="S167" s="2" t="s">
        <v>4499</v>
      </c>
      <c r="T167" s="2" t="s">
        <v>4835</v>
      </c>
      <c r="U167" s="2" t="s">
        <v>5330</v>
      </c>
      <c r="V167" s="2">
        <v>42.339992</v>
      </c>
      <c r="W167" s="2">
        <v>-71.088782</v>
      </c>
      <c r="X167" s="2">
        <v>14460.0</v>
      </c>
      <c r="Y167" s="2" t="s">
        <v>102</v>
      </c>
      <c r="Z167" s="15">
        <f>IF(ISERROR(vlookup($R167, 'Freshmen Makeup'!$M$2:$X1000, 12, 0)), 0, vlookup($R167, 'Freshmen Makeup'!$M$2:$X1000, 12, 0))</f>
        <v>1</v>
      </c>
      <c r="AA167" s="15">
        <f>IF(ISERROR(vlookup($R167, 'Freshmen_5%'!$M$2:$Y1000, 12, 0)), 0, vlookup($R167, 'Freshmen_5%'!$M$2:$Y1000, 12, 0))</f>
        <v>1</v>
      </c>
      <c r="AB167" s="15">
        <f>IF(ISERROR(vlookup($R167, 'Freshmen_5%'!$M$2:$Y1000, 13, 0)), 0, vlookup($R167, 'Freshmen_5%'!$M$2:$Y1000, 13, 0))</f>
        <v>1</v>
      </c>
      <c r="AC167" s="15">
        <f>IF(ISERROR(vlookup($R167, 'Freshmen_5%'!$M$2:$Z1000, 14, 0)), 0, vlookup($R167, 'Freshmen_5%'!$M$2:$Z1000, 14, 0))</f>
        <v>1</v>
      </c>
    </row>
    <row r="168">
      <c r="A168" s="2">
        <v>166.0</v>
      </c>
      <c r="B168" s="2">
        <v>167394.0</v>
      </c>
      <c r="C168" s="2" t="s">
        <v>5331</v>
      </c>
      <c r="D168" s="2" t="s">
        <v>4794</v>
      </c>
      <c r="E168" s="2">
        <v>141.0</v>
      </c>
      <c r="F168" s="2" t="s">
        <v>5014</v>
      </c>
      <c r="G168" s="2" t="s">
        <v>5014</v>
      </c>
      <c r="H168" s="2" t="s">
        <v>4723</v>
      </c>
      <c r="I168" s="2" t="s">
        <v>4731</v>
      </c>
      <c r="J168" s="2" t="s">
        <v>4766</v>
      </c>
      <c r="K168" s="2">
        <v>2018.0</v>
      </c>
      <c r="L168" s="2" t="s">
        <v>5331</v>
      </c>
      <c r="M168" s="2" t="s">
        <v>4794</v>
      </c>
      <c r="N168" s="2" t="s">
        <v>5015</v>
      </c>
      <c r="O168" s="2" t="s">
        <v>5016</v>
      </c>
      <c r="P168" s="2">
        <v>35788.0</v>
      </c>
      <c r="Q168" s="2">
        <v>0.0</v>
      </c>
      <c r="R168" s="2" t="s">
        <v>5331</v>
      </c>
      <c r="S168" s="2" t="s">
        <v>5332</v>
      </c>
      <c r="T168" s="2" t="s">
        <v>4835</v>
      </c>
      <c r="U168" s="2">
        <v>1013.0</v>
      </c>
      <c r="V168" s="2">
        <v>42.141781</v>
      </c>
      <c r="W168" s="2">
        <v>-72.60154</v>
      </c>
      <c r="X168" s="2">
        <v>44140.0</v>
      </c>
      <c r="Y168" s="2" t="s">
        <v>5280</v>
      </c>
      <c r="Z168" s="15">
        <f>IF(ISERROR(vlookup($R168, 'Freshmen Makeup'!$M$2:$X1000, 12, 0)), 0, vlookup($R168, 'Freshmen Makeup'!$M$2:$X1000, 12, 0))</f>
        <v>0</v>
      </c>
      <c r="AA168" s="15">
        <f>IF(ISERROR(vlookup($R168, 'Freshmen_5%'!$M$2:$Y1000, 12, 0)), 0, vlookup($R168, 'Freshmen_5%'!$M$2:$Y1000, 12, 0))</f>
        <v>0</v>
      </c>
      <c r="AB168" s="15">
        <f>IF(ISERROR(vlookup($R168, 'Freshmen_5%'!$M$2:$Y1000, 13, 0)), 0, vlookup($R168, 'Freshmen_5%'!$M$2:$Y1000, 13, 0))</f>
        <v>0</v>
      </c>
      <c r="AC168" s="15">
        <f>IF(ISERROR(vlookup($R168, 'Freshmen_5%'!$M$2:$Z1000, 14, 0)), 0, vlookup($R168, 'Freshmen_5%'!$M$2:$Z1000, 14, 0))</f>
        <v>0</v>
      </c>
    </row>
    <row r="169">
      <c r="A169" s="2">
        <v>167.0</v>
      </c>
      <c r="B169" s="2">
        <v>167598.0</v>
      </c>
      <c r="C169" s="2" t="s">
        <v>4854</v>
      </c>
      <c r="D169" s="2" t="s">
        <v>4794</v>
      </c>
      <c r="E169" s="2">
        <v>240.0</v>
      </c>
      <c r="F169" s="2" t="s">
        <v>5014</v>
      </c>
      <c r="G169" s="2" t="s">
        <v>5014</v>
      </c>
      <c r="H169" s="2" t="s">
        <v>4723</v>
      </c>
      <c r="I169" s="2" t="s">
        <v>4789</v>
      </c>
      <c r="J169" s="2" t="s">
        <v>4725</v>
      </c>
      <c r="K169" s="2">
        <v>2018.0</v>
      </c>
      <c r="L169" s="2" t="s">
        <v>4854</v>
      </c>
      <c r="M169" s="2" t="s">
        <v>4794</v>
      </c>
      <c r="N169" s="2" t="s">
        <v>5015</v>
      </c>
      <c r="O169" s="2" t="s">
        <v>5016</v>
      </c>
      <c r="P169" s="2">
        <v>41015.0</v>
      </c>
      <c r="Q169" s="2">
        <v>0.0</v>
      </c>
      <c r="R169" s="2" t="s">
        <v>4854</v>
      </c>
      <c r="S169" s="2" t="s">
        <v>4855</v>
      </c>
      <c r="T169" s="2" t="s">
        <v>4835</v>
      </c>
      <c r="U169" s="2" t="s">
        <v>5333</v>
      </c>
      <c r="V169" s="2">
        <v>42.351291</v>
      </c>
      <c r="W169" s="2">
        <v>-71.310561</v>
      </c>
      <c r="X169" s="2">
        <v>14460.0</v>
      </c>
      <c r="Y169" s="2" t="s">
        <v>102</v>
      </c>
      <c r="Z169" s="15">
        <f>IF(ISERROR(vlookup($R169, 'Freshmen Makeup'!$M$2:$X1000, 12, 0)), 0, vlookup($R169, 'Freshmen Makeup'!$M$2:$X1000, 12, 0))</f>
        <v>1</v>
      </c>
      <c r="AA169" s="15">
        <f>IF(ISERROR(vlookup($R169, 'Freshmen_5%'!$M$2:$Y1000, 12, 0)), 0, vlookup($R169, 'Freshmen_5%'!$M$2:$Y1000, 12, 0))</f>
        <v>0</v>
      </c>
      <c r="AB169" s="15">
        <f>IF(ISERROR(vlookup($R169, 'Freshmen_5%'!$M$2:$Y1000, 13, 0)), 0, vlookup($R169, 'Freshmen_5%'!$M$2:$Y1000, 13, 0))</f>
        <v>0</v>
      </c>
      <c r="AC169" s="15">
        <f>IF(ISERROR(vlookup($R169, 'Freshmen_5%'!$M$2:$Z1000, 14, 0)), 0, vlookup($R169, 'Freshmen_5%'!$M$2:$Z1000, 14, 0))</f>
        <v>0</v>
      </c>
    </row>
    <row r="170">
      <c r="A170" s="2">
        <v>168.0</v>
      </c>
      <c r="B170" s="2">
        <v>167729.0</v>
      </c>
      <c r="C170" s="2" t="s">
        <v>4852</v>
      </c>
      <c r="D170" s="2" t="s">
        <v>4794</v>
      </c>
      <c r="E170" s="2">
        <v>1097.0</v>
      </c>
      <c r="F170" s="2" t="s">
        <v>5014</v>
      </c>
      <c r="G170" s="2" t="s">
        <v>5014</v>
      </c>
      <c r="H170" s="2" t="s">
        <v>4750</v>
      </c>
      <c r="I170" s="2" t="s">
        <v>4741</v>
      </c>
      <c r="J170" s="2" t="s">
        <v>4772</v>
      </c>
      <c r="K170" s="2">
        <v>2018.0</v>
      </c>
      <c r="L170" s="2" t="s">
        <v>4852</v>
      </c>
      <c r="M170" s="2" t="s">
        <v>4794</v>
      </c>
      <c r="N170" s="2" t="s">
        <v>5015</v>
      </c>
      <c r="O170" s="2" t="s">
        <v>5016</v>
      </c>
      <c r="P170" s="2">
        <v>17640.0</v>
      </c>
      <c r="Q170" s="2">
        <v>6756.0</v>
      </c>
      <c r="R170" s="2" t="s">
        <v>4852</v>
      </c>
      <c r="S170" s="2" t="s">
        <v>4853</v>
      </c>
      <c r="T170" s="2" t="s">
        <v>4835</v>
      </c>
      <c r="U170" s="2">
        <v>1970.0</v>
      </c>
      <c r="V170" s="2">
        <v>42.503575</v>
      </c>
      <c r="W170" s="2">
        <v>-70.890234</v>
      </c>
      <c r="X170" s="2">
        <v>14460.0</v>
      </c>
      <c r="Y170" s="2" t="s">
        <v>102</v>
      </c>
      <c r="Z170" s="15">
        <f>IF(ISERROR(vlookup($R170, 'Freshmen Makeup'!$M$2:$X1000, 12, 0)), 0, vlookup($R170, 'Freshmen Makeup'!$M$2:$X1000, 12, 0))</f>
        <v>1</v>
      </c>
      <c r="AA170" s="15">
        <f>IF(ISERROR(vlookup($R170, 'Freshmen_5%'!$M$2:$Y1000, 12, 0)), 0, vlookup($R170, 'Freshmen_5%'!$M$2:$Y1000, 12, 0))</f>
        <v>0</v>
      </c>
      <c r="AB170" s="15">
        <f>IF(ISERROR(vlookup($R170, 'Freshmen_5%'!$M$2:$Y1000, 13, 0)), 0, vlookup($R170, 'Freshmen_5%'!$M$2:$Y1000, 13, 0))</f>
        <v>0</v>
      </c>
      <c r="AC170" s="15">
        <f>IF(ISERROR(vlookup($R170, 'Freshmen_5%'!$M$2:$Z1000, 14, 0)), 0, vlookup($R170, 'Freshmen_5%'!$M$2:$Z1000, 14, 0))</f>
        <v>0</v>
      </c>
    </row>
    <row r="171">
      <c r="A171" s="2">
        <v>169.0</v>
      </c>
      <c r="B171" s="2">
        <v>167783.0</v>
      </c>
      <c r="C171" s="2" t="s">
        <v>4848</v>
      </c>
      <c r="D171" s="2" t="s">
        <v>4794</v>
      </c>
      <c r="E171" s="2">
        <v>396.0</v>
      </c>
      <c r="F171" s="2" t="s">
        <v>5014</v>
      </c>
      <c r="G171" s="2" t="s">
        <v>5014</v>
      </c>
      <c r="H171" s="2" t="s">
        <v>4750</v>
      </c>
      <c r="I171" s="2" t="s">
        <v>4745</v>
      </c>
      <c r="J171" s="2" t="s">
        <v>4751</v>
      </c>
      <c r="K171" s="2">
        <v>2018.0</v>
      </c>
      <c r="L171" s="2" t="s">
        <v>4848</v>
      </c>
      <c r="M171" s="2" t="s">
        <v>4794</v>
      </c>
      <c r="N171" s="2" t="s">
        <v>5015</v>
      </c>
      <c r="O171" s="2" t="s">
        <v>5016</v>
      </c>
      <c r="P171" s="2">
        <v>40850.0</v>
      </c>
      <c r="Q171" s="2">
        <v>0.0</v>
      </c>
      <c r="R171" s="2" t="s">
        <v>4848</v>
      </c>
      <c r="S171" s="2" t="s">
        <v>4499</v>
      </c>
      <c r="T171" s="2" t="s">
        <v>4835</v>
      </c>
      <c r="U171" s="2" t="s">
        <v>5334</v>
      </c>
      <c r="V171" s="2">
        <v>42.3393</v>
      </c>
      <c r="W171" s="2">
        <v>-71.099967</v>
      </c>
      <c r="X171" s="2">
        <v>14460.0</v>
      </c>
      <c r="Y171" s="2" t="s">
        <v>102</v>
      </c>
      <c r="Z171" s="15">
        <f>IF(ISERROR(vlookup($R171, 'Freshmen Makeup'!$M$2:$X1000, 12, 0)), 0, vlookup($R171, 'Freshmen Makeup'!$M$2:$X1000, 12, 0))</f>
        <v>1</v>
      </c>
      <c r="AA171" s="15">
        <f>IF(ISERROR(vlookup($R171, 'Freshmen_5%'!$M$2:$Y1000, 12, 0)), 0, vlookup($R171, 'Freshmen_5%'!$M$2:$Y1000, 12, 0))</f>
        <v>0</v>
      </c>
      <c r="AB171" s="15">
        <f>IF(ISERROR(vlookup($R171, 'Freshmen_5%'!$M$2:$Y1000, 13, 0)), 0, vlookup($R171, 'Freshmen_5%'!$M$2:$Y1000, 13, 0))</f>
        <v>0</v>
      </c>
      <c r="AC171" s="15">
        <f>IF(ISERROR(vlookup($R171, 'Freshmen_5%'!$M$2:$Z1000, 14, 0)), 0, vlookup($R171, 'Freshmen_5%'!$M$2:$Z1000, 14, 0))</f>
        <v>0</v>
      </c>
    </row>
    <row r="172">
      <c r="A172" s="2">
        <v>170.0</v>
      </c>
      <c r="B172" s="2">
        <v>167835.0</v>
      </c>
      <c r="C172" s="2" t="s">
        <v>5335</v>
      </c>
      <c r="D172" s="2" t="s">
        <v>4794</v>
      </c>
      <c r="E172" s="2">
        <v>613.0</v>
      </c>
      <c r="F172" s="2" t="s">
        <v>5014</v>
      </c>
      <c r="G172" s="2" t="s">
        <v>5014</v>
      </c>
      <c r="H172" s="2" t="s">
        <v>4723</v>
      </c>
      <c r="I172" s="2" t="s">
        <v>4745</v>
      </c>
      <c r="J172" s="2" t="s">
        <v>4725</v>
      </c>
      <c r="K172" s="2">
        <v>2018.0</v>
      </c>
      <c r="L172" s="2" t="s">
        <v>5335</v>
      </c>
      <c r="M172" s="2" t="s">
        <v>4794</v>
      </c>
      <c r="N172" s="2" t="s">
        <v>5015</v>
      </c>
      <c r="O172" s="2" t="s">
        <v>5016</v>
      </c>
      <c r="P172" s="2">
        <v>52404.0</v>
      </c>
      <c r="Q172" s="2">
        <v>0.0</v>
      </c>
      <c r="R172" s="2" t="s">
        <v>5335</v>
      </c>
      <c r="S172" s="2" t="s">
        <v>4689</v>
      </c>
      <c r="T172" s="2" t="s">
        <v>4835</v>
      </c>
      <c r="U172" s="2">
        <v>1063.0</v>
      </c>
      <c r="V172" s="2">
        <v>42.318111</v>
      </c>
      <c r="W172" s="2">
        <v>-72.638097</v>
      </c>
      <c r="X172" s="2">
        <v>44140.0</v>
      </c>
      <c r="Y172" s="2" t="s">
        <v>5280</v>
      </c>
      <c r="Z172" s="15">
        <f>IF(ISERROR(vlookup($R172, 'Freshmen Makeup'!$M$2:$X1000, 12, 0)), 0, vlookup($R172, 'Freshmen Makeup'!$M$2:$X1000, 12, 0))</f>
        <v>0</v>
      </c>
      <c r="AA172" s="15">
        <f>IF(ISERROR(vlookup($R172, 'Freshmen_5%'!$M$2:$Y1000, 12, 0)), 0, vlookup($R172, 'Freshmen_5%'!$M$2:$Y1000, 12, 0))</f>
        <v>0</v>
      </c>
      <c r="AB172" s="15">
        <f>IF(ISERROR(vlookup($R172, 'Freshmen_5%'!$M$2:$Y1000, 13, 0)), 0, vlookup($R172, 'Freshmen_5%'!$M$2:$Y1000, 13, 0))</f>
        <v>0</v>
      </c>
      <c r="AC172" s="15">
        <f>IF(ISERROR(vlookup($R172, 'Freshmen_5%'!$M$2:$Z1000, 14, 0)), 0, vlookup($R172, 'Freshmen_5%'!$M$2:$Z1000, 14, 0))</f>
        <v>0</v>
      </c>
    </row>
    <row r="173">
      <c r="A173" s="2">
        <v>171.0</v>
      </c>
      <c r="B173" s="2">
        <v>167899.0</v>
      </c>
      <c r="C173" s="2" t="s">
        <v>5336</v>
      </c>
      <c r="D173" s="2" t="s">
        <v>4794</v>
      </c>
      <c r="E173" s="2">
        <v>527.0</v>
      </c>
      <c r="F173" s="2" t="s">
        <v>5014</v>
      </c>
      <c r="G173" s="2" t="s">
        <v>5014</v>
      </c>
      <c r="H173" s="2" t="s">
        <v>4723</v>
      </c>
      <c r="I173" s="2" t="s">
        <v>4724</v>
      </c>
      <c r="J173" s="2" t="s">
        <v>4751</v>
      </c>
      <c r="K173" s="2">
        <v>2018.0</v>
      </c>
      <c r="L173" s="2" t="s">
        <v>5336</v>
      </c>
      <c r="M173" s="2" t="s">
        <v>4794</v>
      </c>
      <c r="N173" s="2" t="s">
        <v>5015</v>
      </c>
      <c r="O173" s="2" t="s">
        <v>5016</v>
      </c>
      <c r="P173" s="2">
        <v>37445.0</v>
      </c>
      <c r="Q173" s="2">
        <v>0.0</v>
      </c>
      <c r="R173" s="2" t="s">
        <v>5336</v>
      </c>
      <c r="S173" s="2" t="s">
        <v>4543</v>
      </c>
      <c r="T173" s="2" t="s">
        <v>4835</v>
      </c>
      <c r="U173" s="2" t="s">
        <v>5337</v>
      </c>
      <c r="V173" s="2">
        <v>42.101576</v>
      </c>
      <c r="W173" s="2">
        <v>-72.556751</v>
      </c>
      <c r="X173" s="2">
        <v>44140.0</v>
      </c>
      <c r="Y173" s="2" t="s">
        <v>5280</v>
      </c>
      <c r="Z173" s="15">
        <f>IF(ISERROR(vlookup($R173, 'Freshmen Makeup'!$M$2:$X1000, 12, 0)), 0, vlookup($R173, 'Freshmen Makeup'!$M$2:$X1000, 12, 0))</f>
        <v>0</v>
      </c>
      <c r="AA173" s="15">
        <f>IF(ISERROR(vlookup($R173, 'Freshmen_5%'!$M$2:$Y1000, 12, 0)), 0, vlookup($R173, 'Freshmen_5%'!$M$2:$Y1000, 12, 0))</f>
        <v>0</v>
      </c>
      <c r="AB173" s="15">
        <f>IF(ISERROR(vlookup($R173, 'Freshmen_5%'!$M$2:$Y1000, 13, 0)), 0, vlookup($R173, 'Freshmen_5%'!$M$2:$Y1000, 13, 0))</f>
        <v>0</v>
      </c>
      <c r="AC173" s="15">
        <f>IF(ISERROR(vlookup($R173, 'Freshmen_5%'!$M$2:$Z1000, 14, 0)), 0, vlookup($R173, 'Freshmen_5%'!$M$2:$Z1000, 14, 0))</f>
        <v>0</v>
      </c>
    </row>
    <row r="174">
      <c r="A174" s="2">
        <v>172.0</v>
      </c>
      <c r="B174" s="2">
        <v>167987.0</v>
      </c>
      <c r="C174" s="2" t="s">
        <v>5338</v>
      </c>
      <c r="D174" s="2" t="s">
        <v>4794</v>
      </c>
      <c r="E174" s="2">
        <v>1405.0</v>
      </c>
      <c r="F174" s="2" t="s">
        <v>5014</v>
      </c>
      <c r="G174" s="2" t="s">
        <v>5014</v>
      </c>
      <c r="H174" s="2" t="s">
        <v>4750</v>
      </c>
      <c r="I174" s="2" t="s">
        <v>4741</v>
      </c>
      <c r="J174" s="2" t="s">
        <v>4751</v>
      </c>
      <c r="K174" s="2">
        <v>2018.0</v>
      </c>
      <c r="L174" s="2" t="s">
        <v>5338</v>
      </c>
      <c r="M174" s="2" t="s">
        <v>4794</v>
      </c>
      <c r="N174" s="2" t="s">
        <v>5015</v>
      </c>
      <c r="O174" s="2" t="s">
        <v>5016</v>
      </c>
      <c r="P174" s="2">
        <v>29141.0</v>
      </c>
      <c r="Q174" s="2">
        <v>15220.0</v>
      </c>
      <c r="R174" s="2" t="s">
        <v>5338</v>
      </c>
      <c r="S174" s="2" t="s">
        <v>5339</v>
      </c>
      <c r="T174" s="2" t="s">
        <v>4835</v>
      </c>
      <c r="U174" s="2" t="s">
        <v>5340</v>
      </c>
      <c r="V174" s="2">
        <v>41.62869</v>
      </c>
      <c r="W174" s="2">
        <v>-71.004552</v>
      </c>
      <c r="X174" s="2">
        <v>39300.0</v>
      </c>
      <c r="Y174" s="2" t="s">
        <v>5341</v>
      </c>
      <c r="Z174" s="15">
        <f>IF(ISERROR(vlookup($R174, 'Freshmen Makeup'!$M$2:$X1000, 12, 0)), 0, vlookup($R174, 'Freshmen Makeup'!$M$2:$X1000, 12, 0))</f>
        <v>0</v>
      </c>
      <c r="AA174" s="15">
        <f>IF(ISERROR(vlookup($R174, 'Freshmen_5%'!$M$2:$Y1000, 12, 0)), 0, vlookup($R174, 'Freshmen_5%'!$M$2:$Y1000, 12, 0))</f>
        <v>0</v>
      </c>
      <c r="AB174" s="15">
        <f>IF(ISERROR(vlookup($R174, 'Freshmen_5%'!$M$2:$Y1000, 13, 0)), 0, vlookup($R174, 'Freshmen_5%'!$M$2:$Y1000, 13, 0))</f>
        <v>0</v>
      </c>
      <c r="AC174" s="15">
        <f>IF(ISERROR(vlookup($R174, 'Freshmen_5%'!$M$2:$Z1000, 14, 0)), 0, vlookup($R174, 'Freshmen_5%'!$M$2:$Z1000, 14, 0))</f>
        <v>0</v>
      </c>
    </row>
    <row r="175">
      <c r="A175" s="2">
        <v>173.0</v>
      </c>
      <c r="B175" s="2">
        <v>167996.0</v>
      </c>
      <c r="C175" s="2" t="s">
        <v>5342</v>
      </c>
      <c r="D175" s="2" t="s">
        <v>4794</v>
      </c>
      <c r="E175" s="2">
        <v>650.0</v>
      </c>
      <c r="F175" s="2" t="s">
        <v>5014</v>
      </c>
      <c r="G175" s="2" t="s">
        <v>5014</v>
      </c>
      <c r="H175" s="2" t="s">
        <v>4723</v>
      </c>
      <c r="I175" s="2" t="s">
        <v>4724</v>
      </c>
      <c r="J175" s="2" t="s">
        <v>4725</v>
      </c>
      <c r="K175" s="2">
        <v>2018.0</v>
      </c>
      <c r="L175" s="2" t="s">
        <v>5342</v>
      </c>
      <c r="M175" s="2" t="s">
        <v>4794</v>
      </c>
      <c r="N175" s="2" t="s">
        <v>5015</v>
      </c>
      <c r="O175" s="2" t="s">
        <v>5016</v>
      </c>
      <c r="P175" s="2">
        <v>42746.0</v>
      </c>
      <c r="Q175" s="2">
        <v>0.0</v>
      </c>
      <c r="R175" s="2" t="s">
        <v>5342</v>
      </c>
      <c r="S175" s="2" t="s">
        <v>5343</v>
      </c>
      <c r="T175" s="2" t="s">
        <v>4835</v>
      </c>
      <c r="U175" s="2" t="s">
        <v>5344</v>
      </c>
      <c r="V175" s="2">
        <v>42.05905</v>
      </c>
      <c r="W175" s="2">
        <v>-71.080632</v>
      </c>
      <c r="X175" s="2">
        <v>39300.0</v>
      </c>
      <c r="Y175" s="2" t="s">
        <v>5341</v>
      </c>
      <c r="Z175" s="15">
        <f>IF(ISERROR(vlookup($R175, 'Freshmen Makeup'!$M$2:$X1000, 12, 0)), 0, vlookup($R175, 'Freshmen Makeup'!$M$2:$X1000, 12, 0))</f>
        <v>0</v>
      </c>
      <c r="AA175" s="15">
        <f>IF(ISERROR(vlookup($R175, 'Freshmen_5%'!$M$2:$Y1000, 12, 0)), 0, vlookup($R175, 'Freshmen_5%'!$M$2:$Y1000, 12, 0))</f>
        <v>0</v>
      </c>
      <c r="AB175" s="15">
        <f>IF(ISERROR(vlookup($R175, 'Freshmen_5%'!$M$2:$Y1000, 13, 0)), 0, vlookup($R175, 'Freshmen_5%'!$M$2:$Y1000, 13, 0))</f>
        <v>0</v>
      </c>
      <c r="AC175" s="15">
        <f>IF(ISERROR(vlookup($R175, 'Freshmen_5%'!$M$2:$Z1000, 14, 0)), 0, vlookup($R175, 'Freshmen_5%'!$M$2:$Z1000, 14, 0))</f>
        <v>0</v>
      </c>
    </row>
    <row r="176">
      <c r="A176" s="2">
        <v>174.0</v>
      </c>
      <c r="B176" s="2">
        <v>168005.0</v>
      </c>
      <c r="C176" s="2" t="s">
        <v>4845</v>
      </c>
      <c r="D176" s="2" t="s">
        <v>4794</v>
      </c>
      <c r="E176" s="2">
        <v>1226.0</v>
      </c>
      <c r="F176" s="2" t="s">
        <v>5014</v>
      </c>
      <c r="G176" s="2" t="s">
        <v>5014</v>
      </c>
      <c r="H176" s="2" t="s">
        <v>4750</v>
      </c>
      <c r="I176" s="2" t="s">
        <v>4741</v>
      </c>
      <c r="J176" s="2" t="s">
        <v>4772</v>
      </c>
      <c r="K176" s="2">
        <v>2018.0</v>
      </c>
      <c r="L176" s="2" t="s">
        <v>4845</v>
      </c>
      <c r="M176" s="2" t="s">
        <v>4794</v>
      </c>
      <c r="N176" s="2" t="s">
        <v>5015</v>
      </c>
      <c r="O176" s="2" t="s">
        <v>5016</v>
      </c>
      <c r="P176" s="2">
        <v>38566.0</v>
      </c>
      <c r="Q176" s="2">
        <v>0.0</v>
      </c>
      <c r="R176" s="2" t="s">
        <v>4845</v>
      </c>
      <c r="S176" s="2" t="s">
        <v>4499</v>
      </c>
      <c r="T176" s="2" t="s">
        <v>4835</v>
      </c>
      <c r="U176" s="2" t="s">
        <v>5345</v>
      </c>
      <c r="V176" s="2">
        <v>42.357945</v>
      </c>
      <c r="W176" s="2">
        <v>-71.060917</v>
      </c>
      <c r="X176" s="2">
        <v>14460.0</v>
      </c>
      <c r="Y176" s="2" t="s">
        <v>102</v>
      </c>
      <c r="Z176" s="15">
        <f>IF(ISERROR(vlookup($R176, 'Freshmen Makeup'!$M$2:$X1000, 12, 0)), 0, vlookup($R176, 'Freshmen Makeup'!$M$2:$X1000, 12, 0))</f>
        <v>1</v>
      </c>
      <c r="AA176" s="15">
        <f>IF(ISERROR(vlookup($R176, 'Freshmen_5%'!$M$2:$Y1000, 12, 0)), 0, vlookup($R176, 'Freshmen_5%'!$M$2:$Y1000, 12, 0))</f>
        <v>0</v>
      </c>
      <c r="AB176" s="15">
        <f>IF(ISERROR(vlookup($R176, 'Freshmen_5%'!$M$2:$Y1000, 13, 0)), 0, vlookup($R176, 'Freshmen_5%'!$M$2:$Y1000, 13, 0))</f>
        <v>0</v>
      </c>
      <c r="AC176" s="15">
        <f>IF(ISERROR(vlookup($R176, 'Freshmen_5%'!$M$2:$Z1000, 14, 0)), 0, vlookup($R176, 'Freshmen_5%'!$M$2:$Z1000, 14, 0))</f>
        <v>0</v>
      </c>
    </row>
    <row r="177">
      <c r="A177" s="2">
        <v>175.0</v>
      </c>
      <c r="B177" s="2">
        <v>168148.0</v>
      </c>
      <c r="C177" s="2" t="s">
        <v>4842</v>
      </c>
      <c r="D177" s="2" t="s">
        <v>4794</v>
      </c>
      <c r="E177" s="2">
        <v>1484.0</v>
      </c>
      <c r="F177" s="2" t="s">
        <v>5014</v>
      </c>
      <c r="G177" s="2" t="s">
        <v>5014</v>
      </c>
      <c r="H177" s="2" t="s">
        <v>4744</v>
      </c>
      <c r="I177" s="2" t="s">
        <v>4745</v>
      </c>
      <c r="J177" s="2" t="s">
        <v>4738</v>
      </c>
      <c r="K177" s="2">
        <v>2018.0</v>
      </c>
      <c r="L177" s="2" t="s">
        <v>4842</v>
      </c>
      <c r="M177" s="2" t="s">
        <v>4794</v>
      </c>
      <c r="N177" s="2" t="s">
        <v>5015</v>
      </c>
      <c r="O177" s="2" t="s">
        <v>5016</v>
      </c>
      <c r="P177" s="2">
        <v>56382.0</v>
      </c>
      <c r="Q177" s="2">
        <v>0.0</v>
      </c>
      <c r="R177" s="2" t="s">
        <v>4842</v>
      </c>
      <c r="S177" s="2" t="s">
        <v>4843</v>
      </c>
      <c r="T177" s="2" t="s">
        <v>4835</v>
      </c>
      <c r="U177" s="2" t="s">
        <v>5346</v>
      </c>
      <c r="V177" s="2">
        <v>42.40855</v>
      </c>
      <c r="W177" s="2">
        <v>-71.118293</v>
      </c>
      <c r="X177" s="2">
        <v>14460.0</v>
      </c>
      <c r="Y177" s="2" t="s">
        <v>102</v>
      </c>
      <c r="Z177" s="15">
        <f>IF(ISERROR(vlookup($R177, 'Freshmen Makeup'!$M$2:$X1000, 12, 0)), 0, vlookup($R177, 'Freshmen Makeup'!$M$2:$X1000, 12, 0))</f>
        <v>1</v>
      </c>
      <c r="AA177" s="15">
        <f>IF(ISERROR(vlookup($R177, 'Freshmen_5%'!$M$2:$Y1000, 12, 0)), 0, vlookup($R177, 'Freshmen_5%'!$M$2:$Y1000, 12, 0))</f>
        <v>1</v>
      </c>
      <c r="AB177" s="15">
        <f>IF(ISERROR(vlookup($R177, 'Freshmen_5%'!$M$2:$Y1000, 13, 0)), 0, vlookup($R177, 'Freshmen_5%'!$M$2:$Y1000, 13, 0))</f>
        <v>1</v>
      </c>
      <c r="AC177" s="15">
        <f>IF(ISERROR(vlookup($R177, 'Freshmen_5%'!$M$2:$Z1000, 14, 0)), 0, vlookup($R177, 'Freshmen_5%'!$M$2:$Z1000, 14, 0))</f>
        <v>1</v>
      </c>
    </row>
    <row r="178">
      <c r="A178" s="2">
        <v>176.0</v>
      </c>
      <c r="B178" s="2">
        <v>168218.0</v>
      </c>
      <c r="C178" s="2" t="s">
        <v>4838</v>
      </c>
      <c r="D178" s="2" t="s">
        <v>4794</v>
      </c>
      <c r="E178" s="2">
        <v>614.0</v>
      </c>
      <c r="F178" s="2" t="s">
        <v>5014</v>
      </c>
      <c r="G178" s="2" t="s">
        <v>5014</v>
      </c>
      <c r="H178" s="2" t="s">
        <v>4723</v>
      </c>
      <c r="I178" s="2" t="s">
        <v>4745</v>
      </c>
      <c r="J178" s="2" t="s">
        <v>4725</v>
      </c>
      <c r="K178" s="2">
        <v>2018.0</v>
      </c>
      <c r="L178" s="2" t="s">
        <v>4838</v>
      </c>
      <c r="M178" s="2" t="s">
        <v>4794</v>
      </c>
      <c r="N178" s="2" t="s">
        <v>5015</v>
      </c>
      <c r="O178" s="2" t="s">
        <v>5016</v>
      </c>
      <c r="P178" s="2">
        <v>53732.0</v>
      </c>
      <c r="Q178" s="2">
        <v>0.0</v>
      </c>
      <c r="R178" s="2" t="s">
        <v>4838</v>
      </c>
      <c r="S178" s="2" t="s">
        <v>4839</v>
      </c>
      <c r="T178" s="2" t="s">
        <v>4835</v>
      </c>
      <c r="U178" s="2" t="s">
        <v>5347</v>
      </c>
      <c r="V178" s="2">
        <v>42.291554</v>
      </c>
      <c r="W178" s="2">
        <v>-71.306605</v>
      </c>
      <c r="X178" s="2">
        <v>14460.0</v>
      </c>
      <c r="Y178" s="2" t="s">
        <v>102</v>
      </c>
      <c r="Z178" s="15">
        <f>IF(ISERROR(vlookup($R178, 'Freshmen Makeup'!$M$2:$X1000, 12, 0)), 0, vlookup($R178, 'Freshmen Makeup'!$M$2:$X1000, 12, 0))</f>
        <v>1</v>
      </c>
      <c r="AA178" s="15">
        <f>IF(ISERROR(vlookup($R178, 'Freshmen_5%'!$M$2:$Y1000, 12, 0)), 0, vlookup($R178, 'Freshmen_5%'!$M$2:$Y1000, 12, 0))</f>
        <v>1</v>
      </c>
      <c r="AB178" s="15">
        <f>IF(ISERROR(vlookup($R178, 'Freshmen_5%'!$M$2:$Y1000, 13, 0)), 0, vlookup($R178, 'Freshmen_5%'!$M$2:$Y1000, 13, 0))</f>
        <v>1</v>
      </c>
      <c r="AC178" s="15">
        <f>IF(ISERROR(vlookup($R178, 'Freshmen_5%'!$M$2:$Z1000, 14, 0)), 0, vlookup($R178, 'Freshmen_5%'!$M$2:$Z1000, 14, 0))</f>
        <v>0</v>
      </c>
    </row>
    <row r="179">
      <c r="A179" s="2">
        <v>177.0</v>
      </c>
      <c r="B179" s="2">
        <v>168227.0</v>
      </c>
      <c r="C179" s="2" t="s">
        <v>4834</v>
      </c>
      <c r="D179" s="2" t="s">
        <v>4794</v>
      </c>
      <c r="E179" s="2">
        <v>1017.0</v>
      </c>
      <c r="F179" s="2" t="s">
        <v>5014</v>
      </c>
      <c r="G179" s="2" t="s">
        <v>5014</v>
      </c>
      <c r="H179" s="2" t="s">
        <v>4723</v>
      </c>
      <c r="I179" s="2" t="s">
        <v>4745</v>
      </c>
      <c r="J179" s="2" t="s">
        <v>4751</v>
      </c>
      <c r="K179" s="2">
        <v>2018.0</v>
      </c>
      <c r="L179" s="2" t="s">
        <v>4834</v>
      </c>
      <c r="M179" s="2" t="s">
        <v>4794</v>
      </c>
      <c r="N179" s="2" t="s">
        <v>5015</v>
      </c>
      <c r="O179" s="2" t="s">
        <v>5016</v>
      </c>
      <c r="P179" s="2">
        <v>33950.0</v>
      </c>
      <c r="Q179" s="2">
        <v>0.0</v>
      </c>
      <c r="R179" s="2" t="s">
        <v>4834</v>
      </c>
      <c r="S179" s="2" t="s">
        <v>4499</v>
      </c>
      <c r="T179" s="2" t="s">
        <v>4835</v>
      </c>
      <c r="U179" s="2">
        <v>2115.0</v>
      </c>
      <c r="V179" s="2">
        <v>42.336632</v>
      </c>
      <c r="W179" s="2">
        <v>-71.094983</v>
      </c>
      <c r="X179" s="2">
        <v>14460.0</v>
      </c>
      <c r="Y179" s="2" t="s">
        <v>102</v>
      </c>
      <c r="Z179" s="15">
        <f>IF(ISERROR(vlookup($R179, 'Freshmen Makeup'!$M$2:$X1000, 12, 0)), 0, vlookup($R179, 'Freshmen Makeup'!$M$2:$X1000, 12, 0))</f>
        <v>1</v>
      </c>
      <c r="AA179" s="15">
        <f>IF(ISERROR(vlookup($R179, 'Freshmen_5%'!$M$2:$Y1000, 12, 0)), 0, vlookup($R179, 'Freshmen_5%'!$M$2:$Y1000, 12, 0))</f>
        <v>0</v>
      </c>
      <c r="AB179" s="15">
        <f>IF(ISERROR(vlookup($R179, 'Freshmen_5%'!$M$2:$Y1000, 13, 0)), 0, vlookup($R179, 'Freshmen_5%'!$M$2:$Y1000, 13, 0))</f>
        <v>0</v>
      </c>
      <c r="AC179" s="15">
        <f>IF(ISERROR(vlookup($R179, 'Freshmen_5%'!$M$2:$Z1000, 14, 0)), 0, vlookup($R179, 'Freshmen_5%'!$M$2:$Z1000, 14, 0))</f>
        <v>0</v>
      </c>
    </row>
    <row r="180">
      <c r="A180" s="2">
        <v>178.0</v>
      </c>
      <c r="B180" s="2">
        <v>168254.0</v>
      </c>
      <c r="C180" s="2" t="s">
        <v>5348</v>
      </c>
      <c r="D180" s="2" t="s">
        <v>4794</v>
      </c>
      <c r="E180" s="2">
        <v>750.0</v>
      </c>
      <c r="F180" s="2" t="s">
        <v>5014</v>
      </c>
      <c r="G180" s="2" t="s">
        <v>5014</v>
      </c>
      <c r="H180" s="2" t="s">
        <v>4723</v>
      </c>
      <c r="I180" s="2" t="s">
        <v>4724</v>
      </c>
      <c r="J180" s="2" t="s">
        <v>4751</v>
      </c>
      <c r="K180" s="2">
        <v>2018.0</v>
      </c>
      <c r="L180" s="2" t="s">
        <v>5348</v>
      </c>
      <c r="M180" s="2" t="s">
        <v>4794</v>
      </c>
      <c r="N180" s="2" t="s">
        <v>5015</v>
      </c>
      <c r="O180" s="2" t="s">
        <v>5016</v>
      </c>
      <c r="P180" s="2">
        <v>36804.0</v>
      </c>
      <c r="Q180" s="2">
        <v>0.0</v>
      </c>
      <c r="R180" s="2" t="s">
        <v>5348</v>
      </c>
      <c r="S180" s="2" t="s">
        <v>4543</v>
      </c>
      <c r="T180" s="2" t="s">
        <v>4835</v>
      </c>
      <c r="U180" s="2" t="s">
        <v>5349</v>
      </c>
      <c r="V180" s="2">
        <v>42.115017</v>
      </c>
      <c r="W180" s="2">
        <v>-72.520466</v>
      </c>
      <c r="X180" s="2">
        <v>44140.0</v>
      </c>
      <c r="Y180" s="2" t="s">
        <v>5280</v>
      </c>
      <c r="Z180" s="15">
        <f>IF(ISERROR(vlookup($R180, 'Freshmen Makeup'!$M$2:$X1000, 12, 0)), 0, vlookup($R180, 'Freshmen Makeup'!$M$2:$X1000, 12, 0))</f>
        <v>0</v>
      </c>
      <c r="AA180" s="15">
        <f>IF(ISERROR(vlookup($R180, 'Freshmen_5%'!$M$2:$Y1000, 12, 0)), 0, vlookup($R180, 'Freshmen_5%'!$M$2:$Y1000, 12, 0))</f>
        <v>0</v>
      </c>
      <c r="AB180" s="15">
        <f>IF(ISERROR(vlookup($R180, 'Freshmen_5%'!$M$2:$Y1000, 13, 0)), 0, vlookup($R180, 'Freshmen_5%'!$M$2:$Y1000, 13, 0))</f>
        <v>0</v>
      </c>
      <c r="AC180" s="15">
        <f>IF(ISERROR(vlookup($R180, 'Freshmen_5%'!$M$2:$Z1000, 14, 0)), 0, vlookup($R180, 'Freshmen_5%'!$M$2:$Z1000, 14, 0))</f>
        <v>0</v>
      </c>
    </row>
    <row r="181">
      <c r="A181" s="2">
        <v>179.0</v>
      </c>
      <c r="B181" s="2">
        <v>168263.0</v>
      </c>
      <c r="C181" s="2" t="s">
        <v>5350</v>
      </c>
      <c r="D181" s="2" t="s">
        <v>4794</v>
      </c>
      <c r="E181" s="2">
        <v>999.0</v>
      </c>
      <c r="F181" s="2" t="s">
        <v>5014</v>
      </c>
      <c r="G181" s="2" t="s">
        <v>5014</v>
      </c>
      <c r="H181" s="2" t="s">
        <v>4750</v>
      </c>
      <c r="I181" s="2" t="s">
        <v>4741</v>
      </c>
      <c r="J181" s="2" t="s">
        <v>4751</v>
      </c>
      <c r="K181" s="2">
        <v>2018.0</v>
      </c>
      <c r="L181" s="2" t="s">
        <v>5350</v>
      </c>
      <c r="M181" s="2" t="s">
        <v>4794</v>
      </c>
      <c r="N181" s="2" t="s">
        <v>5015</v>
      </c>
      <c r="O181" s="2" t="s">
        <v>5016</v>
      </c>
      <c r="P181" s="2">
        <v>16509.0</v>
      </c>
      <c r="Q181" s="2">
        <v>6080.0</v>
      </c>
      <c r="R181" s="2" t="s">
        <v>5350</v>
      </c>
      <c r="S181" s="2" t="s">
        <v>5351</v>
      </c>
      <c r="T181" s="2" t="s">
        <v>4835</v>
      </c>
      <c r="U181" s="2" t="s">
        <v>5352</v>
      </c>
      <c r="V181" s="2">
        <v>42.132698</v>
      </c>
      <c r="W181" s="2">
        <v>-72.796503</v>
      </c>
      <c r="X181" s="2">
        <v>44140.0</v>
      </c>
      <c r="Y181" s="2" t="s">
        <v>5280</v>
      </c>
      <c r="Z181" s="15">
        <f>IF(ISERROR(vlookup($R181, 'Freshmen Makeup'!$M$2:$X1000, 12, 0)), 0, vlookup($R181, 'Freshmen Makeup'!$M$2:$X1000, 12, 0))</f>
        <v>0</v>
      </c>
      <c r="AA181" s="15">
        <f>IF(ISERROR(vlookup($R181, 'Freshmen_5%'!$M$2:$Y1000, 12, 0)), 0, vlookup($R181, 'Freshmen_5%'!$M$2:$Y1000, 12, 0))</f>
        <v>0</v>
      </c>
      <c r="AB181" s="15">
        <f>IF(ISERROR(vlookup($R181, 'Freshmen_5%'!$M$2:$Y1000, 13, 0)), 0, vlookup($R181, 'Freshmen_5%'!$M$2:$Y1000, 13, 0))</f>
        <v>0</v>
      </c>
      <c r="AC181" s="15">
        <f>IF(ISERROR(vlookup($R181, 'Freshmen_5%'!$M$2:$Z1000, 14, 0)), 0, vlookup($R181, 'Freshmen_5%'!$M$2:$Z1000, 14, 0))</f>
        <v>0</v>
      </c>
    </row>
    <row r="182">
      <c r="A182" s="2">
        <v>180.0</v>
      </c>
      <c r="B182" s="2">
        <v>168281.0</v>
      </c>
      <c r="C182" s="2" t="s">
        <v>4801</v>
      </c>
      <c r="D182" s="2" t="s">
        <v>4794</v>
      </c>
      <c r="E182" s="2">
        <v>496.0</v>
      </c>
      <c r="F182" s="2" t="s">
        <v>5014</v>
      </c>
      <c r="G182" s="2" t="s">
        <v>5014</v>
      </c>
      <c r="H182" s="2" t="s">
        <v>4723</v>
      </c>
      <c r="I182" s="2" t="s">
        <v>4745</v>
      </c>
      <c r="J182" s="2" t="s">
        <v>4725</v>
      </c>
      <c r="K182" s="2">
        <v>2018.0</v>
      </c>
      <c r="L182" s="2" t="s">
        <v>4801</v>
      </c>
      <c r="M182" s="2" t="s">
        <v>4794</v>
      </c>
      <c r="N182" s="2" t="s">
        <v>5015</v>
      </c>
      <c r="O182" s="2" t="s">
        <v>5016</v>
      </c>
      <c r="P182" s="2">
        <v>52626.0</v>
      </c>
      <c r="Q182" s="2">
        <v>0.0</v>
      </c>
      <c r="R182" s="2" t="s">
        <v>4801</v>
      </c>
      <c r="S182" s="2" t="s">
        <v>5353</v>
      </c>
      <c r="T182" s="2" t="s">
        <v>4835</v>
      </c>
      <c r="U182" s="2" t="s">
        <v>5354</v>
      </c>
      <c r="V182" s="2">
        <v>41.966637</v>
      </c>
      <c r="W182" s="2">
        <v>-71.183979</v>
      </c>
      <c r="X182" s="2">
        <v>39300.0</v>
      </c>
      <c r="Y182" s="2" t="s">
        <v>5341</v>
      </c>
      <c r="Z182" s="15">
        <f>IF(ISERROR(vlookup($R182, 'Freshmen Makeup'!$M$2:$X1000, 12, 0)), 0, vlookup($R182, 'Freshmen Makeup'!$M$2:$X1000, 12, 0))</f>
        <v>1</v>
      </c>
      <c r="AA182" s="15">
        <f>IF(ISERROR(vlookup($R182, 'Freshmen_5%'!$M$2:$Y1000, 12, 0)), 0, vlookup($R182, 'Freshmen_5%'!$M$2:$Y1000, 12, 0))</f>
        <v>0</v>
      </c>
      <c r="AB182" s="15">
        <f>IF(ISERROR(vlookup($R182, 'Freshmen_5%'!$M$2:$Y1000, 13, 0)), 0, vlookup($R182, 'Freshmen_5%'!$M$2:$Y1000, 13, 0))</f>
        <v>0</v>
      </c>
      <c r="AC182" s="15">
        <f>IF(ISERROR(vlookup($R182, 'Freshmen_5%'!$M$2:$Z1000, 14, 0)), 0, vlookup($R182, 'Freshmen_5%'!$M$2:$Z1000, 14, 0))</f>
        <v>0</v>
      </c>
    </row>
    <row r="183">
      <c r="A183" s="2">
        <v>181.0</v>
      </c>
      <c r="B183" s="2">
        <v>168342.0</v>
      </c>
      <c r="C183" s="2" t="s">
        <v>5355</v>
      </c>
      <c r="D183" s="2" t="s">
        <v>4794</v>
      </c>
      <c r="E183" s="2">
        <v>533.0</v>
      </c>
      <c r="F183" s="2" t="s">
        <v>5014</v>
      </c>
      <c r="G183" s="2" t="s">
        <v>5014</v>
      </c>
      <c r="H183" s="2" t="s">
        <v>4723</v>
      </c>
      <c r="I183" s="2" t="s">
        <v>4745</v>
      </c>
      <c r="J183" s="2" t="s">
        <v>4725</v>
      </c>
      <c r="K183" s="2">
        <v>2018.0</v>
      </c>
      <c r="L183" s="2" t="s">
        <v>5355</v>
      </c>
      <c r="M183" s="2" t="s">
        <v>4794</v>
      </c>
      <c r="N183" s="2" t="s">
        <v>5015</v>
      </c>
      <c r="O183" s="2" t="s">
        <v>5016</v>
      </c>
      <c r="P183" s="2">
        <v>55450.0</v>
      </c>
      <c r="Q183" s="2">
        <v>0.0</v>
      </c>
      <c r="R183" s="2" t="s">
        <v>5355</v>
      </c>
      <c r="S183" s="2" t="s">
        <v>5356</v>
      </c>
      <c r="T183" s="2" t="s">
        <v>4835</v>
      </c>
      <c r="U183" s="2">
        <v>1267.0</v>
      </c>
      <c r="V183" s="2">
        <v>42.712725</v>
      </c>
      <c r="W183" s="2">
        <v>-73.203132</v>
      </c>
      <c r="X183" s="2">
        <v>38340.0</v>
      </c>
      <c r="Y183" s="2" t="s">
        <v>5329</v>
      </c>
      <c r="Z183" s="15">
        <f>IF(ISERROR(vlookup($R183, 'Freshmen Makeup'!$M$2:$X1000, 12, 0)), 0, vlookup($R183, 'Freshmen Makeup'!$M$2:$X1000, 12, 0))</f>
        <v>0</v>
      </c>
      <c r="AA183" s="15">
        <f>IF(ISERROR(vlookup($R183, 'Freshmen_5%'!$M$2:$Y1000, 12, 0)), 0, vlookup($R183, 'Freshmen_5%'!$M$2:$Y1000, 12, 0))</f>
        <v>0</v>
      </c>
      <c r="AB183" s="15">
        <f>IF(ISERROR(vlookup($R183, 'Freshmen_5%'!$M$2:$Y1000, 13, 0)), 0, vlookup($R183, 'Freshmen_5%'!$M$2:$Y1000, 13, 0))</f>
        <v>0</v>
      </c>
      <c r="AC183" s="15">
        <f>IF(ISERROR(vlookup($R183, 'Freshmen_5%'!$M$2:$Z1000, 14, 0)), 0, vlookup($R183, 'Freshmen_5%'!$M$2:$Z1000, 14, 0))</f>
        <v>0</v>
      </c>
    </row>
    <row r="184">
      <c r="A184" s="2">
        <v>182.0</v>
      </c>
      <c r="B184" s="2">
        <v>168421.0</v>
      </c>
      <c r="C184" s="2" t="s">
        <v>5357</v>
      </c>
      <c r="D184" s="2" t="s">
        <v>4794</v>
      </c>
      <c r="E184" s="2">
        <v>1276.0</v>
      </c>
      <c r="F184" s="2" t="s">
        <v>5014</v>
      </c>
      <c r="G184" s="2" t="s">
        <v>5014</v>
      </c>
      <c r="H184" s="2" t="s">
        <v>4750</v>
      </c>
      <c r="I184" s="2" t="s">
        <v>4745</v>
      </c>
      <c r="J184" s="2" t="s">
        <v>4772</v>
      </c>
      <c r="K184" s="2">
        <v>2018.0</v>
      </c>
      <c r="L184" s="2" t="s">
        <v>5357</v>
      </c>
      <c r="M184" s="2" t="s">
        <v>4794</v>
      </c>
      <c r="N184" s="2" t="s">
        <v>5015</v>
      </c>
      <c r="O184" s="2" t="s">
        <v>5016</v>
      </c>
      <c r="P184" s="2">
        <v>50530.0</v>
      </c>
      <c r="Q184" s="2">
        <v>0.0</v>
      </c>
      <c r="R184" s="2" t="s">
        <v>5357</v>
      </c>
      <c r="S184" s="2" t="s">
        <v>5290</v>
      </c>
      <c r="T184" s="2" t="s">
        <v>4835</v>
      </c>
      <c r="U184" s="2" t="s">
        <v>5358</v>
      </c>
      <c r="V184" s="2">
        <v>42.274853</v>
      </c>
      <c r="W184" s="2">
        <v>-71.808339</v>
      </c>
      <c r="X184" s="2">
        <v>49340.0</v>
      </c>
      <c r="Y184" s="2" t="s">
        <v>5287</v>
      </c>
      <c r="Z184" s="15">
        <f>IF(ISERROR(vlookup($R184, 'Freshmen Makeup'!$M$2:$X1000, 12, 0)), 0, vlookup($R184, 'Freshmen Makeup'!$M$2:$X1000, 12, 0))</f>
        <v>0</v>
      </c>
      <c r="AA184" s="15">
        <f>IF(ISERROR(vlookup($R184, 'Freshmen_5%'!$M$2:$Y1000, 12, 0)), 0, vlookup($R184, 'Freshmen_5%'!$M$2:$Y1000, 12, 0))</f>
        <v>0</v>
      </c>
      <c r="AB184" s="15">
        <f>IF(ISERROR(vlookup($R184, 'Freshmen_5%'!$M$2:$Y1000, 13, 0)), 0, vlookup($R184, 'Freshmen_5%'!$M$2:$Y1000, 13, 0))</f>
        <v>0</v>
      </c>
      <c r="AC184" s="15">
        <f>IF(ISERROR(vlookup($R184, 'Freshmen_5%'!$M$2:$Z1000, 14, 0)), 0, vlookup($R184, 'Freshmen_5%'!$M$2:$Z1000, 14, 0))</f>
        <v>0</v>
      </c>
    </row>
    <row r="185">
      <c r="A185" s="2">
        <v>183.0</v>
      </c>
      <c r="B185" s="2">
        <v>168430.0</v>
      </c>
      <c r="C185" s="2" t="s">
        <v>5359</v>
      </c>
      <c r="D185" s="2" t="s">
        <v>4794</v>
      </c>
      <c r="E185" s="2">
        <v>887.0</v>
      </c>
      <c r="F185" s="2" t="s">
        <v>5014</v>
      </c>
      <c r="G185" s="2" t="s">
        <v>5014</v>
      </c>
      <c r="H185" s="2" t="s">
        <v>4750</v>
      </c>
      <c r="I185" s="2" t="s">
        <v>4741</v>
      </c>
      <c r="J185" s="2" t="s">
        <v>4772</v>
      </c>
      <c r="K185" s="2">
        <v>2018.0</v>
      </c>
      <c r="L185" s="2" t="s">
        <v>5359</v>
      </c>
      <c r="M185" s="2" t="s">
        <v>4794</v>
      </c>
      <c r="N185" s="2" t="s">
        <v>5015</v>
      </c>
      <c r="O185" s="2" t="s">
        <v>5016</v>
      </c>
      <c r="P185" s="2">
        <v>16241.0</v>
      </c>
      <c r="Q185" s="2">
        <v>6080.0</v>
      </c>
      <c r="R185" s="2" t="s">
        <v>5359</v>
      </c>
      <c r="S185" s="2" t="s">
        <v>5290</v>
      </c>
      <c r="T185" s="2" t="s">
        <v>4835</v>
      </c>
      <c r="U185" s="2" t="s">
        <v>5360</v>
      </c>
      <c r="V185" s="2">
        <v>42.267526</v>
      </c>
      <c r="W185" s="2">
        <v>-71.844018</v>
      </c>
      <c r="X185" s="2">
        <v>49340.0</v>
      </c>
      <c r="Y185" s="2" t="s">
        <v>5287</v>
      </c>
      <c r="Z185" s="15">
        <f>IF(ISERROR(vlookup($R185, 'Freshmen Makeup'!$M$2:$X1000, 12, 0)), 0, vlookup($R185, 'Freshmen Makeup'!$M$2:$X1000, 12, 0))</f>
        <v>0</v>
      </c>
      <c r="AA185" s="15">
        <f>IF(ISERROR(vlookup($R185, 'Freshmen_5%'!$M$2:$Y1000, 12, 0)), 0, vlookup($R185, 'Freshmen_5%'!$M$2:$Y1000, 12, 0))</f>
        <v>0</v>
      </c>
      <c r="AB185" s="15">
        <f>IF(ISERROR(vlookup($R185, 'Freshmen_5%'!$M$2:$Y1000, 13, 0)), 0, vlookup($R185, 'Freshmen_5%'!$M$2:$Y1000, 13, 0))</f>
        <v>0</v>
      </c>
      <c r="AC185" s="15">
        <f>IF(ISERROR(vlookup($R185, 'Freshmen_5%'!$M$2:$Z1000, 14, 0)), 0, vlookup($R185, 'Freshmen_5%'!$M$2:$Z1000, 14, 0))</f>
        <v>0</v>
      </c>
    </row>
    <row r="186">
      <c r="A186" s="2">
        <v>184.0</v>
      </c>
      <c r="B186" s="2">
        <v>183804.0</v>
      </c>
      <c r="C186" s="2" t="s">
        <v>5361</v>
      </c>
      <c r="D186" s="2" t="s">
        <v>4836</v>
      </c>
      <c r="F186" s="2" t="s">
        <v>5014</v>
      </c>
      <c r="G186" s="2" t="s">
        <v>5014</v>
      </c>
      <c r="H186" s="2" t="s">
        <v>4750</v>
      </c>
      <c r="I186" s="2" t="s">
        <v>4731</v>
      </c>
      <c r="J186" s="2" t="s">
        <v>4751</v>
      </c>
      <c r="K186" s="2">
        <v>2018.0</v>
      </c>
      <c r="L186" s="2" t="s">
        <v>5361</v>
      </c>
      <c r="M186" s="2" t="s">
        <v>4836</v>
      </c>
      <c r="N186" s="2" t="s">
        <v>5015</v>
      </c>
      <c r="O186" s="2" t="s">
        <v>5016</v>
      </c>
      <c r="P186" s="2">
        <v>21388.0</v>
      </c>
      <c r="Q186" s="2">
        <v>0.0</v>
      </c>
      <c r="R186" s="2" t="s">
        <v>5361</v>
      </c>
      <c r="S186" s="2" t="s">
        <v>5362</v>
      </c>
      <c r="T186" s="2" t="s">
        <v>4886</v>
      </c>
      <c r="U186" s="2" t="s">
        <v>5363</v>
      </c>
      <c r="V186" s="2">
        <v>40.09568</v>
      </c>
      <c r="W186" s="2">
        <v>-74.2221</v>
      </c>
      <c r="X186" s="2">
        <v>35620.0</v>
      </c>
      <c r="Y186" s="2" t="s">
        <v>104</v>
      </c>
      <c r="Z186" s="15">
        <f>IF(ISERROR(vlookup($R186, 'Freshmen Makeup'!$M$2:$X1000, 12, 0)), 0, vlookup($R186, 'Freshmen Makeup'!$M$2:$X1000, 12, 0))</f>
        <v>0</v>
      </c>
      <c r="AA186" s="15">
        <f>IF(ISERROR(vlookup($R186, 'Freshmen_5%'!$M$2:$Y1000, 12, 0)), 0, vlookup($R186, 'Freshmen_5%'!$M$2:$Y1000, 12, 0))</f>
        <v>0</v>
      </c>
      <c r="AB186" s="15">
        <f>IF(ISERROR(vlookup($R186, 'Freshmen_5%'!$M$2:$Y1000, 13, 0)), 0, vlookup($R186, 'Freshmen_5%'!$M$2:$Y1000, 13, 0))</f>
        <v>0</v>
      </c>
      <c r="AC186" s="15">
        <f>IF(ISERROR(vlookup($R186, 'Freshmen_5%'!$M$2:$Z1000, 14, 0)), 0, vlookup($R186, 'Freshmen_5%'!$M$2:$Z1000, 14, 0))</f>
        <v>0</v>
      </c>
    </row>
    <row r="187">
      <c r="A187" s="2">
        <v>185.0</v>
      </c>
      <c r="B187" s="2">
        <v>183822.0</v>
      </c>
      <c r="C187" s="2" t="s">
        <v>5364</v>
      </c>
      <c r="D187" s="2" t="s">
        <v>4836</v>
      </c>
      <c r="E187" s="2">
        <v>390.0</v>
      </c>
      <c r="F187" s="2" t="s">
        <v>5014</v>
      </c>
      <c r="G187" s="2" t="s">
        <v>5014</v>
      </c>
      <c r="H187" s="2" t="s">
        <v>4723</v>
      </c>
      <c r="I187" s="2" t="s">
        <v>4731</v>
      </c>
      <c r="J187" s="2" t="s">
        <v>4766</v>
      </c>
      <c r="K187" s="2">
        <v>2018.0</v>
      </c>
      <c r="L187" s="2" t="s">
        <v>5364</v>
      </c>
      <c r="M187" s="2" t="s">
        <v>4836</v>
      </c>
      <c r="N187" s="2" t="s">
        <v>5015</v>
      </c>
      <c r="O187" s="2" t="s">
        <v>5016</v>
      </c>
      <c r="P187" s="2">
        <v>29950.0</v>
      </c>
      <c r="Q187" s="2">
        <v>0.0</v>
      </c>
      <c r="R187" s="2" t="s">
        <v>5364</v>
      </c>
      <c r="S187" s="2" t="s">
        <v>5365</v>
      </c>
      <c r="T187" s="2" t="s">
        <v>4886</v>
      </c>
      <c r="U187" s="2">
        <v>7003.0</v>
      </c>
      <c r="V187" s="2">
        <v>40.795105</v>
      </c>
      <c r="W187" s="2">
        <v>-74.194309</v>
      </c>
      <c r="X187" s="2">
        <v>35620.0</v>
      </c>
      <c r="Y187" s="2" t="s">
        <v>104</v>
      </c>
      <c r="Z187" s="15">
        <f>IF(ISERROR(vlookup($R187, 'Freshmen Makeup'!$M$2:$X1000, 12, 0)), 0, vlookup($R187, 'Freshmen Makeup'!$M$2:$X1000, 12, 0))</f>
        <v>0</v>
      </c>
      <c r="AA187" s="15">
        <f>IF(ISERROR(vlookup($R187, 'Freshmen_5%'!$M$2:$Y1000, 12, 0)), 0, vlookup($R187, 'Freshmen_5%'!$M$2:$Y1000, 12, 0))</f>
        <v>0</v>
      </c>
      <c r="AB187" s="15">
        <f>IF(ISERROR(vlookup($R187, 'Freshmen_5%'!$M$2:$Y1000, 13, 0)), 0, vlookup($R187, 'Freshmen_5%'!$M$2:$Y1000, 13, 0))</f>
        <v>0</v>
      </c>
      <c r="AC187" s="15">
        <f>IF(ISERROR(vlookup($R187, 'Freshmen_5%'!$M$2:$Z1000, 14, 0)), 0, vlookup($R187, 'Freshmen_5%'!$M$2:$Z1000, 14, 0))</f>
        <v>0</v>
      </c>
    </row>
    <row r="188">
      <c r="A188" s="2">
        <v>186.0</v>
      </c>
      <c r="B188" s="2">
        <v>183910.0</v>
      </c>
      <c r="C188" s="2" t="s">
        <v>4906</v>
      </c>
      <c r="D188" s="2" t="s">
        <v>4836</v>
      </c>
      <c r="E188" s="2">
        <v>494.0</v>
      </c>
      <c r="F188" s="2" t="s">
        <v>5014</v>
      </c>
      <c r="G188" s="2" t="s">
        <v>5014</v>
      </c>
      <c r="H188" s="2" t="s">
        <v>4723</v>
      </c>
      <c r="I188" s="2" t="s">
        <v>4789</v>
      </c>
      <c r="J188" s="2" t="s">
        <v>4766</v>
      </c>
      <c r="K188" s="2">
        <v>2018.0</v>
      </c>
      <c r="L188" s="2" t="s">
        <v>4906</v>
      </c>
      <c r="M188" s="2" t="s">
        <v>4836</v>
      </c>
      <c r="N188" s="2" t="s">
        <v>5015</v>
      </c>
      <c r="O188" s="2" t="s">
        <v>5016</v>
      </c>
      <c r="P188" s="2">
        <v>34715.0</v>
      </c>
      <c r="Q188" s="2">
        <v>0.0</v>
      </c>
      <c r="R188" s="2" t="s">
        <v>4906</v>
      </c>
      <c r="S188" s="2" t="s">
        <v>4907</v>
      </c>
      <c r="T188" s="2" t="s">
        <v>4886</v>
      </c>
      <c r="U188" s="2" t="s">
        <v>5366</v>
      </c>
      <c r="V188" s="2">
        <v>40.832753</v>
      </c>
      <c r="W188" s="2">
        <v>-74.272571</v>
      </c>
      <c r="X188" s="2">
        <v>35620.0</v>
      </c>
      <c r="Y188" s="2" t="s">
        <v>104</v>
      </c>
      <c r="Z188" s="15">
        <f>IF(ISERROR(vlookup($R188, 'Freshmen Makeup'!$M$2:$X1000, 12, 0)), 0, vlookup($R188, 'Freshmen Makeup'!$M$2:$X1000, 12, 0))</f>
        <v>1</v>
      </c>
      <c r="AA188" s="15">
        <f>IF(ISERROR(vlookup($R188, 'Freshmen_5%'!$M$2:$Y1000, 12, 0)), 0, vlookup($R188, 'Freshmen_5%'!$M$2:$Y1000, 12, 0))</f>
        <v>0</v>
      </c>
      <c r="AB188" s="15">
        <f>IF(ISERROR(vlookup($R188, 'Freshmen_5%'!$M$2:$Y1000, 13, 0)), 0, vlookup($R188, 'Freshmen_5%'!$M$2:$Y1000, 13, 0))</f>
        <v>0</v>
      </c>
      <c r="AC188" s="15">
        <f>IF(ISERROR(vlookup($R188, 'Freshmen_5%'!$M$2:$Z1000, 14, 0)), 0, vlookup($R188, 'Freshmen_5%'!$M$2:$Z1000, 14, 0))</f>
        <v>0</v>
      </c>
    </row>
    <row r="189">
      <c r="A189" s="2">
        <v>187.0</v>
      </c>
      <c r="B189" s="2">
        <v>183974.0</v>
      </c>
      <c r="C189" s="2" t="s">
        <v>5367</v>
      </c>
      <c r="D189" s="2" t="s">
        <v>4836</v>
      </c>
      <c r="E189" s="2">
        <v>224.0</v>
      </c>
      <c r="F189" s="2" t="s">
        <v>5014</v>
      </c>
      <c r="G189" s="2" t="s">
        <v>5014</v>
      </c>
      <c r="H189" s="2" t="s">
        <v>4723</v>
      </c>
      <c r="I189" s="2" t="s">
        <v>4731</v>
      </c>
      <c r="J189" s="2" t="s">
        <v>4725</v>
      </c>
      <c r="K189" s="2">
        <v>2018.0</v>
      </c>
      <c r="L189" s="2" t="s">
        <v>5367</v>
      </c>
      <c r="M189" s="2" t="s">
        <v>4836</v>
      </c>
      <c r="N189" s="2" t="s">
        <v>5015</v>
      </c>
      <c r="O189" s="2" t="s">
        <v>5016</v>
      </c>
      <c r="P189" s="2">
        <v>32998.0</v>
      </c>
      <c r="Q189" s="2">
        <v>0.0</v>
      </c>
      <c r="R189" s="2" t="s">
        <v>5367</v>
      </c>
      <c r="S189" s="2" t="s">
        <v>5368</v>
      </c>
      <c r="T189" s="2" t="s">
        <v>4886</v>
      </c>
      <c r="U189" s="2">
        <v>7840.0</v>
      </c>
      <c r="V189" s="2">
        <v>40.84764</v>
      </c>
      <c r="W189" s="2">
        <v>-74.833644</v>
      </c>
      <c r="X189" s="2">
        <v>10900.0</v>
      </c>
      <c r="Y189" s="2" t="s">
        <v>5369</v>
      </c>
      <c r="Z189" s="15">
        <f>IF(ISERROR(vlookup($R189, 'Freshmen Makeup'!$M$2:$X1000, 12, 0)), 0, vlookup($R189, 'Freshmen Makeup'!$M$2:$X1000, 12, 0))</f>
        <v>0</v>
      </c>
      <c r="AA189" s="15">
        <f>IF(ISERROR(vlookup($R189, 'Freshmen_5%'!$M$2:$Y1000, 12, 0)), 0, vlookup($R189, 'Freshmen_5%'!$M$2:$Y1000, 12, 0))</f>
        <v>0</v>
      </c>
      <c r="AB189" s="15">
        <f>IF(ISERROR(vlookup($R189, 'Freshmen_5%'!$M$2:$Y1000, 13, 0)), 0, vlookup($R189, 'Freshmen_5%'!$M$2:$Y1000, 13, 0))</f>
        <v>0</v>
      </c>
      <c r="AC189" s="15">
        <f>IF(ISERROR(vlookup($R189, 'Freshmen_5%'!$M$2:$Z1000, 14, 0)), 0, vlookup($R189, 'Freshmen_5%'!$M$2:$Z1000, 14, 0))</f>
        <v>0</v>
      </c>
    </row>
    <row r="190">
      <c r="A190" s="2">
        <v>188.0</v>
      </c>
      <c r="B190" s="2">
        <v>184348.0</v>
      </c>
      <c r="C190" s="2" t="s">
        <v>4905</v>
      </c>
      <c r="D190" s="2" t="s">
        <v>4836</v>
      </c>
      <c r="E190" s="2">
        <v>420.0</v>
      </c>
      <c r="F190" s="2" t="s">
        <v>5014</v>
      </c>
      <c r="G190" s="2" t="s">
        <v>5014</v>
      </c>
      <c r="H190" s="2" t="s">
        <v>4723</v>
      </c>
      <c r="I190" s="2" t="s">
        <v>4724</v>
      </c>
      <c r="J190" s="2" t="s">
        <v>4725</v>
      </c>
      <c r="K190" s="2">
        <v>2018.0</v>
      </c>
      <c r="L190" s="2" t="s">
        <v>4905</v>
      </c>
      <c r="M190" s="2" t="s">
        <v>4836</v>
      </c>
      <c r="N190" s="2" t="s">
        <v>5015</v>
      </c>
      <c r="O190" s="2" t="s">
        <v>5016</v>
      </c>
      <c r="P190" s="2">
        <v>39500.0</v>
      </c>
      <c r="Q190" s="2">
        <v>0.0</v>
      </c>
      <c r="R190" s="2" t="s">
        <v>4905</v>
      </c>
      <c r="S190" s="2" t="s">
        <v>4904</v>
      </c>
      <c r="T190" s="2" t="s">
        <v>4886</v>
      </c>
      <c r="U190" s="2">
        <v>7940.0</v>
      </c>
      <c r="V190" s="2">
        <v>40.761829</v>
      </c>
      <c r="W190" s="2">
        <v>-74.424584</v>
      </c>
      <c r="X190" s="2">
        <v>35620.0</v>
      </c>
      <c r="Y190" s="2" t="s">
        <v>104</v>
      </c>
      <c r="Z190" s="15">
        <f>IF(ISERROR(vlookup($R190, 'Freshmen Makeup'!$M$2:$X1000, 12, 0)), 0, vlookup($R190, 'Freshmen Makeup'!$M$2:$X1000, 12, 0))</f>
        <v>1</v>
      </c>
      <c r="AA190" s="15">
        <f>IF(ISERROR(vlookup($R190, 'Freshmen_5%'!$M$2:$Y1000, 12, 0)), 0, vlookup($R190, 'Freshmen_5%'!$M$2:$Y1000, 12, 0))</f>
        <v>0</v>
      </c>
      <c r="AB190" s="15">
        <f>IF(ISERROR(vlookup($R190, 'Freshmen_5%'!$M$2:$Y1000, 13, 0)), 0, vlookup($R190, 'Freshmen_5%'!$M$2:$Y1000, 13, 0))</f>
        <v>0</v>
      </c>
      <c r="AC190" s="15">
        <f>IF(ISERROR(vlookup($R190, 'Freshmen_5%'!$M$2:$Z1000, 14, 0)), 0, vlookup($R190, 'Freshmen_5%'!$M$2:$Z1000, 14, 0))</f>
        <v>0</v>
      </c>
    </row>
    <row r="191">
      <c r="A191" s="2">
        <v>189.0</v>
      </c>
      <c r="B191" s="2">
        <v>184603.0</v>
      </c>
      <c r="C191" s="2" t="s">
        <v>4901</v>
      </c>
      <c r="D191" s="2" t="s">
        <v>4836</v>
      </c>
      <c r="E191" s="2">
        <v>527.0</v>
      </c>
      <c r="F191" s="2" t="s">
        <v>5014</v>
      </c>
      <c r="G191" s="2" t="s">
        <v>5014</v>
      </c>
      <c r="H191" s="2" t="s">
        <v>4750</v>
      </c>
      <c r="I191" s="2" t="s">
        <v>4806</v>
      </c>
      <c r="J191" s="2" t="s">
        <v>4772</v>
      </c>
      <c r="K191" s="2">
        <v>2018.0</v>
      </c>
      <c r="L191" s="2" t="s">
        <v>4901</v>
      </c>
      <c r="M191" s="2" t="s">
        <v>4836</v>
      </c>
      <c r="N191" s="2" t="s">
        <v>5015</v>
      </c>
      <c r="O191" s="2" t="s">
        <v>5016</v>
      </c>
      <c r="P191" s="2">
        <v>40732.0</v>
      </c>
      <c r="Q191" s="2">
        <v>0.0</v>
      </c>
      <c r="R191" s="2" t="s">
        <v>4901</v>
      </c>
      <c r="S191" s="2" t="s">
        <v>4902</v>
      </c>
      <c r="T191" s="2" t="s">
        <v>4886</v>
      </c>
      <c r="U191" s="2">
        <v>7666.0</v>
      </c>
      <c r="V191" s="2">
        <v>40.897209</v>
      </c>
      <c r="W191" s="2">
        <v>-74.028986</v>
      </c>
      <c r="X191" s="2">
        <v>35620.0</v>
      </c>
      <c r="Y191" s="2" t="s">
        <v>104</v>
      </c>
      <c r="Z191" s="15">
        <f>IF(ISERROR(vlookup($R191, 'Freshmen Makeup'!$M$2:$X1000, 12, 0)), 0, vlookup($R191, 'Freshmen Makeup'!$M$2:$X1000, 12, 0))</f>
        <v>1</v>
      </c>
      <c r="AA191" s="15">
        <f>IF(ISERROR(vlookup($R191, 'Freshmen_5%'!$M$2:$Y1000, 12, 0)), 0, vlookup($R191, 'Freshmen_5%'!$M$2:$Y1000, 12, 0))</f>
        <v>0</v>
      </c>
      <c r="AB191" s="15">
        <f>IF(ISERROR(vlookup($R191, 'Freshmen_5%'!$M$2:$Y1000, 13, 0)), 0, vlookup($R191, 'Freshmen_5%'!$M$2:$Y1000, 13, 0))</f>
        <v>0</v>
      </c>
      <c r="AC191" s="15">
        <f>IF(ISERROR(vlookup($R191, 'Freshmen_5%'!$M$2:$Z1000, 14, 0)), 0, vlookup($R191, 'Freshmen_5%'!$M$2:$Z1000, 14, 0))</f>
        <v>0</v>
      </c>
    </row>
    <row r="192">
      <c r="A192" s="2">
        <v>190.0</v>
      </c>
      <c r="B192" s="2">
        <v>184612.0</v>
      </c>
      <c r="C192" s="2" t="s">
        <v>5370</v>
      </c>
      <c r="D192" s="2" t="s">
        <v>4836</v>
      </c>
      <c r="E192" s="2">
        <v>288.0</v>
      </c>
      <c r="F192" s="2" t="s">
        <v>5014</v>
      </c>
      <c r="G192" s="2" t="s">
        <v>5014</v>
      </c>
      <c r="H192" s="2" t="s">
        <v>4723</v>
      </c>
      <c r="I192" s="2" t="s">
        <v>4731</v>
      </c>
      <c r="J192" s="2" t="s">
        <v>4766</v>
      </c>
      <c r="K192" s="2">
        <v>2018.0</v>
      </c>
      <c r="L192" s="2" t="s">
        <v>5370</v>
      </c>
      <c r="M192" s="2" t="s">
        <v>4836</v>
      </c>
      <c r="N192" s="2" t="s">
        <v>5015</v>
      </c>
      <c r="O192" s="2" t="s">
        <v>5016</v>
      </c>
      <c r="P192" s="2">
        <v>34320.0</v>
      </c>
      <c r="Q192" s="2">
        <v>0.0</v>
      </c>
      <c r="R192" s="2" t="s">
        <v>5370</v>
      </c>
      <c r="S192" s="2" t="s">
        <v>5371</v>
      </c>
      <c r="T192" s="2" t="s">
        <v>4886</v>
      </c>
      <c r="U192" s="2">
        <v>7644.0</v>
      </c>
      <c r="V192" s="2">
        <v>40.867272</v>
      </c>
      <c r="W192" s="2">
        <v>-74.096452</v>
      </c>
      <c r="X192" s="2">
        <v>35620.0</v>
      </c>
      <c r="Y192" s="2" t="s">
        <v>104</v>
      </c>
      <c r="Z192" s="15">
        <f>IF(ISERROR(vlookup($R192, 'Freshmen Makeup'!$M$2:$X1000, 12, 0)), 0, vlookup($R192, 'Freshmen Makeup'!$M$2:$X1000, 12, 0))</f>
        <v>0</v>
      </c>
      <c r="AA192" s="15">
        <f>IF(ISERROR(vlookup($R192, 'Freshmen_5%'!$M$2:$Y1000, 12, 0)), 0, vlookup($R192, 'Freshmen_5%'!$M$2:$Y1000, 12, 0))</f>
        <v>0</v>
      </c>
      <c r="AB192" s="15">
        <f>IF(ISERROR(vlookup($R192, 'Freshmen_5%'!$M$2:$Y1000, 13, 0)), 0, vlookup($R192, 'Freshmen_5%'!$M$2:$Y1000, 13, 0))</f>
        <v>0</v>
      </c>
      <c r="AC192" s="15">
        <f>IF(ISERROR(vlookup($R192, 'Freshmen_5%'!$M$2:$Z1000, 14, 0)), 0, vlookup($R192, 'Freshmen_5%'!$M$2:$Z1000, 14, 0))</f>
        <v>0</v>
      </c>
    </row>
    <row r="193">
      <c r="A193" s="2">
        <v>191.0</v>
      </c>
      <c r="B193" s="2">
        <v>184694.0</v>
      </c>
      <c r="C193" s="2" t="s">
        <v>4903</v>
      </c>
      <c r="D193" s="2" t="s">
        <v>4836</v>
      </c>
      <c r="E193" s="2">
        <v>671.0</v>
      </c>
      <c r="F193" s="2" t="s">
        <v>5014</v>
      </c>
      <c r="G193" s="2" t="s">
        <v>5014</v>
      </c>
      <c r="H193" s="2" t="s">
        <v>4723</v>
      </c>
      <c r="I193" s="2" t="s">
        <v>4724</v>
      </c>
      <c r="J193" s="2" t="s">
        <v>4751</v>
      </c>
      <c r="K193" s="2">
        <v>2018.0</v>
      </c>
      <c r="L193" s="2" t="s">
        <v>4903</v>
      </c>
      <c r="M193" s="2" t="s">
        <v>4836</v>
      </c>
      <c r="N193" s="2" t="s">
        <v>5015</v>
      </c>
      <c r="O193" s="2" t="s">
        <v>5016</v>
      </c>
      <c r="P193" s="2">
        <v>43142.0</v>
      </c>
      <c r="Q193" s="2">
        <v>0.0</v>
      </c>
      <c r="R193" s="2" t="s">
        <v>4903</v>
      </c>
      <c r="S193" s="2" t="s">
        <v>4904</v>
      </c>
      <c r="T193" s="2" t="s">
        <v>4886</v>
      </c>
      <c r="U193" s="2">
        <v>7940.0</v>
      </c>
      <c r="V193" s="2">
        <v>40.774498</v>
      </c>
      <c r="W193" s="2">
        <v>-74.432121</v>
      </c>
      <c r="X193" s="2">
        <v>35620.0</v>
      </c>
      <c r="Y193" s="2" t="s">
        <v>104</v>
      </c>
      <c r="Z193" s="15">
        <f>IF(ISERROR(vlookup($R193, 'Freshmen Makeup'!$M$2:$X1000, 12, 0)), 0, vlookup($R193, 'Freshmen Makeup'!$M$2:$X1000, 12, 0))</f>
        <v>1</v>
      </c>
      <c r="AA193" s="15">
        <f>IF(ISERROR(vlookup($R193, 'Freshmen_5%'!$M$2:$Y1000, 12, 0)), 0, vlookup($R193, 'Freshmen_5%'!$M$2:$Y1000, 12, 0))</f>
        <v>0</v>
      </c>
      <c r="AB193" s="15">
        <f>IF(ISERROR(vlookup($R193, 'Freshmen_5%'!$M$2:$Y1000, 13, 0)), 0, vlookup($R193, 'Freshmen_5%'!$M$2:$Y1000, 13, 0))</f>
        <v>0</v>
      </c>
      <c r="AC193" s="15">
        <f>IF(ISERROR(vlookup($R193, 'Freshmen_5%'!$M$2:$Z1000, 14, 0)), 0, vlookup($R193, 'Freshmen_5%'!$M$2:$Z1000, 14, 0))</f>
        <v>0</v>
      </c>
    </row>
    <row r="194">
      <c r="A194" s="2">
        <v>192.0</v>
      </c>
      <c r="B194" s="2">
        <v>184773.0</v>
      </c>
      <c r="C194" s="2" t="s">
        <v>5372</v>
      </c>
      <c r="D194" s="2" t="s">
        <v>4836</v>
      </c>
      <c r="E194" s="2">
        <v>280.0</v>
      </c>
      <c r="F194" s="2" t="s">
        <v>5014</v>
      </c>
      <c r="G194" s="2" t="s">
        <v>5014</v>
      </c>
      <c r="H194" s="2" t="s">
        <v>4723</v>
      </c>
      <c r="I194" s="2" t="s">
        <v>4731</v>
      </c>
      <c r="J194" s="2" t="s">
        <v>4766</v>
      </c>
      <c r="K194" s="2">
        <v>2018.0</v>
      </c>
      <c r="L194" s="2" t="s">
        <v>5372</v>
      </c>
      <c r="M194" s="2" t="s">
        <v>4836</v>
      </c>
      <c r="N194" s="2" t="s">
        <v>5015</v>
      </c>
      <c r="O194" s="2" t="s">
        <v>5016</v>
      </c>
      <c r="P194" s="2">
        <v>32976.0</v>
      </c>
      <c r="Q194" s="2">
        <v>0.0</v>
      </c>
      <c r="R194" s="2" t="s">
        <v>5372</v>
      </c>
      <c r="S194" s="2" t="s">
        <v>5362</v>
      </c>
      <c r="T194" s="2" t="s">
        <v>4886</v>
      </c>
      <c r="U194" s="2" t="s">
        <v>5373</v>
      </c>
      <c r="V194" s="2">
        <v>40.099617</v>
      </c>
      <c r="W194" s="2">
        <v>-74.228186</v>
      </c>
      <c r="X194" s="2">
        <v>35620.0</v>
      </c>
      <c r="Y194" s="2" t="s">
        <v>104</v>
      </c>
      <c r="Z194" s="15">
        <f>IF(ISERROR(vlookup($R194, 'Freshmen Makeup'!$M$2:$X1000, 12, 0)), 0, vlookup($R194, 'Freshmen Makeup'!$M$2:$X1000, 12, 0))</f>
        <v>0</v>
      </c>
      <c r="AA194" s="15">
        <f>IF(ISERROR(vlookup($R194, 'Freshmen_5%'!$M$2:$Y1000, 12, 0)), 0, vlookup($R194, 'Freshmen_5%'!$M$2:$Y1000, 12, 0))</f>
        <v>0</v>
      </c>
      <c r="AB194" s="15">
        <f>IF(ISERROR(vlookup($R194, 'Freshmen_5%'!$M$2:$Y1000, 13, 0)), 0, vlookup($R194, 'Freshmen_5%'!$M$2:$Y1000, 13, 0))</f>
        <v>0</v>
      </c>
      <c r="AC194" s="15">
        <f>IF(ISERROR(vlookup($R194, 'Freshmen_5%'!$M$2:$Z1000, 14, 0)), 0, vlookup($R194, 'Freshmen_5%'!$M$2:$Z1000, 14, 0))</f>
        <v>0</v>
      </c>
    </row>
    <row r="195">
      <c r="A195" s="2">
        <v>193.0</v>
      </c>
      <c r="B195" s="2">
        <v>184782.0</v>
      </c>
      <c r="C195" s="2" t="s">
        <v>4893</v>
      </c>
      <c r="D195" s="2" t="s">
        <v>4836</v>
      </c>
      <c r="E195" s="2">
        <v>2677.0</v>
      </c>
      <c r="F195" s="2" t="s">
        <v>5014</v>
      </c>
      <c r="G195" s="2" t="s">
        <v>5014</v>
      </c>
      <c r="H195" s="2" t="s">
        <v>4744</v>
      </c>
      <c r="I195" s="2" t="s">
        <v>4741</v>
      </c>
      <c r="J195" s="2" t="s">
        <v>4736</v>
      </c>
      <c r="K195" s="2">
        <v>2018.0</v>
      </c>
      <c r="L195" s="2" t="s">
        <v>4893</v>
      </c>
      <c r="M195" s="2" t="s">
        <v>4836</v>
      </c>
      <c r="N195" s="2" t="s">
        <v>5015</v>
      </c>
      <c r="O195" s="2" t="s">
        <v>5016</v>
      </c>
      <c r="P195" s="2">
        <v>22339.0</v>
      </c>
      <c r="Q195" s="2">
        <v>8642.0</v>
      </c>
      <c r="R195" s="2" t="s">
        <v>4893</v>
      </c>
      <c r="S195" s="2" t="s">
        <v>4894</v>
      </c>
      <c r="T195" s="2" t="s">
        <v>4886</v>
      </c>
      <c r="U195" s="2">
        <v>8028.0</v>
      </c>
      <c r="V195" s="2">
        <v>39.709108</v>
      </c>
      <c r="W195" s="2">
        <v>-75.119119</v>
      </c>
      <c r="X195" s="2">
        <v>37980.0</v>
      </c>
      <c r="Y195" s="2" t="s">
        <v>103</v>
      </c>
      <c r="Z195" s="15">
        <f>IF(ISERROR(vlookup($R195, 'Freshmen Makeup'!$M$2:$X1000, 12, 0)), 0, vlookup($R195, 'Freshmen Makeup'!$M$2:$X1000, 12, 0))</f>
        <v>1</v>
      </c>
      <c r="AA195" s="15">
        <f>IF(ISERROR(vlookup($R195, 'Freshmen_5%'!$M$2:$Y1000, 12, 0)), 0, vlookup($R195, 'Freshmen_5%'!$M$2:$Y1000, 12, 0))</f>
        <v>0</v>
      </c>
      <c r="AB195" s="15">
        <f>IF(ISERROR(vlookup($R195, 'Freshmen_5%'!$M$2:$Y1000, 13, 0)), 0, vlookup($R195, 'Freshmen_5%'!$M$2:$Y1000, 13, 0))</f>
        <v>0</v>
      </c>
      <c r="AC195" s="15">
        <f>IF(ISERROR(vlookup($R195, 'Freshmen_5%'!$M$2:$Z1000, 14, 0)), 0, vlookup($R195, 'Freshmen_5%'!$M$2:$Z1000, 14, 0))</f>
        <v>0</v>
      </c>
    </row>
    <row r="196">
      <c r="A196" s="2">
        <v>194.0</v>
      </c>
      <c r="B196" s="2">
        <v>185572.0</v>
      </c>
      <c r="C196" s="2" t="s">
        <v>4899</v>
      </c>
      <c r="D196" s="2" t="s">
        <v>4836</v>
      </c>
      <c r="E196" s="2">
        <v>1050.0</v>
      </c>
      <c r="F196" s="2" t="s">
        <v>5014</v>
      </c>
      <c r="G196" s="2" t="s">
        <v>5014</v>
      </c>
      <c r="H196" s="2" t="s">
        <v>4750</v>
      </c>
      <c r="I196" s="2" t="s">
        <v>4741</v>
      </c>
      <c r="J196" s="2" t="s">
        <v>4772</v>
      </c>
      <c r="K196" s="2">
        <v>2018.0</v>
      </c>
      <c r="L196" s="2" t="s">
        <v>4899</v>
      </c>
      <c r="M196" s="2" t="s">
        <v>4836</v>
      </c>
      <c r="N196" s="2" t="s">
        <v>5015</v>
      </c>
      <c r="O196" s="2" t="s">
        <v>5016</v>
      </c>
      <c r="P196" s="2">
        <v>38138.0</v>
      </c>
      <c r="Q196" s="2">
        <v>0.0</v>
      </c>
      <c r="R196" s="2" t="s">
        <v>4899</v>
      </c>
      <c r="S196" s="2" t="s">
        <v>4900</v>
      </c>
      <c r="T196" s="2" t="s">
        <v>4886</v>
      </c>
      <c r="U196" s="2" t="s">
        <v>5374</v>
      </c>
      <c r="V196" s="2">
        <v>40.280066</v>
      </c>
      <c r="W196" s="2">
        <v>-74.006447</v>
      </c>
      <c r="X196" s="2">
        <v>35620.0</v>
      </c>
      <c r="Y196" s="2" t="s">
        <v>104</v>
      </c>
      <c r="Z196" s="15">
        <f>IF(ISERROR(vlookup($R196, 'Freshmen Makeup'!$M$2:$X1000, 12, 0)), 0, vlookup($R196, 'Freshmen Makeup'!$M$2:$X1000, 12, 0))</f>
        <v>1</v>
      </c>
      <c r="AA196" s="15">
        <f>IF(ISERROR(vlookup($R196, 'Freshmen_5%'!$M$2:$Y1000, 12, 0)), 0, vlookup($R196, 'Freshmen_5%'!$M$2:$Y1000, 12, 0))</f>
        <v>0</v>
      </c>
      <c r="AB196" s="15">
        <f>IF(ISERROR(vlookup($R196, 'Freshmen_5%'!$M$2:$Y1000, 13, 0)), 0, vlookup($R196, 'Freshmen_5%'!$M$2:$Y1000, 13, 0))</f>
        <v>0</v>
      </c>
      <c r="AC196" s="15">
        <f>IF(ISERROR(vlookup($R196, 'Freshmen_5%'!$M$2:$Z1000, 14, 0)), 0, vlookup($R196, 'Freshmen_5%'!$M$2:$Z1000, 14, 0))</f>
        <v>0</v>
      </c>
    </row>
    <row r="197">
      <c r="A197" s="2">
        <v>195.0</v>
      </c>
      <c r="B197" s="2">
        <v>185590.0</v>
      </c>
      <c r="C197" s="2" t="s">
        <v>4897</v>
      </c>
      <c r="D197" s="2" t="s">
        <v>4836</v>
      </c>
      <c r="E197" s="2">
        <v>3168.0</v>
      </c>
      <c r="F197" s="2" t="s">
        <v>5014</v>
      </c>
      <c r="G197" s="2" t="s">
        <v>5014</v>
      </c>
      <c r="H197" s="2" t="s">
        <v>4734</v>
      </c>
      <c r="I197" s="2" t="s">
        <v>4741</v>
      </c>
      <c r="J197" s="2" t="s">
        <v>4736</v>
      </c>
      <c r="K197" s="2">
        <v>2018.0</v>
      </c>
      <c r="L197" s="2" t="s">
        <v>4897</v>
      </c>
      <c r="M197" s="2" t="s">
        <v>4836</v>
      </c>
      <c r="N197" s="2" t="s">
        <v>5015</v>
      </c>
      <c r="O197" s="2" t="s">
        <v>5016</v>
      </c>
      <c r="P197" s="2">
        <v>20578.0</v>
      </c>
      <c r="Q197" s="2">
        <v>7788.0</v>
      </c>
      <c r="R197" s="2" t="s">
        <v>4897</v>
      </c>
      <c r="S197" s="2" t="s">
        <v>4898</v>
      </c>
      <c r="T197" s="2" t="s">
        <v>4886</v>
      </c>
      <c r="U197" s="2" t="s">
        <v>5375</v>
      </c>
      <c r="V197" s="2">
        <v>40.860414</v>
      </c>
      <c r="W197" s="2">
        <v>-74.198141</v>
      </c>
      <c r="X197" s="2">
        <v>35620.0</v>
      </c>
      <c r="Y197" s="2" t="s">
        <v>104</v>
      </c>
      <c r="Z197" s="15">
        <f>IF(ISERROR(vlookup($R197, 'Freshmen Makeup'!$M$2:$X1000, 12, 0)), 0, vlookup($R197, 'Freshmen Makeup'!$M$2:$X1000, 12, 0))</f>
        <v>1</v>
      </c>
      <c r="AA197" s="15">
        <f>IF(ISERROR(vlookup($R197, 'Freshmen_5%'!$M$2:$Y1000, 12, 0)), 0, vlookup($R197, 'Freshmen_5%'!$M$2:$Y1000, 12, 0))</f>
        <v>0</v>
      </c>
      <c r="AB197" s="15">
        <f>IF(ISERROR(vlookup($R197, 'Freshmen_5%'!$M$2:$Y1000, 13, 0)), 0, vlookup($R197, 'Freshmen_5%'!$M$2:$Y1000, 13, 0))</f>
        <v>0</v>
      </c>
      <c r="AC197" s="15">
        <f>IF(ISERROR(vlookup($R197, 'Freshmen_5%'!$M$2:$Z1000, 14, 0)), 0, vlookup($R197, 'Freshmen_5%'!$M$2:$Z1000, 14, 0))</f>
        <v>0</v>
      </c>
    </row>
    <row r="198">
      <c r="A198" s="2">
        <v>196.0</v>
      </c>
      <c r="B198" s="2">
        <v>185828.0</v>
      </c>
      <c r="C198" s="2" t="s">
        <v>4895</v>
      </c>
      <c r="D198" s="2" t="s">
        <v>4836</v>
      </c>
      <c r="E198" s="2">
        <v>1264.0</v>
      </c>
      <c r="F198" s="2" t="s">
        <v>5014</v>
      </c>
      <c r="G198" s="2" t="s">
        <v>5014</v>
      </c>
      <c r="H198" s="2" t="s">
        <v>4744</v>
      </c>
      <c r="I198" s="2" t="s">
        <v>4735</v>
      </c>
      <c r="J198" s="2" t="s">
        <v>4772</v>
      </c>
      <c r="K198" s="2">
        <v>2018.0</v>
      </c>
      <c r="L198" s="2" t="s">
        <v>4895</v>
      </c>
      <c r="M198" s="2" t="s">
        <v>4836</v>
      </c>
      <c r="N198" s="2" t="s">
        <v>5015</v>
      </c>
      <c r="O198" s="2" t="s">
        <v>5016</v>
      </c>
      <c r="P198" s="2">
        <v>32750.0</v>
      </c>
      <c r="Q198" s="2">
        <v>15412.0</v>
      </c>
      <c r="R198" s="2" t="s">
        <v>4895</v>
      </c>
      <c r="S198" s="2" t="s">
        <v>4896</v>
      </c>
      <c r="T198" s="2" t="s">
        <v>4886</v>
      </c>
      <c r="U198" s="2">
        <v>7102.0</v>
      </c>
      <c r="V198" s="2">
        <v>40.741997</v>
      </c>
      <c r="W198" s="2">
        <v>-74.177113</v>
      </c>
      <c r="X198" s="2">
        <v>35620.0</v>
      </c>
      <c r="Y198" s="2" t="s">
        <v>104</v>
      </c>
      <c r="Z198" s="15">
        <f>IF(ISERROR(vlookup($R198, 'Freshmen Makeup'!$M$2:$X1000, 12, 0)), 0, vlookup($R198, 'Freshmen Makeup'!$M$2:$X1000, 12, 0))</f>
        <v>1</v>
      </c>
      <c r="AA198" s="15">
        <f>IF(ISERROR(vlookup($R198, 'Freshmen_5%'!$M$2:$Y1000, 12, 0)), 0, vlookup($R198, 'Freshmen_5%'!$M$2:$Y1000, 12, 0))</f>
        <v>0</v>
      </c>
      <c r="AB198" s="15">
        <f>IF(ISERROR(vlookup($R198, 'Freshmen_5%'!$M$2:$Y1000, 13, 0)), 0, vlookup($R198, 'Freshmen_5%'!$M$2:$Y1000, 13, 0))</f>
        <v>0</v>
      </c>
      <c r="AC198" s="15">
        <f>IF(ISERROR(vlookup($R198, 'Freshmen_5%'!$M$2:$Z1000, 14, 0)), 0, vlookup($R198, 'Freshmen_5%'!$M$2:$Z1000, 14, 0))</f>
        <v>0</v>
      </c>
    </row>
    <row r="199">
      <c r="A199" s="2">
        <v>197.0</v>
      </c>
      <c r="B199" s="2">
        <v>186131.0</v>
      </c>
      <c r="C199" s="2" t="s">
        <v>5376</v>
      </c>
      <c r="D199" s="2" t="s">
        <v>4836</v>
      </c>
      <c r="E199" s="2">
        <v>1339.0</v>
      </c>
      <c r="F199" s="2" t="s">
        <v>5014</v>
      </c>
      <c r="G199" s="2" t="s">
        <v>5014</v>
      </c>
      <c r="H199" s="2" t="s">
        <v>4750</v>
      </c>
      <c r="I199" s="2" t="s">
        <v>4745</v>
      </c>
      <c r="J199" s="2" t="s">
        <v>4751</v>
      </c>
      <c r="K199" s="2">
        <v>2018.0</v>
      </c>
      <c r="L199" s="2" t="s">
        <v>5376</v>
      </c>
      <c r="M199" s="2" t="s">
        <v>4836</v>
      </c>
      <c r="N199" s="2" t="s">
        <v>5015</v>
      </c>
      <c r="O199" s="2" t="s">
        <v>5016</v>
      </c>
      <c r="P199" s="2">
        <v>50340.0</v>
      </c>
      <c r="Q199" s="2">
        <v>0.0</v>
      </c>
      <c r="R199" s="2" t="s">
        <v>5376</v>
      </c>
      <c r="S199" s="2" t="s">
        <v>4613</v>
      </c>
      <c r="T199" s="2" t="s">
        <v>4886</v>
      </c>
      <c r="U199" s="2" t="s">
        <v>5377</v>
      </c>
      <c r="V199" s="2">
        <v>40.348732</v>
      </c>
      <c r="W199" s="2">
        <v>-74.659365</v>
      </c>
      <c r="X199" s="2">
        <v>45940.0</v>
      </c>
      <c r="Y199" s="2" t="s">
        <v>5378</v>
      </c>
      <c r="Z199" s="15">
        <f>IF(ISERROR(vlookup($R199, 'Freshmen Makeup'!$M$2:$X1000, 12, 0)), 0, vlookup($R199, 'Freshmen Makeup'!$M$2:$X1000, 12, 0))</f>
        <v>0</v>
      </c>
      <c r="AA199" s="15">
        <f>IF(ISERROR(vlookup($R199, 'Freshmen_5%'!$M$2:$Y1000, 12, 0)), 0, vlookup($R199, 'Freshmen_5%'!$M$2:$Y1000, 12, 0))</f>
        <v>0</v>
      </c>
      <c r="AB199" s="15">
        <f>IF(ISERROR(vlookup($R199, 'Freshmen_5%'!$M$2:$Y1000, 13, 0)), 0, vlookup($R199, 'Freshmen_5%'!$M$2:$Y1000, 13, 0))</f>
        <v>0</v>
      </c>
      <c r="AC199" s="15">
        <f>IF(ISERROR(vlookup($R199, 'Freshmen_5%'!$M$2:$Z1000, 14, 0)), 0, vlookup($R199, 'Freshmen_5%'!$M$2:$Z1000, 14, 0))</f>
        <v>0</v>
      </c>
    </row>
    <row r="200">
      <c r="A200" s="2">
        <v>198.0</v>
      </c>
      <c r="B200" s="2">
        <v>186201.0</v>
      </c>
      <c r="C200" s="2" t="s">
        <v>5379</v>
      </c>
      <c r="D200" s="2" t="s">
        <v>4836</v>
      </c>
      <c r="E200" s="2">
        <v>944.0</v>
      </c>
      <c r="F200" s="2" t="s">
        <v>5014</v>
      </c>
      <c r="G200" s="2" t="s">
        <v>5014</v>
      </c>
      <c r="H200" s="2" t="s">
        <v>4750</v>
      </c>
      <c r="I200" s="2" t="s">
        <v>4741</v>
      </c>
      <c r="J200" s="2" t="s">
        <v>4751</v>
      </c>
      <c r="K200" s="2">
        <v>2018.0</v>
      </c>
      <c r="L200" s="2" t="s">
        <v>5379</v>
      </c>
      <c r="M200" s="2" t="s">
        <v>4836</v>
      </c>
      <c r="N200" s="2" t="s">
        <v>5015</v>
      </c>
      <c r="O200" s="2" t="s">
        <v>5016</v>
      </c>
      <c r="P200" s="2">
        <v>23715.0</v>
      </c>
      <c r="Q200" s="2">
        <v>9341.0</v>
      </c>
      <c r="R200" s="2" t="s">
        <v>5379</v>
      </c>
      <c r="S200" s="2" t="s">
        <v>5380</v>
      </c>
      <c r="T200" s="2" t="s">
        <v>4886</v>
      </c>
      <c r="U200" s="2" t="s">
        <v>5381</v>
      </c>
      <c r="V200" s="2">
        <v>41.080942</v>
      </c>
      <c r="W200" s="2">
        <v>-74.174086</v>
      </c>
      <c r="X200" s="2">
        <v>35620.0</v>
      </c>
      <c r="Y200" s="2" t="s">
        <v>104</v>
      </c>
      <c r="Z200" s="15">
        <f>IF(ISERROR(vlookup($R200, 'Freshmen Makeup'!$M$2:$X1000, 12, 0)), 0, vlookup($R200, 'Freshmen Makeup'!$M$2:$X1000, 12, 0))</f>
        <v>0</v>
      </c>
      <c r="AA200" s="15">
        <f>IF(ISERROR(vlookup($R200, 'Freshmen_5%'!$M$2:$Y1000, 12, 0)), 0, vlookup($R200, 'Freshmen_5%'!$M$2:$Y1000, 12, 0))</f>
        <v>0</v>
      </c>
      <c r="AB200" s="15">
        <f>IF(ISERROR(vlookup($R200, 'Freshmen_5%'!$M$2:$Y1000, 13, 0)), 0, vlookup($R200, 'Freshmen_5%'!$M$2:$Y1000, 13, 0))</f>
        <v>0</v>
      </c>
      <c r="AC200" s="15">
        <f>IF(ISERROR(vlookup($R200, 'Freshmen_5%'!$M$2:$Z1000, 14, 0)), 0, vlookup($R200, 'Freshmen_5%'!$M$2:$Z1000, 14, 0))</f>
        <v>0</v>
      </c>
    </row>
    <row r="201">
      <c r="A201" s="2">
        <v>199.0</v>
      </c>
      <c r="B201" s="2">
        <v>186283.0</v>
      </c>
      <c r="C201" s="2" t="s">
        <v>5382</v>
      </c>
      <c r="D201" s="2" t="s">
        <v>4836</v>
      </c>
      <c r="E201" s="2">
        <v>918.0</v>
      </c>
      <c r="F201" s="2" t="s">
        <v>5014</v>
      </c>
      <c r="G201" s="2" t="s">
        <v>5014</v>
      </c>
      <c r="H201" s="2" t="s">
        <v>4723</v>
      </c>
      <c r="I201" s="2" t="s">
        <v>4724</v>
      </c>
      <c r="J201" s="2" t="s">
        <v>4751</v>
      </c>
      <c r="K201" s="2">
        <v>2018.0</v>
      </c>
      <c r="L201" s="2" t="s">
        <v>5382</v>
      </c>
      <c r="M201" s="2" t="s">
        <v>4836</v>
      </c>
      <c r="N201" s="2" t="s">
        <v>5015</v>
      </c>
      <c r="O201" s="2" t="s">
        <v>5016</v>
      </c>
      <c r="P201" s="2">
        <v>42860.0</v>
      </c>
      <c r="Q201" s="2">
        <v>0.0</v>
      </c>
      <c r="R201" s="2" t="s">
        <v>5382</v>
      </c>
      <c r="S201" s="2" t="s">
        <v>5383</v>
      </c>
      <c r="T201" s="2" t="s">
        <v>4886</v>
      </c>
      <c r="U201" s="2" t="s">
        <v>5384</v>
      </c>
      <c r="V201" s="2">
        <v>40.278796</v>
      </c>
      <c r="W201" s="2">
        <v>-74.737833</v>
      </c>
      <c r="X201" s="2">
        <v>45940.0</v>
      </c>
      <c r="Y201" s="2" t="s">
        <v>5378</v>
      </c>
      <c r="Z201" s="15">
        <f>IF(ISERROR(vlookup($R201, 'Freshmen Makeup'!$M$2:$X1000, 12, 0)), 0, vlookup($R201, 'Freshmen Makeup'!$M$2:$X1000, 12, 0))</f>
        <v>0</v>
      </c>
      <c r="AA201" s="15">
        <f>IF(ISERROR(vlookup($R201, 'Freshmen_5%'!$M$2:$Y1000, 12, 0)), 0, vlookup($R201, 'Freshmen_5%'!$M$2:$Y1000, 12, 0))</f>
        <v>0</v>
      </c>
      <c r="AB201" s="15">
        <f>IF(ISERROR(vlookup($R201, 'Freshmen_5%'!$M$2:$Y1000, 13, 0)), 0, vlookup($R201, 'Freshmen_5%'!$M$2:$Y1000, 13, 0))</f>
        <v>0</v>
      </c>
      <c r="AC201" s="15">
        <f>IF(ISERROR(vlookup($R201, 'Freshmen_5%'!$M$2:$Z1000, 14, 0)), 0, vlookup($R201, 'Freshmen_5%'!$M$2:$Z1000, 14, 0))</f>
        <v>0</v>
      </c>
    </row>
    <row r="202">
      <c r="A202" s="2">
        <v>200.0</v>
      </c>
      <c r="B202" s="2">
        <v>186380.0</v>
      </c>
      <c r="C202" s="2" t="s">
        <v>4891</v>
      </c>
      <c r="D202" s="2" t="s">
        <v>4836</v>
      </c>
      <c r="E202" s="2">
        <v>7028.0</v>
      </c>
      <c r="F202" s="2" t="s">
        <v>5014</v>
      </c>
      <c r="G202" s="2" t="s">
        <v>5014</v>
      </c>
      <c r="H202" s="2" t="s">
        <v>4734</v>
      </c>
      <c r="I202" s="2" t="s">
        <v>4735</v>
      </c>
      <c r="J202" s="2" t="s">
        <v>4736</v>
      </c>
      <c r="K202" s="2">
        <v>2018.0</v>
      </c>
      <c r="L202" s="2" t="s">
        <v>4891</v>
      </c>
      <c r="M202" s="2" t="s">
        <v>4836</v>
      </c>
      <c r="N202" s="2" t="s">
        <v>5015</v>
      </c>
      <c r="O202" s="2" t="s">
        <v>5016</v>
      </c>
      <c r="P202" s="2">
        <v>31282.0</v>
      </c>
      <c r="Q202" s="2">
        <v>16308.0</v>
      </c>
      <c r="R202" s="2" t="s">
        <v>4891</v>
      </c>
      <c r="S202" s="2" t="s">
        <v>4892</v>
      </c>
      <c r="T202" s="2" t="s">
        <v>4886</v>
      </c>
      <c r="U202" s="2" t="s">
        <v>5385</v>
      </c>
      <c r="V202" s="2">
        <v>40.498769</v>
      </c>
      <c r="W202" s="2">
        <v>-74.446251</v>
      </c>
      <c r="X202" s="2">
        <v>35620.0</v>
      </c>
      <c r="Y202" s="2" t="s">
        <v>104</v>
      </c>
      <c r="Z202" s="15">
        <f>IF(ISERROR(vlookup($R202, 'Freshmen Makeup'!$M$2:$X1000, 12, 0)), 0, vlookup($R202, 'Freshmen Makeup'!$M$2:$X1000, 12, 0))</f>
        <v>1</v>
      </c>
      <c r="AA202" s="15">
        <f>IF(ISERROR(vlookup($R202, 'Freshmen_5%'!$M$2:$Y1000, 12, 0)), 0, vlookup($R202, 'Freshmen_5%'!$M$2:$Y1000, 12, 0))</f>
        <v>0</v>
      </c>
      <c r="AB202" s="15">
        <f>IF(ISERROR(vlookup($R202, 'Freshmen_5%'!$M$2:$Y1000, 13, 0)), 0, vlookup($R202, 'Freshmen_5%'!$M$2:$Y1000, 13, 0))</f>
        <v>0</v>
      </c>
      <c r="AC202" s="15">
        <f>IF(ISERROR(vlookup($R202, 'Freshmen_5%'!$M$2:$Z1000, 14, 0)), 0, vlookup($R202, 'Freshmen_5%'!$M$2:$Z1000, 14, 0))</f>
        <v>0</v>
      </c>
    </row>
    <row r="203">
      <c r="A203" s="2">
        <v>201.0</v>
      </c>
      <c r="B203" s="2">
        <v>186399.0</v>
      </c>
      <c r="C203" s="2" t="s">
        <v>5386</v>
      </c>
      <c r="D203" s="2" t="s">
        <v>4836</v>
      </c>
      <c r="E203" s="2">
        <v>1318.0</v>
      </c>
      <c r="F203" s="2" t="s">
        <v>5014</v>
      </c>
      <c r="G203" s="2" t="s">
        <v>5014</v>
      </c>
      <c r="H203" s="2" t="s">
        <v>4744</v>
      </c>
      <c r="I203" s="2" t="s">
        <v>4741</v>
      </c>
      <c r="J203" s="2" t="s">
        <v>4736</v>
      </c>
      <c r="K203" s="2">
        <v>2018.0</v>
      </c>
      <c r="L203" s="2" t="s">
        <v>5386</v>
      </c>
      <c r="M203" s="2" t="s">
        <v>4836</v>
      </c>
      <c r="N203" s="2" t="s">
        <v>5015</v>
      </c>
      <c r="O203" s="2" t="s">
        <v>5016</v>
      </c>
      <c r="P203" s="2">
        <v>30717.0</v>
      </c>
      <c r="Q203" s="2">
        <v>16308.0</v>
      </c>
      <c r="R203" s="2" t="s">
        <v>5386</v>
      </c>
      <c r="S203" s="2" t="s">
        <v>4896</v>
      </c>
      <c r="T203" s="2" t="s">
        <v>4886</v>
      </c>
      <c r="U203" s="2">
        <v>7102.0</v>
      </c>
      <c r="V203" s="2">
        <v>40.739122</v>
      </c>
      <c r="W203" s="2">
        <v>-74.175809</v>
      </c>
      <c r="X203" s="2">
        <v>35620.0</v>
      </c>
      <c r="Y203" s="2" t="s">
        <v>104</v>
      </c>
      <c r="Z203" s="15">
        <f>IF(ISERROR(vlookup($R203, 'Freshmen Makeup'!$M$2:$X1000, 12, 0)), 0, vlookup($R203, 'Freshmen Makeup'!$M$2:$X1000, 12, 0))</f>
        <v>0</v>
      </c>
      <c r="AA203" s="15">
        <f>IF(ISERROR(vlookup($R203, 'Freshmen_5%'!$M$2:$Y1000, 12, 0)), 0, vlookup($R203, 'Freshmen_5%'!$M$2:$Y1000, 12, 0))</f>
        <v>0</v>
      </c>
      <c r="AB203" s="15">
        <f>IF(ISERROR(vlookup($R203, 'Freshmen_5%'!$M$2:$Y1000, 13, 0)), 0, vlookup($R203, 'Freshmen_5%'!$M$2:$Y1000, 13, 0))</f>
        <v>0</v>
      </c>
      <c r="AC203" s="15">
        <f>IF(ISERROR(vlookup($R203, 'Freshmen_5%'!$M$2:$Z1000, 14, 0)), 0, vlookup($R203, 'Freshmen_5%'!$M$2:$Z1000, 14, 0))</f>
        <v>0</v>
      </c>
    </row>
    <row r="204">
      <c r="A204" s="2">
        <v>202.0</v>
      </c>
      <c r="B204" s="2">
        <v>186432.0</v>
      </c>
      <c r="C204" s="2" t="s">
        <v>4889</v>
      </c>
      <c r="D204" s="2" t="s">
        <v>4836</v>
      </c>
      <c r="E204" s="2">
        <v>563.0</v>
      </c>
      <c r="F204" s="2" t="s">
        <v>5014</v>
      </c>
      <c r="G204" s="2" t="s">
        <v>5014</v>
      </c>
      <c r="H204" s="2" t="s">
        <v>4723</v>
      </c>
      <c r="I204" s="2" t="s">
        <v>4789</v>
      </c>
      <c r="J204" s="2" t="s">
        <v>4766</v>
      </c>
      <c r="K204" s="2">
        <v>2018.0</v>
      </c>
      <c r="L204" s="2" t="s">
        <v>4889</v>
      </c>
      <c r="M204" s="2" t="s">
        <v>4836</v>
      </c>
      <c r="N204" s="2" t="s">
        <v>5015</v>
      </c>
      <c r="O204" s="2" t="s">
        <v>5016</v>
      </c>
      <c r="P204" s="2">
        <v>37486.0</v>
      </c>
      <c r="Q204" s="2">
        <v>0.0</v>
      </c>
      <c r="R204" s="2" t="s">
        <v>4889</v>
      </c>
      <c r="S204" s="2" t="s">
        <v>4890</v>
      </c>
      <c r="T204" s="2" t="s">
        <v>4886</v>
      </c>
      <c r="U204" s="2" t="s">
        <v>5387</v>
      </c>
      <c r="V204" s="2">
        <v>40.727105</v>
      </c>
      <c r="W204" s="2">
        <v>-74.071541</v>
      </c>
      <c r="X204" s="2">
        <v>35620.0</v>
      </c>
      <c r="Y204" s="2" t="s">
        <v>104</v>
      </c>
      <c r="Z204" s="15">
        <f>IF(ISERROR(vlookup($R204, 'Freshmen Makeup'!$M$2:$X1000, 12, 0)), 0, vlookup($R204, 'Freshmen Makeup'!$M$2:$X1000, 12, 0))</f>
        <v>1</v>
      </c>
      <c r="AA204" s="15">
        <f>IF(ISERROR(vlookup($R204, 'Freshmen_5%'!$M$2:$Y1000, 12, 0)), 0, vlookup($R204, 'Freshmen_5%'!$M$2:$Y1000, 12, 0))</f>
        <v>0</v>
      </c>
      <c r="AB204" s="15">
        <f>IF(ISERROR(vlookup($R204, 'Freshmen_5%'!$M$2:$Y1000, 13, 0)), 0, vlookup($R204, 'Freshmen_5%'!$M$2:$Y1000, 13, 0))</f>
        <v>0</v>
      </c>
      <c r="AC204" s="15">
        <f>IF(ISERROR(vlookup($R204, 'Freshmen_5%'!$M$2:$Z1000, 14, 0)), 0, vlookup($R204, 'Freshmen_5%'!$M$2:$Z1000, 14, 0))</f>
        <v>0</v>
      </c>
    </row>
    <row r="205">
      <c r="A205" s="2">
        <v>203.0</v>
      </c>
      <c r="B205" s="2">
        <v>186584.0</v>
      </c>
      <c r="C205" s="2" t="s">
        <v>4887</v>
      </c>
      <c r="D205" s="2" t="s">
        <v>4836</v>
      </c>
      <c r="E205" s="2">
        <v>1524.0</v>
      </c>
      <c r="F205" s="2" t="s">
        <v>5014</v>
      </c>
      <c r="G205" s="2" t="s">
        <v>5014</v>
      </c>
      <c r="H205" s="2" t="s">
        <v>4744</v>
      </c>
      <c r="I205" s="2" t="s">
        <v>4745</v>
      </c>
      <c r="J205" s="2" t="s">
        <v>4772</v>
      </c>
      <c r="K205" s="2">
        <v>2018.0</v>
      </c>
      <c r="L205" s="2" t="s">
        <v>4887</v>
      </c>
      <c r="M205" s="2" t="s">
        <v>4836</v>
      </c>
      <c r="N205" s="2" t="s">
        <v>5015</v>
      </c>
      <c r="O205" s="2" t="s">
        <v>5016</v>
      </c>
      <c r="P205" s="2">
        <v>42170.0</v>
      </c>
      <c r="Q205" s="2">
        <v>0.0</v>
      </c>
      <c r="R205" s="2" t="s">
        <v>4887</v>
      </c>
      <c r="S205" s="2" t="s">
        <v>4888</v>
      </c>
      <c r="T205" s="2" t="s">
        <v>4886</v>
      </c>
      <c r="U205" s="2" t="s">
        <v>5388</v>
      </c>
      <c r="V205" s="2">
        <v>40.742336</v>
      </c>
      <c r="W205" s="2">
        <v>-74.246027</v>
      </c>
      <c r="X205" s="2">
        <v>35620.0</v>
      </c>
      <c r="Y205" s="2" t="s">
        <v>104</v>
      </c>
      <c r="Z205" s="15">
        <f>IF(ISERROR(vlookup($R205, 'Freshmen Makeup'!$M$2:$X1000, 12, 0)), 0, vlookup($R205, 'Freshmen Makeup'!$M$2:$X1000, 12, 0))</f>
        <v>1</v>
      </c>
      <c r="AA205" s="15">
        <f>IF(ISERROR(vlookup($R205, 'Freshmen_5%'!$M$2:$Y1000, 12, 0)), 0, vlookup($R205, 'Freshmen_5%'!$M$2:$Y1000, 12, 0))</f>
        <v>0</v>
      </c>
      <c r="AB205" s="15">
        <f>IF(ISERROR(vlookup($R205, 'Freshmen_5%'!$M$2:$Y1000, 13, 0)), 0, vlookup($R205, 'Freshmen_5%'!$M$2:$Y1000, 13, 0))</f>
        <v>0</v>
      </c>
      <c r="AC205" s="15">
        <f>IF(ISERROR(vlookup($R205, 'Freshmen_5%'!$M$2:$Z1000, 14, 0)), 0, vlookup($R205, 'Freshmen_5%'!$M$2:$Z1000, 14, 0))</f>
        <v>0</v>
      </c>
    </row>
    <row r="206">
      <c r="A206" s="2">
        <v>204.0</v>
      </c>
      <c r="B206" s="2">
        <v>186867.0</v>
      </c>
      <c r="C206" s="2" t="s">
        <v>4884</v>
      </c>
      <c r="D206" s="2" t="s">
        <v>4836</v>
      </c>
      <c r="E206" s="2">
        <v>1009.0</v>
      </c>
      <c r="F206" s="2" t="s">
        <v>5014</v>
      </c>
      <c r="G206" s="2" t="s">
        <v>5014</v>
      </c>
      <c r="H206" s="2" t="s">
        <v>4750</v>
      </c>
      <c r="I206" s="2" t="s">
        <v>4745</v>
      </c>
      <c r="J206" s="2" t="s">
        <v>4751</v>
      </c>
      <c r="K206" s="2">
        <v>2018.0</v>
      </c>
      <c r="L206" s="2" t="s">
        <v>4884</v>
      </c>
      <c r="M206" s="2" t="s">
        <v>4836</v>
      </c>
      <c r="N206" s="2" t="s">
        <v>5015</v>
      </c>
      <c r="O206" s="2" t="s">
        <v>5016</v>
      </c>
      <c r="P206" s="2">
        <v>52202.0</v>
      </c>
      <c r="Q206" s="2">
        <v>0.0</v>
      </c>
      <c r="R206" s="2" t="s">
        <v>4884</v>
      </c>
      <c r="S206" s="2" t="s">
        <v>4885</v>
      </c>
      <c r="T206" s="2" t="s">
        <v>4886</v>
      </c>
      <c r="U206" s="2" t="s">
        <v>5389</v>
      </c>
      <c r="V206" s="2">
        <v>40.744776</v>
      </c>
      <c r="W206" s="2">
        <v>-74.025334</v>
      </c>
      <c r="X206" s="2">
        <v>35620.0</v>
      </c>
      <c r="Y206" s="2" t="s">
        <v>104</v>
      </c>
      <c r="Z206" s="15">
        <f>IF(ISERROR(vlookup($R206, 'Freshmen Makeup'!$M$2:$X1000, 12, 0)), 0, vlookup($R206, 'Freshmen Makeup'!$M$2:$X1000, 12, 0))</f>
        <v>1</v>
      </c>
      <c r="AA206" s="15">
        <f>IF(ISERROR(vlookup($R206, 'Freshmen_5%'!$M$2:$Y1000, 12, 0)), 0, vlookup($R206, 'Freshmen_5%'!$M$2:$Y1000, 12, 0))</f>
        <v>0</v>
      </c>
      <c r="AB206" s="15">
        <f>IF(ISERROR(vlookup($R206, 'Freshmen_5%'!$M$2:$Y1000, 13, 0)), 0, vlookup($R206, 'Freshmen_5%'!$M$2:$Y1000, 13, 0))</f>
        <v>0</v>
      </c>
      <c r="AC206" s="15">
        <f>IF(ISERROR(vlookup($R206, 'Freshmen_5%'!$M$2:$Z1000, 14, 0)), 0, vlookup($R206, 'Freshmen_5%'!$M$2:$Z1000, 14, 0))</f>
        <v>0</v>
      </c>
    </row>
    <row r="207">
      <c r="A207" s="2">
        <v>205.0</v>
      </c>
      <c r="B207" s="2">
        <v>186876.0</v>
      </c>
      <c r="C207" s="2" t="s">
        <v>5390</v>
      </c>
      <c r="D207" s="2" t="s">
        <v>4836</v>
      </c>
      <c r="E207" s="2">
        <v>1594.0</v>
      </c>
      <c r="F207" s="2" t="s">
        <v>5014</v>
      </c>
      <c r="G207" s="2" t="s">
        <v>5014</v>
      </c>
      <c r="H207" s="2" t="s">
        <v>4750</v>
      </c>
      <c r="I207" s="2" t="s">
        <v>4741</v>
      </c>
      <c r="J207" s="2" t="s">
        <v>4772</v>
      </c>
      <c r="K207" s="2">
        <v>2018.0</v>
      </c>
      <c r="L207" s="2" t="s">
        <v>5390</v>
      </c>
      <c r="M207" s="2" t="s">
        <v>4836</v>
      </c>
      <c r="N207" s="2" t="s">
        <v>5015</v>
      </c>
      <c r="O207" s="2" t="s">
        <v>5016</v>
      </c>
      <c r="P207" s="2">
        <v>20866.0</v>
      </c>
      <c r="Q207" s="2">
        <v>7127.0</v>
      </c>
      <c r="R207" s="2" t="s">
        <v>5390</v>
      </c>
      <c r="S207" s="2" t="s">
        <v>5391</v>
      </c>
      <c r="T207" s="2" t="s">
        <v>4886</v>
      </c>
      <c r="U207" s="2" t="s">
        <v>5392</v>
      </c>
      <c r="V207" s="2">
        <v>39.492036</v>
      </c>
      <c r="W207" s="2">
        <v>-74.531087</v>
      </c>
      <c r="X207" s="2">
        <v>12100.0</v>
      </c>
      <c r="Y207" s="2" t="s">
        <v>5393</v>
      </c>
      <c r="Z207" s="15">
        <f>IF(ISERROR(vlookup($R207, 'Freshmen Makeup'!$M$2:$X1000, 12, 0)), 0, vlookup($R207, 'Freshmen Makeup'!$M$2:$X1000, 12, 0))</f>
        <v>0</v>
      </c>
      <c r="AA207" s="15">
        <f>IF(ISERROR(vlookup($R207, 'Freshmen_5%'!$M$2:$Y1000, 12, 0)), 0, vlookup($R207, 'Freshmen_5%'!$M$2:$Y1000, 12, 0))</f>
        <v>0</v>
      </c>
      <c r="AB207" s="15">
        <f>IF(ISERROR(vlookup($R207, 'Freshmen_5%'!$M$2:$Y1000, 13, 0)), 0, vlookup($R207, 'Freshmen_5%'!$M$2:$Y1000, 13, 0))</f>
        <v>0</v>
      </c>
      <c r="AC207" s="15">
        <f>IF(ISERROR(vlookup($R207, 'Freshmen_5%'!$M$2:$Z1000, 14, 0)), 0, vlookup($R207, 'Freshmen_5%'!$M$2:$Z1000, 14, 0))</f>
        <v>0</v>
      </c>
    </row>
    <row r="208">
      <c r="A208" s="2">
        <v>206.0</v>
      </c>
      <c r="B208" s="2">
        <v>187134.0</v>
      </c>
      <c r="C208" s="2" t="s">
        <v>5394</v>
      </c>
      <c r="D208" s="2" t="s">
        <v>4836</v>
      </c>
      <c r="E208" s="2">
        <v>1550.0</v>
      </c>
      <c r="F208" s="2" t="s">
        <v>5014</v>
      </c>
      <c r="G208" s="2" t="s">
        <v>5014</v>
      </c>
      <c r="H208" s="2" t="s">
        <v>4750</v>
      </c>
      <c r="I208" s="2" t="s">
        <v>4745</v>
      </c>
      <c r="J208" s="2" t="s">
        <v>4751</v>
      </c>
      <c r="K208" s="2">
        <v>2018.0</v>
      </c>
      <c r="L208" s="2" t="s">
        <v>5394</v>
      </c>
      <c r="M208" s="2" t="s">
        <v>4836</v>
      </c>
      <c r="N208" s="2" t="s">
        <v>5015</v>
      </c>
      <c r="O208" s="2" t="s">
        <v>5016</v>
      </c>
      <c r="P208" s="2">
        <v>28266.0</v>
      </c>
      <c r="Q208" s="2">
        <v>11715.0</v>
      </c>
      <c r="R208" s="2" t="s">
        <v>5394</v>
      </c>
      <c r="S208" s="2" t="s">
        <v>5395</v>
      </c>
      <c r="T208" s="2" t="s">
        <v>4886</v>
      </c>
      <c r="U208" s="2" t="s">
        <v>5396</v>
      </c>
      <c r="V208" s="2">
        <v>40.268651</v>
      </c>
      <c r="W208" s="2">
        <v>-74.778791</v>
      </c>
      <c r="X208" s="2">
        <v>45940.0</v>
      </c>
      <c r="Y208" s="2" t="s">
        <v>5378</v>
      </c>
      <c r="Z208" s="15">
        <f>IF(ISERROR(vlookup($R208, 'Freshmen Makeup'!$M$2:$X1000, 12, 0)), 0, vlookup($R208, 'Freshmen Makeup'!$M$2:$X1000, 12, 0))</f>
        <v>0</v>
      </c>
      <c r="AA208" s="15">
        <f>IF(ISERROR(vlookup($R208, 'Freshmen_5%'!$M$2:$Y1000, 12, 0)), 0, vlookup($R208, 'Freshmen_5%'!$M$2:$Y1000, 12, 0))</f>
        <v>0</v>
      </c>
      <c r="AB208" s="15">
        <f>IF(ISERROR(vlookup($R208, 'Freshmen_5%'!$M$2:$Y1000, 13, 0)), 0, vlookup($R208, 'Freshmen_5%'!$M$2:$Y1000, 13, 0))</f>
        <v>0</v>
      </c>
      <c r="AC208" s="15">
        <f>IF(ISERROR(vlookup($R208, 'Freshmen_5%'!$M$2:$Z1000, 14, 0)), 0, vlookup($R208, 'Freshmen_5%'!$M$2:$Z1000, 14, 0))</f>
        <v>0</v>
      </c>
    </row>
    <row r="209">
      <c r="A209" s="2">
        <v>207.0</v>
      </c>
      <c r="B209" s="2">
        <v>187444.0</v>
      </c>
      <c r="C209" s="2" t="s">
        <v>5397</v>
      </c>
      <c r="D209" s="2" t="s">
        <v>4836</v>
      </c>
      <c r="E209" s="2">
        <v>1698.0</v>
      </c>
      <c r="F209" s="2" t="s">
        <v>5014</v>
      </c>
      <c r="G209" s="2" t="s">
        <v>5014</v>
      </c>
      <c r="H209" s="2" t="s">
        <v>4744</v>
      </c>
      <c r="I209" s="2" t="s">
        <v>4731</v>
      </c>
      <c r="J209" s="2" t="s">
        <v>4772</v>
      </c>
      <c r="K209" s="2">
        <v>2018.0</v>
      </c>
      <c r="L209" s="2" t="s">
        <v>5397</v>
      </c>
      <c r="M209" s="2" t="s">
        <v>4836</v>
      </c>
      <c r="N209" s="2" t="s">
        <v>5015</v>
      </c>
      <c r="O209" s="2" t="s">
        <v>5016</v>
      </c>
      <c r="P209" s="2">
        <v>21260.0</v>
      </c>
      <c r="Q209" s="2">
        <v>8200.0</v>
      </c>
      <c r="R209" s="2" t="s">
        <v>5397</v>
      </c>
      <c r="S209" s="2" t="s">
        <v>5398</v>
      </c>
      <c r="T209" s="2" t="s">
        <v>4886</v>
      </c>
      <c r="U209" s="2">
        <v>7470.0</v>
      </c>
      <c r="V209" s="2">
        <v>40.945255</v>
      </c>
      <c r="W209" s="2">
        <v>-74.200248</v>
      </c>
      <c r="X209" s="2">
        <v>35620.0</v>
      </c>
      <c r="Y209" s="2" t="s">
        <v>104</v>
      </c>
      <c r="Z209" s="15">
        <f>IF(ISERROR(vlookup($R209, 'Freshmen Makeup'!$M$2:$X1000, 12, 0)), 0, vlookup($R209, 'Freshmen Makeup'!$M$2:$X1000, 12, 0))</f>
        <v>0</v>
      </c>
      <c r="AA209" s="15">
        <f>IF(ISERROR(vlookup($R209, 'Freshmen_5%'!$M$2:$Y1000, 12, 0)), 0, vlookup($R209, 'Freshmen_5%'!$M$2:$Y1000, 12, 0))</f>
        <v>0</v>
      </c>
      <c r="AB209" s="15">
        <f>IF(ISERROR(vlookup($R209, 'Freshmen_5%'!$M$2:$Y1000, 13, 0)), 0, vlookup($R209, 'Freshmen_5%'!$M$2:$Y1000, 13, 0))</f>
        <v>0</v>
      </c>
      <c r="AC209" s="15">
        <f>IF(ISERROR(vlookup($R209, 'Freshmen_5%'!$M$2:$Z1000, 14, 0)), 0, vlookup($R209, 'Freshmen_5%'!$M$2:$Z1000, 14, 0))</f>
        <v>0</v>
      </c>
    </row>
    <row r="210">
      <c r="A210" s="2">
        <v>208.0</v>
      </c>
      <c r="B210" s="2">
        <v>188429.0</v>
      </c>
      <c r="C210" s="2" t="s">
        <v>5399</v>
      </c>
      <c r="D210" s="2" t="s">
        <v>4512</v>
      </c>
      <c r="E210" s="2">
        <v>1237.0</v>
      </c>
      <c r="F210" s="2" t="s">
        <v>5014</v>
      </c>
      <c r="G210" s="2" t="s">
        <v>5014</v>
      </c>
      <c r="H210" s="2" t="s">
        <v>4750</v>
      </c>
      <c r="I210" s="2" t="s">
        <v>4735</v>
      </c>
      <c r="J210" s="2" t="s">
        <v>4772</v>
      </c>
      <c r="K210" s="2">
        <v>2018.0</v>
      </c>
      <c r="L210" s="2" t="s">
        <v>5399</v>
      </c>
      <c r="M210" s="2" t="s">
        <v>4512</v>
      </c>
      <c r="N210" s="2" t="s">
        <v>5015</v>
      </c>
      <c r="O210" s="2" t="s">
        <v>5016</v>
      </c>
      <c r="P210" s="2">
        <v>38740.0</v>
      </c>
      <c r="Q210" s="2">
        <v>0.0</v>
      </c>
      <c r="R210" s="2" t="s">
        <v>5399</v>
      </c>
      <c r="S210" s="2" t="s">
        <v>5400</v>
      </c>
      <c r="T210" s="2" t="s">
        <v>4910</v>
      </c>
      <c r="U210" s="2" t="s">
        <v>5401</v>
      </c>
      <c r="V210" s="2">
        <v>40.721439</v>
      </c>
      <c r="W210" s="2">
        <v>-73.653321</v>
      </c>
      <c r="X210" s="2">
        <v>35620.0</v>
      </c>
      <c r="Y210" s="2" t="s">
        <v>104</v>
      </c>
      <c r="Z210" s="15">
        <f>IF(ISERROR(vlookup($R210, 'Freshmen Makeup'!$M$2:$X1000, 12, 0)), 0, vlookup($R210, 'Freshmen Makeup'!$M$2:$X1000, 12, 0))</f>
        <v>0</v>
      </c>
      <c r="AA210" s="15">
        <f>IF(ISERROR(vlookup($R210, 'Freshmen_5%'!$M$2:$Y1000, 12, 0)), 0, vlookup($R210, 'Freshmen_5%'!$M$2:$Y1000, 12, 0))</f>
        <v>0</v>
      </c>
      <c r="AB210" s="15">
        <f>IF(ISERROR(vlookup($R210, 'Freshmen_5%'!$M$2:$Y1000, 13, 0)), 0, vlookup($R210, 'Freshmen_5%'!$M$2:$Y1000, 13, 0))</f>
        <v>0</v>
      </c>
      <c r="AC210" s="15">
        <f>IF(ISERROR(vlookup($R210, 'Freshmen_5%'!$M$2:$Z1000, 14, 0)), 0, vlookup($R210, 'Freshmen_5%'!$M$2:$Z1000, 14, 0))</f>
        <v>0</v>
      </c>
    </row>
    <row r="211">
      <c r="A211" s="2">
        <v>209.0</v>
      </c>
      <c r="B211" s="2">
        <v>188526.0</v>
      </c>
      <c r="C211" s="2" t="s">
        <v>5402</v>
      </c>
      <c r="D211" s="2" t="s">
        <v>4512</v>
      </c>
      <c r="E211" s="2">
        <v>191.0</v>
      </c>
      <c r="F211" s="2" t="s">
        <v>5014</v>
      </c>
      <c r="G211" s="2" t="s">
        <v>5014</v>
      </c>
      <c r="H211" s="2" t="s">
        <v>4723</v>
      </c>
      <c r="I211" s="2" t="s">
        <v>4735</v>
      </c>
      <c r="J211" s="2" t="s">
        <v>4725</v>
      </c>
      <c r="K211" s="2">
        <v>2018.0</v>
      </c>
      <c r="L211" s="2" t="s">
        <v>5402</v>
      </c>
      <c r="M211" s="2" t="s">
        <v>4512</v>
      </c>
      <c r="N211" s="2" t="s">
        <v>5015</v>
      </c>
      <c r="O211" s="2" t="s">
        <v>5016</v>
      </c>
      <c r="P211" s="2">
        <v>35105.0</v>
      </c>
      <c r="Q211" s="2">
        <v>0.0</v>
      </c>
      <c r="R211" s="2" t="s">
        <v>5402</v>
      </c>
      <c r="S211" s="2" t="s">
        <v>4645</v>
      </c>
      <c r="T211" s="2" t="s">
        <v>4910</v>
      </c>
      <c r="U211" s="2" t="s">
        <v>5403</v>
      </c>
      <c r="V211" s="2">
        <v>42.650371</v>
      </c>
      <c r="W211" s="2">
        <v>-73.779063</v>
      </c>
      <c r="X211" s="2">
        <v>10580.0</v>
      </c>
      <c r="Y211" s="2" t="s">
        <v>5404</v>
      </c>
      <c r="Z211" s="15">
        <f>IF(ISERROR(vlookup($R211, 'Freshmen Makeup'!$M$2:$X1000, 12, 0)), 0, vlookup($R211, 'Freshmen Makeup'!$M$2:$X1000, 12, 0))</f>
        <v>0</v>
      </c>
      <c r="AA211" s="15">
        <f>IF(ISERROR(vlookup($R211, 'Freshmen_5%'!$M$2:$Y1000, 12, 0)), 0, vlookup($R211, 'Freshmen_5%'!$M$2:$Y1000, 12, 0))</f>
        <v>0</v>
      </c>
      <c r="AB211" s="15">
        <f>IF(ISERROR(vlookup($R211, 'Freshmen_5%'!$M$2:$Y1000, 13, 0)), 0, vlookup($R211, 'Freshmen_5%'!$M$2:$Y1000, 13, 0))</f>
        <v>0</v>
      </c>
      <c r="AC211" s="15">
        <f>IF(ISERROR(vlookup($R211, 'Freshmen_5%'!$M$2:$Z1000, 14, 0)), 0, vlookup($R211, 'Freshmen_5%'!$M$2:$Z1000, 14, 0))</f>
        <v>0</v>
      </c>
    </row>
    <row r="212">
      <c r="A212" s="2">
        <v>210.0</v>
      </c>
      <c r="B212" s="2">
        <v>188641.0</v>
      </c>
      <c r="C212" s="2" t="s">
        <v>5405</v>
      </c>
      <c r="D212" s="2" t="s">
        <v>4512</v>
      </c>
      <c r="E212" s="2">
        <v>437.0</v>
      </c>
      <c r="F212" s="2" t="s">
        <v>5014</v>
      </c>
      <c r="G212" s="2" t="s">
        <v>5014</v>
      </c>
      <c r="H212" s="2" t="s">
        <v>4723</v>
      </c>
      <c r="I212" s="2" t="s">
        <v>4724</v>
      </c>
      <c r="J212" s="2" t="s">
        <v>4725</v>
      </c>
      <c r="K212" s="2">
        <v>2018.0</v>
      </c>
      <c r="L212" s="2" t="s">
        <v>5405</v>
      </c>
      <c r="M212" s="2" t="s">
        <v>4512</v>
      </c>
      <c r="N212" s="2" t="s">
        <v>5015</v>
      </c>
      <c r="O212" s="2" t="s">
        <v>5016</v>
      </c>
      <c r="P212" s="2">
        <v>29188.0</v>
      </c>
      <c r="Q212" s="2">
        <v>0.0</v>
      </c>
      <c r="R212" s="2" t="s">
        <v>5405</v>
      </c>
      <c r="S212" s="2" t="s">
        <v>5406</v>
      </c>
      <c r="T212" s="2" t="s">
        <v>4910</v>
      </c>
      <c r="U212" s="2" t="s">
        <v>5407</v>
      </c>
      <c r="V212" s="2">
        <v>42.254476</v>
      </c>
      <c r="W212" s="2">
        <v>-77.788106</v>
      </c>
      <c r="X212" s="2" t="s">
        <v>5103</v>
      </c>
      <c r="Y212" s="2" t="s">
        <v>5103</v>
      </c>
      <c r="Z212" s="15">
        <f>IF(ISERROR(vlookup($R212, 'Freshmen Makeup'!$M$2:$X1000, 12, 0)), 0, vlookup($R212, 'Freshmen Makeup'!$M$2:$X1000, 12, 0))</f>
        <v>0</v>
      </c>
      <c r="AA212" s="15">
        <f>IF(ISERROR(vlookup($R212, 'Freshmen_5%'!$M$2:$Y1000, 12, 0)), 0, vlookup($R212, 'Freshmen_5%'!$M$2:$Y1000, 12, 0))</f>
        <v>0</v>
      </c>
      <c r="AB212" s="15">
        <f>IF(ISERROR(vlookup($R212, 'Freshmen_5%'!$M$2:$Y1000, 13, 0)), 0, vlookup($R212, 'Freshmen_5%'!$M$2:$Y1000, 13, 0))</f>
        <v>0</v>
      </c>
      <c r="AC212" s="15">
        <f>IF(ISERROR(vlookup($R212, 'Freshmen_5%'!$M$2:$Z1000, 14, 0)), 0, vlookup($R212, 'Freshmen_5%'!$M$2:$Z1000, 14, 0))</f>
        <v>0</v>
      </c>
    </row>
    <row r="213">
      <c r="A213" s="2">
        <v>211.0</v>
      </c>
      <c r="B213" s="2">
        <v>188854.0</v>
      </c>
      <c r="C213" s="2" t="s">
        <v>4944</v>
      </c>
      <c r="D213" s="2" t="s">
        <v>4512</v>
      </c>
      <c r="E213" s="2">
        <v>545.0</v>
      </c>
      <c r="F213" s="2" t="s">
        <v>5014</v>
      </c>
      <c r="G213" s="2" t="s">
        <v>5014</v>
      </c>
      <c r="H213" s="2" t="s">
        <v>4723</v>
      </c>
      <c r="I213" s="2" t="s">
        <v>4745</v>
      </c>
      <c r="J213" s="2" t="s">
        <v>4725</v>
      </c>
      <c r="K213" s="2">
        <v>2018.0</v>
      </c>
      <c r="L213" s="2" t="s">
        <v>4944</v>
      </c>
      <c r="M213" s="2" t="s">
        <v>4512</v>
      </c>
      <c r="N213" s="2" t="s">
        <v>5015</v>
      </c>
      <c r="O213" s="2" t="s">
        <v>5016</v>
      </c>
      <c r="P213" s="2">
        <v>38900.0</v>
      </c>
      <c r="Q213" s="2">
        <v>0.0</v>
      </c>
      <c r="R213" s="2" t="s">
        <v>4944</v>
      </c>
      <c r="S213" s="2" t="s">
        <v>4512</v>
      </c>
      <c r="T213" s="2" t="s">
        <v>4910</v>
      </c>
      <c r="U213" s="2">
        <v>10023.0</v>
      </c>
      <c r="V213" s="2">
        <v>40.772275</v>
      </c>
      <c r="W213" s="2">
        <v>-73.987549</v>
      </c>
      <c r="X213" s="2">
        <v>35620.0</v>
      </c>
      <c r="Y213" s="2" t="s">
        <v>104</v>
      </c>
      <c r="Z213" s="15">
        <f>IF(ISERROR(vlookup($R213, 'Freshmen Makeup'!$M$2:$X1000, 12, 0)), 0, vlookup($R213, 'Freshmen Makeup'!$M$2:$X1000, 12, 0))</f>
        <v>1</v>
      </c>
      <c r="AA213" s="15">
        <f>IF(ISERROR(vlookup($R213, 'Freshmen_5%'!$M$2:$Y1000, 12, 0)), 0, vlookup($R213, 'Freshmen_5%'!$M$2:$Y1000, 12, 0))</f>
        <v>0</v>
      </c>
      <c r="AB213" s="15">
        <f>IF(ISERROR(vlookup($R213, 'Freshmen_5%'!$M$2:$Y1000, 13, 0)), 0, vlookup($R213, 'Freshmen_5%'!$M$2:$Y1000, 13, 0))</f>
        <v>0</v>
      </c>
      <c r="AC213" s="15">
        <f>IF(ISERROR(vlookup($R213, 'Freshmen_5%'!$M$2:$Z1000, 14, 0)), 0, vlookup($R213, 'Freshmen_5%'!$M$2:$Z1000, 14, 0))</f>
        <v>0</v>
      </c>
    </row>
    <row r="214">
      <c r="A214" s="2">
        <v>212.0</v>
      </c>
      <c r="B214" s="2">
        <v>189088.0</v>
      </c>
      <c r="C214" s="2" t="s">
        <v>5408</v>
      </c>
      <c r="D214" s="2" t="s">
        <v>4512</v>
      </c>
      <c r="E214" s="2">
        <v>486.0</v>
      </c>
      <c r="F214" s="2" t="s">
        <v>5014</v>
      </c>
      <c r="G214" s="2" t="s">
        <v>5014</v>
      </c>
      <c r="H214" s="2" t="s">
        <v>4723</v>
      </c>
      <c r="I214" s="2" t="s">
        <v>4724</v>
      </c>
      <c r="J214" s="2" t="s">
        <v>4725</v>
      </c>
      <c r="K214" s="2">
        <v>2018.0</v>
      </c>
      <c r="L214" s="2" t="s">
        <v>5408</v>
      </c>
      <c r="M214" s="2" t="s">
        <v>4512</v>
      </c>
      <c r="N214" s="2" t="s">
        <v>5015</v>
      </c>
      <c r="O214" s="2" t="s">
        <v>5016</v>
      </c>
      <c r="P214" s="2">
        <v>54680.0</v>
      </c>
      <c r="Q214" s="2">
        <v>0.0</v>
      </c>
      <c r="R214" s="2" t="s">
        <v>5408</v>
      </c>
      <c r="S214" s="2" t="s">
        <v>5409</v>
      </c>
      <c r="T214" s="2" t="s">
        <v>4910</v>
      </c>
      <c r="U214" s="2" t="s">
        <v>5410</v>
      </c>
      <c r="V214" s="2">
        <v>42.020386</v>
      </c>
      <c r="W214" s="2">
        <v>-73.909927</v>
      </c>
      <c r="X214" s="2">
        <v>39100.0</v>
      </c>
      <c r="Y214" s="2" t="s">
        <v>5411</v>
      </c>
      <c r="Z214" s="15">
        <f>IF(ISERROR(vlookup($R214, 'Freshmen Makeup'!$M$2:$X1000, 12, 0)), 0, vlookup($R214, 'Freshmen Makeup'!$M$2:$X1000, 12, 0))</f>
        <v>0</v>
      </c>
      <c r="AA214" s="15">
        <f>IF(ISERROR(vlookup($R214, 'Freshmen_5%'!$M$2:$Y1000, 12, 0)), 0, vlookup($R214, 'Freshmen_5%'!$M$2:$Y1000, 12, 0))</f>
        <v>0</v>
      </c>
      <c r="AB214" s="15">
        <f>IF(ISERROR(vlookup($R214, 'Freshmen_5%'!$M$2:$Y1000, 13, 0)), 0, vlookup($R214, 'Freshmen_5%'!$M$2:$Y1000, 13, 0))</f>
        <v>0</v>
      </c>
      <c r="AC214" s="15">
        <f>IF(ISERROR(vlookup($R214, 'Freshmen_5%'!$M$2:$Z1000, 14, 0)), 0, vlookup($R214, 'Freshmen_5%'!$M$2:$Z1000, 14, 0))</f>
        <v>0</v>
      </c>
    </row>
    <row r="215">
      <c r="A215" s="2">
        <v>213.0</v>
      </c>
      <c r="B215" s="2">
        <v>189097.0</v>
      </c>
      <c r="C215" s="2" t="s">
        <v>4943</v>
      </c>
      <c r="D215" s="2" t="s">
        <v>4512</v>
      </c>
      <c r="E215" s="2">
        <v>602.0</v>
      </c>
      <c r="F215" s="2" t="s">
        <v>5014</v>
      </c>
      <c r="G215" s="2" t="s">
        <v>5014</v>
      </c>
      <c r="H215" s="2" t="s">
        <v>4723</v>
      </c>
      <c r="I215" s="2" t="s">
        <v>4745</v>
      </c>
      <c r="J215" s="2" t="s">
        <v>4725</v>
      </c>
      <c r="K215" s="2">
        <v>2018.0</v>
      </c>
      <c r="L215" s="2" t="s">
        <v>4943</v>
      </c>
      <c r="M215" s="2" t="s">
        <v>4512</v>
      </c>
      <c r="N215" s="2" t="s">
        <v>5015</v>
      </c>
      <c r="O215" s="2" t="s">
        <v>5016</v>
      </c>
      <c r="P215" s="2">
        <v>55032.0</v>
      </c>
      <c r="Q215" s="2">
        <v>0.0</v>
      </c>
      <c r="R215" s="2" t="s">
        <v>4943</v>
      </c>
      <c r="S215" s="2" t="s">
        <v>4512</v>
      </c>
      <c r="T215" s="2" t="s">
        <v>4910</v>
      </c>
      <c r="U215" s="2" t="s">
        <v>5412</v>
      </c>
      <c r="V215" s="2">
        <v>40.810098</v>
      </c>
      <c r="W215" s="2">
        <v>-73.963346</v>
      </c>
      <c r="X215" s="2">
        <v>35620.0</v>
      </c>
      <c r="Y215" s="2" t="s">
        <v>104</v>
      </c>
      <c r="Z215" s="15">
        <f>IF(ISERROR(vlookup($R215, 'Freshmen Makeup'!$M$2:$X1000, 12, 0)), 0, vlookup($R215, 'Freshmen Makeup'!$M$2:$X1000, 12, 0))</f>
        <v>1</v>
      </c>
      <c r="AA215" s="15">
        <f>IF(ISERROR(vlookup($R215, 'Freshmen_5%'!$M$2:$Y1000, 12, 0)), 0, vlookup($R215, 'Freshmen_5%'!$M$2:$Y1000, 12, 0))</f>
        <v>0</v>
      </c>
      <c r="AB215" s="15">
        <f>IF(ISERROR(vlookup($R215, 'Freshmen_5%'!$M$2:$Y1000, 13, 0)), 0, vlookup($R215, 'Freshmen_5%'!$M$2:$Y1000, 13, 0))</f>
        <v>0</v>
      </c>
      <c r="AC215" s="15">
        <f>IF(ISERROR(vlookup($R215, 'Freshmen_5%'!$M$2:$Z1000, 14, 0)), 0, vlookup($R215, 'Freshmen_5%'!$M$2:$Z1000, 14, 0))</f>
        <v>0</v>
      </c>
    </row>
    <row r="216">
      <c r="A216" s="2">
        <v>214.0</v>
      </c>
      <c r="B216" s="2">
        <v>189705.0</v>
      </c>
      <c r="C216" s="2" t="s">
        <v>5413</v>
      </c>
      <c r="D216" s="2" t="s">
        <v>4512</v>
      </c>
      <c r="E216" s="2">
        <v>484.0</v>
      </c>
      <c r="F216" s="2" t="s">
        <v>5014</v>
      </c>
      <c r="G216" s="2" t="s">
        <v>5014</v>
      </c>
      <c r="H216" s="2" t="s">
        <v>4723</v>
      </c>
      <c r="I216" s="2" t="s">
        <v>4724</v>
      </c>
      <c r="J216" s="2" t="s">
        <v>4751</v>
      </c>
      <c r="K216" s="2">
        <v>2018.0</v>
      </c>
      <c r="L216" s="2" t="s">
        <v>5413</v>
      </c>
      <c r="M216" s="2" t="s">
        <v>4512</v>
      </c>
      <c r="N216" s="2" t="s">
        <v>5015</v>
      </c>
      <c r="O216" s="2" t="s">
        <v>5016</v>
      </c>
      <c r="P216" s="2">
        <v>28488.0</v>
      </c>
      <c r="Q216" s="2">
        <v>0.0</v>
      </c>
      <c r="R216" s="2" t="s">
        <v>5413</v>
      </c>
      <c r="S216" s="2" t="s">
        <v>4646</v>
      </c>
      <c r="T216" s="2" t="s">
        <v>4910</v>
      </c>
      <c r="U216" s="2" t="s">
        <v>5414</v>
      </c>
      <c r="V216" s="2">
        <v>42.925206</v>
      </c>
      <c r="W216" s="2">
        <v>-78.852577</v>
      </c>
      <c r="X216" s="2">
        <v>15380.0</v>
      </c>
      <c r="Y216" s="2" t="s">
        <v>5415</v>
      </c>
      <c r="Z216" s="15">
        <f>IF(ISERROR(vlookup($R216, 'Freshmen Makeup'!$M$2:$X1000, 12, 0)), 0, vlookup($R216, 'Freshmen Makeup'!$M$2:$X1000, 12, 0))</f>
        <v>0</v>
      </c>
      <c r="AA216" s="15">
        <f>IF(ISERROR(vlookup($R216, 'Freshmen_5%'!$M$2:$Y1000, 12, 0)), 0, vlookup($R216, 'Freshmen_5%'!$M$2:$Y1000, 12, 0))</f>
        <v>0</v>
      </c>
      <c r="AB216" s="15">
        <f>IF(ISERROR(vlookup($R216, 'Freshmen_5%'!$M$2:$Y1000, 13, 0)), 0, vlookup($R216, 'Freshmen_5%'!$M$2:$Y1000, 13, 0))</f>
        <v>0</v>
      </c>
      <c r="AC216" s="15">
        <f>IF(ISERROR(vlookup($R216, 'Freshmen_5%'!$M$2:$Z1000, 14, 0)), 0, vlookup($R216, 'Freshmen_5%'!$M$2:$Z1000, 14, 0))</f>
        <v>0</v>
      </c>
    </row>
    <row r="217">
      <c r="A217" s="2">
        <v>215.0</v>
      </c>
      <c r="B217" s="2">
        <v>190044.0</v>
      </c>
      <c r="C217" s="2" t="s">
        <v>5416</v>
      </c>
      <c r="D217" s="2" t="s">
        <v>4512</v>
      </c>
      <c r="E217" s="2">
        <v>797.0</v>
      </c>
      <c r="F217" s="2" t="s">
        <v>5014</v>
      </c>
      <c r="G217" s="2" t="s">
        <v>5014</v>
      </c>
      <c r="H217" s="2" t="s">
        <v>4723</v>
      </c>
      <c r="I217" s="2" t="s">
        <v>4745</v>
      </c>
      <c r="J217" s="2" t="s">
        <v>4751</v>
      </c>
      <c r="K217" s="2">
        <v>2018.0</v>
      </c>
      <c r="L217" s="2" t="s">
        <v>5416</v>
      </c>
      <c r="M217" s="2" t="s">
        <v>4512</v>
      </c>
      <c r="N217" s="2" t="s">
        <v>5015</v>
      </c>
      <c r="O217" s="2" t="s">
        <v>5016</v>
      </c>
      <c r="P217" s="2">
        <v>49444.0</v>
      </c>
      <c r="Q217" s="2">
        <v>0.0</v>
      </c>
      <c r="R217" s="2" t="s">
        <v>5416</v>
      </c>
      <c r="S217" s="2" t="s">
        <v>5417</v>
      </c>
      <c r="T217" s="2" t="s">
        <v>4910</v>
      </c>
      <c r="U217" s="2">
        <v>13699.0</v>
      </c>
      <c r="V217" s="2">
        <v>44.662716</v>
      </c>
      <c r="W217" s="2">
        <v>-74.999359</v>
      </c>
      <c r="X217" s="2">
        <v>36300.0</v>
      </c>
      <c r="Y217" s="2" t="s">
        <v>5418</v>
      </c>
      <c r="Z217" s="15">
        <f>IF(ISERROR(vlookup($R217, 'Freshmen Makeup'!$M$2:$X1000, 12, 0)), 0, vlookup($R217, 'Freshmen Makeup'!$M$2:$X1000, 12, 0))</f>
        <v>0</v>
      </c>
      <c r="AA217" s="15">
        <f>IF(ISERROR(vlookup($R217, 'Freshmen_5%'!$M$2:$Y1000, 12, 0)), 0, vlookup($R217, 'Freshmen_5%'!$M$2:$Y1000, 12, 0))</f>
        <v>0</v>
      </c>
      <c r="AB217" s="15">
        <f>IF(ISERROR(vlookup($R217, 'Freshmen_5%'!$M$2:$Y1000, 13, 0)), 0, vlookup($R217, 'Freshmen_5%'!$M$2:$Y1000, 13, 0))</f>
        <v>0</v>
      </c>
      <c r="AC217" s="15">
        <f>IF(ISERROR(vlookup($R217, 'Freshmen_5%'!$M$2:$Z1000, 14, 0)), 0, vlookup($R217, 'Freshmen_5%'!$M$2:$Z1000, 14, 0))</f>
        <v>0</v>
      </c>
    </row>
    <row r="218">
      <c r="A218" s="2">
        <v>216.0</v>
      </c>
      <c r="B218" s="2">
        <v>190099.0</v>
      </c>
      <c r="C218" s="2" t="s">
        <v>5419</v>
      </c>
      <c r="D218" s="2" t="s">
        <v>4512</v>
      </c>
      <c r="E218" s="2">
        <v>815.0</v>
      </c>
      <c r="F218" s="2" t="s">
        <v>5014</v>
      </c>
      <c r="G218" s="2" t="s">
        <v>5014</v>
      </c>
      <c r="H218" s="2" t="s">
        <v>4723</v>
      </c>
      <c r="I218" s="2" t="s">
        <v>4745</v>
      </c>
      <c r="J218" s="2" t="s">
        <v>4725</v>
      </c>
      <c r="K218" s="2">
        <v>2018.0</v>
      </c>
      <c r="L218" s="2" t="s">
        <v>5419</v>
      </c>
      <c r="M218" s="2" t="s">
        <v>4512</v>
      </c>
      <c r="N218" s="2" t="s">
        <v>5015</v>
      </c>
      <c r="O218" s="2" t="s">
        <v>5016</v>
      </c>
      <c r="P218" s="2">
        <v>55870.0</v>
      </c>
      <c r="Q218" s="2">
        <v>0.0</v>
      </c>
      <c r="R218" s="2" t="s">
        <v>5419</v>
      </c>
      <c r="S218" s="2" t="s">
        <v>5420</v>
      </c>
      <c r="T218" s="2" t="s">
        <v>4910</v>
      </c>
      <c r="U218" s="2" t="s">
        <v>5421</v>
      </c>
      <c r="V218" s="2">
        <v>42.819475</v>
      </c>
      <c r="W218" s="2">
        <v>-75.536346</v>
      </c>
      <c r="X218" s="2">
        <v>45060.0</v>
      </c>
      <c r="Y218" s="2" t="s">
        <v>5422</v>
      </c>
      <c r="Z218" s="15">
        <f>IF(ISERROR(vlookup($R218, 'Freshmen Makeup'!$M$2:$X1000, 12, 0)), 0, vlookup($R218, 'Freshmen Makeup'!$M$2:$X1000, 12, 0))</f>
        <v>0</v>
      </c>
      <c r="AA218" s="15">
        <f>IF(ISERROR(vlookup($R218, 'Freshmen_5%'!$M$2:$Y1000, 12, 0)), 0, vlookup($R218, 'Freshmen_5%'!$M$2:$Y1000, 12, 0))</f>
        <v>0</v>
      </c>
      <c r="AB218" s="15">
        <f>IF(ISERROR(vlookup($R218, 'Freshmen_5%'!$M$2:$Y1000, 13, 0)), 0, vlookup($R218, 'Freshmen_5%'!$M$2:$Y1000, 13, 0))</f>
        <v>0</v>
      </c>
      <c r="AC218" s="15">
        <f>IF(ISERROR(vlookup($R218, 'Freshmen_5%'!$M$2:$Z1000, 14, 0)), 0, vlookup($R218, 'Freshmen_5%'!$M$2:$Z1000, 14, 0))</f>
        <v>0</v>
      </c>
    </row>
    <row r="219">
      <c r="A219" s="2">
        <v>217.0</v>
      </c>
      <c r="B219" s="2">
        <v>190150.0</v>
      </c>
      <c r="C219" s="2" t="s">
        <v>4942</v>
      </c>
      <c r="D219" s="2" t="s">
        <v>4512</v>
      </c>
      <c r="E219" s="2">
        <v>1447.0</v>
      </c>
      <c r="F219" s="2" t="s">
        <v>5014</v>
      </c>
      <c r="G219" s="2" t="s">
        <v>5014</v>
      </c>
      <c r="H219" s="2" t="s">
        <v>4734</v>
      </c>
      <c r="I219" s="2" t="s">
        <v>4735</v>
      </c>
      <c r="J219" s="2" t="s">
        <v>4738</v>
      </c>
      <c r="K219" s="2">
        <v>2018.0</v>
      </c>
      <c r="L219" s="2" t="s">
        <v>4942</v>
      </c>
      <c r="M219" s="2" t="s">
        <v>4512</v>
      </c>
      <c r="N219" s="2" t="s">
        <v>5015</v>
      </c>
      <c r="O219" s="2" t="s">
        <v>5016</v>
      </c>
      <c r="P219" s="2">
        <v>53425.0</v>
      </c>
      <c r="Q219" s="2">
        <v>0.0</v>
      </c>
      <c r="R219" s="2" t="s">
        <v>4942</v>
      </c>
      <c r="S219" s="2" t="s">
        <v>4512</v>
      </c>
      <c r="T219" s="2" t="s">
        <v>4910</v>
      </c>
      <c r="U219" s="2">
        <v>10027.0</v>
      </c>
      <c r="V219" s="2">
        <v>40.808286</v>
      </c>
      <c r="W219" s="2">
        <v>-73.961885</v>
      </c>
      <c r="X219" s="2">
        <v>35620.0</v>
      </c>
      <c r="Y219" s="2" t="s">
        <v>104</v>
      </c>
      <c r="Z219" s="15">
        <f>IF(ISERROR(vlookup($R219, 'Freshmen Makeup'!$M$2:$X1000, 12, 0)), 0, vlookup($R219, 'Freshmen Makeup'!$M$2:$X1000, 12, 0))</f>
        <v>1</v>
      </c>
      <c r="AA219" s="15">
        <f>IF(ISERROR(vlookup($R219, 'Freshmen_5%'!$M$2:$Y1000, 12, 0)), 0, vlookup($R219, 'Freshmen_5%'!$M$2:$Y1000, 12, 0))</f>
        <v>0</v>
      </c>
      <c r="AB219" s="15">
        <f>IF(ISERROR(vlookup($R219, 'Freshmen_5%'!$M$2:$Y1000, 13, 0)), 0, vlookup($R219, 'Freshmen_5%'!$M$2:$Y1000, 13, 0))</f>
        <v>0</v>
      </c>
      <c r="AC219" s="15">
        <f>IF(ISERROR(vlookup($R219, 'Freshmen_5%'!$M$2:$Z1000, 14, 0)), 0, vlookup($R219, 'Freshmen_5%'!$M$2:$Z1000, 14, 0))</f>
        <v>0</v>
      </c>
    </row>
    <row r="220">
      <c r="A220" s="2">
        <v>218.0</v>
      </c>
      <c r="B220" s="2">
        <v>190248.0</v>
      </c>
      <c r="C220" s="2" t="s">
        <v>5423</v>
      </c>
      <c r="D220" s="2" t="s">
        <v>4512</v>
      </c>
      <c r="E220" s="2">
        <v>162.0</v>
      </c>
      <c r="F220" s="2" t="s">
        <v>5014</v>
      </c>
      <c r="G220" s="2" t="s">
        <v>5014</v>
      </c>
      <c r="H220" s="2" t="s">
        <v>4723</v>
      </c>
      <c r="I220" s="2" t="s">
        <v>4731</v>
      </c>
      <c r="J220" s="2" t="s">
        <v>4766</v>
      </c>
      <c r="K220" s="2">
        <v>2018.0</v>
      </c>
      <c r="L220" s="2" t="s">
        <v>5423</v>
      </c>
      <c r="M220" s="2" t="s">
        <v>4512</v>
      </c>
      <c r="N220" s="2" t="s">
        <v>5015</v>
      </c>
      <c r="O220" s="2" t="s">
        <v>5016</v>
      </c>
      <c r="P220" s="2">
        <v>32900.0</v>
      </c>
      <c r="Q220" s="2">
        <v>0.0</v>
      </c>
      <c r="R220" s="2" t="s">
        <v>5424</v>
      </c>
      <c r="S220" s="2" t="s">
        <v>4924</v>
      </c>
      <c r="T220" s="2" t="s">
        <v>4910</v>
      </c>
      <c r="U220" s="2" t="s">
        <v>5425</v>
      </c>
      <c r="V220" s="2">
        <v>40.943382</v>
      </c>
      <c r="W220" s="2">
        <v>-73.82202</v>
      </c>
      <c r="X220" s="2">
        <v>35620.0</v>
      </c>
      <c r="Y220" s="2" t="s">
        <v>104</v>
      </c>
      <c r="Z220" s="15">
        <f>IF(ISERROR(vlookup($R220, 'Freshmen Makeup'!$M$2:$X1000, 12, 0)), 0, vlookup($R220, 'Freshmen Makeup'!$M$2:$X1000, 12, 0))</f>
        <v>0</v>
      </c>
      <c r="AA220" s="15">
        <f>IF(ISERROR(vlookup($R220, 'Freshmen_5%'!$M$2:$Y1000, 12, 0)), 0, vlookup($R220, 'Freshmen_5%'!$M$2:$Y1000, 12, 0))</f>
        <v>0</v>
      </c>
      <c r="AB220" s="15">
        <f>IF(ISERROR(vlookup($R220, 'Freshmen_5%'!$M$2:$Y1000, 13, 0)), 0, vlookup($R220, 'Freshmen_5%'!$M$2:$Y1000, 13, 0))</f>
        <v>0</v>
      </c>
      <c r="AC220" s="15">
        <f>IF(ISERROR(vlookup($R220, 'Freshmen_5%'!$M$2:$Z1000, 14, 0)), 0, vlookup($R220, 'Freshmen_5%'!$M$2:$Z1000, 14, 0))</f>
        <v>0</v>
      </c>
    </row>
    <row r="221">
      <c r="A221" s="2">
        <v>219.0</v>
      </c>
      <c r="B221" s="2">
        <v>190415.0</v>
      </c>
      <c r="C221" s="2" t="s">
        <v>5426</v>
      </c>
      <c r="D221" s="2" t="s">
        <v>4512</v>
      </c>
      <c r="E221" s="2">
        <v>3295.0</v>
      </c>
      <c r="F221" s="2" t="s">
        <v>5014</v>
      </c>
      <c r="G221" s="2" t="s">
        <v>5014</v>
      </c>
      <c r="H221" s="2" t="s">
        <v>4734</v>
      </c>
      <c r="I221" s="2" t="s">
        <v>4745</v>
      </c>
      <c r="J221" s="2" t="s">
        <v>4736</v>
      </c>
      <c r="K221" s="2">
        <v>2018.0</v>
      </c>
      <c r="L221" s="2" t="s">
        <v>5426</v>
      </c>
      <c r="M221" s="2" t="s">
        <v>4512</v>
      </c>
      <c r="N221" s="2" t="s">
        <v>5015</v>
      </c>
      <c r="O221" s="2" t="s">
        <v>5016</v>
      </c>
      <c r="P221" s="2">
        <v>55188.0</v>
      </c>
      <c r="Q221" s="2">
        <v>0.0</v>
      </c>
      <c r="R221" s="2" t="s">
        <v>5426</v>
      </c>
      <c r="S221" s="2" t="s">
        <v>5427</v>
      </c>
      <c r="T221" s="2" t="s">
        <v>4910</v>
      </c>
      <c r="U221" s="2">
        <v>14853.0</v>
      </c>
      <c r="V221" s="2">
        <v>42.4472</v>
      </c>
      <c r="W221" s="2">
        <v>-76.483084</v>
      </c>
      <c r="X221" s="2">
        <v>27060.0</v>
      </c>
      <c r="Y221" s="2" t="s">
        <v>5428</v>
      </c>
      <c r="Z221" s="15">
        <f>IF(ISERROR(vlookup($R221, 'Freshmen Makeup'!$M$2:$X1000, 12, 0)), 0, vlookup($R221, 'Freshmen Makeup'!$M$2:$X1000, 12, 0))</f>
        <v>0</v>
      </c>
      <c r="AA221" s="15">
        <f>IF(ISERROR(vlookup($R221, 'Freshmen_5%'!$M$2:$Y1000, 12, 0)), 0, vlookup($R221, 'Freshmen_5%'!$M$2:$Y1000, 12, 0))</f>
        <v>0</v>
      </c>
      <c r="AB221" s="15">
        <f>IF(ISERROR(vlookup($R221, 'Freshmen_5%'!$M$2:$Y1000, 13, 0)), 0, vlookup($R221, 'Freshmen_5%'!$M$2:$Y1000, 13, 0))</f>
        <v>0</v>
      </c>
      <c r="AC221" s="15">
        <f>IF(ISERROR(vlookup($R221, 'Freshmen_5%'!$M$2:$Z1000, 14, 0)), 0, vlookup($R221, 'Freshmen_5%'!$M$2:$Z1000, 14, 0))</f>
        <v>0</v>
      </c>
    </row>
    <row r="222">
      <c r="A222" s="2">
        <v>220.0</v>
      </c>
      <c r="B222" s="2">
        <v>190503.0</v>
      </c>
      <c r="C222" s="2" t="s">
        <v>5429</v>
      </c>
      <c r="D222" s="2" t="s">
        <v>4512</v>
      </c>
      <c r="E222" s="2">
        <v>472.0</v>
      </c>
      <c r="F222" s="2" t="s">
        <v>5014</v>
      </c>
      <c r="G222" s="2" t="s">
        <v>5014</v>
      </c>
      <c r="H222" s="2" t="s">
        <v>4723</v>
      </c>
      <c r="I222" s="2" t="s">
        <v>4731</v>
      </c>
      <c r="J222" s="2" t="s">
        <v>4751</v>
      </c>
      <c r="K222" s="2">
        <v>2018.0</v>
      </c>
      <c r="L222" s="2" t="s">
        <v>5429</v>
      </c>
      <c r="M222" s="2" t="s">
        <v>4512</v>
      </c>
      <c r="N222" s="2" t="s">
        <v>5015</v>
      </c>
      <c r="O222" s="2" t="s">
        <v>5016</v>
      </c>
      <c r="P222" s="2">
        <v>32720.0</v>
      </c>
      <c r="Q222" s="2">
        <v>0.0</v>
      </c>
      <c r="R222" s="2" t="s">
        <v>5429</v>
      </c>
      <c r="S222" s="2" t="s">
        <v>5430</v>
      </c>
      <c r="T222" s="2" t="s">
        <v>4910</v>
      </c>
      <c r="U222" s="2" t="s">
        <v>5431</v>
      </c>
      <c r="V222" s="2">
        <v>41.745806</v>
      </c>
      <c r="W222" s="2">
        <v>-73.933231</v>
      </c>
      <c r="X222" s="2">
        <v>39100.0</v>
      </c>
      <c r="Y222" s="2" t="s">
        <v>5411</v>
      </c>
      <c r="Z222" s="15">
        <f>IF(ISERROR(vlookup($R222, 'Freshmen Makeup'!$M$2:$X1000, 12, 0)), 0, vlookup($R222, 'Freshmen Makeup'!$M$2:$X1000, 12, 0))</f>
        <v>0</v>
      </c>
      <c r="AA222" s="15">
        <f>IF(ISERROR(vlookup($R222, 'Freshmen_5%'!$M$2:$Y1000, 12, 0)), 0, vlookup($R222, 'Freshmen_5%'!$M$2:$Y1000, 12, 0))</f>
        <v>0</v>
      </c>
      <c r="AB222" s="15">
        <f>IF(ISERROR(vlookup($R222, 'Freshmen_5%'!$M$2:$Y1000, 13, 0)), 0, vlookup($R222, 'Freshmen_5%'!$M$2:$Y1000, 13, 0))</f>
        <v>0</v>
      </c>
      <c r="AC222" s="15">
        <f>IF(ISERROR(vlookup($R222, 'Freshmen_5%'!$M$2:$Z1000, 14, 0)), 0, vlookup($R222, 'Freshmen_5%'!$M$2:$Z1000, 14, 0))</f>
        <v>0</v>
      </c>
    </row>
    <row r="223">
      <c r="A223" s="2">
        <v>221.0</v>
      </c>
      <c r="B223" s="2">
        <v>190716.0</v>
      </c>
      <c r="C223" s="2" t="s">
        <v>5432</v>
      </c>
      <c r="D223" s="2" t="s">
        <v>4512</v>
      </c>
      <c r="E223" s="2">
        <v>243.0</v>
      </c>
      <c r="F223" s="2" t="s">
        <v>5014</v>
      </c>
      <c r="G223" s="2" t="s">
        <v>5014</v>
      </c>
      <c r="H223" s="2" t="s">
        <v>4723</v>
      </c>
      <c r="I223" s="2" t="s">
        <v>4765</v>
      </c>
      <c r="J223" s="2" t="s">
        <v>4766</v>
      </c>
      <c r="K223" s="2">
        <v>2018.0</v>
      </c>
      <c r="L223" s="2" t="s">
        <v>5432</v>
      </c>
      <c r="M223" s="2" t="s">
        <v>4512</v>
      </c>
      <c r="N223" s="2" t="s">
        <v>5015</v>
      </c>
      <c r="O223" s="2" t="s">
        <v>5016</v>
      </c>
      <c r="P223" s="2">
        <v>26750.0</v>
      </c>
      <c r="Q223" s="2">
        <v>0.0</v>
      </c>
      <c r="R223" s="2" t="s">
        <v>5432</v>
      </c>
      <c r="S223" s="2" t="s">
        <v>4646</v>
      </c>
      <c r="T223" s="2" t="s">
        <v>4910</v>
      </c>
      <c r="U223" s="2" t="s">
        <v>5433</v>
      </c>
      <c r="V223" s="2">
        <v>42.902636</v>
      </c>
      <c r="W223" s="2">
        <v>-78.890868</v>
      </c>
      <c r="X223" s="2">
        <v>15380.0</v>
      </c>
      <c r="Y223" s="2" t="s">
        <v>5415</v>
      </c>
      <c r="Z223" s="15">
        <f>IF(ISERROR(vlookup($R223, 'Freshmen Makeup'!$M$2:$X1000, 12, 0)), 0, vlookup($R223, 'Freshmen Makeup'!$M$2:$X1000, 12, 0))</f>
        <v>0</v>
      </c>
      <c r="AA223" s="15">
        <f>IF(ISERROR(vlookup($R223, 'Freshmen_5%'!$M$2:$Y1000, 12, 0)), 0, vlookup($R223, 'Freshmen_5%'!$M$2:$Y1000, 12, 0))</f>
        <v>0</v>
      </c>
      <c r="AB223" s="15">
        <f>IF(ISERROR(vlookup($R223, 'Freshmen_5%'!$M$2:$Y1000, 13, 0)), 0, vlookup($R223, 'Freshmen_5%'!$M$2:$Y1000, 13, 0))</f>
        <v>0</v>
      </c>
      <c r="AC223" s="15">
        <f>IF(ISERROR(vlookup($R223, 'Freshmen_5%'!$M$2:$Z1000, 14, 0)), 0, vlookup($R223, 'Freshmen_5%'!$M$2:$Z1000, 14, 0))</f>
        <v>0</v>
      </c>
    </row>
    <row r="224">
      <c r="A224" s="2">
        <v>222.0</v>
      </c>
      <c r="B224" s="2">
        <v>190761.0</v>
      </c>
      <c r="C224" s="2" t="s">
        <v>5434</v>
      </c>
      <c r="D224" s="2" t="s">
        <v>4512</v>
      </c>
      <c r="E224" s="2">
        <v>299.0</v>
      </c>
      <c r="F224" s="2" t="s">
        <v>5014</v>
      </c>
      <c r="G224" s="2" t="s">
        <v>5014</v>
      </c>
      <c r="H224" s="2" t="s">
        <v>4723</v>
      </c>
      <c r="I224" s="2" t="s">
        <v>4731</v>
      </c>
      <c r="J224" s="2" t="s">
        <v>4766</v>
      </c>
      <c r="K224" s="2">
        <v>2018.0</v>
      </c>
      <c r="L224" s="2" t="s">
        <v>5434</v>
      </c>
      <c r="M224" s="2" t="s">
        <v>4512</v>
      </c>
      <c r="N224" s="2" t="s">
        <v>5015</v>
      </c>
      <c r="O224" s="2" t="s">
        <v>5016</v>
      </c>
      <c r="P224" s="2">
        <v>29000.0</v>
      </c>
      <c r="Q224" s="2">
        <v>0.0</v>
      </c>
      <c r="R224" s="2" t="s">
        <v>5434</v>
      </c>
      <c r="S224" s="2" t="s">
        <v>5435</v>
      </c>
      <c r="T224" s="2" t="s">
        <v>4910</v>
      </c>
      <c r="U224" s="2" t="s">
        <v>5436</v>
      </c>
      <c r="V224" s="2">
        <v>41.047419</v>
      </c>
      <c r="W224" s="2">
        <v>-73.950555</v>
      </c>
      <c r="X224" s="2">
        <v>35620.0</v>
      </c>
      <c r="Y224" s="2" t="s">
        <v>104</v>
      </c>
      <c r="Z224" s="15">
        <f>IF(ISERROR(vlookup($R224, 'Freshmen Makeup'!$M$2:$X1000, 12, 0)), 0, vlookup($R224, 'Freshmen Makeup'!$M$2:$X1000, 12, 0))</f>
        <v>0</v>
      </c>
      <c r="AA224" s="15">
        <f>IF(ISERROR(vlookup($R224, 'Freshmen_5%'!$M$2:$Y1000, 12, 0)), 0, vlookup($R224, 'Freshmen_5%'!$M$2:$Y1000, 12, 0))</f>
        <v>0</v>
      </c>
      <c r="AB224" s="15">
        <f>IF(ISERROR(vlookup($R224, 'Freshmen_5%'!$M$2:$Y1000, 13, 0)), 0, vlookup($R224, 'Freshmen_5%'!$M$2:$Y1000, 13, 0))</f>
        <v>0</v>
      </c>
      <c r="AC224" s="15">
        <f>IF(ISERROR(vlookup($R224, 'Freshmen_5%'!$M$2:$Z1000, 14, 0)), 0, vlookup($R224, 'Freshmen_5%'!$M$2:$Z1000, 14, 0))</f>
        <v>0</v>
      </c>
    </row>
    <row r="225">
      <c r="A225" s="2">
        <v>223.0</v>
      </c>
      <c r="B225" s="2">
        <v>191126.0</v>
      </c>
      <c r="C225" s="2" t="s">
        <v>4941</v>
      </c>
      <c r="D225" s="2" t="s">
        <v>4512</v>
      </c>
      <c r="E225" s="2">
        <v>1325.0</v>
      </c>
      <c r="F225" s="2" t="s">
        <v>5014</v>
      </c>
      <c r="G225" s="2" t="s">
        <v>5014</v>
      </c>
      <c r="H225" s="2" t="s">
        <v>4750</v>
      </c>
      <c r="I225" s="2" t="s">
        <v>4735</v>
      </c>
      <c r="J225" s="2" t="s">
        <v>4772</v>
      </c>
      <c r="K225" s="2">
        <v>2018.0</v>
      </c>
      <c r="L225" s="2" t="s">
        <v>4941</v>
      </c>
      <c r="M225" s="2" t="s">
        <v>4512</v>
      </c>
      <c r="N225" s="2" t="s">
        <v>5015</v>
      </c>
      <c r="O225" s="2" t="s">
        <v>5016</v>
      </c>
      <c r="P225" s="2">
        <v>21642.0</v>
      </c>
      <c r="Q225" s="2">
        <v>13922.0</v>
      </c>
      <c r="R225" s="2" t="s">
        <v>4941</v>
      </c>
      <c r="S225" s="2" t="s">
        <v>4512</v>
      </c>
      <c r="T225" s="2" t="s">
        <v>4910</v>
      </c>
      <c r="U225" s="2" t="s">
        <v>5437</v>
      </c>
      <c r="V225" s="2">
        <v>40.74731</v>
      </c>
      <c r="W225" s="2">
        <v>-73.994781</v>
      </c>
      <c r="X225" s="2">
        <v>35620.0</v>
      </c>
      <c r="Y225" s="2" t="s">
        <v>104</v>
      </c>
      <c r="Z225" s="15">
        <f>IF(ISERROR(vlookup($R225, 'Freshmen Makeup'!$M$2:$X1000, 12, 0)), 0, vlookup($R225, 'Freshmen Makeup'!$M$2:$X1000, 12, 0))</f>
        <v>1</v>
      </c>
      <c r="AA225" s="15">
        <f>IF(ISERROR(vlookup($R225, 'Freshmen_5%'!$M$2:$Y1000, 12, 0)), 0, vlookup($R225, 'Freshmen_5%'!$M$2:$Y1000, 12, 0))</f>
        <v>0</v>
      </c>
      <c r="AB225" s="15">
        <f>IF(ISERROR(vlookup($R225, 'Freshmen_5%'!$M$2:$Y1000, 13, 0)), 0, vlookup($R225, 'Freshmen_5%'!$M$2:$Y1000, 13, 0))</f>
        <v>0</v>
      </c>
      <c r="AC225" s="15">
        <f>IF(ISERROR(vlookup($R225, 'Freshmen_5%'!$M$2:$Z1000, 14, 0)), 0, vlookup($R225, 'Freshmen_5%'!$M$2:$Z1000, 14, 0))</f>
        <v>0</v>
      </c>
    </row>
    <row r="226">
      <c r="A226" s="2">
        <v>224.0</v>
      </c>
      <c r="B226" s="2">
        <v>191241.0</v>
      </c>
      <c r="C226" s="2" t="s">
        <v>4939</v>
      </c>
      <c r="D226" s="2" t="s">
        <v>4512</v>
      </c>
      <c r="E226" s="2">
        <v>2285.0</v>
      </c>
      <c r="F226" s="2" t="s">
        <v>5014</v>
      </c>
      <c r="G226" s="2" t="s">
        <v>5014</v>
      </c>
      <c r="H226" s="2" t="s">
        <v>4744</v>
      </c>
      <c r="I226" s="2" t="s">
        <v>4745</v>
      </c>
      <c r="J226" s="2" t="s">
        <v>4736</v>
      </c>
      <c r="K226" s="2">
        <v>2018.0</v>
      </c>
      <c r="L226" s="2" t="s">
        <v>4939</v>
      </c>
      <c r="M226" s="2" t="s">
        <v>4512</v>
      </c>
      <c r="N226" s="2" t="s">
        <v>5015</v>
      </c>
      <c r="O226" s="2" t="s">
        <v>5016</v>
      </c>
      <c r="P226" s="2">
        <v>52299.0</v>
      </c>
      <c r="Q226" s="2">
        <v>0.0</v>
      </c>
      <c r="R226" s="2" t="s">
        <v>4939</v>
      </c>
      <c r="S226" s="2" t="s">
        <v>4940</v>
      </c>
      <c r="T226" s="2" t="s">
        <v>4910</v>
      </c>
      <c r="U226" s="2">
        <v>10458.0</v>
      </c>
      <c r="V226" s="2">
        <v>40.859354</v>
      </c>
      <c r="W226" s="2">
        <v>-73.882705</v>
      </c>
      <c r="X226" s="2">
        <v>35620.0</v>
      </c>
      <c r="Y226" s="2" t="s">
        <v>104</v>
      </c>
      <c r="Z226" s="15">
        <f>IF(ISERROR(vlookup($R226, 'Freshmen Makeup'!$M$2:$X1000, 12, 0)), 0, vlookup($R226, 'Freshmen Makeup'!$M$2:$X1000, 12, 0))</f>
        <v>1</v>
      </c>
      <c r="AA226" s="15">
        <f>IF(ISERROR(vlookup($R226, 'Freshmen_5%'!$M$2:$Y1000, 12, 0)), 0, vlookup($R226, 'Freshmen_5%'!$M$2:$Y1000, 12, 0))</f>
        <v>0</v>
      </c>
      <c r="AB226" s="15">
        <f>IF(ISERROR(vlookup($R226, 'Freshmen_5%'!$M$2:$Y1000, 13, 0)), 0, vlookup($R226, 'Freshmen_5%'!$M$2:$Y1000, 13, 0))</f>
        <v>0</v>
      </c>
      <c r="AC226" s="15">
        <f>IF(ISERROR(vlookup($R226, 'Freshmen_5%'!$M$2:$Z1000, 14, 0)), 0, vlookup($R226, 'Freshmen_5%'!$M$2:$Z1000, 14, 0))</f>
        <v>0</v>
      </c>
    </row>
    <row r="227">
      <c r="A227" s="2">
        <v>225.0</v>
      </c>
      <c r="B227" s="2">
        <v>191515.0</v>
      </c>
      <c r="C227" s="2" t="s">
        <v>5438</v>
      </c>
      <c r="D227" s="2" t="s">
        <v>4512</v>
      </c>
      <c r="E227" s="2">
        <v>481.0</v>
      </c>
      <c r="F227" s="2" t="s">
        <v>5014</v>
      </c>
      <c r="G227" s="2" t="s">
        <v>5014</v>
      </c>
      <c r="H227" s="2" t="s">
        <v>4723</v>
      </c>
      <c r="I227" s="2" t="s">
        <v>4745</v>
      </c>
      <c r="J227" s="2" t="s">
        <v>4725</v>
      </c>
      <c r="K227" s="2">
        <v>2018.0</v>
      </c>
      <c r="L227" s="2" t="s">
        <v>5438</v>
      </c>
      <c r="M227" s="2" t="s">
        <v>4512</v>
      </c>
      <c r="N227" s="2" t="s">
        <v>5015</v>
      </c>
      <c r="O227" s="2" t="s">
        <v>5016</v>
      </c>
      <c r="P227" s="2">
        <v>54620.0</v>
      </c>
      <c r="Q227" s="2">
        <v>0.0</v>
      </c>
      <c r="R227" s="2" t="s">
        <v>5438</v>
      </c>
      <c r="S227" s="2" t="s">
        <v>5439</v>
      </c>
      <c r="T227" s="2" t="s">
        <v>4910</v>
      </c>
      <c r="U227" s="2">
        <v>13323.0</v>
      </c>
      <c r="V227" s="2">
        <v>43.050245</v>
      </c>
      <c r="W227" s="2">
        <v>-75.408195</v>
      </c>
      <c r="X227" s="2">
        <v>46540.0</v>
      </c>
      <c r="Y227" s="2" t="s">
        <v>5440</v>
      </c>
      <c r="Z227" s="15">
        <f>IF(ISERROR(vlookup($R227, 'Freshmen Makeup'!$M$2:$X1000, 12, 0)), 0, vlookup($R227, 'Freshmen Makeup'!$M$2:$X1000, 12, 0))</f>
        <v>0</v>
      </c>
      <c r="AA227" s="15">
        <f>IF(ISERROR(vlookup($R227, 'Freshmen_5%'!$M$2:$Y1000, 12, 0)), 0, vlookup($R227, 'Freshmen_5%'!$M$2:$Y1000, 12, 0))</f>
        <v>0</v>
      </c>
      <c r="AB227" s="15">
        <f>IF(ISERROR(vlookup($R227, 'Freshmen_5%'!$M$2:$Y1000, 13, 0)), 0, vlookup($R227, 'Freshmen_5%'!$M$2:$Y1000, 13, 0))</f>
        <v>0</v>
      </c>
      <c r="AC227" s="15">
        <f>IF(ISERROR(vlookup($R227, 'Freshmen_5%'!$M$2:$Z1000, 14, 0)), 0, vlookup($R227, 'Freshmen_5%'!$M$2:$Z1000, 14, 0))</f>
        <v>0</v>
      </c>
    </row>
    <row r="228">
      <c r="A228" s="2">
        <v>226.0</v>
      </c>
      <c r="B228" s="2">
        <v>191533.0</v>
      </c>
      <c r="C228" s="2" t="s">
        <v>5441</v>
      </c>
      <c r="D228" s="2" t="s">
        <v>4512</v>
      </c>
      <c r="E228" s="2">
        <v>407.0</v>
      </c>
      <c r="F228" s="2" t="s">
        <v>5014</v>
      </c>
      <c r="G228" s="2" t="s">
        <v>5014</v>
      </c>
      <c r="H228" s="2" t="s">
        <v>4723</v>
      </c>
      <c r="I228" s="2" t="s">
        <v>4789</v>
      </c>
      <c r="J228" s="2" t="s">
        <v>4725</v>
      </c>
      <c r="K228" s="2">
        <v>2018.0</v>
      </c>
      <c r="L228" s="2" t="s">
        <v>5441</v>
      </c>
      <c r="M228" s="2" t="s">
        <v>4512</v>
      </c>
      <c r="N228" s="2" t="s">
        <v>5015</v>
      </c>
      <c r="O228" s="2" t="s">
        <v>5016</v>
      </c>
      <c r="P228" s="2">
        <v>45510.0</v>
      </c>
      <c r="Q228" s="2">
        <v>0.0</v>
      </c>
      <c r="R228" s="2" t="s">
        <v>5441</v>
      </c>
      <c r="S228" s="2" t="s">
        <v>5442</v>
      </c>
      <c r="T228" s="2" t="s">
        <v>4910</v>
      </c>
      <c r="U228" s="2" t="s">
        <v>5443</v>
      </c>
      <c r="V228" s="2">
        <v>42.457599</v>
      </c>
      <c r="W228" s="2">
        <v>-75.071994</v>
      </c>
      <c r="X228" s="2">
        <v>36580.0</v>
      </c>
      <c r="Y228" s="2" t="s">
        <v>5444</v>
      </c>
      <c r="Z228" s="15">
        <f>IF(ISERROR(vlookup($R228, 'Freshmen Makeup'!$M$2:$X1000, 12, 0)), 0, vlookup($R228, 'Freshmen Makeup'!$M$2:$X1000, 12, 0))</f>
        <v>0</v>
      </c>
      <c r="AA228" s="15">
        <f>IF(ISERROR(vlookup($R228, 'Freshmen_5%'!$M$2:$Y1000, 12, 0)), 0, vlookup($R228, 'Freshmen_5%'!$M$2:$Y1000, 12, 0))</f>
        <v>0</v>
      </c>
      <c r="AB228" s="15">
        <f>IF(ISERROR(vlookup($R228, 'Freshmen_5%'!$M$2:$Y1000, 13, 0)), 0, vlookup($R228, 'Freshmen_5%'!$M$2:$Y1000, 13, 0))</f>
        <v>0</v>
      </c>
      <c r="AC228" s="15">
        <f>IF(ISERROR(vlookup($R228, 'Freshmen_5%'!$M$2:$Z1000, 14, 0)), 0, vlookup($R228, 'Freshmen_5%'!$M$2:$Z1000, 14, 0))</f>
        <v>0</v>
      </c>
    </row>
    <row r="229">
      <c r="A229" s="2">
        <v>227.0</v>
      </c>
      <c r="B229" s="2">
        <v>191630.0</v>
      </c>
      <c r="C229" s="2" t="s">
        <v>5445</v>
      </c>
      <c r="D229" s="2" t="s">
        <v>4512</v>
      </c>
      <c r="E229" s="2">
        <v>611.0</v>
      </c>
      <c r="F229" s="2" t="s">
        <v>5014</v>
      </c>
      <c r="G229" s="2" t="s">
        <v>5014</v>
      </c>
      <c r="H229" s="2" t="s">
        <v>4723</v>
      </c>
      <c r="I229" s="2" t="s">
        <v>4745</v>
      </c>
      <c r="J229" s="2" t="s">
        <v>4725</v>
      </c>
      <c r="K229" s="2">
        <v>2018.0</v>
      </c>
      <c r="L229" s="2" t="s">
        <v>5445</v>
      </c>
      <c r="M229" s="2" t="s">
        <v>4512</v>
      </c>
      <c r="N229" s="2" t="s">
        <v>5015</v>
      </c>
      <c r="O229" s="2" t="s">
        <v>5016</v>
      </c>
      <c r="P229" s="2">
        <v>55255.0</v>
      </c>
      <c r="Q229" s="2">
        <v>0.0</v>
      </c>
      <c r="R229" s="2" t="s">
        <v>5445</v>
      </c>
      <c r="S229" s="2" t="s">
        <v>5446</v>
      </c>
      <c r="T229" s="2" t="s">
        <v>4910</v>
      </c>
      <c r="U229" s="2">
        <v>14456.0</v>
      </c>
      <c r="V229" s="2">
        <v>42.858131</v>
      </c>
      <c r="W229" s="2">
        <v>-76.985516</v>
      </c>
      <c r="X229" s="2">
        <v>40380.0</v>
      </c>
      <c r="Y229" s="2" t="s">
        <v>5447</v>
      </c>
      <c r="Z229" s="15">
        <f>IF(ISERROR(vlookup($R229, 'Freshmen Makeup'!$M$2:$X1000, 12, 0)), 0, vlookup($R229, 'Freshmen Makeup'!$M$2:$X1000, 12, 0))</f>
        <v>0</v>
      </c>
      <c r="AA229" s="15">
        <f>IF(ISERROR(vlookup($R229, 'Freshmen_5%'!$M$2:$Y1000, 12, 0)), 0, vlookup($R229, 'Freshmen_5%'!$M$2:$Y1000, 12, 0))</f>
        <v>0</v>
      </c>
      <c r="AB229" s="15">
        <f>IF(ISERROR(vlookup($R229, 'Freshmen_5%'!$M$2:$Y1000, 13, 0)), 0, vlookup($R229, 'Freshmen_5%'!$M$2:$Y1000, 13, 0))</f>
        <v>0</v>
      </c>
      <c r="AC229" s="15">
        <f>IF(ISERROR(vlookup($R229, 'Freshmen_5%'!$M$2:$Z1000, 14, 0)), 0, vlookup($R229, 'Freshmen_5%'!$M$2:$Z1000, 14, 0))</f>
        <v>0</v>
      </c>
    </row>
    <row r="230">
      <c r="A230" s="2">
        <v>228.0</v>
      </c>
      <c r="B230" s="2">
        <v>191649.0</v>
      </c>
      <c r="C230" s="2" t="s">
        <v>4937</v>
      </c>
      <c r="D230" s="2" t="s">
        <v>4512</v>
      </c>
      <c r="E230" s="2">
        <v>1552.0</v>
      </c>
      <c r="F230" s="2" t="s">
        <v>5014</v>
      </c>
      <c r="G230" s="2" t="s">
        <v>5014</v>
      </c>
      <c r="H230" s="2" t="s">
        <v>4744</v>
      </c>
      <c r="I230" s="2" t="s">
        <v>4745</v>
      </c>
      <c r="J230" s="2" t="s">
        <v>4738</v>
      </c>
      <c r="K230" s="2">
        <v>2018.0</v>
      </c>
      <c r="L230" s="2" t="s">
        <v>4937</v>
      </c>
      <c r="M230" s="2" t="s">
        <v>4512</v>
      </c>
      <c r="N230" s="2" t="s">
        <v>5015</v>
      </c>
      <c r="O230" s="2" t="s">
        <v>5016</v>
      </c>
      <c r="P230" s="2">
        <v>45700.0</v>
      </c>
      <c r="Q230" s="2">
        <v>0.0</v>
      </c>
      <c r="R230" s="2" t="s">
        <v>4937</v>
      </c>
      <c r="S230" s="2" t="s">
        <v>4938</v>
      </c>
      <c r="T230" s="2" t="s">
        <v>4910</v>
      </c>
      <c r="U230" s="2">
        <v>11549.0</v>
      </c>
      <c r="V230" s="2">
        <v>40.715959</v>
      </c>
      <c r="W230" s="2">
        <v>-73.60078</v>
      </c>
      <c r="X230" s="2">
        <v>35620.0</v>
      </c>
      <c r="Y230" s="2" t="s">
        <v>104</v>
      </c>
      <c r="Z230" s="15">
        <f>IF(ISERROR(vlookup($R230, 'Freshmen Makeup'!$M$2:$X1000, 12, 0)), 0, vlookup($R230, 'Freshmen Makeup'!$M$2:$X1000, 12, 0))</f>
        <v>1</v>
      </c>
      <c r="AA230" s="15">
        <f>IF(ISERROR(vlookup($R230, 'Freshmen_5%'!$M$2:$Y1000, 12, 0)), 0, vlookup($R230, 'Freshmen_5%'!$M$2:$Y1000, 12, 0))</f>
        <v>0</v>
      </c>
      <c r="AB230" s="15">
        <f>IF(ISERROR(vlookup($R230, 'Freshmen_5%'!$M$2:$Y1000, 13, 0)), 0, vlookup($R230, 'Freshmen_5%'!$M$2:$Y1000, 13, 0))</f>
        <v>0</v>
      </c>
      <c r="AC230" s="15">
        <f>IF(ISERROR(vlookup($R230, 'Freshmen_5%'!$M$2:$Z1000, 14, 0)), 0, vlookup($R230, 'Freshmen_5%'!$M$2:$Z1000, 14, 0))</f>
        <v>0</v>
      </c>
    </row>
    <row r="231">
      <c r="A231" s="2">
        <v>229.0</v>
      </c>
      <c r="B231" s="2">
        <v>191676.0</v>
      </c>
      <c r="C231" s="2" t="s">
        <v>5448</v>
      </c>
      <c r="D231" s="2" t="s">
        <v>4512</v>
      </c>
      <c r="E231" s="2">
        <v>254.0</v>
      </c>
      <c r="F231" s="2" t="s">
        <v>5014</v>
      </c>
      <c r="G231" s="2" t="s">
        <v>5014</v>
      </c>
      <c r="H231" s="2" t="s">
        <v>4723</v>
      </c>
      <c r="I231" s="2" t="s">
        <v>4745</v>
      </c>
      <c r="J231" s="2" t="s">
        <v>4725</v>
      </c>
      <c r="K231" s="2">
        <v>2018.0</v>
      </c>
      <c r="L231" s="2" t="s">
        <v>5448</v>
      </c>
      <c r="M231" s="2" t="s">
        <v>4512</v>
      </c>
      <c r="N231" s="2" t="s">
        <v>5015</v>
      </c>
      <c r="O231" s="2" t="s">
        <v>5016</v>
      </c>
      <c r="P231" s="2">
        <v>32488.0</v>
      </c>
      <c r="Q231" s="2">
        <v>0.0</v>
      </c>
      <c r="R231" s="2" t="s">
        <v>5448</v>
      </c>
      <c r="S231" s="2" t="s">
        <v>5449</v>
      </c>
      <c r="T231" s="2" t="s">
        <v>4910</v>
      </c>
      <c r="U231" s="2">
        <v>14744.0</v>
      </c>
      <c r="V231" s="2">
        <v>42.426137</v>
      </c>
      <c r="W231" s="2">
        <v>-78.155426</v>
      </c>
      <c r="X231" s="2" t="s">
        <v>5103</v>
      </c>
      <c r="Y231" s="2" t="s">
        <v>5103</v>
      </c>
      <c r="Z231" s="15">
        <f>IF(ISERROR(vlookup($R231, 'Freshmen Makeup'!$M$2:$X1000, 12, 0)), 0, vlookup($R231, 'Freshmen Makeup'!$M$2:$X1000, 12, 0))</f>
        <v>0</v>
      </c>
      <c r="AA231" s="15">
        <f>IF(ISERROR(vlookup($R231, 'Freshmen_5%'!$M$2:$Y1000, 12, 0)), 0, vlookup($R231, 'Freshmen_5%'!$M$2:$Y1000, 12, 0))</f>
        <v>0</v>
      </c>
      <c r="AB231" s="15">
        <f>IF(ISERROR(vlookup($R231, 'Freshmen_5%'!$M$2:$Y1000, 13, 0)), 0, vlookup($R231, 'Freshmen_5%'!$M$2:$Y1000, 13, 0))</f>
        <v>0</v>
      </c>
      <c r="AC231" s="15">
        <f>IF(ISERROR(vlookup($R231, 'Freshmen_5%'!$M$2:$Z1000, 14, 0)), 0, vlookup($R231, 'Freshmen_5%'!$M$2:$Z1000, 14, 0))</f>
        <v>0</v>
      </c>
    </row>
    <row r="232">
      <c r="A232" s="2">
        <v>230.0</v>
      </c>
      <c r="B232" s="2">
        <v>191931.0</v>
      </c>
      <c r="C232" s="2" t="s">
        <v>4935</v>
      </c>
      <c r="D232" s="2" t="s">
        <v>4512</v>
      </c>
      <c r="E232" s="2">
        <v>852.0</v>
      </c>
      <c r="F232" s="2" t="s">
        <v>5014</v>
      </c>
      <c r="G232" s="2" t="s">
        <v>5014</v>
      </c>
      <c r="H232" s="2" t="s">
        <v>4723</v>
      </c>
      <c r="I232" s="2" t="s">
        <v>4724</v>
      </c>
      <c r="J232" s="2" t="s">
        <v>4751</v>
      </c>
      <c r="K232" s="2">
        <v>2018.0</v>
      </c>
      <c r="L232" s="2" t="s">
        <v>4935</v>
      </c>
      <c r="M232" s="2" t="s">
        <v>4512</v>
      </c>
      <c r="N232" s="2" t="s">
        <v>5015</v>
      </c>
      <c r="O232" s="2" t="s">
        <v>5016</v>
      </c>
      <c r="P232" s="2">
        <v>38812.0</v>
      </c>
      <c r="Q232" s="2">
        <v>0.0</v>
      </c>
      <c r="R232" s="2" t="s">
        <v>4935</v>
      </c>
      <c r="S232" s="2" t="s">
        <v>4936</v>
      </c>
      <c r="T232" s="2" t="s">
        <v>4910</v>
      </c>
      <c r="U232" s="2" t="s">
        <v>5450</v>
      </c>
      <c r="V232" s="2">
        <v>40.925725</v>
      </c>
      <c r="W232" s="2">
        <v>-73.788046</v>
      </c>
      <c r="X232" s="2">
        <v>35620.0</v>
      </c>
      <c r="Y232" s="2" t="s">
        <v>104</v>
      </c>
      <c r="Z232" s="15">
        <f>IF(ISERROR(vlookup($R232, 'Freshmen Makeup'!$M$2:$X1000, 12, 0)), 0, vlookup($R232, 'Freshmen Makeup'!$M$2:$X1000, 12, 0))</f>
        <v>1</v>
      </c>
      <c r="AA232" s="15">
        <f>IF(ISERROR(vlookup($R232, 'Freshmen_5%'!$M$2:$Y1000, 12, 0)), 0, vlookup($R232, 'Freshmen_5%'!$M$2:$Y1000, 12, 0))</f>
        <v>0</v>
      </c>
      <c r="AB232" s="15">
        <f>IF(ISERROR(vlookup($R232, 'Freshmen_5%'!$M$2:$Y1000, 13, 0)), 0, vlookup($R232, 'Freshmen_5%'!$M$2:$Y1000, 13, 0))</f>
        <v>0</v>
      </c>
      <c r="AC232" s="15">
        <f>IF(ISERROR(vlookup($R232, 'Freshmen_5%'!$M$2:$Z1000, 14, 0)), 0, vlookup($R232, 'Freshmen_5%'!$M$2:$Z1000, 14, 0))</f>
        <v>0</v>
      </c>
    </row>
    <row r="233">
      <c r="A233" s="2">
        <v>231.0</v>
      </c>
      <c r="B233" s="2">
        <v>191968.0</v>
      </c>
      <c r="C233" s="2" t="s">
        <v>5451</v>
      </c>
      <c r="D233" s="2" t="s">
        <v>4512</v>
      </c>
      <c r="E233" s="2">
        <v>1666.0</v>
      </c>
      <c r="F233" s="2" t="s">
        <v>5014</v>
      </c>
      <c r="G233" s="2" t="s">
        <v>5014</v>
      </c>
      <c r="H233" s="2" t="s">
        <v>4750</v>
      </c>
      <c r="I233" s="2" t="s">
        <v>4724</v>
      </c>
      <c r="J233" s="2" t="s">
        <v>4751</v>
      </c>
      <c r="K233" s="2">
        <v>2018.0</v>
      </c>
      <c r="L233" s="2" t="s">
        <v>5451</v>
      </c>
      <c r="M233" s="2" t="s">
        <v>4512</v>
      </c>
      <c r="N233" s="2" t="s">
        <v>5015</v>
      </c>
      <c r="O233" s="2" t="s">
        <v>5016</v>
      </c>
      <c r="P233" s="2">
        <v>43978.0</v>
      </c>
      <c r="Q233" s="2">
        <v>0.0</v>
      </c>
      <c r="R233" s="2" t="s">
        <v>5451</v>
      </c>
      <c r="S233" s="2" t="s">
        <v>5427</v>
      </c>
      <c r="T233" s="2" t="s">
        <v>4910</v>
      </c>
      <c r="U233" s="2" t="s">
        <v>5452</v>
      </c>
      <c r="V233" s="2">
        <v>42.422154</v>
      </c>
      <c r="W233" s="2">
        <v>-76.494136</v>
      </c>
      <c r="X233" s="2">
        <v>27060.0</v>
      </c>
      <c r="Y233" s="2" t="s">
        <v>5428</v>
      </c>
      <c r="Z233" s="15">
        <f>IF(ISERROR(vlookup($R233, 'Freshmen Makeup'!$M$2:$X1000, 12, 0)), 0, vlookup($R233, 'Freshmen Makeup'!$M$2:$X1000, 12, 0))</f>
        <v>0</v>
      </c>
      <c r="AA233" s="15">
        <f>IF(ISERROR(vlookup($R233, 'Freshmen_5%'!$M$2:$Y1000, 12, 0)), 0, vlookup($R233, 'Freshmen_5%'!$M$2:$Y1000, 12, 0))</f>
        <v>0</v>
      </c>
      <c r="AB233" s="15">
        <f>IF(ISERROR(vlookup($R233, 'Freshmen_5%'!$M$2:$Y1000, 13, 0)), 0, vlookup($R233, 'Freshmen_5%'!$M$2:$Y1000, 13, 0))</f>
        <v>0</v>
      </c>
      <c r="AC233" s="15">
        <f>IF(ISERROR(vlookup($R233, 'Freshmen_5%'!$M$2:$Z1000, 14, 0)), 0, vlookup($R233, 'Freshmen_5%'!$M$2:$Z1000, 14, 0))</f>
        <v>0</v>
      </c>
    </row>
    <row r="234">
      <c r="A234" s="2">
        <v>232.0</v>
      </c>
      <c r="B234" s="2">
        <v>192192.0</v>
      </c>
      <c r="C234" s="2" t="s">
        <v>5453</v>
      </c>
      <c r="D234" s="2" t="s">
        <v>4512</v>
      </c>
      <c r="E234" s="2">
        <v>330.0</v>
      </c>
      <c r="F234" s="2" t="s">
        <v>5014</v>
      </c>
      <c r="G234" s="2" t="s">
        <v>5014</v>
      </c>
      <c r="H234" s="2" t="s">
        <v>4723</v>
      </c>
      <c r="I234" s="2" t="s">
        <v>4806</v>
      </c>
      <c r="J234" s="2" t="s">
        <v>4766</v>
      </c>
      <c r="K234" s="2">
        <v>2018.0</v>
      </c>
      <c r="L234" s="2" t="s">
        <v>5453</v>
      </c>
      <c r="M234" s="2" t="s">
        <v>4512</v>
      </c>
      <c r="N234" s="2" t="s">
        <v>5015</v>
      </c>
      <c r="O234" s="2" t="s">
        <v>5016</v>
      </c>
      <c r="P234" s="2">
        <v>32043.0</v>
      </c>
      <c r="Q234" s="2">
        <v>0.0</v>
      </c>
      <c r="R234" s="2" t="s">
        <v>5453</v>
      </c>
      <c r="S234" s="2" t="s">
        <v>5454</v>
      </c>
      <c r="T234" s="2" t="s">
        <v>4910</v>
      </c>
      <c r="U234" s="2">
        <v>14478.0</v>
      </c>
      <c r="V234" s="2">
        <v>42.615253</v>
      </c>
      <c r="W234" s="2">
        <v>-77.090562</v>
      </c>
      <c r="X234" s="2">
        <v>40380.0</v>
      </c>
      <c r="Y234" s="2" t="s">
        <v>5447</v>
      </c>
      <c r="Z234" s="15">
        <f>IF(ISERROR(vlookup($R234, 'Freshmen Makeup'!$M$2:$X1000, 12, 0)), 0, vlookup($R234, 'Freshmen Makeup'!$M$2:$X1000, 12, 0))</f>
        <v>0</v>
      </c>
      <c r="AA234" s="15">
        <f>IF(ISERROR(vlookup($R234, 'Freshmen_5%'!$M$2:$Y1000, 12, 0)), 0, vlookup($R234, 'Freshmen_5%'!$M$2:$Y1000, 12, 0))</f>
        <v>0</v>
      </c>
      <c r="AB234" s="15">
        <f>IF(ISERROR(vlookup($R234, 'Freshmen_5%'!$M$2:$Y1000, 13, 0)), 0, vlookup($R234, 'Freshmen_5%'!$M$2:$Y1000, 13, 0))</f>
        <v>0</v>
      </c>
      <c r="AC234" s="15">
        <f>IF(ISERROR(vlookup($R234, 'Freshmen_5%'!$M$2:$Z1000, 14, 0)), 0, vlookup($R234, 'Freshmen_5%'!$M$2:$Z1000, 14, 0))</f>
        <v>0</v>
      </c>
    </row>
    <row r="235">
      <c r="A235" s="2">
        <v>233.0</v>
      </c>
      <c r="B235" s="2">
        <v>192271.0</v>
      </c>
      <c r="C235" s="2" t="s">
        <v>4934</v>
      </c>
      <c r="D235" s="2" t="s">
        <v>4512</v>
      </c>
      <c r="E235" s="2">
        <v>289.0</v>
      </c>
      <c r="F235" s="2" t="s">
        <v>5014</v>
      </c>
      <c r="G235" s="2" t="s">
        <v>5014</v>
      </c>
      <c r="H235" s="2" t="s">
        <v>4723</v>
      </c>
      <c r="I235" s="2" t="s">
        <v>4731</v>
      </c>
      <c r="J235" s="2" t="s">
        <v>4766</v>
      </c>
      <c r="K235" s="2">
        <v>2018.0</v>
      </c>
      <c r="L235" s="2" t="s">
        <v>4934</v>
      </c>
      <c r="M235" s="2" t="s">
        <v>4512</v>
      </c>
      <c r="N235" s="2" t="s">
        <v>5015</v>
      </c>
      <c r="O235" s="2" t="s">
        <v>5016</v>
      </c>
      <c r="P235" s="2">
        <v>27030.0</v>
      </c>
      <c r="Q235" s="2">
        <v>0.0</v>
      </c>
      <c r="R235" s="2" t="s">
        <v>4934</v>
      </c>
      <c r="S235" s="2" t="s">
        <v>4512</v>
      </c>
      <c r="T235" s="2" t="s">
        <v>4910</v>
      </c>
      <c r="U235" s="2" t="s">
        <v>5455</v>
      </c>
      <c r="V235" s="2">
        <v>40.759865</v>
      </c>
      <c r="W235" s="2">
        <v>-73.975054</v>
      </c>
      <c r="X235" s="2">
        <v>35620.0</v>
      </c>
      <c r="Y235" s="2" t="s">
        <v>104</v>
      </c>
      <c r="Z235" s="15">
        <f>IF(ISERROR(vlookup($R235, 'Freshmen Makeup'!$M$2:$X1000, 12, 0)), 0, vlookup($R235, 'Freshmen Makeup'!$M$2:$X1000, 12, 0))</f>
        <v>1</v>
      </c>
      <c r="AA235" s="15">
        <f>IF(ISERROR(vlookup($R235, 'Freshmen_5%'!$M$2:$Y1000, 12, 0)), 0, vlookup($R235, 'Freshmen_5%'!$M$2:$Y1000, 12, 0))</f>
        <v>0</v>
      </c>
      <c r="AB235" s="15">
        <f>IF(ISERROR(vlookup($R235, 'Freshmen_5%'!$M$2:$Y1000, 13, 0)), 0, vlookup($R235, 'Freshmen_5%'!$M$2:$Y1000, 13, 0))</f>
        <v>0</v>
      </c>
      <c r="AC235" s="15">
        <f>IF(ISERROR(vlookup($R235, 'Freshmen_5%'!$M$2:$Z1000, 14, 0)), 0, vlookup($R235, 'Freshmen_5%'!$M$2:$Z1000, 14, 0))</f>
        <v>0</v>
      </c>
    </row>
    <row r="236">
      <c r="A236" s="2">
        <v>234.0</v>
      </c>
      <c r="B236" s="2">
        <v>192323.0</v>
      </c>
      <c r="C236" s="2" t="s">
        <v>5456</v>
      </c>
      <c r="D236" s="2" t="s">
        <v>4512</v>
      </c>
      <c r="E236" s="2">
        <v>656.0</v>
      </c>
      <c r="F236" s="2" t="s">
        <v>5014</v>
      </c>
      <c r="G236" s="2" t="s">
        <v>5014</v>
      </c>
      <c r="H236" s="2" t="s">
        <v>4723</v>
      </c>
      <c r="I236" s="2" t="s">
        <v>4735</v>
      </c>
      <c r="J236" s="2" t="s">
        <v>4725</v>
      </c>
      <c r="K236" s="2">
        <v>2018.0</v>
      </c>
      <c r="L236" s="2" t="s">
        <v>5456</v>
      </c>
      <c r="M236" s="2" t="s">
        <v>4512</v>
      </c>
      <c r="N236" s="2" t="s">
        <v>5015</v>
      </c>
      <c r="O236" s="2" t="s">
        <v>5016</v>
      </c>
      <c r="P236" s="2">
        <v>34625.0</v>
      </c>
      <c r="Q236" s="2">
        <v>0.0</v>
      </c>
      <c r="R236" s="2" t="s">
        <v>5456</v>
      </c>
      <c r="S236" s="2" t="s">
        <v>4647</v>
      </c>
      <c r="T236" s="2" t="s">
        <v>4910</v>
      </c>
      <c r="U236" s="2" t="s">
        <v>5457</v>
      </c>
      <c r="V236" s="2">
        <v>43.049192</v>
      </c>
      <c r="W236" s="2">
        <v>-76.090435</v>
      </c>
      <c r="X236" s="2">
        <v>45060.0</v>
      </c>
      <c r="Y236" s="2" t="s">
        <v>5422</v>
      </c>
      <c r="Z236" s="15">
        <f>IF(ISERROR(vlookup($R236, 'Freshmen Makeup'!$M$2:$X1000, 12, 0)), 0, vlookup($R236, 'Freshmen Makeup'!$M$2:$X1000, 12, 0))</f>
        <v>0</v>
      </c>
      <c r="AA236" s="15">
        <f>IF(ISERROR(vlookup($R236, 'Freshmen_5%'!$M$2:$Y1000, 12, 0)), 0, vlookup($R236, 'Freshmen_5%'!$M$2:$Y1000, 12, 0))</f>
        <v>0</v>
      </c>
      <c r="AB236" s="15">
        <f>IF(ISERROR(vlookup($R236, 'Freshmen_5%'!$M$2:$Y1000, 13, 0)), 0, vlookup($R236, 'Freshmen_5%'!$M$2:$Y1000, 13, 0))</f>
        <v>0</v>
      </c>
      <c r="AC236" s="15">
        <f>IF(ISERROR(vlookup($R236, 'Freshmen_5%'!$M$2:$Z1000, 14, 0)), 0, vlookup($R236, 'Freshmen_5%'!$M$2:$Z1000, 14, 0))</f>
        <v>0</v>
      </c>
    </row>
    <row r="237">
      <c r="A237" s="2">
        <v>235.0</v>
      </c>
      <c r="B237" s="2">
        <v>192703.0</v>
      </c>
      <c r="C237" s="2" t="s">
        <v>4932</v>
      </c>
      <c r="D237" s="2" t="s">
        <v>4512</v>
      </c>
      <c r="E237" s="2">
        <v>813.0</v>
      </c>
      <c r="F237" s="2" t="s">
        <v>5014</v>
      </c>
      <c r="G237" s="2" t="s">
        <v>5014</v>
      </c>
      <c r="H237" s="2" t="s">
        <v>4723</v>
      </c>
      <c r="I237" s="2" t="s">
        <v>4724</v>
      </c>
      <c r="J237" s="2" t="s">
        <v>4751</v>
      </c>
      <c r="K237" s="2">
        <v>2018.0</v>
      </c>
      <c r="L237" s="2" t="s">
        <v>4932</v>
      </c>
      <c r="M237" s="2" t="s">
        <v>4512</v>
      </c>
      <c r="N237" s="2" t="s">
        <v>5015</v>
      </c>
      <c r="O237" s="2" t="s">
        <v>5016</v>
      </c>
      <c r="P237" s="2">
        <v>42608.0</v>
      </c>
      <c r="Q237" s="2">
        <v>0.0</v>
      </c>
      <c r="R237" s="2" t="s">
        <v>4932</v>
      </c>
      <c r="S237" s="2" t="s">
        <v>4933</v>
      </c>
      <c r="T237" s="2" t="s">
        <v>4910</v>
      </c>
      <c r="U237" s="2" t="s">
        <v>5458</v>
      </c>
      <c r="V237" s="2">
        <v>40.889756</v>
      </c>
      <c r="W237" s="2">
        <v>-73.901893</v>
      </c>
      <c r="X237" s="2">
        <v>35620.0</v>
      </c>
      <c r="Y237" s="2" t="s">
        <v>104</v>
      </c>
      <c r="Z237" s="15">
        <f>IF(ISERROR(vlookup($R237, 'Freshmen Makeup'!$M$2:$X1000, 12, 0)), 0, vlookup($R237, 'Freshmen Makeup'!$M$2:$X1000, 12, 0))</f>
        <v>1</v>
      </c>
      <c r="AA237" s="15">
        <f>IF(ISERROR(vlookup($R237, 'Freshmen_5%'!$M$2:$Y1000, 12, 0)), 0, vlookup($R237, 'Freshmen_5%'!$M$2:$Y1000, 12, 0))</f>
        <v>0</v>
      </c>
      <c r="AB237" s="15">
        <f>IF(ISERROR(vlookup($R237, 'Freshmen_5%'!$M$2:$Y1000, 13, 0)), 0, vlookup($R237, 'Freshmen_5%'!$M$2:$Y1000, 13, 0))</f>
        <v>0</v>
      </c>
      <c r="AC237" s="15">
        <f>IF(ISERROR(vlookup($R237, 'Freshmen_5%'!$M$2:$Z1000, 14, 0)), 0, vlookup($R237, 'Freshmen_5%'!$M$2:$Z1000, 14, 0))</f>
        <v>0</v>
      </c>
    </row>
    <row r="238">
      <c r="A238" s="2">
        <v>236.0</v>
      </c>
      <c r="B238" s="2">
        <v>192712.0</v>
      </c>
      <c r="C238" s="2" t="s">
        <v>4931</v>
      </c>
      <c r="D238" s="2" t="s">
        <v>4512</v>
      </c>
      <c r="E238" s="2">
        <v>140.0</v>
      </c>
      <c r="F238" s="2" t="s">
        <v>5014</v>
      </c>
      <c r="G238" s="2" t="s">
        <v>5014</v>
      </c>
      <c r="H238" s="2" t="s">
        <v>4723</v>
      </c>
      <c r="I238" s="2" t="s">
        <v>4745</v>
      </c>
      <c r="J238" s="2" t="s">
        <v>4725</v>
      </c>
      <c r="K238" s="2">
        <v>2018.0</v>
      </c>
      <c r="L238" s="2" t="s">
        <v>4931</v>
      </c>
      <c r="M238" s="2" t="s">
        <v>4512</v>
      </c>
      <c r="N238" s="2" t="s">
        <v>5015</v>
      </c>
      <c r="O238" s="2" t="s">
        <v>5016</v>
      </c>
      <c r="P238" s="2">
        <v>47300.0</v>
      </c>
      <c r="Q238" s="2">
        <v>0.0</v>
      </c>
      <c r="R238" s="2" t="s">
        <v>4931</v>
      </c>
      <c r="S238" s="2" t="s">
        <v>4512</v>
      </c>
      <c r="T238" s="2" t="s">
        <v>4910</v>
      </c>
      <c r="U238" s="2">
        <v>10027.0</v>
      </c>
      <c r="V238" s="2">
        <v>40.812312</v>
      </c>
      <c r="W238" s="2">
        <v>-73.961334</v>
      </c>
      <c r="X238" s="2">
        <v>35620.0</v>
      </c>
      <c r="Y238" s="2" t="s">
        <v>104</v>
      </c>
      <c r="Z238" s="15">
        <f>IF(ISERROR(vlookup($R238, 'Freshmen Makeup'!$M$2:$X1000, 12, 0)), 0, vlookup($R238, 'Freshmen Makeup'!$M$2:$X1000, 12, 0))</f>
        <v>1</v>
      </c>
      <c r="AA238" s="15">
        <f>IF(ISERROR(vlookup($R238, 'Freshmen_5%'!$M$2:$Y1000, 12, 0)), 0, vlookup($R238, 'Freshmen_5%'!$M$2:$Y1000, 12, 0))</f>
        <v>0</v>
      </c>
      <c r="AB238" s="15">
        <f>IF(ISERROR(vlookup($R238, 'Freshmen_5%'!$M$2:$Y1000, 13, 0)), 0, vlookup($R238, 'Freshmen_5%'!$M$2:$Y1000, 13, 0))</f>
        <v>0</v>
      </c>
      <c r="AC238" s="15">
        <f>IF(ISERROR(vlookup($R238, 'Freshmen_5%'!$M$2:$Z1000, 14, 0)), 0, vlookup($R238, 'Freshmen_5%'!$M$2:$Z1000, 14, 0))</f>
        <v>0</v>
      </c>
    </row>
    <row r="239">
      <c r="A239" s="2">
        <v>237.0</v>
      </c>
      <c r="B239" s="2">
        <v>192749.0</v>
      </c>
      <c r="C239" s="2" t="s">
        <v>5459</v>
      </c>
      <c r="D239" s="2" t="s">
        <v>4512</v>
      </c>
      <c r="E239" s="2">
        <v>392.0</v>
      </c>
      <c r="F239" s="2" t="s">
        <v>5014</v>
      </c>
      <c r="G239" s="2" t="s">
        <v>5014</v>
      </c>
      <c r="H239" s="2" t="s">
        <v>4723</v>
      </c>
      <c r="I239" s="2" t="s">
        <v>4789</v>
      </c>
      <c r="J239" s="2" t="s">
        <v>4725</v>
      </c>
      <c r="K239" s="2">
        <v>2018.0</v>
      </c>
      <c r="L239" s="2" t="s">
        <v>5459</v>
      </c>
      <c r="M239" s="2" t="s">
        <v>4512</v>
      </c>
      <c r="N239" s="2" t="s">
        <v>5015</v>
      </c>
      <c r="O239" s="2" t="s">
        <v>5016</v>
      </c>
      <c r="P239" s="2">
        <v>38820.0</v>
      </c>
      <c r="Q239" s="2">
        <v>0.0</v>
      </c>
      <c r="R239" s="2" t="s">
        <v>5459</v>
      </c>
      <c r="S239" s="2" t="s">
        <v>4914</v>
      </c>
      <c r="T239" s="2" t="s">
        <v>4910</v>
      </c>
      <c r="U239" s="2">
        <v>10577.0</v>
      </c>
      <c r="V239" s="2">
        <v>41.032187</v>
      </c>
      <c r="W239" s="2">
        <v>-73.715645</v>
      </c>
      <c r="X239" s="2">
        <v>35620.0</v>
      </c>
      <c r="Y239" s="2" t="s">
        <v>104</v>
      </c>
      <c r="Z239" s="15">
        <f>IF(ISERROR(vlookup($R239, 'Freshmen Makeup'!$M$2:$X1000, 12, 0)), 0, vlookup($R239, 'Freshmen Makeup'!$M$2:$X1000, 12, 0))</f>
        <v>0</v>
      </c>
      <c r="AA239" s="15">
        <f>IF(ISERROR(vlookup($R239, 'Freshmen_5%'!$M$2:$Y1000, 12, 0)), 0, vlookup($R239, 'Freshmen_5%'!$M$2:$Y1000, 12, 0))</f>
        <v>0</v>
      </c>
      <c r="AB239" s="15">
        <f>IF(ISERROR(vlookup($R239, 'Freshmen_5%'!$M$2:$Y1000, 13, 0)), 0, vlookup($R239, 'Freshmen_5%'!$M$2:$Y1000, 13, 0))</f>
        <v>0</v>
      </c>
      <c r="AC239" s="15">
        <f>IF(ISERROR(vlookup($R239, 'Freshmen_5%'!$M$2:$Z1000, 14, 0)), 0, vlookup($R239, 'Freshmen_5%'!$M$2:$Z1000, 14, 0))</f>
        <v>0</v>
      </c>
    </row>
    <row r="240">
      <c r="A240" s="2">
        <v>238.0</v>
      </c>
      <c r="B240" s="2">
        <v>192819.0</v>
      </c>
      <c r="C240" s="2" t="s">
        <v>5460</v>
      </c>
      <c r="D240" s="2" t="s">
        <v>4512</v>
      </c>
      <c r="E240" s="2">
        <v>1299.0</v>
      </c>
      <c r="F240" s="2" t="s">
        <v>5014</v>
      </c>
      <c r="G240" s="2" t="s">
        <v>5014</v>
      </c>
      <c r="H240" s="2" t="s">
        <v>4750</v>
      </c>
      <c r="I240" s="2" t="s">
        <v>4745</v>
      </c>
      <c r="J240" s="2" t="s">
        <v>4751</v>
      </c>
      <c r="K240" s="2">
        <v>2018.0</v>
      </c>
      <c r="L240" s="2" t="s">
        <v>5460</v>
      </c>
      <c r="M240" s="2" t="s">
        <v>4512</v>
      </c>
      <c r="N240" s="2" t="s">
        <v>5015</v>
      </c>
      <c r="O240" s="2" t="s">
        <v>5016</v>
      </c>
      <c r="P240" s="2">
        <v>38375.0</v>
      </c>
      <c r="Q240" s="2">
        <v>0.0</v>
      </c>
      <c r="R240" s="2" t="s">
        <v>5460</v>
      </c>
      <c r="S240" s="2" t="s">
        <v>4654</v>
      </c>
      <c r="T240" s="2" t="s">
        <v>4910</v>
      </c>
      <c r="U240" s="2">
        <v>12601.0</v>
      </c>
      <c r="V240" s="2">
        <v>41.720937</v>
      </c>
      <c r="W240" s="2">
        <v>-73.935484</v>
      </c>
      <c r="X240" s="2">
        <v>39100.0</v>
      </c>
      <c r="Y240" s="2" t="s">
        <v>5411</v>
      </c>
      <c r="Z240" s="15">
        <f>IF(ISERROR(vlookup($R240, 'Freshmen Makeup'!$M$2:$X1000, 12, 0)), 0, vlookup($R240, 'Freshmen Makeup'!$M$2:$X1000, 12, 0))</f>
        <v>0</v>
      </c>
      <c r="AA240" s="15">
        <f>IF(ISERROR(vlookup($R240, 'Freshmen_5%'!$M$2:$Y1000, 12, 0)), 0, vlookup($R240, 'Freshmen_5%'!$M$2:$Y1000, 12, 0))</f>
        <v>0</v>
      </c>
      <c r="AB240" s="15">
        <f>IF(ISERROR(vlookup($R240, 'Freshmen_5%'!$M$2:$Y1000, 13, 0)), 0, vlookup($R240, 'Freshmen_5%'!$M$2:$Y1000, 13, 0))</f>
        <v>0</v>
      </c>
      <c r="AC240" s="15">
        <f>IF(ISERROR(vlookup($R240, 'Freshmen_5%'!$M$2:$Z1000, 14, 0)), 0, vlookup($R240, 'Freshmen_5%'!$M$2:$Z1000, 14, 0))</f>
        <v>0</v>
      </c>
    </row>
    <row r="241">
      <c r="A241" s="2">
        <v>239.0</v>
      </c>
      <c r="B241" s="2">
        <v>192864.0</v>
      </c>
      <c r="C241" s="2" t="s">
        <v>4930</v>
      </c>
      <c r="D241" s="2" t="s">
        <v>4512</v>
      </c>
      <c r="E241" s="2">
        <v>471.0</v>
      </c>
      <c r="F241" s="2" t="s">
        <v>5014</v>
      </c>
      <c r="G241" s="2" t="s">
        <v>5014</v>
      </c>
      <c r="H241" s="2" t="s">
        <v>4723</v>
      </c>
      <c r="I241" s="2" t="s">
        <v>4724</v>
      </c>
      <c r="J241" s="2" t="s">
        <v>4766</v>
      </c>
      <c r="K241" s="2">
        <v>2018.0</v>
      </c>
      <c r="L241" s="2" t="s">
        <v>4930</v>
      </c>
      <c r="M241" s="2" t="s">
        <v>4512</v>
      </c>
      <c r="N241" s="2" t="s">
        <v>5015</v>
      </c>
      <c r="O241" s="2" t="s">
        <v>5016</v>
      </c>
      <c r="P241" s="2">
        <v>33778.0</v>
      </c>
      <c r="Q241" s="2">
        <v>0.0</v>
      </c>
      <c r="R241" s="2" t="s">
        <v>4930</v>
      </c>
      <c r="S241" s="2" t="s">
        <v>4512</v>
      </c>
      <c r="T241" s="2" t="s">
        <v>4910</v>
      </c>
      <c r="U241" s="2" t="s">
        <v>5461</v>
      </c>
      <c r="V241" s="2">
        <v>40.768787</v>
      </c>
      <c r="W241" s="2">
        <v>-73.959767</v>
      </c>
      <c r="X241" s="2">
        <v>35620.0</v>
      </c>
      <c r="Y241" s="2" t="s">
        <v>104</v>
      </c>
      <c r="Z241" s="15">
        <f>IF(ISERROR(vlookup($R241, 'Freshmen Makeup'!$M$2:$X1000, 12, 0)), 0, vlookup($R241, 'Freshmen Makeup'!$M$2:$X1000, 12, 0))</f>
        <v>1</v>
      </c>
      <c r="AA241" s="15">
        <f>IF(ISERROR(vlookup($R241, 'Freshmen_5%'!$M$2:$Y1000, 12, 0)), 0, vlookup($R241, 'Freshmen_5%'!$M$2:$Y1000, 12, 0))</f>
        <v>0</v>
      </c>
      <c r="AB241" s="15">
        <f>IF(ISERROR(vlookup($R241, 'Freshmen_5%'!$M$2:$Y1000, 13, 0)), 0, vlookup($R241, 'Freshmen_5%'!$M$2:$Y1000, 13, 0))</f>
        <v>0</v>
      </c>
      <c r="AC241" s="15">
        <f>IF(ISERROR(vlookup($R241, 'Freshmen_5%'!$M$2:$Z1000, 14, 0)), 0, vlookup($R241, 'Freshmen_5%'!$M$2:$Z1000, 14, 0))</f>
        <v>0</v>
      </c>
    </row>
    <row r="242">
      <c r="A242" s="2">
        <v>240.0</v>
      </c>
      <c r="B242" s="2">
        <v>192925.0</v>
      </c>
      <c r="C242" s="2" t="s">
        <v>5462</v>
      </c>
      <c r="D242" s="2" t="s">
        <v>4512</v>
      </c>
      <c r="E242" s="2">
        <v>386.0</v>
      </c>
      <c r="F242" s="2" t="s">
        <v>5014</v>
      </c>
      <c r="G242" s="2" t="s">
        <v>5014</v>
      </c>
      <c r="H242" s="2" t="s">
        <v>4723</v>
      </c>
      <c r="I242" s="2" t="s">
        <v>4731</v>
      </c>
      <c r="J242" s="2" t="s">
        <v>4766</v>
      </c>
      <c r="K242" s="2">
        <v>2018.0</v>
      </c>
      <c r="L242" s="2" t="s">
        <v>5462</v>
      </c>
      <c r="M242" s="2" t="s">
        <v>4512</v>
      </c>
      <c r="N242" s="2" t="s">
        <v>5015</v>
      </c>
      <c r="O242" s="2" t="s">
        <v>5016</v>
      </c>
      <c r="P242" s="2">
        <v>29500.0</v>
      </c>
      <c r="Q242" s="2">
        <v>0.0</v>
      </c>
      <c r="R242" s="2" t="s">
        <v>5462</v>
      </c>
      <c r="S242" s="2" t="s">
        <v>4646</v>
      </c>
      <c r="T242" s="2" t="s">
        <v>4910</v>
      </c>
      <c r="U242" s="2" t="s">
        <v>5463</v>
      </c>
      <c r="V242" s="2">
        <v>42.92856</v>
      </c>
      <c r="W242" s="2">
        <v>-78.855941</v>
      </c>
      <c r="X242" s="2">
        <v>15380.0</v>
      </c>
      <c r="Y242" s="2" t="s">
        <v>5415</v>
      </c>
      <c r="Z242" s="15">
        <f>IF(ISERROR(vlookup($R242, 'Freshmen Makeup'!$M$2:$X1000, 12, 0)), 0, vlookup($R242, 'Freshmen Makeup'!$M$2:$X1000, 12, 0))</f>
        <v>0</v>
      </c>
      <c r="AA242" s="15">
        <f>IF(ISERROR(vlookup($R242, 'Freshmen_5%'!$M$2:$Y1000, 12, 0)), 0, vlookup($R242, 'Freshmen_5%'!$M$2:$Y1000, 12, 0))</f>
        <v>0</v>
      </c>
      <c r="AB242" s="15">
        <f>IF(ISERROR(vlookup($R242, 'Freshmen_5%'!$M$2:$Y1000, 13, 0)), 0, vlookup($R242, 'Freshmen_5%'!$M$2:$Y1000, 13, 0))</f>
        <v>0</v>
      </c>
      <c r="AC242" s="15">
        <f>IF(ISERROR(vlookup($R242, 'Freshmen_5%'!$M$2:$Z1000, 14, 0)), 0, vlookup($R242, 'Freshmen_5%'!$M$2:$Z1000, 14, 0))</f>
        <v>0</v>
      </c>
    </row>
    <row r="243">
      <c r="A243" s="2">
        <v>241.0</v>
      </c>
      <c r="B243" s="2">
        <v>193353.0</v>
      </c>
      <c r="C243" s="2" t="s">
        <v>5464</v>
      </c>
      <c r="D243" s="2" t="s">
        <v>4512</v>
      </c>
      <c r="E243" s="2">
        <v>388.0</v>
      </c>
      <c r="F243" s="2" t="s">
        <v>5014</v>
      </c>
      <c r="G243" s="2" t="s">
        <v>5014</v>
      </c>
      <c r="H243" s="2" t="s">
        <v>4723</v>
      </c>
      <c r="I243" s="2" t="s">
        <v>4741</v>
      </c>
      <c r="J243" s="2" t="s">
        <v>4725</v>
      </c>
      <c r="K243" s="2">
        <v>2018.0</v>
      </c>
      <c r="L243" s="2" t="s">
        <v>5464</v>
      </c>
      <c r="M243" s="2" t="s">
        <v>4512</v>
      </c>
      <c r="N243" s="2" t="s">
        <v>5015</v>
      </c>
      <c r="O243" s="2" t="s">
        <v>5016</v>
      </c>
      <c r="P243" s="2">
        <v>31118.0</v>
      </c>
      <c r="Q243" s="2">
        <v>0.0</v>
      </c>
      <c r="R243" s="2" t="s">
        <v>5464</v>
      </c>
      <c r="S243" s="2" t="s">
        <v>5465</v>
      </c>
      <c r="T243" s="2" t="s">
        <v>4910</v>
      </c>
      <c r="U243" s="2">
        <v>12550.0</v>
      </c>
      <c r="V243" s="2">
        <v>41.513872</v>
      </c>
      <c r="W243" s="2">
        <v>-74.012655</v>
      </c>
      <c r="X243" s="2">
        <v>39100.0</v>
      </c>
      <c r="Y243" s="2" t="s">
        <v>5411</v>
      </c>
      <c r="Z243" s="15">
        <f>IF(ISERROR(vlookup($R243, 'Freshmen Makeup'!$M$2:$X1000, 12, 0)), 0, vlookup($R243, 'Freshmen Makeup'!$M$2:$X1000, 12, 0))</f>
        <v>0</v>
      </c>
      <c r="AA243" s="15">
        <f>IF(ISERROR(vlookup($R243, 'Freshmen_5%'!$M$2:$Y1000, 12, 0)), 0, vlookup($R243, 'Freshmen_5%'!$M$2:$Y1000, 12, 0))</f>
        <v>0</v>
      </c>
      <c r="AB243" s="15">
        <f>IF(ISERROR(vlookup($R243, 'Freshmen_5%'!$M$2:$Y1000, 13, 0)), 0, vlookup($R243, 'Freshmen_5%'!$M$2:$Y1000, 13, 0))</f>
        <v>0</v>
      </c>
      <c r="AC243" s="15">
        <f>IF(ISERROR(vlookup($R243, 'Freshmen_5%'!$M$2:$Z1000, 14, 0)), 0, vlookup($R243, 'Freshmen_5%'!$M$2:$Z1000, 14, 0))</f>
        <v>0</v>
      </c>
    </row>
    <row r="244">
      <c r="A244" s="2">
        <v>242.0</v>
      </c>
      <c r="B244" s="2">
        <v>193399.0</v>
      </c>
      <c r="C244" s="2" t="s">
        <v>5466</v>
      </c>
      <c r="D244" s="2" t="s">
        <v>4512</v>
      </c>
      <c r="E244" s="2">
        <v>412.0</v>
      </c>
      <c r="F244" s="2" t="s">
        <v>5014</v>
      </c>
      <c r="G244" s="2" t="s">
        <v>5014</v>
      </c>
      <c r="H244" s="2" t="s">
        <v>4723</v>
      </c>
      <c r="I244" s="2" t="s">
        <v>4789</v>
      </c>
      <c r="J244" s="2" t="s">
        <v>4725</v>
      </c>
      <c r="K244" s="2">
        <v>2018.0</v>
      </c>
      <c r="L244" s="2" t="s">
        <v>5466</v>
      </c>
      <c r="M244" s="2" t="s">
        <v>4512</v>
      </c>
      <c r="N244" s="2" t="s">
        <v>5015</v>
      </c>
      <c r="O244" s="2" t="s">
        <v>5016</v>
      </c>
      <c r="P244" s="2">
        <v>40148.0</v>
      </c>
      <c r="Q244" s="2">
        <v>0.0</v>
      </c>
      <c r="R244" s="2" t="s">
        <v>5466</v>
      </c>
      <c r="S244" s="2" t="s">
        <v>4940</v>
      </c>
      <c r="T244" s="2" t="s">
        <v>4910</v>
      </c>
      <c r="U244" s="2" t="s">
        <v>5467</v>
      </c>
      <c r="V244" s="2">
        <v>40.913657</v>
      </c>
      <c r="W244" s="2">
        <v>-73.908887</v>
      </c>
      <c r="X244" s="2">
        <v>35620.0</v>
      </c>
      <c r="Y244" s="2" t="s">
        <v>104</v>
      </c>
      <c r="Z244" s="15">
        <f>IF(ISERROR(vlookup($R244, 'Freshmen Makeup'!$M$2:$X1000, 12, 0)), 0, vlookup($R244, 'Freshmen Makeup'!$M$2:$X1000, 12, 0))</f>
        <v>0</v>
      </c>
      <c r="AA244" s="15">
        <f>IF(ISERROR(vlookup($R244, 'Freshmen_5%'!$M$2:$Y1000, 12, 0)), 0, vlookup($R244, 'Freshmen_5%'!$M$2:$Y1000, 12, 0))</f>
        <v>0</v>
      </c>
      <c r="AB244" s="15">
        <f>IF(ISERROR(vlookup($R244, 'Freshmen_5%'!$M$2:$Y1000, 13, 0)), 0, vlookup($R244, 'Freshmen_5%'!$M$2:$Y1000, 13, 0))</f>
        <v>0</v>
      </c>
      <c r="AC244" s="15">
        <f>IF(ISERROR(vlookup($R244, 'Freshmen_5%'!$M$2:$Z1000, 14, 0)), 0, vlookup($R244, 'Freshmen_5%'!$M$2:$Z1000, 14, 0))</f>
        <v>0</v>
      </c>
    </row>
    <row r="245">
      <c r="A245" s="2">
        <v>243.0</v>
      </c>
      <c r="B245" s="2">
        <v>193584.0</v>
      </c>
      <c r="C245" s="2" t="s">
        <v>5468</v>
      </c>
      <c r="D245" s="2" t="s">
        <v>4512</v>
      </c>
      <c r="E245" s="2">
        <v>544.0</v>
      </c>
      <c r="F245" s="2" t="s">
        <v>5014</v>
      </c>
      <c r="G245" s="2" t="s">
        <v>5014</v>
      </c>
      <c r="H245" s="2" t="s">
        <v>4723</v>
      </c>
      <c r="I245" s="2" t="s">
        <v>4724</v>
      </c>
      <c r="J245" s="2" t="s">
        <v>4725</v>
      </c>
      <c r="K245" s="2">
        <v>2018.0</v>
      </c>
      <c r="L245" s="2" t="s">
        <v>5468</v>
      </c>
      <c r="M245" s="2" t="s">
        <v>4512</v>
      </c>
      <c r="N245" s="2" t="s">
        <v>5015</v>
      </c>
      <c r="O245" s="2" t="s">
        <v>5016</v>
      </c>
      <c r="P245" s="2">
        <v>34280.0</v>
      </c>
      <c r="Q245" s="2">
        <v>0.0</v>
      </c>
      <c r="R245" s="2" t="s">
        <v>5468</v>
      </c>
      <c r="S245" s="2" t="s">
        <v>4648</v>
      </c>
      <c r="T245" s="2" t="s">
        <v>4910</v>
      </c>
      <c r="U245" s="2" t="s">
        <v>5469</v>
      </c>
      <c r="V245" s="2">
        <v>43.101576</v>
      </c>
      <c r="W245" s="2">
        <v>-77.518579</v>
      </c>
      <c r="X245" s="2">
        <v>40380.0</v>
      </c>
      <c r="Y245" s="2" t="s">
        <v>5447</v>
      </c>
      <c r="Z245" s="15">
        <f>IF(ISERROR(vlookup($R245, 'Freshmen Makeup'!$M$2:$X1000, 12, 0)), 0, vlookup($R245, 'Freshmen Makeup'!$M$2:$X1000, 12, 0))</f>
        <v>0</v>
      </c>
      <c r="AA245" s="15">
        <f>IF(ISERROR(vlookup($R245, 'Freshmen_5%'!$M$2:$Y1000, 12, 0)), 0, vlookup($R245, 'Freshmen_5%'!$M$2:$Y1000, 12, 0))</f>
        <v>0</v>
      </c>
      <c r="AB245" s="15">
        <f>IF(ISERROR(vlookup($R245, 'Freshmen_5%'!$M$2:$Y1000, 13, 0)), 0, vlookup($R245, 'Freshmen_5%'!$M$2:$Y1000, 13, 0))</f>
        <v>0</v>
      </c>
      <c r="AC245" s="15">
        <f>IF(ISERROR(vlookup($R245, 'Freshmen_5%'!$M$2:$Z1000, 14, 0)), 0, vlookup($R245, 'Freshmen_5%'!$M$2:$Z1000, 14, 0))</f>
        <v>0</v>
      </c>
    </row>
    <row r="246">
      <c r="A246" s="2">
        <v>244.0</v>
      </c>
      <c r="B246" s="2">
        <v>193654.0</v>
      </c>
      <c r="C246" s="2" t="s">
        <v>4912</v>
      </c>
      <c r="D246" s="2" t="s">
        <v>4512</v>
      </c>
      <c r="E246" s="2">
        <v>1763.0</v>
      </c>
      <c r="F246" s="2" t="s">
        <v>5014</v>
      </c>
      <c r="G246" s="2" t="s">
        <v>5014</v>
      </c>
      <c r="H246" s="2" t="s">
        <v>4744</v>
      </c>
      <c r="I246" s="2" t="s">
        <v>4735</v>
      </c>
      <c r="J246" s="2" t="s">
        <v>4772</v>
      </c>
      <c r="K246" s="2">
        <v>2018.0</v>
      </c>
      <c r="L246" s="2" t="s">
        <v>4912</v>
      </c>
      <c r="M246" s="2" t="s">
        <v>4512</v>
      </c>
      <c r="N246" s="2" t="s">
        <v>5015</v>
      </c>
      <c r="O246" s="2" t="s">
        <v>5016</v>
      </c>
      <c r="P246" s="2">
        <v>49133.0</v>
      </c>
      <c r="Q246" s="2">
        <v>0.0</v>
      </c>
      <c r="R246" s="2" t="s">
        <v>4912</v>
      </c>
      <c r="S246" s="2" t="s">
        <v>4512</v>
      </c>
      <c r="T246" s="2" t="s">
        <v>4910</v>
      </c>
      <c r="U246" s="2" t="s">
        <v>5470</v>
      </c>
      <c r="V246" s="2">
        <v>40.735508</v>
      </c>
      <c r="W246" s="2">
        <v>-73.997114</v>
      </c>
      <c r="X246" s="2">
        <v>35620.0</v>
      </c>
      <c r="Y246" s="2" t="s">
        <v>104</v>
      </c>
      <c r="Z246" s="15">
        <f>IF(ISERROR(vlookup($R246, 'Freshmen Makeup'!$M$2:$X1000, 12, 0)), 0, vlookup($R246, 'Freshmen Makeup'!$M$2:$X1000, 12, 0))</f>
        <v>1</v>
      </c>
      <c r="AA246" s="15">
        <f>IF(ISERROR(vlookup($R246, 'Freshmen_5%'!$M$2:$Y1000, 12, 0)), 0, vlookup($R246, 'Freshmen_5%'!$M$2:$Y1000, 12, 0))</f>
        <v>0</v>
      </c>
      <c r="AB246" s="15">
        <f>IF(ISERROR(vlookup($R246, 'Freshmen_5%'!$M$2:$Y1000, 13, 0)), 0, vlookup($R246, 'Freshmen_5%'!$M$2:$Y1000, 13, 0))</f>
        <v>0</v>
      </c>
      <c r="AC246" s="15">
        <f>IF(ISERROR(vlookup($R246, 'Freshmen_5%'!$M$2:$Z1000, 14, 0)), 0, vlookup($R246, 'Freshmen_5%'!$M$2:$Z1000, 14, 0))</f>
        <v>0</v>
      </c>
    </row>
    <row r="247">
      <c r="A247" s="2">
        <v>245.0</v>
      </c>
      <c r="B247" s="2">
        <v>193900.0</v>
      </c>
      <c r="C247" s="2" t="s">
        <v>4929</v>
      </c>
      <c r="D247" s="2" t="s">
        <v>4512</v>
      </c>
      <c r="E247" s="2">
        <v>6160.0</v>
      </c>
      <c r="F247" s="2" t="s">
        <v>5014</v>
      </c>
      <c r="G247" s="2" t="s">
        <v>5014</v>
      </c>
      <c r="H247" s="2" t="s">
        <v>4734</v>
      </c>
      <c r="I247" s="2" t="s">
        <v>4745</v>
      </c>
      <c r="J247" s="2" t="s">
        <v>4738</v>
      </c>
      <c r="K247" s="2">
        <v>2018.0</v>
      </c>
      <c r="L247" s="2" t="s">
        <v>4929</v>
      </c>
      <c r="M247" s="2" t="s">
        <v>4512</v>
      </c>
      <c r="N247" s="2" t="s">
        <v>5015</v>
      </c>
      <c r="O247" s="2" t="s">
        <v>5016</v>
      </c>
      <c r="P247" s="2">
        <v>51828.0</v>
      </c>
      <c r="Q247" s="2">
        <v>0.0</v>
      </c>
      <c r="R247" s="2" t="s">
        <v>4929</v>
      </c>
      <c r="S247" s="2" t="s">
        <v>4512</v>
      </c>
      <c r="T247" s="2" t="s">
        <v>4910</v>
      </c>
      <c r="U247" s="2" t="s">
        <v>5471</v>
      </c>
      <c r="V247" s="2">
        <v>40.729452</v>
      </c>
      <c r="W247" s="2">
        <v>-73.997264</v>
      </c>
      <c r="X247" s="2">
        <v>35620.0</v>
      </c>
      <c r="Y247" s="2" t="s">
        <v>104</v>
      </c>
      <c r="Z247" s="15">
        <f>IF(ISERROR(vlookup($R247, 'Freshmen Makeup'!$M$2:$X1000, 12, 0)), 0, vlookup($R247, 'Freshmen Makeup'!$M$2:$X1000, 12, 0))</f>
        <v>1</v>
      </c>
      <c r="AA247" s="15">
        <f>IF(ISERROR(vlookup($R247, 'Freshmen_5%'!$M$2:$Y1000, 12, 0)), 0, vlookup($R247, 'Freshmen_5%'!$M$2:$Y1000, 12, 0))</f>
        <v>0</v>
      </c>
      <c r="AB247" s="15">
        <f>IF(ISERROR(vlookup($R247, 'Freshmen_5%'!$M$2:$Y1000, 13, 0)), 0, vlookup($R247, 'Freshmen_5%'!$M$2:$Y1000, 13, 0))</f>
        <v>0</v>
      </c>
      <c r="AC247" s="15">
        <f>IF(ISERROR(vlookup($R247, 'Freshmen_5%'!$M$2:$Z1000, 14, 0)), 0, vlookup($R247, 'Freshmen_5%'!$M$2:$Z1000, 14, 0))</f>
        <v>0</v>
      </c>
    </row>
    <row r="248">
      <c r="A248" s="2">
        <v>246.0</v>
      </c>
      <c r="B248" s="2">
        <v>193973.0</v>
      </c>
      <c r="C248" s="2" t="s">
        <v>5472</v>
      </c>
      <c r="D248" s="2" t="s">
        <v>4512</v>
      </c>
      <c r="E248" s="2">
        <v>513.0</v>
      </c>
      <c r="F248" s="2" t="s">
        <v>5014</v>
      </c>
      <c r="G248" s="2" t="s">
        <v>5014</v>
      </c>
      <c r="H248" s="2" t="s">
        <v>4723</v>
      </c>
      <c r="I248" s="2" t="s">
        <v>4724</v>
      </c>
      <c r="J248" s="2" t="s">
        <v>4772</v>
      </c>
      <c r="K248" s="2">
        <v>2018.0</v>
      </c>
      <c r="L248" s="2" t="s">
        <v>5472</v>
      </c>
      <c r="M248" s="2" t="s">
        <v>4512</v>
      </c>
      <c r="N248" s="2" t="s">
        <v>5015</v>
      </c>
      <c r="O248" s="2" t="s">
        <v>5016</v>
      </c>
      <c r="P248" s="2">
        <v>33180.0</v>
      </c>
      <c r="Q248" s="2">
        <v>0.0</v>
      </c>
      <c r="R248" s="2" t="s">
        <v>5472</v>
      </c>
      <c r="S248" s="2" t="s">
        <v>5472</v>
      </c>
      <c r="T248" s="2" t="s">
        <v>4910</v>
      </c>
      <c r="U248" s="2">
        <v>14109.0</v>
      </c>
      <c r="V248" s="2">
        <v>43.137279</v>
      </c>
      <c r="W248" s="2">
        <v>-79.036689</v>
      </c>
      <c r="X248" s="2">
        <v>15380.0</v>
      </c>
      <c r="Y248" s="2" t="s">
        <v>5415</v>
      </c>
      <c r="Z248" s="15">
        <f>IF(ISERROR(vlookup($R248, 'Freshmen Makeup'!$M$2:$X1000, 12, 0)), 0, vlookup($R248, 'Freshmen Makeup'!$M$2:$X1000, 12, 0))</f>
        <v>0</v>
      </c>
      <c r="AA248" s="15">
        <f>IF(ISERROR(vlookup($R248, 'Freshmen_5%'!$M$2:$Y1000, 12, 0)), 0, vlookup($R248, 'Freshmen_5%'!$M$2:$Y1000, 12, 0))</f>
        <v>0</v>
      </c>
      <c r="AB248" s="15">
        <f>IF(ISERROR(vlookup($R248, 'Freshmen_5%'!$M$2:$Y1000, 13, 0)), 0, vlookup($R248, 'Freshmen_5%'!$M$2:$Y1000, 13, 0))</f>
        <v>0</v>
      </c>
      <c r="AC248" s="15">
        <f>IF(ISERROR(vlookup($R248, 'Freshmen_5%'!$M$2:$Z1000, 14, 0)), 0, vlookup($R248, 'Freshmen_5%'!$M$2:$Z1000, 14, 0))</f>
        <v>0</v>
      </c>
    </row>
    <row r="249">
      <c r="A249" s="2">
        <v>247.0</v>
      </c>
      <c r="B249" s="2">
        <v>194161.0</v>
      </c>
      <c r="C249" s="2" t="s">
        <v>4928</v>
      </c>
      <c r="D249" s="2" t="s">
        <v>4512</v>
      </c>
      <c r="E249" s="2">
        <v>189.0</v>
      </c>
      <c r="F249" s="2" t="s">
        <v>5014</v>
      </c>
      <c r="G249" s="2" t="s">
        <v>5014</v>
      </c>
      <c r="H249" s="2" t="s">
        <v>4723</v>
      </c>
      <c r="I249" s="2" t="s">
        <v>4731</v>
      </c>
      <c r="J249" s="2" t="s">
        <v>4725</v>
      </c>
      <c r="K249" s="2">
        <v>2018.0</v>
      </c>
      <c r="L249" s="2" t="s">
        <v>4928</v>
      </c>
      <c r="M249" s="2" t="s">
        <v>4512</v>
      </c>
      <c r="N249" s="2" t="s">
        <v>5015</v>
      </c>
      <c r="O249" s="2" t="s">
        <v>5016</v>
      </c>
      <c r="P249" s="2">
        <v>25350.0</v>
      </c>
      <c r="Q249" s="2">
        <v>0.0</v>
      </c>
      <c r="R249" s="2" t="s">
        <v>4928</v>
      </c>
      <c r="S249" s="2" t="s">
        <v>4512</v>
      </c>
      <c r="T249" s="2" t="s">
        <v>4910</v>
      </c>
      <c r="U249" s="2">
        <v>10004.0</v>
      </c>
      <c r="V249" s="2">
        <v>40.705798</v>
      </c>
      <c r="W249" s="2">
        <v>-74.015605</v>
      </c>
      <c r="X249" s="2">
        <v>35620.0</v>
      </c>
      <c r="Y249" s="2" t="s">
        <v>104</v>
      </c>
      <c r="Z249" s="15">
        <f>IF(ISERROR(vlookup($R249, 'Freshmen Makeup'!$M$2:$X1000, 12, 0)), 0, vlookup($R249, 'Freshmen Makeup'!$M$2:$X1000, 12, 0))</f>
        <v>1</v>
      </c>
      <c r="AA249" s="15">
        <f>IF(ISERROR(vlookup($R249, 'Freshmen_5%'!$M$2:$Y1000, 12, 0)), 0, vlookup($R249, 'Freshmen_5%'!$M$2:$Y1000, 12, 0))</f>
        <v>0</v>
      </c>
      <c r="AB249" s="15">
        <f>IF(ISERROR(vlookup($R249, 'Freshmen_5%'!$M$2:$Y1000, 13, 0)), 0, vlookup($R249, 'Freshmen_5%'!$M$2:$Y1000, 13, 0))</f>
        <v>0</v>
      </c>
      <c r="AC249" s="15">
        <f>IF(ISERROR(vlookup($R249, 'Freshmen_5%'!$M$2:$Z1000, 14, 0)), 0, vlookup($R249, 'Freshmen_5%'!$M$2:$Z1000, 14, 0))</f>
        <v>0</v>
      </c>
    </row>
    <row r="250">
      <c r="A250" s="2">
        <v>248.0</v>
      </c>
      <c r="B250" s="2">
        <v>194310.0</v>
      </c>
      <c r="C250" s="2" t="s">
        <v>4927</v>
      </c>
      <c r="D250" s="2" t="s">
        <v>4512</v>
      </c>
      <c r="E250" s="2">
        <v>1976.0</v>
      </c>
      <c r="F250" s="2" t="s">
        <v>5014</v>
      </c>
      <c r="G250" s="2" t="s">
        <v>5014</v>
      </c>
      <c r="H250" s="2" t="s">
        <v>4744</v>
      </c>
      <c r="I250" s="2" t="s">
        <v>4741</v>
      </c>
      <c r="J250" s="2" t="s">
        <v>4736</v>
      </c>
      <c r="K250" s="2">
        <v>2018.0</v>
      </c>
      <c r="L250" s="2" t="s">
        <v>4927</v>
      </c>
      <c r="M250" s="2" t="s">
        <v>4512</v>
      </c>
      <c r="N250" s="2" t="s">
        <v>5015</v>
      </c>
      <c r="O250" s="2" t="s">
        <v>5016</v>
      </c>
      <c r="P250" s="2">
        <v>45280.0</v>
      </c>
      <c r="Q250" s="2">
        <v>0.0</v>
      </c>
      <c r="R250" s="2" t="s">
        <v>4927</v>
      </c>
      <c r="S250" s="2" t="s">
        <v>4512</v>
      </c>
      <c r="T250" s="2" t="s">
        <v>4910</v>
      </c>
      <c r="U250" s="2" t="s">
        <v>5473</v>
      </c>
      <c r="V250" s="2">
        <v>40.711014</v>
      </c>
      <c r="W250" s="2">
        <v>-74.004719</v>
      </c>
      <c r="X250" s="2">
        <v>35620.0</v>
      </c>
      <c r="Y250" s="2" t="s">
        <v>104</v>
      </c>
      <c r="Z250" s="15">
        <f>IF(ISERROR(vlookup($R250, 'Freshmen Makeup'!$M$2:$X1000, 12, 0)), 0, vlookup($R250, 'Freshmen Makeup'!$M$2:$X1000, 12, 0))</f>
        <v>1</v>
      </c>
      <c r="AA250" s="15">
        <f>IF(ISERROR(vlookup($R250, 'Freshmen_5%'!$M$2:$Y1000, 12, 0)), 0, vlookup($R250, 'Freshmen_5%'!$M$2:$Y1000, 12, 0))</f>
        <v>0</v>
      </c>
      <c r="AB250" s="15">
        <f>IF(ISERROR(vlookup($R250, 'Freshmen_5%'!$M$2:$Y1000, 13, 0)), 0, vlookup($R250, 'Freshmen_5%'!$M$2:$Y1000, 13, 0))</f>
        <v>0</v>
      </c>
      <c r="AC250" s="15">
        <f>IF(ISERROR(vlookup($R250, 'Freshmen_5%'!$M$2:$Z1000, 14, 0)), 0, vlookup($R250, 'Freshmen_5%'!$M$2:$Z1000, 14, 0))</f>
        <v>0</v>
      </c>
    </row>
    <row r="251">
      <c r="A251" s="2">
        <v>249.0</v>
      </c>
      <c r="B251" s="2">
        <v>194578.0</v>
      </c>
      <c r="C251" s="2" t="s">
        <v>4925</v>
      </c>
      <c r="D251" s="2" t="s">
        <v>4512</v>
      </c>
      <c r="E251" s="2">
        <v>846.0</v>
      </c>
      <c r="F251" s="2" t="s">
        <v>5014</v>
      </c>
      <c r="G251" s="2" t="s">
        <v>5014</v>
      </c>
      <c r="H251" s="2" t="s">
        <v>4750</v>
      </c>
      <c r="I251" s="2" t="s">
        <v>4745</v>
      </c>
      <c r="J251" s="2" t="s">
        <v>4751</v>
      </c>
      <c r="K251" s="2">
        <v>2018.0</v>
      </c>
      <c r="L251" s="2" t="s">
        <v>4925</v>
      </c>
      <c r="M251" s="2" t="s">
        <v>4512</v>
      </c>
      <c r="N251" s="2" t="s">
        <v>5015</v>
      </c>
      <c r="O251" s="2" t="s">
        <v>5016</v>
      </c>
      <c r="P251" s="2">
        <v>51870.0</v>
      </c>
      <c r="Q251" s="2">
        <v>0.0</v>
      </c>
      <c r="R251" s="2" t="s">
        <v>4925</v>
      </c>
      <c r="S251" s="2" t="s">
        <v>4926</v>
      </c>
      <c r="T251" s="2" t="s">
        <v>4910</v>
      </c>
      <c r="U251" s="2">
        <v>11205.0</v>
      </c>
      <c r="V251" s="2">
        <v>40.691297</v>
      </c>
      <c r="W251" s="2">
        <v>-73.96431</v>
      </c>
      <c r="X251" s="2">
        <v>35620.0</v>
      </c>
      <c r="Y251" s="2" t="s">
        <v>104</v>
      </c>
      <c r="Z251" s="15">
        <f>IF(ISERROR(vlookup($R251, 'Freshmen Makeup'!$M$2:$X1000, 12, 0)), 0, vlookup($R251, 'Freshmen Makeup'!$M$2:$X1000, 12, 0))</f>
        <v>1</v>
      </c>
      <c r="AA251" s="15">
        <f>IF(ISERROR(vlookup($R251, 'Freshmen_5%'!$M$2:$Y1000, 12, 0)), 0, vlookup($R251, 'Freshmen_5%'!$M$2:$Y1000, 12, 0))</f>
        <v>0</v>
      </c>
      <c r="AB251" s="15">
        <f>IF(ISERROR(vlookup($R251, 'Freshmen_5%'!$M$2:$Y1000, 13, 0)), 0, vlookup($R251, 'Freshmen_5%'!$M$2:$Y1000, 13, 0))</f>
        <v>0</v>
      </c>
      <c r="AC251" s="15">
        <f>IF(ISERROR(vlookup($R251, 'Freshmen_5%'!$M$2:$Z1000, 14, 0)), 0, vlookup($R251, 'Freshmen_5%'!$M$2:$Z1000, 14, 0))</f>
        <v>0</v>
      </c>
    </row>
    <row r="252">
      <c r="A252" s="2">
        <v>250.0</v>
      </c>
      <c r="B252" s="2">
        <v>194824.0</v>
      </c>
      <c r="C252" s="2" t="s">
        <v>5474</v>
      </c>
      <c r="D252" s="2" t="s">
        <v>4512</v>
      </c>
      <c r="E252" s="2">
        <v>1778.0</v>
      </c>
      <c r="F252" s="2" t="s">
        <v>5014</v>
      </c>
      <c r="G252" s="2" t="s">
        <v>5014</v>
      </c>
      <c r="H252" s="2" t="s">
        <v>4750</v>
      </c>
      <c r="I252" s="2" t="s">
        <v>4745</v>
      </c>
      <c r="J252" s="2" t="s">
        <v>4751</v>
      </c>
      <c r="K252" s="2">
        <v>2018.0</v>
      </c>
      <c r="L252" s="2" t="s">
        <v>5474</v>
      </c>
      <c r="M252" s="2" t="s">
        <v>4512</v>
      </c>
      <c r="N252" s="2" t="s">
        <v>5015</v>
      </c>
      <c r="O252" s="2" t="s">
        <v>5016</v>
      </c>
      <c r="P252" s="2">
        <v>53880.0</v>
      </c>
      <c r="Q252" s="2">
        <v>0.0</v>
      </c>
      <c r="R252" s="2" t="s">
        <v>5474</v>
      </c>
      <c r="S252" s="2" t="s">
        <v>4697</v>
      </c>
      <c r="T252" s="2" t="s">
        <v>4910</v>
      </c>
      <c r="U252" s="2" t="s">
        <v>5475</v>
      </c>
      <c r="V252" s="2">
        <v>42.729978</v>
      </c>
      <c r="W252" s="2">
        <v>-73.676646</v>
      </c>
      <c r="X252" s="2">
        <v>10580.0</v>
      </c>
      <c r="Y252" s="2" t="s">
        <v>5404</v>
      </c>
      <c r="Z252" s="15">
        <f>IF(ISERROR(vlookup($R252, 'Freshmen Makeup'!$M$2:$X1000, 12, 0)), 0, vlookup($R252, 'Freshmen Makeup'!$M$2:$X1000, 12, 0))</f>
        <v>0</v>
      </c>
      <c r="AA252" s="15">
        <f>IF(ISERROR(vlookup($R252, 'Freshmen_5%'!$M$2:$Y1000, 12, 0)), 0, vlookup($R252, 'Freshmen_5%'!$M$2:$Y1000, 12, 0))</f>
        <v>0</v>
      </c>
      <c r="AB252" s="15">
        <f>IF(ISERROR(vlookup($R252, 'Freshmen_5%'!$M$2:$Y1000, 13, 0)), 0, vlookup($R252, 'Freshmen_5%'!$M$2:$Y1000, 13, 0))</f>
        <v>0</v>
      </c>
      <c r="AC252" s="15">
        <f>IF(ISERROR(vlookup($R252, 'Freshmen_5%'!$M$2:$Z1000, 14, 0)), 0, vlookup($R252, 'Freshmen_5%'!$M$2:$Z1000, 14, 0))</f>
        <v>0</v>
      </c>
    </row>
    <row r="253">
      <c r="A253" s="2">
        <v>251.0</v>
      </c>
      <c r="B253" s="2">
        <v>194958.0</v>
      </c>
      <c r="C253" s="2" t="s">
        <v>5476</v>
      </c>
      <c r="D253" s="2" t="s">
        <v>4512</v>
      </c>
      <c r="E253" s="2">
        <v>228.0</v>
      </c>
      <c r="F253" s="2" t="s">
        <v>5014</v>
      </c>
      <c r="G253" s="2" t="s">
        <v>5014</v>
      </c>
      <c r="H253" s="2" t="s">
        <v>4723</v>
      </c>
      <c r="I253" s="2" t="s">
        <v>4741</v>
      </c>
      <c r="J253" s="2" t="s">
        <v>4725</v>
      </c>
      <c r="K253" s="2">
        <v>2018.0</v>
      </c>
      <c r="L253" s="2" t="s">
        <v>5476</v>
      </c>
      <c r="M253" s="2" t="s">
        <v>4512</v>
      </c>
      <c r="N253" s="2" t="s">
        <v>5015</v>
      </c>
      <c r="O253" s="2" t="s">
        <v>5016</v>
      </c>
      <c r="P253" s="2">
        <v>31568.0</v>
      </c>
      <c r="Q253" s="2">
        <v>0.0</v>
      </c>
      <c r="R253" s="2" t="s">
        <v>5476</v>
      </c>
      <c r="S253" s="2" t="s">
        <v>4648</v>
      </c>
      <c r="T253" s="2" t="s">
        <v>4910</v>
      </c>
      <c r="U253" s="2">
        <v>14624.0</v>
      </c>
      <c r="V253" s="2">
        <v>43.125755</v>
      </c>
      <c r="W253" s="2">
        <v>-77.798498</v>
      </c>
      <c r="X253" s="2">
        <v>40380.0</v>
      </c>
      <c r="Y253" s="2" t="s">
        <v>5447</v>
      </c>
      <c r="Z253" s="15">
        <f>IF(ISERROR(vlookup($R253, 'Freshmen Makeup'!$M$2:$X1000, 12, 0)), 0, vlookup($R253, 'Freshmen Makeup'!$M$2:$X1000, 12, 0))</f>
        <v>0</v>
      </c>
      <c r="AA253" s="15">
        <f>IF(ISERROR(vlookup($R253, 'Freshmen_5%'!$M$2:$Y1000, 12, 0)), 0, vlookup($R253, 'Freshmen_5%'!$M$2:$Y1000, 12, 0))</f>
        <v>0</v>
      </c>
      <c r="AB253" s="15">
        <f>IF(ISERROR(vlookup($R253, 'Freshmen_5%'!$M$2:$Y1000, 13, 0)), 0, vlookup($R253, 'Freshmen_5%'!$M$2:$Y1000, 13, 0))</f>
        <v>0</v>
      </c>
      <c r="AC253" s="15">
        <f>IF(ISERROR(vlookup($R253, 'Freshmen_5%'!$M$2:$Z1000, 14, 0)), 0, vlookup($R253, 'Freshmen_5%'!$M$2:$Z1000, 14, 0))</f>
        <v>0</v>
      </c>
    </row>
    <row r="254">
      <c r="A254" s="2">
        <v>252.0</v>
      </c>
      <c r="B254" s="2">
        <v>195003.0</v>
      </c>
      <c r="C254" s="2" t="s">
        <v>5477</v>
      </c>
      <c r="D254" s="2" t="s">
        <v>4512</v>
      </c>
      <c r="E254" s="2">
        <v>2845.0</v>
      </c>
      <c r="F254" s="2" t="s">
        <v>5014</v>
      </c>
      <c r="G254" s="2" t="s">
        <v>5014</v>
      </c>
      <c r="H254" s="2" t="s">
        <v>4744</v>
      </c>
      <c r="I254" s="2" t="s">
        <v>4745</v>
      </c>
      <c r="J254" s="2" t="s">
        <v>4738</v>
      </c>
      <c r="K254" s="2">
        <v>2018.0</v>
      </c>
      <c r="L254" s="2" t="s">
        <v>5477</v>
      </c>
      <c r="M254" s="2" t="s">
        <v>4512</v>
      </c>
      <c r="N254" s="2" t="s">
        <v>5015</v>
      </c>
      <c r="O254" s="2" t="s">
        <v>5016</v>
      </c>
      <c r="P254" s="2">
        <v>42345.0</v>
      </c>
      <c r="Q254" s="2">
        <v>0.0</v>
      </c>
      <c r="R254" s="2" t="s">
        <v>5477</v>
      </c>
      <c r="S254" s="2" t="s">
        <v>4648</v>
      </c>
      <c r="T254" s="2" t="s">
        <v>4910</v>
      </c>
      <c r="U254" s="2" t="s">
        <v>5478</v>
      </c>
      <c r="V254" s="2">
        <v>43.084188</v>
      </c>
      <c r="W254" s="2">
        <v>-77.67386</v>
      </c>
      <c r="X254" s="2">
        <v>40380.0</v>
      </c>
      <c r="Y254" s="2" t="s">
        <v>5447</v>
      </c>
      <c r="Z254" s="15">
        <f>IF(ISERROR(vlookup($R254, 'Freshmen Makeup'!$M$2:$X1000, 12, 0)), 0, vlookup($R254, 'Freshmen Makeup'!$M$2:$X1000, 12, 0))</f>
        <v>0</v>
      </c>
      <c r="AA254" s="15">
        <f>IF(ISERROR(vlookup($R254, 'Freshmen_5%'!$M$2:$Y1000, 12, 0)), 0, vlookup($R254, 'Freshmen_5%'!$M$2:$Y1000, 12, 0))</f>
        <v>0</v>
      </c>
      <c r="AB254" s="15">
        <f>IF(ISERROR(vlookup($R254, 'Freshmen_5%'!$M$2:$Y1000, 13, 0)), 0, vlookup($R254, 'Freshmen_5%'!$M$2:$Y1000, 13, 0))</f>
        <v>0</v>
      </c>
      <c r="AC254" s="15">
        <f>IF(ISERROR(vlookup($R254, 'Freshmen_5%'!$M$2:$Z1000, 14, 0)), 0, vlookup($R254, 'Freshmen_5%'!$M$2:$Z1000, 14, 0))</f>
        <v>0</v>
      </c>
    </row>
    <row r="255">
      <c r="A255" s="2">
        <v>253.0</v>
      </c>
      <c r="B255" s="2">
        <v>195030.0</v>
      </c>
      <c r="C255" s="2" t="s">
        <v>5479</v>
      </c>
      <c r="D255" s="2" t="s">
        <v>4512</v>
      </c>
      <c r="E255" s="2">
        <v>1522.0</v>
      </c>
      <c r="F255" s="2" t="s">
        <v>5014</v>
      </c>
      <c r="G255" s="2" t="s">
        <v>5014</v>
      </c>
      <c r="H255" s="2" t="s">
        <v>4744</v>
      </c>
      <c r="I255" s="2" t="s">
        <v>4745</v>
      </c>
      <c r="J255" s="2" t="s">
        <v>4738</v>
      </c>
      <c r="K255" s="2">
        <v>2018.0</v>
      </c>
      <c r="L255" s="2" t="s">
        <v>5479</v>
      </c>
      <c r="M255" s="2" t="s">
        <v>4512</v>
      </c>
      <c r="N255" s="2" t="s">
        <v>5015</v>
      </c>
      <c r="O255" s="2" t="s">
        <v>5016</v>
      </c>
      <c r="P255" s="2">
        <v>53909.0</v>
      </c>
      <c r="Q255" s="2">
        <v>0.0</v>
      </c>
      <c r="R255" s="2" t="s">
        <v>5479</v>
      </c>
      <c r="S255" s="2" t="s">
        <v>4648</v>
      </c>
      <c r="T255" s="2" t="s">
        <v>4910</v>
      </c>
      <c r="U255" s="2" t="s">
        <v>5480</v>
      </c>
      <c r="V255" s="2">
        <v>43.126397</v>
      </c>
      <c r="W255" s="2">
        <v>-77.631202</v>
      </c>
      <c r="X255" s="2">
        <v>40380.0</v>
      </c>
      <c r="Y255" s="2" t="s">
        <v>5447</v>
      </c>
      <c r="Z255" s="15">
        <f>IF(ISERROR(vlookup($R255, 'Freshmen Makeup'!$M$2:$X1000, 12, 0)), 0, vlookup($R255, 'Freshmen Makeup'!$M$2:$X1000, 12, 0))</f>
        <v>0</v>
      </c>
      <c r="AA255" s="15">
        <f>IF(ISERROR(vlookup($R255, 'Freshmen_5%'!$M$2:$Y1000, 12, 0)), 0, vlookup($R255, 'Freshmen_5%'!$M$2:$Y1000, 12, 0))</f>
        <v>0</v>
      </c>
      <c r="AB255" s="15">
        <f>IF(ISERROR(vlookup($R255, 'Freshmen_5%'!$M$2:$Y1000, 13, 0)), 0, vlookup($R255, 'Freshmen_5%'!$M$2:$Y1000, 13, 0))</f>
        <v>0</v>
      </c>
      <c r="AC255" s="15">
        <f>IF(ISERROR(vlookup($R255, 'Freshmen_5%'!$M$2:$Z1000, 14, 0)), 0, vlookup($R255, 'Freshmen_5%'!$M$2:$Z1000, 14, 0))</f>
        <v>0</v>
      </c>
    </row>
    <row r="256">
      <c r="A256" s="2">
        <v>254.0</v>
      </c>
      <c r="B256" s="2">
        <v>195128.0</v>
      </c>
      <c r="C256" s="2" t="s">
        <v>5481</v>
      </c>
      <c r="D256" s="2" t="s">
        <v>4512</v>
      </c>
      <c r="E256" s="2">
        <v>369.0</v>
      </c>
      <c r="F256" s="2" t="s">
        <v>5014</v>
      </c>
      <c r="G256" s="2" t="s">
        <v>5014</v>
      </c>
      <c r="H256" s="2" t="s">
        <v>4723</v>
      </c>
      <c r="I256" s="2" t="s">
        <v>4741</v>
      </c>
      <c r="J256" s="2" t="s">
        <v>4725</v>
      </c>
      <c r="K256" s="2">
        <v>2018.0</v>
      </c>
      <c r="L256" s="2" t="s">
        <v>5481</v>
      </c>
      <c r="M256" s="2" t="s">
        <v>4512</v>
      </c>
      <c r="N256" s="2" t="s">
        <v>5015</v>
      </c>
      <c r="O256" s="2" t="s">
        <v>5016</v>
      </c>
      <c r="P256" s="2">
        <v>30857.0</v>
      </c>
      <c r="Q256" s="2">
        <v>0.0</v>
      </c>
      <c r="R256" s="2" t="s">
        <v>5482</v>
      </c>
      <c r="S256" s="2" t="s">
        <v>4697</v>
      </c>
      <c r="T256" s="2" t="s">
        <v>4910</v>
      </c>
      <c r="U256" s="2">
        <v>12180.0</v>
      </c>
      <c r="V256" s="2">
        <v>42.72822</v>
      </c>
      <c r="W256" s="2">
        <v>-73.693711</v>
      </c>
      <c r="X256" s="2">
        <v>10580.0</v>
      </c>
      <c r="Y256" s="2" t="s">
        <v>5404</v>
      </c>
      <c r="Z256" s="15">
        <f>IF(ISERROR(vlookup($R256, 'Freshmen Makeup'!$M$2:$X1000, 12, 0)), 0, vlookup($R256, 'Freshmen Makeup'!$M$2:$X1000, 12, 0))</f>
        <v>0</v>
      </c>
      <c r="AA256" s="15">
        <f>IF(ISERROR(vlookup($R256, 'Freshmen_5%'!$M$2:$Y1000, 12, 0)), 0, vlookup($R256, 'Freshmen_5%'!$M$2:$Y1000, 12, 0))</f>
        <v>0</v>
      </c>
      <c r="AB256" s="15">
        <f>IF(ISERROR(vlookup($R256, 'Freshmen_5%'!$M$2:$Y1000, 13, 0)), 0, vlookup($R256, 'Freshmen_5%'!$M$2:$Y1000, 13, 0))</f>
        <v>0</v>
      </c>
      <c r="AC256" s="15">
        <f>IF(ISERROR(vlookup($R256, 'Freshmen_5%'!$M$2:$Z1000, 14, 0)), 0, vlookup($R256, 'Freshmen_5%'!$M$2:$Z1000, 14, 0))</f>
        <v>0</v>
      </c>
    </row>
    <row r="257">
      <c r="A257" s="2">
        <v>255.0</v>
      </c>
      <c r="B257" s="2">
        <v>195164.0</v>
      </c>
      <c r="C257" s="2" t="s">
        <v>5483</v>
      </c>
      <c r="D257" s="2" t="s">
        <v>4512</v>
      </c>
      <c r="E257" s="2">
        <v>551.0</v>
      </c>
      <c r="F257" s="2" t="s">
        <v>5014</v>
      </c>
      <c r="G257" s="2" t="s">
        <v>5014</v>
      </c>
      <c r="H257" s="2" t="s">
        <v>4723</v>
      </c>
      <c r="I257" s="2" t="s">
        <v>4724</v>
      </c>
      <c r="J257" s="2" t="s">
        <v>4725</v>
      </c>
      <c r="K257" s="2">
        <v>2018.0</v>
      </c>
      <c r="L257" s="2" t="s">
        <v>5483</v>
      </c>
      <c r="M257" s="2" t="s">
        <v>4512</v>
      </c>
      <c r="N257" s="2" t="s">
        <v>5015</v>
      </c>
      <c r="O257" s="2" t="s">
        <v>5016</v>
      </c>
      <c r="P257" s="2">
        <v>34301.0</v>
      </c>
      <c r="Q257" s="2">
        <v>0.0</v>
      </c>
      <c r="R257" s="2" t="s">
        <v>5483</v>
      </c>
      <c r="S257" s="2" t="s">
        <v>5484</v>
      </c>
      <c r="T257" s="2" t="s">
        <v>4910</v>
      </c>
      <c r="U257" s="2" t="s">
        <v>5485</v>
      </c>
      <c r="V257" s="2">
        <v>42.080191</v>
      </c>
      <c r="W257" s="2">
        <v>-78.481107</v>
      </c>
      <c r="X257" s="2">
        <v>36460.0</v>
      </c>
      <c r="Y257" s="2" t="s">
        <v>5486</v>
      </c>
      <c r="Z257" s="15">
        <f>IF(ISERROR(vlookup($R257, 'Freshmen Makeup'!$M$2:$X1000, 12, 0)), 0, vlookup($R257, 'Freshmen Makeup'!$M$2:$X1000, 12, 0))</f>
        <v>0</v>
      </c>
      <c r="AA257" s="15">
        <f>IF(ISERROR(vlookup($R257, 'Freshmen_5%'!$M$2:$Y1000, 12, 0)), 0, vlookup($R257, 'Freshmen_5%'!$M$2:$Y1000, 12, 0))</f>
        <v>0</v>
      </c>
      <c r="AB257" s="15">
        <f>IF(ISERROR(vlookup($R257, 'Freshmen_5%'!$M$2:$Y1000, 13, 0)), 0, vlookup($R257, 'Freshmen_5%'!$M$2:$Y1000, 13, 0))</f>
        <v>0</v>
      </c>
      <c r="AC257" s="15">
        <f>IF(ISERROR(vlookup($R257, 'Freshmen_5%'!$M$2:$Z1000, 14, 0)), 0, vlookup($R257, 'Freshmen_5%'!$M$2:$Z1000, 14, 0))</f>
        <v>0</v>
      </c>
    </row>
    <row r="258">
      <c r="A258" s="2">
        <v>256.0</v>
      </c>
      <c r="B258" s="2">
        <v>195216.0</v>
      </c>
      <c r="C258" s="2" t="s">
        <v>5487</v>
      </c>
      <c r="D258" s="2" t="s">
        <v>4512</v>
      </c>
      <c r="E258" s="2">
        <v>640.0</v>
      </c>
      <c r="F258" s="2" t="s">
        <v>5014</v>
      </c>
      <c r="G258" s="2" t="s">
        <v>5014</v>
      </c>
      <c r="H258" s="2" t="s">
        <v>4723</v>
      </c>
      <c r="I258" s="2" t="s">
        <v>4745</v>
      </c>
      <c r="J258" s="2" t="s">
        <v>4725</v>
      </c>
      <c r="K258" s="2">
        <v>2018.0</v>
      </c>
      <c r="L258" s="2" t="s">
        <v>5487</v>
      </c>
      <c r="M258" s="2" t="s">
        <v>4512</v>
      </c>
      <c r="N258" s="2" t="s">
        <v>5015</v>
      </c>
      <c r="O258" s="2" t="s">
        <v>5016</v>
      </c>
      <c r="P258" s="2">
        <v>54846.0</v>
      </c>
      <c r="Q258" s="2">
        <v>0.0</v>
      </c>
      <c r="R258" s="2" t="s">
        <v>5487</v>
      </c>
      <c r="S258" s="2" t="s">
        <v>5488</v>
      </c>
      <c r="T258" s="2" t="s">
        <v>4910</v>
      </c>
      <c r="U258" s="2">
        <v>13617.0</v>
      </c>
      <c r="V258" s="2">
        <v>44.589879</v>
      </c>
      <c r="W258" s="2">
        <v>-75.161343</v>
      </c>
      <c r="X258" s="2">
        <v>36300.0</v>
      </c>
      <c r="Y258" s="2" t="s">
        <v>5418</v>
      </c>
      <c r="Z258" s="15">
        <f>IF(ISERROR(vlookup($R258, 'Freshmen Makeup'!$M$2:$X1000, 12, 0)), 0, vlookup($R258, 'Freshmen Makeup'!$M$2:$X1000, 12, 0))</f>
        <v>0</v>
      </c>
      <c r="AA258" s="15">
        <f>IF(ISERROR(vlookup($R258, 'Freshmen_5%'!$M$2:$Y1000, 12, 0)), 0, vlookup($R258, 'Freshmen_5%'!$M$2:$Y1000, 12, 0))</f>
        <v>0</v>
      </c>
      <c r="AB258" s="15">
        <f>IF(ISERROR(vlookup($R258, 'Freshmen_5%'!$M$2:$Y1000, 13, 0)), 0, vlookup($R258, 'Freshmen_5%'!$M$2:$Y1000, 13, 0))</f>
        <v>0</v>
      </c>
      <c r="AC258" s="15">
        <f>IF(ISERROR(vlookup($R258, 'Freshmen_5%'!$M$2:$Z1000, 14, 0)), 0, vlookup($R258, 'Freshmen_5%'!$M$2:$Z1000, 14, 0))</f>
        <v>0</v>
      </c>
    </row>
    <row r="259">
      <c r="A259" s="2">
        <v>257.0</v>
      </c>
      <c r="B259" s="2">
        <v>195234.0</v>
      </c>
      <c r="C259" s="2" t="s">
        <v>5489</v>
      </c>
      <c r="D259" s="2" t="s">
        <v>4512</v>
      </c>
      <c r="E259" s="2">
        <v>615.0</v>
      </c>
      <c r="F259" s="2" t="s">
        <v>5014</v>
      </c>
      <c r="G259" s="2" t="s">
        <v>5014</v>
      </c>
      <c r="H259" s="2" t="s">
        <v>4723</v>
      </c>
      <c r="I259" s="2" t="s">
        <v>4731</v>
      </c>
      <c r="J259" s="2" t="s">
        <v>4772</v>
      </c>
      <c r="K259" s="2">
        <v>2018.0</v>
      </c>
      <c r="L259" s="2" t="s">
        <v>5489</v>
      </c>
      <c r="M259" s="2" t="s">
        <v>4512</v>
      </c>
      <c r="N259" s="2" t="s">
        <v>5015</v>
      </c>
      <c r="O259" s="2" t="s">
        <v>5016</v>
      </c>
      <c r="P259" s="2">
        <v>32574.0</v>
      </c>
      <c r="Q259" s="2">
        <v>0.0</v>
      </c>
      <c r="R259" s="2" t="s">
        <v>5489</v>
      </c>
      <c r="S259" s="2" t="s">
        <v>4645</v>
      </c>
      <c r="T259" s="2" t="s">
        <v>4910</v>
      </c>
      <c r="U259" s="2" t="s">
        <v>5490</v>
      </c>
      <c r="V259" s="2">
        <v>42.664297</v>
      </c>
      <c r="W259" s="2">
        <v>-73.786661</v>
      </c>
      <c r="X259" s="2">
        <v>10580.0</v>
      </c>
      <c r="Y259" s="2" t="s">
        <v>5404</v>
      </c>
      <c r="Z259" s="15">
        <f>IF(ISERROR(vlookup($R259, 'Freshmen Makeup'!$M$2:$X1000, 12, 0)), 0, vlookup($R259, 'Freshmen Makeup'!$M$2:$X1000, 12, 0))</f>
        <v>0</v>
      </c>
      <c r="AA259" s="15">
        <f>IF(ISERROR(vlookup($R259, 'Freshmen_5%'!$M$2:$Y1000, 12, 0)), 0, vlookup($R259, 'Freshmen_5%'!$M$2:$Y1000, 12, 0))</f>
        <v>0</v>
      </c>
      <c r="AB259" s="15">
        <f>IF(ISERROR(vlookup($R259, 'Freshmen_5%'!$M$2:$Y1000, 13, 0)), 0, vlookup($R259, 'Freshmen_5%'!$M$2:$Y1000, 13, 0))</f>
        <v>0</v>
      </c>
      <c r="AC259" s="15">
        <f>IF(ISERROR(vlookup($R259, 'Freshmen_5%'!$M$2:$Z1000, 14, 0)), 0, vlookup($R259, 'Freshmen_5%'!$M$2:$Z1000, 14, 0))</f>
        <v>0</v>
      </c>
    </row>
    <row r="260">
      <c r="A260" s="2">
        <v>258.0</v>
      </c>
      <c r="B260" s="2">
        <v>195243.0</v>
      </c>
      <c r="C260" s="2" t="s">
        <v>4917</v>
      </c>
      <c r="D260" s="2" t="s">
        <v>4512</v>
      </c>
      <c r="E260" s="2">
        <v>270.0</v>
      </c>
      <c r="F260" s="2" t="s">
        <v>5014</v>
      </c>
      <c r="G260" s="2" t="s">
        <v>5014</v>
      </c>
      <c r="H260" s="2" t="s">
        <v>4723</v>
      </c>
      <c r="I260" s="2" t="s">
        <v>4731</v>
      </c>
      <c r="J260" s="2" t="s">
        <v>4725</v>
      </c>
      <c r="K260" s="2">
        <v>2018.0</v>
      </c>
      <c r="L260" s="2" t="s">
        <v>4917</v>
      </c>
      <c r="M260" s="2" t="s">
        <v>4512</v>
      </c>
      <c r="N260" s="2" t="s">
        <v>5015</v>
      </c>
      <c r="O260" s="2" t="s">
        <v>5016</v>
      </c>
      <c r="P260" s="2">
        <v>31950.0</v>
      </c>
      <c r="Q260" s="2">
        <v>0.0</v>
      </c>
      <c r="R260" s="2" t="s">
        <v>4917</v>
      </c>
      <c r="S260" s="2" t="s">
        <v>4918</v>
      </c>
      <c r="T260" s="2" t="s">
        <v>4910</v>
      </c>
      <c r="U260" s="2" t="s">
        <v>5491</v>
      </c>
      <c r="V260" s="2">
        <v>41.041576</v>
      </c>
      <c r="W260" s="2">
        <v>-73.936799</v>
      </c>
      <c r="X260" s="2">
        <v>35620.0</v>
      </c>
      <c r="Y260" s="2" t="s">
        <v>104</v>
      </c>
      <c r="Z260" s="15">
        <f>IF(ISERROR(vlookup($R260, 'Freshmen Makeup'!$M$2:$X1000, 12, 0)), 0, vlookup($R260, 'Freshmen Makeup'!$M$2:$X1000, 12, 0))</f>
        <v>1</v>
      </c>
      <c r="AA260" s="15">
        <f>IF(ISERROR(vlookup($R260, 'Freshmen_5%'!$M$2:$Y1000, 12, 0)), 0, vlookup($R260, 'Freshmen_5%'!$M$2:$Y1000, 12, 0))</f>
        <v>0</v>
      </c>
      <c r="AB260" s="15">
        <f>IF(ISERROR(vlookup($R260, 'Freshmen_5%'!$M$2:$Y1000, 13, 0)), 0, vlookup($R260, 'Freshmen_5%'!$M$2:$Y1000, 13, 0))</f>
        <v>0</v>
      </c>
      <c r="AC260" s="15">
        <f>IF(ISERROR(vlookup($R260, 'Freshmen_5%'!$M$2:$Z1000, 14, 0)), 0, vlookup($R260, 'Freshmen_5%'!$M$2:$Z1000, 14, 0))</f>
        <v>0</v>
      </c>
    </row>
    <row r="261">
      <c r="A261" s="2">
        <v>259.0</v>
      </c>
      <c r="B261" s="2">
        <v>195304.0</v>
      </c>
      <c r="C261" s="2" t="s">
        <v>4923</v>
      </c>
      <c r="D261" s="2" t="s">
        <v>4512</v>
      </c>
      <c r="E261" s="2">
        <v>425.0</v>
      </c>
      <c r="F261" s="2" t="s">
        <v>5014</v>
      </c>
      <c r="G261" s="2" t="s">
        <v>5014</v>
      </c>
      <c r="H261" s="2" t="s">
        <v>4723</v>
      </c>
      <c r="I261" s="2" t="s">
        <v>4745</v>
      </c>
      <c r="J261" s="2" t="s">
        <v>4725</v>
      </c>
      <c r="K261" s="2">
        <v>2018.0</v>
      </c>
      <c r="L261" s="2" t="s">
        <v>4923</v>
      </c>
      <c r="M261" s="2" t="s">
        <v>4512</v>
      </c>
      <c r="N261" s="2" t="s">
        <v>5015</v>
      </c>
      <c r="O261" s="2" t="s">
        <v>5016</v>
      </c>
      <c r="P261" s="2">
        <v>55900.0</v>
      </c>
      <c r="Q261" s="2">
        <v>0.0</v>
      </c>
      <c r="R261" s="2" t="s">
        <v>4923</v>
      </c>
      <c r="S261" s="2" t="s">
        <v>4924</v>
      </c>
      <c r="T261" s="2" t="s">
        <v>4910</v>
      </c>
      <c r="U261" s="2">
        <v>10708.0</v>
      </c>
      <c r="V261" s="2">
        <v>40.9355</v>
      </c>
      <c r="W261" s="2">
        <v>-73.843727</v>
      </c>
      <c r="X261" s="2">
        <v>35620.0</v>
      </c>
      <c r="Y261" s="2" t="s">
        <v>104</v>
      </c>
      <c r="Z261" s="15">
        <f>IF(ISERROR(vlookup($R261, 'Freshmen Makeup'!$M$2:$X1000, 12, 0)), 0, vlookup($R261, 'Freshmen Makeup'!$M$2:$X1000, 12, 0))</f>
        <v>1</v>
      </c>
      <c r="AA261" s="15">
        <f>IF(ISERROR(vlookup($R261, 'Freshmen_5%'!$M$2:$Y1000, 12, 0)), 0, vlookup($R261, 'Freshmen_5%'!$M$2:$Y1000, 12, 0))</f>
        <v>0</v>
      </c>
      <c r="AB261" s="15">
        <f>IF(ISERROR(vlookup($R261, 'Freshmen_5%'!$M$2:$Y1000, 13, 0)), 0, vlookup($R261, 'Freshmen_5%'!$M$2:$Y1000, 13, 0))</f>
        <v>0</v>
      </c>
      <c r="AC261" s="15">
        <f>IF(ISERROR(vlookup($R261, 'Freshmen_5%'!$M$2:$Z1000, 14, 0)), 0, vlookup($R261, 'Freshmen_5%'!$M$2:$Z1000, 14, 0))</f>
        <v>0</v>
      </c>
    </row>
    <row r="262">
      <c r="A262" s="2">
        <v>260.0</v>
      </c>
      <c r="B262" s="2">
        <v>195474.0</v>
      </c>
      <c r="C262" s="2" t="s">
        <v>5492</v>
      </c>
      <c r="D262" s="2" t="s">
        <v>4512</v>
      </c>
      <c r="E262" s="2">
        <v>745.0</v>
      </c>
      <c r="F262" s="2" t="s">
        <v>5014</v>
      </c>
      <c r="G262" s="2" t="s">
        <v>5014</v>
      </c>
      <c r="H262" s="2" t="s">
        <v>4723</v>
      </c>
      <c r="I262" s="2" t="s">
        <v>4724</v>
      </c>
      <c r="J262" s="2" t="s">
        <v>4751</v>
      </c>
      <c r="K262" s="2">
        <v>2018.0</v>
      </c>
      <c r="L262" s="2" t="s">
        <v>5492</v>
      </c>
      <c r="M262" s="2" t="s">
        <v>4512</v>
      </c>
      <c r="N262" s="2" t="s">
        <v>5015</v>
      </c>
      <c r="O262" s="2" t="s">
        <v>5016</v>
      </c>
      <c r="P262" s="2">
        <v>36975.0</v>
      </c>
      <c r="Q262" s="2">
        <v>0.0</v>
      </c>
      <c r="R262" s="2" t="s">
        <v>5492</v>
      </c>
      <c r="S262" s="2" t="s">
        <v>5493</v>
      </c>
      <c r="T262" s="2" t="s">
        <v>4910</v>
      </c>
      <c r="U262" s="2" t="s">
        <v>5494</v>
      </c>
      <c r="V262" s="2">
        <v>42.717602</v>
      </c>
      <c r="W262" s="2">
        <v>-73.7526</v>
      </c>
      <c r="X262" s="2">
        <v>10580.0</v>
      </c>
      <c r="Y262" s="2" t="s">
        <v>5404</v>
      </c>
      <c r="Z262" s="15">
        <f>IF(ISERROR(vlookup($R262, 'Freshmen Makeup'!$M$2:$X1000, 12, 0)), 0, vlookup($R262, 'Freshmen Makeup'!$M$2:$X1000, 12, 0))</f>
        <v>0</v>
      </c>
      <c r="AA262" s="15">
        <f>IF(ISERROR(vlookup($R262, 'Freshmen_5%'!$M$2:$Y1000, 12, 0)), 0, vlookup($R262, 'Freshmen_5%'!$M$2:$Y1000, 12, 0))</f>
        <v>0</v>
      </c>
      <c r="AB262" s="15">
        <f>IF(ISERROR(vlookup($R262, 'Freshmen_5%'!$M$2:$Y1000, 13, 0)), 0, vlookup($R262, 'Freshmen_5%'!$M$2:$Y1000, 13, 0))</f>
        <v>0</v>
      </c>
      <c r="AC262" s="15">
        <f>IF(ISERROR(vlookup($R262, 'Freshmen_5%'!$M$2:$Z1000, 14, 0)), 0, vlookup($R262, 'Freshmen_5%'!$M$2:$Z1000, 14, 0))</f>
        <v>0</v>
      </c>
    </row>
    <row r="263">
      <c r="A263" s="2">
        <v>261.0</v>
      </c>
      <c r="B263" s="2">
        <v>195526.0</v>
      </c>
      <c r="C263" s="2" t="s">
        <v>5495</v>
      </c>
      <c r="D263" s="2" t="s">
        <v>4512</v>
      </c>
      <c r="E263" s="2">
        <v>678.0</v>
      </c>
      <c r="F263" s="2" t="s">
        <v>5014</v>
      </c>
      <c r="G263" s="2" t="s">
        <v>5014</v>
      </c>
      <c r="H263" s="2" t="s">
        <v>4723</v>
      </c>
      <c r="I263" s="2" t="s">
        <v>4745</v>
      </c>
      <c r="J263" s="2" t="s">
        <v>4725</v>
      </c>
      <c r="K263" s="2">
        <v>2018.0</v>
      </c>
      <c r="L263" s="2" t="s">
        <v>5495</v>
      </c>
      <c r="M263" s="2" t="s">
        <v>4512</v>
      </c>
      <c r="N263" s="2" t="s">
        <v>5015</v>
      </c>
      <c r="O263" s="2" t="s">
        <v>5016</v>
      </c>
      <c r="P263" s="2">
        <v>54270.0</v>
      </c>
      <c r="Q263" s="2">
        <v>0.0</v>
      </c>
      <c r="R263" s="2" t="s">
        <v>5495</v>
      </c>
      <c r="S263" s="2" t="s">
        <v>4588</v>
      </c>
      <c r="T263" s="2" t="s">
        <v>4910</v>
      </c>
      <c r="U263" s="2">
        <v>12866.0</v>
      </c>
      <c r="V263" s="2">
        <v>43.097035</v>
      </c>
      <c r="W263" s="2">
        <v>-73.785335</v>
      </c>
      <c r="X263" s="2">
        <v>10580.0</v>
      </c>
      <c r="Y263" s="2" t="s">
        <v>5404</v>
      </c>
      <c r="Z263" s="15">
        <f>IF(ISERROR(vlookup($R263, 'Freshmen Makeup'!$M$2:$X1000, 12, 0)), 0, vlookup($R263, 'Freshmen Makeup'!$M$2:$X1000, 12, 0))</f>
        <v>0</v>
      </c>
      <c r="AA263" s="15">
        <f>IF(ISERROR(vlookup($R263, 'Freshmen_5%'!$M$2:$Y1000, 12, 0)), 0, vlookup($R263, 'Freshmen_5%'!$M$2:$Y1000, 12, 0))</f>
        <v>0</v>
      </c>
      <c r="AB263" s="15">
        <f>IF(ISERROR(vlookup($R263, 'Freshmen_5%'!$M$2:$Y1000, 13, 0)), 0, vlookup($R263, 'Freshmen_5%'!$M$2:$Y1000, 13, 0))</f>
        <v>0</v>
      </c>
      <c r="AC263" s="15">
        <f>IF(ISERROR(vlookup($R263, 'Freshmen_5%'!$M$2:$Z1000, 14, 0)), 0, vlookup($R263, 'Freshmen_5%'!$M$2:$Z1000, 14, 0))</f>
        <v>0</v>
      </c>
    </row>
    <row r="264">
      <c r="A264" s="2">
        <v>262.0</v>
      </c>
      <c r="B264" s="2">
        <v>195720.0</v>
      </c>
      <c r="C264" s="2" t="s">
        <v>5496</v>
      </c>
      <c r="D264" s="2" t="s">
        <v>4512</v>
      </c>
      <c r="E264" s="2">
        <v>601.0</v>
      </c>
      <c r="F264" s="2" t="s">
        <v>5014</v>
      </c>
      <c r="G264" s="2" t="s">
        <v>5014</v>
      </c>
      <c r="H264" s="2" t="s">
        <v>4723</v>
      </c>
      <c r="I264" s="2" t="s">
        <v>4735</v>
      </c>
      <c r="J264" s="2" t="s">
        <v>4751</v>
      </c>
      <c r="K264" s="2">
        <v>2018.0</v>
      </c>
      <c r="L264" s="2" t="s">
        <v>5496</v>
      </c>
      <c r="M264" s="2" t="s">
        <v>4512</v>
      </c>
      <c r="N264" s="2" t="s">
        <v>5015</v>
      </c>
      <c r="O264" s="2" t="s">
        <v>5016</v>
      </c>
      <c r="P264" s="2">
        <v>34310.0</v>
      </c>
      <c r="Q264" s="2">
        <v>0.0</v>
      </c>
      <c r="R264" s="2" t="s">
        <v>5496</v>
      </c>
      <c r="S264" s="2" t="s">
        <v>4648</v>
      </c>
      <c r="T264" s="2" t="s">
        <v>4910</v>
      </c>
      <c r="U264" s="2" t="s">
        <v>5497</v>
      </c>
      <c r="V264" s="2">
        <v>43.116259</v>
      </c>
      <c r="W264" s="2">
        <v>-77.513056</v>
      </c>
      <c r="X264" s="2">
        <v>40380.0</v>
      </c>
      <c r="Y264" s="2" t="s">
        <v>5447</v>
      </c>
      <c r="Z264" s="15">
        <f>IF(ISERROR(vlookup($R264, 'Freshmen Makeup'!$M$2:$X1000, 12, 0)), 0, vlookup($R264, 'Freshmen Makeup'!$M$2:$X1000, 12, 0))</f>
        <v>0</v>
      </c>
      <c r="AA264" s="15">
        <f>IF(ISERROR(vlookup($R264, 'Freshmen_5%'!$M$2:$Y1000, 12, 0)), 0, vlookup($R264, 'Freshmen_5%'!$M$2:$Y1000, 12, 0))</f>
        <v>0</v>
      </c>
      <c r="AB264" s="15">
        <f>IF(ISERROR(vlookup($R264, 'Freshmen_5%'!$M$2:$Y1000, 13, 0)), 0, vlookup($R264, 'Freshmen_5%'!$M$2:$Y1000, 13, 0))</f>
        <v>0</v>
      </c>
      <c r="AC264" s="15">
        <f>IF(ISERROR(vlookup($R264, 'Freshmen_5%'!$M$2:$Z1000, 14, 0)), 0, vlookup($R264, 'Freshmen_5%'!$M$2:$Z1000, 14, 0))</f>
        <v>0</v>
      </c>
    </row>
    <row r="265">
      <c r="A265" s="2">
        <v>263.0</v>
      </c>
      <c r="B265" s="2">
        <v>195809.0</v>
      </c>
      <c r="C265" s="2" t="s">
        <v>4919</v>
      </c>
      <c r="D265" s="2" t="s">
        <v>4512</v>
      </c>
      <c r="E265" s="2">
        <v>3101.0</v>
      </c>
      <c r="F265" s="2" t="s">
        <v>5014</v>
      </c>
      <c r="G265" s="2" t="s">
        <v>5014</v>
      </c>
      <c r="H265" s="2" t="s">
        <v>4734</v>
      </c>
      <c r="I265" s="2" t="s">
        <v>4745</v>
      </c>
      <c r="J265" s="2" t="s">
        <v>4736</v>
      </c>
      <c r="K265" s="2">
        <v>2018.0</v>
      </c>
      <c r="L265" s="2" t="s">
        <v>4919</v>
      </c>
      <c r="M265" s="2" t="s">
        <v>4512</v>
      </c>
      <c r="N265" s="2" t="s">
        <v>5015</v>
      </c>
      <c r="O265" s="2" t="s">
        <v>5016</v>
      </c>
      <c r="P265" s="2">
        <v>41350.0</v>
      </c>
      <c r="Q265" s="2">
        <v>0.0</v>
      </c>
      <c r="R265" s="2" t="s">
        <v>4920</v>
      </c>
      <c r="S265" s="2" t="s">
        <v>4921</v>
      </c>
      <c r="T265" s="2" t="s">
        <v>4910</v>
      </c>
      <c r="U265" s="2">
        <v>11439.0</v>
      </c>
      <c r="V265" s="2">
        <v>40.722523</v>
      </c>
      <c r="W265" s="2">
        <v>-73.796104</v>
      </c>
      <c r="X265" s="2">
        <v>35620.0</v>
      </c>
      <c r="Y265" s="2" t="s">
        <v>104</v>
      </c>
      <c r="Z265" s="15">
        <f>IF(ISERROR(vlookup($R265, 'Freshmen Makeup'!$M$2:$X1000, 12, 0)), 0, vlookup($R265, 'Freshmen Makeup'!$M$2:$X1000, 12, 0))</f>
        <v>1</v>
      </c>
      <c r="AA265" s="15">
        <f>IF(ISERROR(vlookup($R265, 'Freshmen_5%'!$M$2:$Y1000, 12, 0)), 0, vlookup($R265, 'Freshmen_5%'!$M$2:$Y1000, 12, 0))</f>
        <v>0</v>
      </c>
      <c r="AB265" s="15">
        <f>IF(ISERROR(vlookup($R265, 'Freshmen_5%'!$M$2:$Y1000, 13, 0)), 0, vlookup($R265, 'Freshmen_5%'!$M$2:$Y1000, 13, 0))</f>
        <v>0</v>
      </c>
      <c r="AC265" s="15">
        <f>IF(ISERROR(vlookup($R265, 'Freshmen_5%'!$M$2:$Z1000, 14, 0)), 0, vlookup($R265, 'Freshmen_5%'!$M$2:$Z1000, 14, 0))</f>
        <v>0</v>
      </c>
    </row>
    <row r="266">
      <c r="A266" s="2">
        <v>264.0</v>
      </c>
      <c r="B266" s="2">
        <v>196006.0</v>
      </c>
      <c r="C266" s="2" t="s">
        <v>5498</v>
      </c>
      <c r="D266" s="2" t="s">
        <v>4512</v>
      </c>
      <c r="E266" s="2">
        <v>1215.0</v>
      </c>
      <c r="F266" s="2" t="s">
        <v>5014</v>
      </c>
      <c r="G266" s="2" t="s">
        <v>5014</v>
      </c>
      <c r="H266" s="2" t="s">
        <v>4723</v>
      </c>
      <c r="I266" s="2" t="s">
        <v>4731</v>
      </c>
      <c r="J266" s="2" t="s">
        <v>4751</v>
      </c>
      <c r="K266" s="2">
        <v>2018.0</v>
      </c>
      <c r="L266" s="2" t="s">
        <v>5498</v>
      </c>
      <c r="M266" s="2" t="s">
        <v>4512</v>
      </c>
      <c r="N266" s="2" t="s">
        <v>5015</v>
      </c>
      <c r="O266" s="2" t="s">
        <v>5016</v>
      </c>
      <c r="P266" s="2">
        <v>15395.0</v>
      </c>
      <c r="Q266" s="2">
        <v>6825.0</v>
      </c>
      <c r="R266" s="2" t="s">
        <v>5498</v>
      </c>
      <c r="S266" s="2" t="s">
        <v>5406</v>
      </c>
      <c r="T266" s="2" t="s">
        <v>4910</v>
      </c>
      <c r="U266" s="2">
        <v>14802.0</v>
      </c>
      <c r="V266" s="2">
        <v>42.255262</v>
      </c>
      <c r="W266" s="2">
        <v>-77.794632</v>
      </c>
      <c r="X266" s="2" t="s">
        <v>5103</v>
      </c>
      <c r="Y266" s="2" t="s">
        <v>5103</v>
      </c>
      <c r="Z266" s="15">
        <f>IF(ISERROR(vlookup($R266, 'Freshmen Makeup'!$M$2:$X1000, 12, 0)), 0, vlookup($R266, 'Freshmen Makeup'!$M$2:$X1000, 12, 0))</f>
        <v>0</v>
      </c>
      <c r="AA266" s="15">
        <f>IF(ISERROR(vlookup($R266, 'Freshmen_5%'!$M$2:$Y1000, 12, 0)), 0, vlookup($R266, 'Freshmen_5%'!$M$2:$Y1000, 12, 0))</f>
        <v>0</v>
      </c>
      <c r="AB266" s="15">
        <f>IF(ISERROR(vlookup($R266, 'Freshmen_5%'!$M$2:$Y1000, 13, 0)), 0, vlookup($R266, 'Freshmen_5%'!$M$2:$Y1000, 13, 0))</f>
        <v>0</v>
      </c>
      <c r="AC266" s="15">
        <f>IF(ISERROR(vlookup($R266, 'Freshmen_5%'!$M$2:$Z1000, 14, 0)), 0, vlookup($R266, 'Freshmen_5%'!$M$2:$Z1000, 14, 0))</f>
        <v>0</v>
      </c>
    </row>
    <row r="267">
      <c r="A267" s="2">
        <v>265.0</v>
      </c>
      <c r="B267" s="2">
        <v>196015.0</v>
      </c>
      <c r="C267" s="2" t="s">
        <v>5499</v>
      </c>
      <c r="D267" s="2" t="s">
        <v>4512</v>
      </c>
      <c r="E267" s="2">
        <v>723.0</v>
      </c>
      <c r="F267" s="2" t="s">
        <v>5014</v>
      </c>
      <c r="G267" s="2" t="s">
        <v>5014</v>
      </c>
      <c r="H267" s="2" t="s">
        <v>4723</v>
      </c>
      <c r="I267" s="2" t="s">
        <v>4731</v>
      </c>
      <c r="J267" s="2" t="s">
        <v>4766</v>
      </c>
      <c r="K267" s="2">
        <v>2018.0</v>
      </c>
      <c r="L267" s="2" t="s">
        <v>5499</v>
      </c>
      <c r="M267" s="2" t="s">
        <v>4512</v>
      </c>
      <c r="N267" s="2" t="s">
        <v>5015</v>
      </c>
      <c r="O267" s="2" t="s">
        <v>5016</v>
      </c>
      <c r="P267" s="2">
        <v>15098.0</v>
      </c>
      <c r="Q267" s="2">
        <v>6709.0</v>
      </c>
      <c r="R267" s="2" t="s">
        <v>5499</v>
      </c>
      <c r="S267" s="2" t="s">
        <v>5488</v>
      </c>
      <c r="T267" s="2" t="s">
        <v>4910</v>
      </c>
      <c r="U267" s="2" t="s">
        <v>5500</v>
      </c>
      <c r="V267" s="2">
        <v>44.604096</v>
      </c>
      <c r="W267" s="2">
        <v>-75.182906</v>
      </c>
      <c r="X267" s="2">
        <v>36300.0</v>
      </c>
      <c r="Y267" s="2" t="s">
        <v>5418</v>
      </c>
      <c r="Z267" s="15">
        <f>IF(ISERROR(vlookup($R267, 'Freshmen Makeup'!$M$2:$X1000, 12, 0)), 0, vlookup($R267, 'Freshmen Makeup'!$M$2:$X1000, 12, 0))</f>
        <v>0</v>
      </c>
      <c r="AA267" s="15">
        <f>IF(ISERROR(vlookup($R267, 'Freshmen_5%'!$M$2:$Y1000, 12, 0)), 0, vlookup($R267, 'Freshmen_5%'!$M$2:$Y1000, 12, 0))</f>
        <v>0</v>
      </c>
      <c r="AB267" s="15">
        <f>IF(ISERROR(vlookup($R267, 'Freshmen_5%'!$M$2:$Y1000, 13, 0)), 0, vlookup($R267, 'Freshmen_5%'!$M$2:$Y1000, 13, 0))</f>
        <v>0</v>
      </c>
      <c r="AC267" s="15">
        <f>IF(ISERROR(vlookup($R267, 'Freshmen_5%'!$M$2:$Z1000, 14, 0)), 0, vlookup($R267, 'Freshmen_5%'!$M$2:$Z1000, 14, 0))</f>
        <v>0</v>
      </c>
    </row>
    <row r="268">
      <c r="A268" s="2">
        <v>266.0</v>
      </c>
      <c r="B268" s="2">
        <v>196024.0</v>
      </c>
      <c r="C268" s="2" t="s">
        <v>5501</v>
      </c>
      <c r="D268" s="2" t="s">
        <v>4512</v>
      </c>
      <c r="E268" s="2">
        <v>788.0</v>
      </c>
      <c r="F268" s="2" t="s">
        <v>5014</v>
      </c>
      <c r="G268" s="2" t="s">
        <v>5014</v>
      </c>
      <c r="H268" s="2" t="s">
        <v>4723</v>
      </c>
      <c r="I268" s="2" t="s">
        <v>4806</v>
      </c>
      <c r="J268" s="2" t="s">
        <v>4766</v>
      </c>
      <c r="K268" s="2">
        <v>2018.0</v>
      </c>
      <c r="L268" s="2" t="s">
        <v>5501</v>
      </c>
      <c r="M268" s="2" t="s">
        <v>4512</v>
      </c>
      <c r="N268" s="2" t="s">
        <v>5015</v>
      </c>
      <c r="O268" s="2" t="s">
        <v>5016</v>
      </c>
      <c r="P268" s="2">
        <v>12330.0</v>
      </c>
      <c r="Q268" s="2">
        <v>3970.0</v>
      </c>
      <c r="R268" s="2" t="s">
        <v>5501</v>
      </c>
      <c r="S268" s="2" t="s">
        <v>5502</v>
      </c>
      <c r="T268" s="2" t="s">
        <v>4910</v>
      </c>
      <c r="U268" s="2" t="s">
        <v>5503</v>
      </c>
      <c r="V268" s="2">
        <v>42.269859</v>
      </c>
      <c r="W268" s="2">
        <v>-74.924612</v>
      </c>
      <c r="X268" s="2" t="s">
        <v>5103</v>
      </c>
      <c r="Y268" s="2" t="s">
        <v>5103</v>
      </c>
      <c r="Z268" s="15">
        <f>IF(ISERROR(vlookup($R268, 'Freshmen Makeup'!$M$2:$X1000, 12, 0)), 0, vlookup($R268, 'Freshmen Makeup'!$M$2:$X1000, 12, 0))</f>
        <v>0</v>
      </c>
      <c r="AA268" s="15">
        <f>IF(ISERROR(vlookup($R268, 'Freshmen_5%'!$M$2:$Y1000, 12, 0)), 0, vlookup($R268, 'Freshmen_5%'!$M$2:$Y1000, 12, 0))</f>
        <v>0</v>
      </c>
      <c r="AB268" s="15">
        <f>IF(ISERROR(vlookup($R268, 'Freshmen_5%'!$M$2:$Y1000, 13, 0)), 0, vlookup($R268, 'Freshmen_5%'!$M$2:$Y1000, 13, 0))</f>
        <v>0</v>
      </c>
      <c r="AC268" s="15">
        <f>IF(ISERROR(vlookup($R268, 'Freshmen_5%'!$M$2:$Z1000, 14, 0)), 0, vlookup($R268, 'Freshmen_5%'!$M$2:$Z1000, 14, 0))</f>
        <v>0</v>
      </c>
    </row>
    <row r="269">
      <c r="A269" s="2">
        <v>267.0</v>
      </c>
      <c r="B269" s="2">
        <v>196033.0</v>
      </c>
      <c r="C269" s="2" t="s">
        <v>5504</v>
      </c>
      <c r="D269" s="2" t="s">
        <v>4512</v>
      </c>
      <c r="E269" s="2">
        <v>706.0</v>
      </c>
      <c r="F269" s="2" t="s">
        <v>5014</v>
      </c>
      <c r="G269" s="2" t="s">
        <v>5014</v>
      </c>
      <c r="H269" s="2" t="s">
        <v>4723</v>
      </c>
      <c r="I269" s="2" t="s">
        <v>4731</v>
      </c>
      <c r="J269" s="2" t="s">
        <v>4725</v>
      </c>
      <c r="K269" s="2">
        <v>2018.0</v>
      </c>
      <c r="L269" s="2" t="s">
        <v>5504</v>
      </c>
      <c r="M269" s="2" t="s">
        <v>4512</v>
      </c>
      <c r="N269" s="2" t="s">
        <v>5015</v>
      </c>
      <c r="O269" s="2" t="s">
        <v>5016</v>
      </c>
      <c r="P269" s="2">
        <v>18434.0</v>
      </c>
      <c r="Q269" s="2">
        <v>9780.0</v>
      </c>
      <c r="R269" s="2" t="s">
        <v>5504</v>
      </c>
      <c r="S269" s="2" t="s">
        <v>5505</v>
      </c>
      <c r="T269" s="2" t="s">
        <v>4910</v>
      </c>
      <c r="U269" s="2">
        <v>12043.0</v>
      </c>
      <c r="V269" s="2">
        <v>42.672534</v>
      </c>
      <c r="W269" s="2">
        <v>-74.498258</v>
      </c>
      <c r="X269" s="2">
        <v>10580.0</v>
      </c>
      <c r="Y269" s="2" t="s">
        <v>5404</v>
      </c>
      <c r="Z269" s="15">
        <f>IF(ISERROR(vlookup($R269, 'Freshmen Makeup'!$M$2:$X1000, 12, 0)), 0, vlookup($R269, 'Freshmen Makeup'!$M$2:$X1000, 12, 0))</f>
        <v>0</v>
      </c>
      <c r="AA269" s="15">
        <f>IF(ISERROR(vlookup($R269, 'Freshmen_5%'!$M$2:$Y1000, 12, 0)), 0, vlookup($R269, 'Freshmen_5%'!$M$2:$Y1000, 12, 0))</f>
        <v>0</v>
      </c>
      <c r="AB269" s="15">
        <f>IF(ISERROR(vlookup($R269, 'Freshmen_5%'!$M$2:$Y1000, 13, 0)), 0, vlookup($R269, 'Freshmen_5%'!$M$2:$Y1000, 13, 0))</f>
        <v>0</v>
      </c>
      <c r="AC269" s="15">
        <f>IF(ISERROR(vlookup($R269, 'Freshmen_5%'!$M$2:$Z1000, 14, 0)), 0, vlookup($R269, 'Freshmen_5%'!$M$2:$Z1000, 14, 0))</f>
        <v>0</v>
      </c>
    </row>
    <row r="270">
      <c r="A270" s="2">
        <v>268.0</v>
      </c>
      <c r="B270" s="2">
        <v>196051.0</v>
      </c>
      <c r="C270" s="2" t="s">
        <v>5506</v>
      </c>
      <c r="D270" s="2" t="s">
        <v>4512</v>
      </c>
      <c r="E270" s="2">
        <v>812.0</v>
      </c>
      <c r="F270" s="2" t="s">
        <v>5014</v>
      </c>
      <c r="G270" s="2" t="s">
        <v>5014</v>
      </c>
      <c r="H270" s="2" t="s">
        <v>4723</v>
      </c>
      <c r="I270" s="2" t="s">
        <v>4731</v>
      </c>
      <c r="J270" s="2" t="s">
        <v>4725</v>
      </c>
      <c r="K270" s="2">
        <v>2018.0</v>
      </c>
      <c r="L270" s="2" t="s">
        <v>5506</v>
      </c>
      <c r="M270" s="2" t="s">
        <v>4512</v>
      </c>
      <c r="N270" s="2" t="s">
        <v>5015</v>
      </c>
      <c r="O270" s="2" t="s">
        <v>5016</v>
      </c>
      <c r="P270" s="2">
        <v>17905.0</v>
      </c>
      <c r="Q270" s="2">
        <v>9450.0</v>
      </c>
      <c r="R270" s="2" t="s">
        <v>5506</v>
      </c>
      <c r="S270" s="2" t="s">
        <v>5507</v>
      </c>
      <c r="T270" s="2" t="s">
        <v>4910</v>
      </c>
      <c r="U270" s="2">
        <v>13408.0</v>
      </c>
      <c r="V270" s="2">
        <v>42.893962</v>
      </c>
      <c r="W270" s="2">
        <v>-75.640583</v>
      </c>
      <c r="X270" s="2">
        <v>45060.0</v>
      </c>
      <c r="Y270" s="2" t="s">
        <v>5422</v>
      </c>
      <c r="Z270" s="15">
        <f>IF(ISERROR(vlookup($R270, 'Freshmen Makeup'!$M$2:$X1000, 12, 0)), 0, vlookup($R270, 'Freshmen Makeup'!$M$2:$X1000, 12, 0))</f>
        <v>0</v>
      </c>
      <c r="AA270" s="15">
        <f>IF(ISERROR(vlookup($R270, 'Freshmen_5%'!$M$2:$Y1000, 12, 0)), 0, vlookup($R270, 'Freshmen_5%'!$M$2:$Y1000, 12, 0))</f>
        <v>0</v>
      </c>
      <c r="AB270" s="15">
        <f>IF(ISERROR(vlookup($R270, 'Freshmen_5%'!$M$2:$Y1000, 13, 0)), 0, vlookup($R270, 'Freshmen_5%'!$M$2:$Y1000, 13, 0))</f>
        <v>0</v>
      </c>
      <c r="AC270" s="15">
        <f>IF(ISERROR(vlookup($R270, 'Freshmen_5%'!$M$2:$Z1000, 14, 0)), 0, vlookup($R270, 'Freshmen_5%'!$M$2:$Z1000, 14, 0))</f>
        <v>0</v>
      </c>
    </row>
    <row r="271">
      <c r="A271" s="2">
        <v>269.0</v>
      </c>
      <c r="B271" s="2">
        <v>196060.0</v>
      </c>
      <c r="C271" s="2" t="s">
        <v>5508</v>
      </c>
      <c r="D271" s="2" t="s">
        <v>4512</v>
      </c>
      <c r="E271" s="2">
        <v>2765.0</v>
      </c>
      <c r="F271" s="2" t="s">
        <v>5014</v>
      </c>
      <c r="G271" s="2" t="s">
        <v>5014</v>
      </c>
      <c r="H271" s="2" t="s">
        <v>4744</v>
      </c>
      <c r="I271" s="2" t="s">
        <v>4735</v>
      </c>
      <c r="J271" s="2" t="s">
        <v>4738</v>
      </c>
      <c r="K271" s="2">
        <v>2018.0</v>
      </c>
      <c r="L271" s="2" t="s">
        <v>5508</v>
      </c>
      <c r="M271" s="2" t="s">
        <v>4512</v>
      </c>
      <c r="N271" s="2" t="s">
        <v>5015</v>
      </c>
      <c r="O271" s="2" t="s">
        <v>5016</v>
      </c>
      <c r="P271" s="2">
        <v>26596.0</v>
      </c>
      <c r="Q271" s="2">
        <v>16840.0</v>
      </c>
      <c r="R271" s="2" t="s">
        <v>5508</v>
      </c>
      <c r="S271" s="2" t="s">
        <v>4645</v>
      </c>
      <c r="T271" s="2" t="s">
        <v>4910</v>
      </c>
      <c r="U271" s="2">
        <v>12222.0</v>
      </c>
      <c r="V271" s="2">
        <v>42.685489</v>
      </c>
      <c r="W271" s="2">
        <v>-73.824662</v>
      </c>
      <c r="X271" s="2">
        <v>10580.0</v>
      </c>
      <c r="Y271" s="2" t="s">
        <v>5404</v>
      </c>
      <c r="Z271" s="15">
        <f>IF(ISERROR(vlookup($R271, 'Freshmen Makeup'!$M$2:$X1000, 12, 0)), 0, vlookup($R271, 'Freshmen Makeup'!$M$2:$X1000, 12, 0))</f>
        <v>0</v>
      </c>
      <c r="AA271" s="15">
        <f>IF(ISERROR(vlookup($R271, 'Freshmen_5%'!$M$2:$Y1000, 12, 0)), 0, vlookup($R271, 'Freshmen_5%'!$M$2:$Y1000, 12, 0))</f>
        <v>0</v>
      </c>
      <c r="AB271" s="15">
        <f>IF(ISERROR(vlookup($R271, 'Freshmen_5%'!$M$2:$Y1000, 13, 0)), 0, vlookup($R271, 'Freshmen_5%'!$M$2:$Y1000, 13, 0))</f>
        <v>0</v>
      </c>
      <c r="AC271" s="15">
        <f>IF(ISERROR(vlookup($R271, 'Freshmen_5%'!$M$2:$Z1000, 14, 0)), 0, vlookup($R271, 'Freshmen_5%'!$M$2:$Z1000, 14, 0))</f>
        <v>0</v>
      </c>
    </row>
    <row r="272">
      <c r="A272" s="2">
        <v>270.0</v>
      </c>
      <c r="B272" s="2">
        <v>196079.0</v>
      </c>
      <c r="C272" s="2" t="s">
        <v>5509</v>
      </c>
      <c r="D272" s="2" t="s">
        <v>4512</v>
      </c>
      <c r="E272" s="2">
        <v>2906.0</v>
      </c>
      <c r="F272" s="2" t="s">
        <v>5014</v>
      </c>
      <c r="G272" s="2" t="s">
        <v>5014</v>
      </c>
      <c r="H272" s="2" t="s">
        <v>4744</v>
      </c>
      <c r="I272" s="2" t="s">
        <v>4735</v>
      </c>
      <c r="J272" s="2" t="s">
        <v>4738</v>
      </c>
      <c r="K272" s="2">
        <v>2018.0</v>
      </c>
      <c r="L272" s="2" t="s">
        <v>5509</v>
      </c>
      <c r="M272" s="2" t="s">
        <v>4512</v>
      </c>
      <c r="N272" s="2" t="s">
        <v>5015</v>
      </c>
      <c r="O272" s="2" t="s">
        <v>5016</v>
      </c>
      <c r="P272" s="2">
        <v>26644.0</v>
      </c>
      <c r="Q272" s="2">
        <v>16840.0</v>
      </c>
      <c r="R272" s="2" t="s">
        <v>5509</v>
      </c>
      <c r="S272" s="2" t="s">
        <v>5510</v>
      </c>
      <c r="T272" s="2" t="s">
        <v>4910</v>
      </c>
      <c r="U272" s="2" t="s">
        <v>5511</v>
      </c>
      <c r="V272" s="2">
        <v>42.087868</v>
      </c>
      <c r="W272" s="2">
        <v>-75.966889</v>
      </c>
      <c r="X272" s="2">
        <v>13780.0</v>
      </c>
      <c r="Y272" s="2" t="s">
        <v>5512</v>
      </c>
      <c r="Z272" s="15">
        <f>IF(ISERROR(vlookup($R272, 'Freshmen Makeup'!$M$2:$X1000, 12, 0)), 0, vlookup($R272, 'Freshmen Makeup'!$M$2:$X1000, 12, 0))</f>
        <v>0</v>
      </c>
      <c r="AA272" s="15">
        <f>IF(ISERROR(vlookup($R272, 'Freshmen_5%'!$M$2:$Y1000, 12, 0)), 0, vlookup($R272, 'Freshmen_5%'!$M$2:$Y1000, 12, 0))</f>
        <v>0</v>
      </c>
      <c r="AB272" s="15">
        <f>IF(ISERROR(vlookup($R272, 'Freshmen_5%'!$M$2:$Y1000, 13, 0)), 0, vlookup($R272, 'Freshmen_5%'!$M$2:$Y1000, 13, 0))</f>
        <v>0</v>
      </c>
      <c r="AC272" s="15">
        <f>IF(ISERROR(vlookup($R272, 'Freshmen_5%'!$M$2:$Z1000, 14, 0)), 0, vlookup($R272, 'Freshmen_5%'!$M$2:$Z1000, 14, 0))</f>
        <v>0</v>
      </c>
    </row>
    <row r="273">
      <c r="A273" s="2">
        <v>271.0</v>
      </c>
      <c r="B273" s="2">
        <v>196088.0</v>
      </c>
      <c r="C273" s="2" t="s">
        <v>5513</v>
      </c>
      <c r="D273" s="2" t="s">
        <v>4512</v>
      </c>
      <c r="E273" s="2">
        <v>4252.0</v>
      </c>
      <c r="F273" s="2" t="s">
        <v>5014</v>
      </c>
      <c r="G273" s="2" t="s">
        <v>5014</v>
      </c>
      <c r="H273" s="2" t="s">
        <v>4734</v>
      </c>
      <c r="I273" s="2" t="s">
        <v>4735</v>
      </c>
      <c r="J273" s="2" t="s">
        <v>4736</v>
      </c>
      <c r="K273" s="2">
        <v>2018.0</v>
      </c>
      <c r="L273" s="2" t="s">
        <v>5513</v>
      </c>
      <c r="M273" s="2" t="s">
        <v>4512</v>
      </c>
      <c r="N273" s="2" t="s">
        <v>5015</v>
      </c>
      <c r="O273" s="2" t="s">
        <v>5016</v>
      </c>
      <c r="P273" s="2">
        <v>27769.0</v>
      </c>
      <c r="Q273" s="2">
        <v>17670.0</v>
      </c>
      <c r="R273" s="2" t="s">
        <v>5513</v>
      </c>
      <c r="S273" s="2" t="s">
        <v>4646</v>
      </c>
      <c r="T273" s="2" t="s">
        <v>4910</v>
      </c>
      <c r="U273" s="2" t="s">
        <v>5514</v>
      </c>
      <c r="V273" s="2">
        <v>43.000942</v>
      </c>
      <c r="W273" s="2">
        <v>-78.789458</v>
      </c>
      <c r="X273" s="2">
        <v>15380.0</v>
      </c>
      <c r="Y273" s="2" t="s">
        <v>5415</v>
      </c>
      <c r="Z273" s="15">
        <f>IF(ISERROR(vlookup($R273, 'Freshmen Makeup'!$M$2:$X1000, 12, 0)), 0, vlookup($R273, 'Freshmen Makeup'!$M$2:$X1000, 12, 0))</f>
        <v>0</v>
      </c>
      <c r="AA273" s="15">
        <f>IF(ISERROR(vlookup($R273, 'Freshmen_5%'!$M$2:$Y1000, 12, 0)), 0, vlookup($R273, 'Freshmen_5%'!$M$2:$Y1000, 12, 0))</f>
        <v>0</v>
      </c>
      <c r="AB273" s="15">
        <f>IF(ISERROR(vlookup($R273, 'Freshmen_5%'!$M$2:$Y1000, 13, 0)), 0, vlookup($R273, 'Freshmen_5%'!$M$2:$Y1000, 13, 0))</f>
        <v>0</v>
      </c>
      <c r="AC273" s="15">
        <f>IF(ISERROR(vlookup($R273, 'Freshmen_5%'!$M$2:$Z1000, 14, 0)), 0, vlookup($R273, 'Freshmen_5%'!$M$2:$Z1000, 14, 0))</f>
        <v>0</v>
      </c>
    </row>
    <row r="274">
      <c r="A274" s="2">
        <v>272.0</v>
      </c>
      <c r="B274" s="2">
        <v>196097.0</v>
      </c>
      <c r="C274" s="2" t="s">
        <v>4915</v>
      </c>
      <c r="D274" s="2" t="s">
        <v>4512</v>
      </c>
      <c r="E274" s="2">
        <v>3375.0</v>
      </c>
      <c r="F274" s="2" t="s">
        <v>5014</v>
      </c>
      <c r="G274" s="2" t="s">
        <v>5014</v>
      </c>
      <c r="H274" s="2" t="s">
        <v>4734</v>
      </c>
      <c r="I274" s="2" t="s">
        <v>4735</v>
      </c>
      <c r="J274" s="2" t="s">
        <v>4738</v>
      </c>
      <c r="K274" s="2">
        <v>2018.0</v>
      </c>
      <c r="L274" s="2" t="s">
        <v>4915</v>
      </c>
      <c r="M274" s="2" t="s">
        <v>4512</v>
      </c>
      <c r="N274" s="2" t="s">
        <v>5015</v>
      </c>
      <c r="O274" s="2" t="s">
        <v>5016</v>
      </c>
      <c r="P274" s="2">
        <v>27295.0</v>
      </c>
      <c r="Q274" s="2">
        <v>17670.0</v>
      </c>
      <c r="R274" s="2" t="s">
        <v>4915</v>
      </c>
      <c r="S274" s="2" t="s">
        <v>4916</v>
      </c>
      <c r="T274" s="2" t="s">
        <v>4910</v>
      </c>
      <c r="U274" s="2" t="s">
        <v>5515</v>
      </c>
      <c r="V274" s="2">
        <v>40.91476</v>
      </c>
      <c r="W274" s="2">
        <v>-73.12046</v>
      </c>
      <c r="X274" s="2">
        <v>35620.0</v>
      </c>
      <c r="Y274" s="2" t="s">
        <v>104</v>
      </c>
      <c r="Z274" s="15">
        <f>IF(ISERROR(vlookup($R274, 'Freshmen Makeup'!$M$2:$X1000, 12, 0)), 0, vlookup($R274, 'Freshmen Makeup'!$M$2:$X1000, 12, 0))</f>
        <v>1</v>
      </c>
      <c r="AA274" s="15">
        <f>IF(ISERROR(vlookup($R274, 'Freshmen_5%'!$M$2:$Y1000, 12, 0)), 0, vlookup($R274, 'Freshmen_5%'!$M$2:$Y1000, 12, 0))</f>
        <v>0</v>
      </c>
      <c r="AB274" s="15">
        <f>IF(ISERROR(vlookup($R274, 'Freshmen_5%'!$M$2:$Y1000, 13, 0)), 0, vlookup($R274, 'Freshmen_5%'!$M$2:$Y1000, 13, 0))</f>
        <v>0</v>
      </c>
      <c r="AC274" s="15">
        <f>IF(ISERROR(vlookup($R274, 'Freshmen_5%'!$M$2:$Z1000, 14, 0)), 0, vlookup($R274, 'Freshmen_5%'!$M$2:$Z1000, 14, 0))</f>
        <v>0</v>
      </c>
    </row>
    <row r="275">
      <c r="A275" s="2">
        <v>273.0</v>
      </c>
      <c r="B275" s="2">
        <v>196103.0</v>
      </c>
      <c r="C275" s="2" t="s">
        <v>5516</v>
      </c>
      <c r="D275" s="2" t="s">
        <v>4512</v>
      </c>
      <c r="E275" s="2">
        <v>386.0</v>
      </c>
      <c r="F275" s="2" t="s">
        <v>5014</v>
      </c>
      <c r="G275" s="2" t="s">
        <v>5014</v>
      </c>
      <c r="H275" s="2" t="s">
        <v>4723</v>
      </c>
      <c r="I275" s="2" t="s">
        <v>4735</v>
      </c>
      <c r="J275" s="2" t="s">
        <v>4766</v>
      </c>
      <c r="K275" s="2">
        <v>2018.0</v>
      </c>
      <c r="L275" s="2" t="s">
        <v>5516</v>
      </c>
      <c r="M275" s="2" t="s">
        <v>4512</v>
      </c>
      <c r="N275" s="2" t="s">
        <v>5015</v>
      </c>
      <c r="O275" s="2" t="s">
        <v>5016</v>
      </c>
      <c r="P275" s="2">
        <v>18654.0</v>
      </c>
      <c r="Q275" s="2">
        <v>9780.0</v>
      </c>
      <c r="R275" s="2" t="s">
        <v>5516</v>
      </c>
      <c r="S275" s="2" t="s">
        <v>4647</v>
      </c>
      <c r="T275" s="2" t="s">
        <v>4910</v>
      </c>
      <c r="U275" s="2">
        <v>13210.0</v>
      </c>
      <c r="V275" s="2">
        <v>43.034765</v>
      </c>
      <c r="W275" s="2">
        <v>-76.138724</v>
      </c>
      <c r="X275" s="2">
        <v>45060.0</v>
      </c>
      <c r="Y275" s="2" t="s">
        <v>5422</v>
      </c>
      <c r="Z275" s="15">
        <f>IF(ISERROR(vlookup($R275, 'Freshmen Makeup'!$M$2:$X1000, 12, 0)), 0, vlookup($R275, 'Freshmen Makeup'!$M$2:$X1000, 12, 0))</f>
        <v>0</v>
      </c>
      <c r="AA275" s="15">
        <f>IF(ISERROR(vlookup($R275, 'Freshmen_5%'!$M$2:$Y1000, 12, 0)), 0, vlookup($R275, 'Freshmen_5%'!$M$2:$Y1000, 12, 0))</f>
        <v>0</v>
      </c>
      <c r="AB275" s="15">
        <f>IF(ISERROR(vlookup($R275, 'Freshmen_5%'!$M$2:$Y1000, 13, 0)), 0, vlookup($R275, 'Freshmen_5%'!$M$2:$Y1000, 13, 0))</f>
        <v>0</v>
      </c>
      <c r="AC275" s="15">
        <f>IF(ISERROR(vlookup($R275, 'Freshmen_5%'!$M$2:$Z1000, 14, 0)), 0, vlookup($R275, 'Freshmen_5%'!$M$2:$Z1000, 14, 0))</f>
        <v>0</v>
      </c>
    </row>
    <row r="276">
      <c r="A276" s="2">
        <v>274.0</v>
      </c>
      <c r="B276" s="2">
        <v>196112.0</v>
      </c>
      <c r="C276" s="2" t="s">
        <v>5517</v>
      </c>
      <c r="D276" s="2" t="s">
        <v>4512</v>
      </c>
      <c r="E276" s="2">
        <v>424.0</v>
      </c>
      <c r="F276" s="2" t="s">
        <v>5014</v>
      </c>
      <c r="G276" s="2" t="s">
        <v>5014</v>
      </c>
      <c r="H276" s="2" t="s">
        <v>4723</v>
      </c>
      <c r="I276" s="2" t="s">
        <v>4741</v>
      </c>
      <c r="J276" s="2" t="s">
        <v>4766</v>
      </c>
      <c r="K276" s="2">
        <v>2018.0</v>
      </c>
      <c r="L276" s="2" t="s">
        <v>5517</v>
      </c>
      <c r="M276" s="2" t="s">
        <v>4512</v>
      </c>
      <c r="N276" s="2" t="s">
        <v>5015</v>
      </c>
      <c r="O276" s="2" t="s">
        <v>5016</v>
      </c>
      <c r="P276" s="2">
        <v>18018.0</v>
      </c>
      <c r="Q276" s="2">
        <v>9780.0</v>
      </c>
      <c r="R276" s="2" t="s">
        <v>5517</v>
      </c>
      <c r="S276" s="2" t="s">
        <v>5518</v>
      </c>
      <c r="T276" s="2" t="s">
        <v>4910</v>
      </c>
      <c r="U276" s="2">
        <v>13502.0</v>
      </c>
      <c r="V276" s="2">
        <v>43.137701</v>
      </c>
      <c r="W276" s="2">
        <v>-75.229841</v>
      </c>
      <c r="X276" s="2">
        <v>46540.0</v>
      </c>
      <c r="Y276" s="2" t="s">
        <v>5440</v>
      </c>
      <c r="Z276" s="15">
        <f>IF(ISERROR(vlookup($R276, 'Freshmen Makeup'!$M$2:$X1000, 12, 0)), 0, vlookup($R276, 'Freshmen Makeup'!$M$2:$X1000, 12, 0))</f>
        <v>0</v>
      </c>
      <c r="AA276" s="15">
        <f>IF(ISERROR(vlookup($R276, 'Freshmen_5%'!$M$2:$Y1000, 12, 0)), 0, vlookup($R276, 'Freshmen_5%'!$M$2:$Y1000, 12, 0))</f>
        <v>0</v>
      </c>
      <c r="AB276" s="15">
        <f>IF(ISERROR(vlookup($R276, 'Freshmen_5%'!$M$2:$Y1000, 13, 0)), 0, vlookup($R276, 'Freshmen_5%'!$M$2:$Y1000, 13, 0))</f>
        <v>0</v>
      </c>
      <c r="AC276" s="15">
        <f>IF(ISERROR(vlookup($R276, 'Freshmen_5%'!$M$2:$Z1000, 14, 0)), 0, vlookup($R276, 'Freshmen_5%'!$M$2:$Z1000, 14, 0))</f>
        <v>0</v>
      </c>
    </row>
    <row r="277">
      <c r="A277" s="2">
        <v>275.0</v>
      </c>
      <c r="B277" s="2">
        <v>196121.0</v>
      </c>
      <c r="C277" s="2" t="s">
        <v>5519</v>
      </c>
      <c r="D277" s="2" t="s">
        <v>4512</v>
      </c>
      <c r="E277" s="2">
        <v>1270.0</v>
      </c>
      <c r="F277" s="2" t="s">
        <v>5014</v>
      </c>
      <c r="G277" s="2" t="s">
        <v>5014</v>
      </c>
      <c r="H277" s="2" t="s">
        <v>4750</v>
      </c>
      <c r="I277" s="2" t="s">
        <v>4741</v>
      </c>
      <c r="J277" s="2" t="s">
        <v>4772</v>
      </c>
      <c r="K277" s="2">
        <v>2018.0</v>
      </c>
      <c r="L277" s="2" t="s">
        <v>5519</v>
      </c>
      <c r="M277" s="2" t="s">
        <v>4512</v>
      </c>
      <c r="N277" s="2" t="s">
        <v>5015</v>
      </c>
      <c r="O277" s="2" t="s">
        <v>5016</v>
      </c>
      <c r="P277" s="2">
        <v>18172.0</v>
      </c>
      <c r="Q277" s="2">
        <v>9780.0</v>
      </c>
      <c r="R277" s="2" t="s">
        <v>5520</v>
      </c>
      <c r="S277" s="2" t="s">
        <v>5521</v>
      </c>
      <c r="T277" s="2" t="s">
        <v>4910</v>
      </c>
      <c r="U277" s="2" t="s">
        <v>5522</v>
      </c>
      <c r="V277" s="2">
        <v>43.211926</v>
      </c>
      <c r="W277" s="2">
        <v>-77.947188</v>
      </c>
      <c r="X277" s="2">
        <v>40380.0</v>
      </c>
      <c r="Y277" s="2" t="s">
        <v>5447</v>
      </c>
      <c r="Z277" s="15">
        <f>IF(ISERROR(vlookup($R277, 'Freshmen Makeup'!$M$2:$X1000, 12, 0)), 0, vlookup($R277, 'Freshmen Makeup'!$M$2:$X1000, 12, 0))</f>
        <v>0</v>
      </c>
      <c r="AA277" s="15">
        <f>IF(ISERROR(vlookup($R277, 'Freshmen_5%'!$M$2:$Y1000, 12, 0)), 0, vlookup($R277, 'Freshmen_5%'!$M$2:$Y1000, 12, 0))</f>
        <v>0</v>
      </c>
      <c r="AB277" s="15">
        <f>IF(ISERROR(vlookup($R277, 'Freshmen_5%'!$M$2:$Y1000, 13, 0)), 0, vlookup($R277, 'Freshmen_5%'!$M$2:$Y1000, 13, 0))</f>
        <v>0</v>
      </c>
      <c r="AC277" s="15">
        <f>IF(ISERROR(vlookup($R277, 'Freshmen_5%'!$M$2:$Z1000, 14, 0)), 0, vlookup($R277, 'Freshmen_5%'!$M$2:$Z1000, 14, 0))</f>
        <v>0</v>
      </c>
    </row>
    <row r="278">
      <c r="A278" s="2">
        <v>276.0</v>
      </c>
      <c r="B278" s="2">
        <v>196130.0</v>
      </c>
      <c r="C278" s="2" t="s">
        <v>5523</v>
      </c>
      <c r="D278" s="2" t="s">
        <v>4512</v>
      </c>
      <c r="E278" s="2">
        <v>1741.0</v>
      </c>
      <c r="F278" s="2" t="s">
        <v>5014</v>
      </c>
      <c r="G278" s="2" t="s">
        <v>5014</v>
      </c>
      <c r="H278" s="2" t="s">
        <v>4750</v>
      </c>
      <c r="I278" s="2" t="s">
        <v>4731</v>
      </c>
      <c r="J278" s="2" t="s">
        <v>4772</v>
      </c>
      <c r="K278" s="2">
        <v>2018.0</v>
      </c>
      <c r="L278" s="2" t="s">
        <v>5523</v>
      </c>
      <c r="M278" s="2" t="s">
        <v>4512</v>
      </c>
      <c r="N278" s="2" t="s">
        <v>5015</v>
      </c>
      <c r="O278" s="2" t="s">
        <v>5016</v>
      </c>
      <c r="P278" s="2">
        <v>17990.0</v>
      </c>
      <c r="Q278" s="2">
        <v>9780.0</v>
      </c>
      <c r="R278" s="2" t="s">
        <v>5523</v>
      </c>
      <c r="S278" s="2" t="s">
        <v>4646</v>
      </c>
      <c r="T278" s="2" t="s">
        <v>4910</v>
      </c>
      <c r="U278" s="2">
        <v>14222.0</v>
      </c>
      <c r="V278" s="2">
        <v>42.933832</v>
      </c>
      <c r="W278" s="2">
        <v>-78.882125</v>
      </c>
      <c r="X278" s="2">
        <v>15380.0</v>
      </c>
      <c r="Y278" s="2" t="s">
        <v>5415</v>
      </c>
      <c r="Z278" s="15">
        <f>IF(ISERROR(vlookup($R278, 'Freshmen Makeup'!$M$2:$X1000, 12, 0)), 0, vlookup($R278, 'Freshmen Makeup'!$M$2:$X1000, 12, 0))</f>
        <v>0</v>
      </c>
      <c r="AA278" s="15">
        <f>IF(ISERROR(vlookup($R278, 'Freshmen_5%'!$M$2:$Y1000, 12, 0)), 0, vlookup($R278, 'Freshmen_5%'!$M$2:$Y1000, 12, 0))</f>
        <v>0</v>
      </c>
      <c r="AB278" s="15">
        <f>IF(ISERROR(vlookup($R278, 'Freshmen_5%'!$M$2:$Y1000, 13, 0)), 0, vlookup($R278, 'Freshmen_5%'!$M$2:$Y1000, 13, 0))</f>
        <v>0</v>
      </c>
      <c r="AC278" s="15">
        <f>IF(ISERROR(vlookup($R278, 'Freshmen_5%'!$M$2:$Z1000, 14, 0)), 0, vlookup($R278, 'Freshmen_5%'!$M$2:$Z1000, 14, 0))</f>
        <v>0</v>
      </c>
    </row>
    <row r="279">
      <c r="A279" s="2">
        <v>277.0</v>
      </c>
      <c r="B279" s="2">
        <v>196149.0</v>
      </c>
      <c r="C279" s="2" t="s">
        <v>5524</v>
      </c>
      <c r="D279" s="2" t="s">
        <v>4512</v>
      </c>
      <c r="E279" s="2">
        <v>1220.0</v>
      </c>
      <c r="F279" s="2" t="s">
        <v>5014</v>
      </c>
      <c r="G279" s="2" t="s">
        <v>5014</v>
      </c>
      <c r="H279" s="2" t="s">
        <v>4750</v>
      </c>
      <c r="I279" s="2" t="s">
        <v>4741</v>
      </c>
      <c r="J279" s="2" t="s">
        <v>4772</v>
      </c>
      <c r="K279" s="2">
        <v>2018.0</v>
      </c>
      <c r="L279" s="2" t="s">
        <v>5524</v>
      </c>
      <c r="M279" s="2" t="s">
        <v>4512</v>
      </c>
      <c r="N279" s="2" t="s">
        <v>5015</v>
      </c>
      <c r="O279" s="2" t="s">
        <v>5016</v>
      </c>
      <c r="P279" s="2">
        <v>18316.0</v>
      </c>
      <c r="Q279" s="2">
        <v>9780.0</v>
      </c>
      <c r="R279" s="2" t="s">
        <v>5524</v>
      </c>
      <c r="S279" s="2" t="s">
        <v>5525</v>
      </c>
      <c r="T279" s="2" t="s">
        <v>4910</v>
      </c>
      <c r="U279" s="2" t="s">
        <v>5526</v>
      </c>
      <c r="V279" s="2">
        <v>42.598022</v>
      </c>
      <c r="W279" s="2">
        <v>-76.188655</v>
      </c>
      <c r="X279" s="2">
        <v>18660.0</v>
      </c>
      <c r="Y279" s="2" t="s">
        <v>5527</v>
      </c>
      <c r="Z279" s="15">
        <f>IF(ISERROR(vlookup($R279, 'Freshmen Makeup'!$M$2:$X1000, 12, 0)), 0, vlookup($R279, 'Freshmen Makeup'!$M$2:$X1000, 12, 0))</f>
        <v>0</v>
      </c>
      <c r="AA279" s="15">
        <f>IF(ISERROR(vlookup($R279, 'Freshmen_5%'!$M$2:$Y1000, 12, 0)), 0, vlookup($R279, 'Freshmen_5%'!$M$2:$Y1000, 12, 0))</f>
        <v>0</v>
      </c>
      <c r="AB279" s="15">
        <f>IF(ISERROR(vlookup($R279, 'Freshmen_5%'!$M$2:$Y1000, 13, 0)), 0, vlookup($R279, 'Freshmen_5%'!$M$2:$Y1000, 13, 0))</f>
        <v>0</v>
      </c>
      <c r="AC279" s="15">
        <f>IF(ISERROR(vlookup($R279, 'Freshmen_5%'!$M$2:$Z1000, 14, 0)), 0, vlookup($R279, 'Freshmen_5%'!$M$2:$Z1000, 14, 0))</f>
        <v>0</v>
      </c>
    </row>
    <row r="280">
      <c r="A280" s="2">
        <v>278.0</v>
      </c>
      <c r="B280" s="2">
        <v>196158.0</v>
      </c>
      <c r="C280" s="2" t="s">
        <v>5528</v>
      </c>
      <c r="D280" s="2" t="s">
        <v>4512</v>
      </c>
      <c r="E280" s="2">
        <v>1175.0</v>
      </c>
      <c r="F280" s="2" t="s">
        <v>5014</v>
      </c>
      <c r="G280" s="2" t="s">
        <v>5014</v>
      </c>
      <c r="H280" s="2" t="s">
        <v>4723</v>
      </c>
      <c r="I280" s="2" t="s">
        <v>4741</v>
      </c>
      <c r="J280" s="2" t="s">
        <v>4751</v>
      </c>
      <c r="K280" s="2">
        <v>2018.0</v>
      </c>
      <c r="L280" s="2" t="s">
        <v>5528</v>
      </c>
      <c r="M280" s="2" t="s">
        <v>4512</v>
      </c>
      <c r="N280" s="2" t="s">
        <v>5015</v>
      </c>
      <c r="O280" s="2" t="s">
        <v>5016</v>
      </c>
      <c r="P280" s="2">
        <v>18268.0</v>
      </c>
      <c r="Q280" s="2">
        <v>9780.0</v>
      </c>
      <c r="R280" s="2" t="s">
        <v>5528</v>
      </c>
      <c r="S280" s="2" t="s">
        <v>5529</v>
      </c>
      <c r="T280" s="2" t="s">
        <v>4910</v>
      </c>
      <c r="U280" s="2" t="s">
        <v>5530</v>
      </c>
      <c r="V280" s="2">
        <v>42.452236</v>
      </c>
      <c r="W280" s="2">
        <v>-79.337375</v>
      </c>
      <c r="X280" s="2">
        <v>27460.0</v>
      </c>
      <c r="Y280" s="2" t="s">
        <v>5531</v>
      </c>
      <c r="Z280" s="15">
        <f>IF(ISERROR(vlookup($R280, 'Freshmen Makeup'!$M$2:$X1000, 12, 0)), 0, vlookup($R280, 'Freshmen Makeup'!$M$2:$X1000, 12, 0))</f>
        <v>0</v>
      </c>
      <c r="AA280" s="15">
        <f>IF(ISERROR(vlookup($R280, 'Freshmen_5%'!$M$2:$Y1000, 12, 0)), 0, vlookup($R280, 'Freshmen_5%'!$M$2:$Y1000, 12, 0))</f>
        <v>0</v>
      </c>
      <c r="AB280" s="15">
        <f>IF(ISERROR(vlookup($R280, 'Freshmen_5%'!$M$2:$Y1000, 13, 0)), 0, vlookup($R280, 'Freshmen_5%'!$M$2:$Y1000, 13, 0))</f>
        <v>0</v>
      </c>
      <c r="AC280" s="15">
        <f>IF(ISERROR(vlookup($R280, 'Freshmen_5%'!$M$2:$Z1000, 14, 0)), 0, vlookup($R280, 'Freshmen_5%'!$M$2:$Z1000, 14, 0))</f>
        <v>0</v>
      </c>
    </row>
    <row r="281">
      <c r="A281" s="2">
        <v>279.0</v>
      </c>
      <c r="B281" s="2">
        <v>196167.0</v>
      </c>
      <c r="C281" s="2" t="s">
        <v>5532</v>
      </c>
      <c r="D281" s="2" t="s">
        <v>4512</v>
      </c>
      <c r="E281" s="2">
        <v>1338.0</v>
      </c>
      <c r="F281" s="2" t="s">
        <v>5014</v>
      </c>
      <c r="G281" s="2" t="s">
        <v>5014</v>
      </c>
      <c r="H281" s="2" t="s">
        <v>4750</v>
      </c>
      <c r="I281" s="2" t="s">
        <v>4745</v>
      </c>
      <c r="J281" s="2" t="s">
        <v>4751</v>
      </c>
      <c r="K281" s="2">
        <v>2018.0</v>
      </c>
      <c r="L281" s="2" t="s">
        <v>5532</v>
      </c>
      <c r="M281" s="2" t="s">
        <v>4512</v>
      </c>
      <c r="N281" s="2" t="s">
        <v>5015</v>
      </c>
      <c r="O281" s="2" t="s">
        <v>5016</v>
      </c>
      <c r="P281" s="2">
        <v>18431.0</v>
      </c>
      <c r="Q281" s="2">
        <v>9780.0</v>
      </c>
      <c r="R281" s="2" t="s">
        <v>5532</v>
      </c>
      <c r="S281" s="2" t="s">
        <v>5533</v>
      </c>
      <c r="T281" s="2" t="s">
        <v>4910</v>
      </c>
      <c r="U281" s="2" t="s">
        <v>5534</v>
      </c>
      <c r="V281" s="2">
        <v>42.796645</v>
      </c>
      <c r="W281" s="2">
        <v>-77.821894</v>
      </c>
      <c r="X281" s="2">
        <v>40380.0</v>
      </c>
      <c r="Y281" s="2" t="s">
        <v>5447</v>
      </c>
      <c r="Z281" s="15">
        <f>IF(ISERROR(vlookup($R281, 'Freshmen Makeup'!$M$2:$X1000, 12, 0)), 0, vlookup($R281, 'Freshmen Makeup'!$M$2:$X1000, 12, 0))</f>
        <v>0</v>
      </c>
      <c r="AA281" s="15">
        <f>IF(ISERROR(vlookup($R281, 'Freshmen_5%'!$M$2:$Y1000, 12, 0)), 0, vlookup($R281, 'Freshmen_5%'!$M$2:$Y1000, 12, 0))</f>
        <v>0</v>
      </c>
      <c r="AB281" s="15">
        <f>IF(ISERROR(vlookup($R281, 'Freshmen_5%'!$M$2:$Y1000, 13, 0)), 0, vlookup($R281, 'Freshmen_5%'!$M$2:$Y1000, 13, 0))</f>
        <v>0</v>
      </c>
      <c r="AC281" s="15">
        <f>IF(ISERROR(vlookup($R281, 'Freshmen_5%'!$M$2:$Z1000, 14, 0)), 0, vlookup($R281, 'Freshmen_5%'!$M$2:$Z1000, 14, 0))</f>
        <v>0</v>
      </c>
    </row>
    <row r="282">
      <c r="A282" s="2">
        <v>280.0</v>
      </c>
      <c r="B282" s="2">
        <v>196176.0</v>
      </c>
      <c r="C282" s="2" t="s">
        <v>5535</v>
      </c>
      <c r="D282" s="2" t="s">
        <v>4512</v>
      </c>
      <c r="E282" s="2">
        <v>1148.0</v>
      </c>
      <c r="F282" s="2" t="s">
        <v>5014</v>
      </c>
      <c r="G282" s="2" t="s">
        <v>5014</v>
      </c>
      <c r="H282" s="2" t="s">
        <v>4750</v>
      </c>
      <c r="I282" s="2" t="s">
        <v>4735</v>
      </c>
      <c r="J282" s="2" t="s">
        <v>4772</v>
      </c>
      <c r="K282" s="2">
        <v>2018.0</v>
      </c>
      <c r="L282" s="2" t="s">
        <v>5535</v>
      </c>
      <c r="M282" s="2" t="s">
        <v>4512</v>
      </c>
      <c r="N282" s="2" t="s">
        <v>5015</v>
      </c>
      <c r="O282" s="2" t="s">
        <v>5016</v>
      </c>
      <c r="P282" s="2">
        <v>18034.0</v>
      </c>
      <c r="Q282" s="2">
        <v>9780.0</v>
      </c>
      <c r="R282" s="2" t="s">
        <v>5535</v>
      </c>
      <c r="S282" s="2" t="s">
        <v>5536</v>
      </c>
      <c r="T282" s="2" t="s">
        <v>4910</v>
      </c>
      <c r="U282" s="2" t="s">
        <v>5537</v>
      </c>
      <c r="V282" s="2">
        <v>41.740936</v>
      </c>
      <c r="W282" s="2">
        <v>-74.082188</v>
      </c>
      <c r="X282" s="2">
        <v>28740.0</v>
      </c>
      <c r="Y282" s="2" t="s">
        <v>5538</v>
      </c>
      <c r="Z282" s="15">
        <f>IF(ISERROR(vlookup($R282, 'Freshmen Makeup'!$M$2:$X1000, 12, 0)), 0, vlookup($R282, 'Freshmen Makeup'!$M$2:$X1000, 12, 0))</f>
        <v>0</v>
      </c>
      <c r="AA282" s="15">
        <f>IF(ISERROR(vlookup($R282, 'Freshmen_5%'!$M$2:$Y1000, 12, 0)), 0, vlookup($R282, 'Freshmen_5%'!$M$2:$Y1000, 12, 0))</f>
        <v>0</v>
      </c>
      <c r="AB282" s="15">
        <f>IF(ISERROR(vlookup($R282, 'Freshmen_5%'!$M$2:$Y1000, 13, 0)), 0, vlookup($R282, 'Freshmen_5%'!$M$2:$Y1000, 13, 0))</f>
        <v>0</v>
      </c>
      <c r="AC282" s="15">
        <f>IF(ISERROR(vlookup($R282, 'Freshmen_5%'!$M$2:$Z1000, 14, 0)), 0, vlookup($R282, 'Freshmen_5%'!$M$2:$Z1000, 14, 0))</f>
        <v>0</v>
      </c>
    </row>
    <row r="283">
      <c r="A283" s="2">
        <v>281.0</v>
      </c>
      <c r="B283" s="2">
        <v>196185.0</v>
      </c>
      <c r="C283" s="2" t="s">
        <v>5539</v>
      </c>
      <c r="D283" s="2" t="s">
        <v>4512</v>
      </c>
      <c r="E283" s="2">
        <v>1324.0</v>
      </c>
      <c r="F283" s="2" t="s">
        <v>5014</v>
      </c>
      <c r="G283" s="2" t="s">
        <v>5014</v>
      </c>
      <c r="H283" s="2" t="s">
        <v>4750</v>
      </c>
      <c r="I283" s="2" t="s">
        <v>4741</v>
      </c>
      <c r="J283" s="2" t="s">
        <v>4751</v>
      </c>
      <c r="K283" s="2">
        <v>2018.0</v>
      </c>
      <c r="L283" s="2" t="s">
        <v>5539</v>
      </c>
      <c r="M283" s="2" t="s">
        <v>4512</v>
      </c>
      <c r="N283" s="2" t="s">
        <v>5015</v>
      </c>
      <c r="O283" s="2" t="s">
        <v>5016</v>
      </c>
      <c r="P283" s="2">
        <v>18201.0</v>
      </c>
      <c r="Q283" s="2">
        <v>9780.0</v>
      </c>
      <c r="R283" s="2" t="s">
        <v>5539</v>
      </c>
      <c r="S283" s="2" t="s">
        <v>5442</v>
      </c>
      <c r="T283" s="2" t="s">
        <v>4910</v>
      </c>
      <c r="U283" s="2" t="s">
        <v>5540</v>
      </c>
      <c r="V283" s="2">
        <v>42.468861</v>
      </c>
      <c r="W283" s="2">
        <v>-75.063632</v>
      </c>
      <c r="X283" s="2">
        <v>36580.0</v>
      </c>
      <c r="Y283" s="2" t="s">
        <v>5444</v>
      </c>
      <c r="Z283" s="15">
        <f>IF(ISERROR(vlookup($R283, 'Freshmen Makeup'!$M$2:$X1000, 12, 0)), 0, vlookup($R283, 'Freshmen Makeup'!$M$2:$X1000, 12, 0))</f>
        <v>0</v>
      </c>
      <c r="AA283" s="15">
        <f>IF(ISERROR(vlookup($R283, 'Freshmen_5%'!$M$2:$Y1000, 12, 0)), 0, vlookup($R283, 'Freshmen_5%'!$M$2:$Y1000, 12, 0))</f>
        <v>0</v>
      </c>
      <c r="AB283" s="15">
        <f>IF(ISERROR(vlookup($R283, 'Freshmen_5%'!$M$2:$Y1000, 13, 0)), 0, vlookup($R283, 'Freshmen_5%'!$M$2:$Y1000, 13, 0))</f>
        <v>0</v>
      </c>
      <c r="AC283" s="15">
        <f>IF(ISERROR(vlookup($R283, 'Freshmen_5%'!$M$2:$Z1000, 14, 0)), 0, vlookup($R283, 'Freshmen_5%'!$M$2:$Z1000, 14, 0))</f>
        <v>0</v>
      </c>
    </row>
    <row r="284">
      <c r="A284" s="2">
        <v>282.0</v>
      </c>
      <c r="B284" s="2">
        <v>196194.0</v>
      </c>
      <c r="C284" s="2" t="s">
        <v>5541</v>
      </c>
      <c r="D284" s="2" t="s">
        <v>4512</v>
      </c>
      <c r="E284" s="2">
        <v>1481.0</v>
      </c>
      <c r="F284" s="2" t="s">
        <v>5014</v>
      </c>
      <c r="G284" s="2" t="s">
        <v>5014</v>
      </c>
      <c r="H284" s="2" t="s">
        <v>4750</v>
      </c>
      <c r="I284" s="2" t="s">
        <v>4735</v>
      </c>
      <c r="J284" s="2" t="s">
        <v>4751</v>
      </c>
      <c r="K284" s="2">
        <v>2018.0</v>
      </c>
      <c r="L284" s="2" t="s">
        <v>5541</v>
      </c>
      <c r="M284" s="2" t="s">
        <v>4512</v>
      </c>
      <c r="N284" s="2" t="s">
        <v>5015</v>
      </c>
      <c r="O284" s="2" t="s">
        <v>5016</v>
      </c>
      <c r="P284" s="2">
        <v>18220.0</v>
      </c>
      <c r="Q284" s="2">
        <v>9780.0</v>
      </c>
      <c r="R284" s="2" t="s">
        <v>5541</v>
      </c>
      <c r="S284" s="2" t="s">
        <v>5542</v>
      </c>
      <c r="T284" s="2" t="s">
        <v>4910</v>
      </c>
      <c r="U284" s="2">
        <v>13126.0</v>
      </c>
      <c r="V284" s="2">
        <v>43.454287</v>
      </c>
      <c r="W284" s="2">
        <v>-76.540798</v>
      </c>
      <c r="X284" s="2">
        <v>45060.0</v>
      </c>
      <c r="Y284" s="2" t="s">
        <v>5422</v>
      </c>
      <c r="Z284" s="15">
        <f>IF(ISERROR(vlookup($R284, 'Freshmen Makeup'!$M$2:$X1000, 12, 0)), 0, vlookup($R284, 'Freshmen Makeup'!$M$2:$X1000, 12, 0))</f>
        <v>0</v>
      </c>
      <c r="AA284" s="15">
        <f>IF(ISERROR(vlookup($R284, 'Freshmen_5%'!$M$2:$Y1000, 12, 0)), 0, vlookup($R284, 'Freshmen_5%'!$M$2:$Y1000, 12, 0))</f>
        <v>0</v>
      </c>
      <c r="AB284" s="15">
        <f>IF(ISERROR(vlookup($R284, 'Freshmen_5%'!$M$2:$Y1000, 13, 0)), 0, vlookup($R284, 'Freshmen_5%'!$M$2:$Y1000, 13, 0))</f>
        <v>0</v>
      </c>
      <c r="AC284" s="15">
        <f>IF(ISERROR(vlookup($R284, 'Freshmen_5%'!$M$2:$Z1000, 14, 0)), 0, vlookup($R284, 'Freshmen_5%'!$M$2:$Z1000, 14, 0))</f>
        <v>0</v>
      </c>
    </row>
    <row r="285">
      <c r="A285" s="2">
        <v>283.0</v>
      </c>
      <c r="B285" s="2">
        <v>196200.0</v>
      </c>
      <c r="C285" s="2" t="s">
        <v>5543</v>
      </c>
      <c r="D285" s="2" t="s">
        <v>4512</v>
      </c>
      <c r="E285" s="2">
        <v>873.0</v>
      </c>
      <c r="F285" s="2" t="s">
        <v>5014</v>
      </c>
      <c r="G285" s="2" t="s">
        <v>5014</v>
      </c>
      <c r="H285" s="2" t="s">
        <v>4723</v>
      </c>
      <c r="I285" s="2" t="s">
        <v>4741</v>
      </c>
      <c r="J285" s="2" t="s">
        <v>4751</v>
      </c>
      <c r="K285" s="2">
        <v>2018.0</v>
      </c>
      <c r="L285" s="2" t="s">
        <v>5543</v>
      </c>
      <c r="M285" s="2" t="s">
        <v>4512</v>
      </c>
      <c r="N285" s="2" t="s">
        <v>5015</v>
      </c>
      <c r="O285" s="2" t="s">
        <v>5016</v>
      </c>
      <c r="P285" s="2">
        <v>18232.0</v>
      </c>
      <c r="Q285" s="2">
        <v>9780.0</v>
      </c>
      <c r="R285" s="2" t="s">
        <v>5543</v>
      </c>
      <c r="S285" s="2" t="s">
        <v>5417</v>
      </c>
      <c r="T285" s="2" t="s">
        <v>4910</v>
      </c>
      <c r="U285" s="2" t="s">
        <v>5544</v>
      </c>
      <c r="V285" s="2">
        <v>44.662148</v>
      </c>
      <c r="W285" s="2">
        <v>-74.973815</v>
      </c>
      <c r="X285" s="2">
        <v>36300.0</v>
      </c>
      <c r="Y285" s="2" t="s">
        <v>5418</v>
      </c>
      <c r="Z285" s="15">
        <f>IF(ISERROR(vlookup($R285, 'Freshmen Makeup'!$M$2:$X1000, 12, 0)), 0, vlookup($R285, 'Freshmen Makeup'!$M$2:$X1000, 12, 0))</f>
        <v>0</v>
      </c>
      <c r="AA285" s="15">
        <f>IF(ISERROR(vlookup($R285, 'Freshmen_5%'!$M$2:$Y1000, 12, 0)), 0, vlookup($R285, 'Freshmen_5%'!$M$2:$Y1000, 12, 0))</f>
        <v>0</v>
      </c>
      <c r="AB285" s="15">
        <f>IF(ISERROR(vlookup($R285, 'Freshmen_5%'!$M$2:$Y1000, 13, 0)), 0, vlookup($R285, 'Freshmen_5%'!$M$2:$Y1000, 13, 0))</f>
        <v>0</v>
      </c>
      <c r="AC285" s="15">
        <f>IF(ISERROR(vlookup($R285, 'Freshmen_5%'!$M$2:$Z1000, 14, 0)), 0, vlookup($R285, 'Freshmen_5%'!$M$2:$Z1000, 14, 0))</f>
        <v>0</v>
      </c>
    </row>
    <row r="286">
      <c r="A286" s="2">
        <v>284.0</v>
      </c>
      <c r="B286" s="2">
        <v>196219.0</v>
      </c>
      <c r="C286" s="2" t="s">
        <v>4913</v>
      </c>
      <c r="D286" s="2" t="s">
        <v>4512</v>
      </c>
      <c r="E286" s="2">
        <v>883.0</v>
      </c>
      <c r="F286" s="2" t="s">
        <v>5014</v>
      </c>
      <c r="G286" s="2" t="s">
        <v>5014</v>
      </c>
      <c r="H286" s="2" t="s">
        <v>4723</v>
      </c>
      <c r="I286" s="2" t="s">
        <v>4741</v>
      </c>
      <c r="J286" s="2" t="s">
        <v>4751</v>
      </c>
      <c r="K286" s="2">
        <v>2018.0</v>
      </c>
      <c r="L286" s="2" t="s">
        <v>4913</v>
      </c>
      <c r="M286" s="2" t="s">
        <v>4512</v>
      </c>
      <c r="N286" s="2" t="s">
        <v>5015</v>
      </c>
      <c r="O286" s="2" t="s">
        <v>5016</v>
      </c>
      <c r="P286" s="2">
        <v>18478.0</v>
      </c>
      <c r="Q286" s="2">
        <v>9780.0</v>
      </c>
      <c r="R286" s="2" t="s">
        <v>4913</v>
      </c>
      <c r="S286" s="2" t="s">
        <v>4914</v>
      </c>
      <c r="T286" s="2" t="s">
        <v>4910</v>
      </c>
      <c r="U286" s="2" t="s">
        <v>5545</v>
      </c>
      <c r="V286" s="2">
        <v>41.047223</v>
      </c>
      <c r="W286" s="2">
        <v>-73.701955</v>
      </c>
      <c r="X286" s="2">
        <v>35620.0</v>
      </c>
      <c r="Y286" s="2" t="s">
        <v>104</v>
      </c>
      <c r="Z286" s="15">
        <f>IF(ISERROR(vlookup($R286, 'Freshmen Makeup'!$M$2:$X1000, 12, 0)), 0, vlookup($R286, 'Freshmen Makeup'!$M$2:$X1000, 12, 0))</f>
        <v>1</v>
      </c>
      <c r="AA286" s="15">
        <f>IF(ISERROR(vlookup($R286, 'Freshmen_5%'!$M$2:$Y1000, 12, 0)), 0, vlookup($R286, 'Freshmen_5%'!$M$2:$Y1000, 12, 0))</f>
        <v>0</v>
      </c>
      <c r="AB286" s="15">
        <f>IF(ISERROR(vlookup($R286, 'Freshmen_5%'!$M$2:$Y1000, 13, 0)), 0, vlookup($R286, 'Freshmen_5%'!$M$2:$Y1000, 13, 0))</f>
        <v>0</v>
      </c>
      <c r="AC286" s="15">
        <f>IF(ISERROR(vlookup($R286, 'Freshmen_5%'!$M$2:$Z1000, 14, 0)), 0, vlookup($R286, 'Freshmen_5%'!$M$2:$Z1000, 14, 0))</f>
        <v>0</v>
      </c>
    </row>
    <row r="287">
      <c r="A287" s="2">
        <v>285.0</v>
      </c>
      <c r="B287" s="2">
        <v>196246.0</v>
      </c>
      <c r="C287" s="2" t="s">
        <v>5546</v>
      </c>
      <c r="D287" s="2" t="s">
        <v>4512</v>
      </c>
      <c r="E287" s="2">
        <v>1140.0</v>
      </c>
      <c r="F287" s="2" t="s">
        <v>5014</v>
      </c>
      <c r="G287" s="2" t="s">
        <v>5014</v>
      </c>
      <c r="H287" s="2" t="s">
        <v>4750</v>
      </c>
      <c r="I287" s="2" t="s">
        <v>4741</v>
      </c>
      <c r="J287" s="2" t="s">
        <v>4772</v>
      </c>
      <c r="K287" s="2">
        <v>2018.0</v>
      </c>
      <c r="L287" s="2" t="s">
        <v>5546</v>
      </c>
      <c r="M287" s="2" t="s">
        <v>4512</v>
      </c>
      <c r="N287" s="2" t="s">
        <v>5015</v>
      </c>
      <c r="O287" s="2" t="s">
        <v>5016</v>
      </c>
      <c r="P287" s="2">
        <v>18149.0</v>
      </c>
      <c r="Q287" s="2">
        <v>9780.0</v>
      </c>
      <c r="R287" s="2" t="s">
        <v>5546</v>
      </c>
      <c r="S287" s="2" t="s">
        <v>4589</v>
      </c>
      <c r="T287" s="2" t="s">
        <v>4910</v>
      </c>
      <c r="U287" s="2" t="s">
        <v>5547</v>
      </c>
      <c r="V287" s="2">
        <v>44.69293</v>
      </c>
      <c r="W287" s="2">
        <v>-73.466536</v>
      </c>
      <c r="X287" s="2">
        <v>38460.0</v>
      </c>
      <c r="Y287" s="2" t="s">
        <v>5548</v>
      </c>
      <c r="Z287" s="15">
        <f>IF(ISERROR(vlookup($R287, 'Freshmen Makeup'!$M$2:$X1000, 12, 0)), 0, vlookup($R287, 'Freshmen Makeup'!$M$2:$X1000, 12, 0))</f>
        <v>0</v>
      </c>
      <c r="AA287" s="15">
        <f>IF(ISERROR(vlookup($R287, 'Freshmen_5%'!$M$2:$Y1000, 12, 0)), 0, vlookup($R287, 'Freshmen_5%'!$M$2:$Y1000, 12, 0))</f>
        <v>0</v>
      </c>
      <c r="AB287" s="15">
        <f>IF(ISERROR(vlookup($R287, 'Freshmen_5%'!$M$2:$Y1000, 13, 0)), 0, vlookup($R287, 'Freshmen_5%'!$M$2:$Y1000, 13, 0))</f>
        <v>0</v>
      </c>
      <c r="AC287" s="15">
        <f>IF(ISERROR(vlookup($R287, 'Freshmen_5%'!$M$2:$Z1000, 14, 0)), 0, vlookup($R287, 'Freshmen_5%'!$M$2:$Z1000, 14, 0))</f>
        <v>0</v>
      </c>
    </row>
    <row r="288">
      <c r="A288" s="2">
        <v>286.0</v>
      </c>
      <c r="B288" s="2">
        <v>196255.0</v>
      </c>
      <c r="C288" s="2" t="s">
        <v>5549</v>
      </c>
      <c r="D288" s="2" t="s">
        <v>4512</v>
      </c>
      <c r="F288" s="2" t="s">
        <v>5014</v>
      </c>
      <c r="G288" s="2" t="s">
        <v>5014</v>
      </c>
      <c r="H288" s="2" t="s">
        <v>4723</v>
      </c>
      <c r="I288" s="2" t="s">
        <v>4731</v>
      </c>
      <c r="J288" s="2" t="s">
        <v>4725</v>
      </c>
      <c r="K288" s="2">
        <v>2018.0</v>
      </c>
      <c r="L288" s="2" t="s">
        <v>5549</v>
      </c>
      <c r="M288" s="2" t="s">
        <v>4512</v>
      </c>
      <c r="N288" s="2" t="s">
        <v>5015</v>
      </c>
      <c r="O288" s="2" t="s">
        <v>5016</v>
      </c>
      <c r="P288" s="2">
        <v>16931.0</v>
      </c>
      <c r="Q288" s="2">
        <v>9450.0</v>
      </c>
      <c r="R288" s="2" t="s">
        <v>5550</v>
      </c>
      <c r="S288" s="2" t="s">
        <v>4926</v>
      </c>
      <c r="T288" s="2" t="s">
        <v>4910</v>
      </c>
      <c r="U288" s="2" t="s">
        <v>5551</v>
      </c>
      <c r="V288" s="2">
        <v>40.653855</v>
      </c>
      <c r="W288" s="2">
        <v>-73.945535</v>
      </c>
      <c r="X288" s="2">
        <v>35620.0</v>
      </c>
      <c r="Y288" s="2" t="s">
        <v>104</v>
      </c>
      <c r="Z288" s="15">
        <f>IF(ISERROR(vlookup($R288, 'Freshmen Makeup'!$M$2:$X1000, 12, 0)), 0, vlookup($R288, 'Freshmen Makeup'!$M$2:$X1000, 12, 0))</f>
        <v>0</v>
      </c>
      <c r="AA288" s="15">
        <f>IF(ISERROR(vlookup($R288, 'Freshmen_5%'!$M$2:$Y1000, 12, 0)), 0, vlookup($R288, 'Freshmen_5%'!$M$2:$Y1000, 12, 0))</f>
        <v>0</v>
      </c>
      <c r="AB288" s="15">
        <f>IF(ISERROR(vlookup($R288, 'Freshmen_5%'!$M$2:$Y1000, 13, 0)), 0, vlookup($R288, 'Freshmen_5%'!$M$2:$Y1000, 13, 0))</f>
        <v>0</v>
      </c>
      <c r="AC288" s="15">
        <f>IF(ISERROR(vlookup($R288, 'Freshmen_5%'!$M$2:$Z1000, 14, 0)), 0, vlookup($R288, 'Freshmen_5%'!$M$2:$Z1000, 14, 0))</f>
        <v>0</v>
      </c>
    </row>
    <row r="289">
      <c r="A289" s="2">
        <v>287.0</v>
      </c>
      <c r="B289" s="2">
        <v>196291.0</v>
      </c>
      <c r="C289" s="2" t="s">
        <v>5552</v>
      </c>
      <c r="D289" s="2" t="s">
        <v>4512</v>
      </c>
      <c r="E289" s="2">
        <v>351.0</v>
      </c>
      <c r="F289" s="2" t="s">
        <v>5014</v>
      </c>
      <c r="G289" s="2" t="s">
        <v>5014</v>
      </c>
      <c r="H289" s="2" t="s">
        <v>4723</v>
      </c>
      <c r="I289" s="2" t="s">
        <v>4745</v>
      </c>
      <c r="J289" s="2" t="s">
        <v>4725</v>
      </c>
      <c r="K289" s="2">
        <v>2018.0</v>
      </c>
      <c r="L289" s="2" t="s">
        <v>5552</v>
      </c>
      <c r="M289" s="2" t="s">
        <v>4512</v>
      </c>
      <c r="N289" s="2" t="s">
        <v>5015</v>
      </c>
      <c r="O289" s="2" t="s">
        <v>5016</v>
      </c>
      <c r="P289" s="2">
        <v>18063.0</v>
      </c>
      <c r="Q289" s="2">
        <v>9780.0</v>
      </c>
      <c r="R289" s="2" t="s">
        <v>5552</v>
      </c>
      <c r="S289" s="2" t="s">
        <v>5553</v>
      </c>
      <c r="T289" s="2" t="s">
        <v>4910</v>
      </c>
      <c r="U289" s="2" t="s">
        <v>5554</v>
      </c>
      <c r="V289" s="2">
        <v>40.807217</v>
      </c>
      <c r="W289" s="2">
        <v>-73.795309</v>
      </c>
      <c r="X289" s="2">
        <v>35620.0</v>
      </c>
      <c r="Y289" s="2" t="s">
        <v>104</v>
      </c>
      <c r="Z289" s="15">
        <f>IF(ISERROR(vlookup($R289, 'Freshmen Makeup'!$M$2:$X1000, 12, 0)), 0, vlookup($R289, 'Freshmen Makeup'!$M$2:$X1000, 12, 0))</f>
        <v>0</v>
      </c>
      <c r="AA289" s="15">
        <f>IF(ISERROR(vlookup($R289, 'Freshmen_5%'!$M$2:$Y1000, 12, 0)), 0, vlookup($R289, 'Freshmen_5%'!$M$2:$Y1000, 12, 0))</f>
        <v>0</v>
      </c>
      <c r="AB289" s="15">
        <f>IF(ISERROR(vlookup($R289, 'Freshmen_5%'!$M$2:$Y1000, 13, 0)), 0, vlookup($R289, 'Freshmen_5%'!$M$2:$Y1000, 13, 0))</f>
        <v>0</v>
      </c>
      <c r="AC289" s="15">
        <f>IF(ISERROR(vlookup($R289, 'Freshmen_5%'!$M$2:$Z1000, 14, 0)), 0, vlookup($R289, 'Freshmen_5%'!$M$2:$Z1000, 14, 0))</f>
        <v>0</v>
      </c>
    </row>
    <row r="290">
      <c r="A290" s="2">
        <v>288.0</v>
      </c>
      <c r="B290" s="2">
        <v>196307.0</v>
      </c>
      <c r="C290" s="2" t="s">
        <v>5555</v>
      </c>
      <c r="D290" s="2" t="s">
        <v>4512</v>
      </c>
      <c r="F290" s="2" t="s">
        <v>5014</v>
      </c>
      <c r="G290" s="2" t="s">
        <v>5014</v>
      </c>
      <c r="H290" s="2" t="s">
        <v>4723</v>
      </c>
      <c r="I290" s="2" t="s">
        <v>4765</v>
      </c>
      <c r="J290" s="2" t="s">
        <v>4766</v>
      </c>
      <c r="K290" s="2">
        <v>2018.0</v>
      </c>
      <c r="L290" s="2" t="s">
        <v>5555</v>
      </c>
      <c r="M290" s="2" t="s">
        <v>4512</v>
      </c>
      <c r="N290" s="2" t="s">
        <v>5015</v>
      </c>
      <c r="O290" s="2" t="s">
        <v>5016</v>
      </c>
      <c r="P290" s="2">
        <v>17551.0</v>
      </c>
      <c r="Q290" s="2">
        <v>9780.0</v>
      </c>
      <c r="R290" s="2" t="s">
        <v>5555</v>
      </c>
      <c r="S290" s="2" t="s">
        <v>4647</v>
      </c>
      <c r="T290" s="2" t="s">
        <v>4910</v>
      </c>
      <c r="U290" s="2">
        <v>13210.0</v>
      </c>
      <c r="V290" s="2">
        <v>43.041819</v>
      </c>
      <c r="W290" s="2">
        <v>-76.140009</v>
      </c>
      <c r="X290" s="2">
        <v>45060.0</v>
      </c>
      <c r="Y290" s="2" t="s">
        <v>5422</v>
      </c>
      <c r="Z290" s="15">
        <f>IF(ISERROR(vlookup($R290, 'Freshmen Makeup'!$M$2:$X1000, 12, 0)), 0, vlookup($R290, 'Freshmen Makeup'!$M$2:$X1000, 12, 0))</f>
        <v>0</v>
      </c>
      <c r="AA290" s="15">
        <f>IF(ISERROR(vlookup($R290, 'Freshmen_5%'!$M$2:$Y1000, 12, 0)), 0, vlookup($R290, 'Freshmen_5%'!$M$2:$Y1000, 12, 0))</f>
        <v>0</v>
      </c>
      <c r="AB290" s="15">
        <f>IF(ISERROR(vlookup($R290, 'Freshmen_5%'!$M$2:$Y1000, 13, 0)), 0, vlookup($R290, 'Freshmen_5%'!$M$2:$Y1000, 13, 0))</f>
        <v>0</v>
      </c>
      <c r="AC290" s="15">
        <f>IF(ISERROR(vlookup($R290, 'Freshmen_5%'!$M$2:$Z1000, 14, 0)), 0, vlookup($R290, 'Freshmen_5%'!$M$2:$Z1000, 14, 0))</f>
        <v>0</v>
      </c>
    </row>
    <row r="291">
      <c r="A291" s="2">
        <v>289.0</v>
      </c>
      <c r="B291" s="2">
        <v>196413.0</v>
      </c>
      <c r="C291" s="2" t="s">
        <v>5556</v>
      </c>
      <c r="D291" s="2" t="s">
        <v>4512</v>
      </c>
      <c r="E291" s="2">
        <v>3595.0</v>
      </c>
      <c r="F291" s="2" t="s">
        <v>5014</v>
      </c>
      <c r="G291" s="2" t="s">
        <v>5014</v>
      </c>
      <c r="H291" s="2" t="s">
        <v>4734</v>
      </c>
      <c r="I291" s="2" t="s">
        <v>4745</v>
      </c>
      <c r="J291" s="2" t="s">
        <v>4738</v>
      </c>
      <c r="K291" s="2">
        <v>2018.0</v>
      </c>
      <c r="L291" s="2" t="s">
        <v>5556</v>
      </c>
      <c r="M291" s="2" t="s">
        <v>4512</v>
      </c>
      <c r="N291" s="2" t="s">
        <v>5015</v>
      </c>
      <c r="O291" s="2" t="s">
        <v>5016</v>
      </c>
      <c r="P291" s="2">
        <v>51853.0</v>
      </c>
      <c r="Q291" s="2">
        <v>0.0</v>
      </c>
      <c r="R291" s="2" t="s">
        <v>5556</v>
      </c>
      <c r="S291" s="2" t="s">
        <v>4647</v>
      </c>
      <c r="T291" s="2" t="s">
        <v>4910</v>
      </c>
      <c r="U291" s="2">
        <v>13244.0</v>
      </c>
      <c r="V291" s="2">
        <v>43.040176</v>
      </c>
      <c r="W291" s="2">
        <v>-76.136975</v>
      </c>
      <c r="X291" s="2">
        <v>45060.0</v>
      </c>
      <c r="Y291" s="2" t="s">
        <v>5422</v>
      </c>
      <c r="Z291" s="15">
        <f>IF(ISERROR(vlookup($R291, 'Freshmen Makeup'!$M$2:$X1000, 12, 0)), 0, vlookup($R291, 'Freshmen Makeup'!$M$2:$X1000, 12, 0))</f>
        <v>0</v>
      </c>
      <c r="AA291" s="15">
        <f>IF(ISERROR(vlookup($R291, 'Freshmen_5%'!$M$2:$Y1000, 12, 0)), 0, vlookup($R291, 'Freshmen_5%'!$M$2:$Y1000, 12, 0))</f>
        <v>0</v>
      </c>
      <c r="AB291" s="15">
        <f>IF(ISERROR(vlookup($R291, 'Freshmen_5%'!$M$2:$Y1000, 13, 0)), 0, vlookup($R291, 'Freshmen_5%'!$M$2:$Y1000, 13, 0))</f>
        <v>0</v>
      </c>
      <c r="AC291" s="15">
        <f>IF(ISERROR(vlookup($R291, 'Freshmen_5%'!$M$2:$Z1000, 14, 0)), 0, vlookup($R291, 'Freshmen_5%'!$M$2:$Z1000, 14, 0))</f>
        <v>0</v>
      </c>
    </row>
    <row r="292">
      <c r="A292" s="2">
        <v>290.0</v>
      </c>
      <c r="B292" s="2">
        <v>196866.0</v>
      </c>
      <c r="C292" s="2" t="s">
        <v>5557</v>
      </c>
      <c r="D292" s="2" t="s">
        <v>4512</v>
      </c>
      <c r="E292" s="2">
        <v>571.0</v>
      </c>
      <c r="F292" s="2" t="s">
        <v>5014</v>
      </c>
      <c r="G292" s="2" t="s">
        <v>5014</v>
      </c>
      <c r="H292" s="2" t="s">
        <v>4723</v>
      </c>
      <c r="I292" s="2" t="s">
        <v>4745</v>
      </c>
      <c r="J292" s="2" t="s">
        <v>4725</v>
      </c>
      <c r="K292" s="2">
        <v>2018.0</v>
      </c>
      <c r="L292" s="2" t="s">
        <v>5557</v>
      </c>
      <c r="M292" s="2" t="s">
        <v>4512</v>
      </c>
      <c r="N292" s="2" t="s">
        <v>5015</v>
      </c>
      <c r="O292" s="2" t="s">
        <v>5016</v>
      </c>
      <c r="P292" s="2">
        <v>55290.0</v>
      </c>
      <c r="Q292" s="2">
        <v>0.0</v>
      </c>
      <c r="R292" s="2" t="s">
        <v>5557</v>
      </c>
      <c r="S292" s="2" t="s">
        <v>4590</v>
      </c>
      <c r="T292" s="2" t="s">
        <v>4910</v>
      </c>
      <c r="U292" s="2" t="s">
        <v>5558</v>
      </c>
      <c r="V292" s="2">
        <v>42.818097</v>
      </c>
      <c r="W292" s="2">
        <v>-73.928788</v>
      </c>
      <c r="X292" s="2">
        <v>10580.0</v>
      </c>
      <c r="Y292" s="2" t="s">
        <v>5404</v>
      </c>
      <c r="Z292" s="15">
        <f>IF(ISERROR(vlookup($R292, 'Freshmen Makeup'!$M$2:$X1000, 12, 0)), 0, vlookup($R292, 'Freshmen Makeup'!$M$2:$X1000, 12, 0))</f>
        <v>0</v>
      </c>
      <c r="AA292" s="15">
        <f>IF(ISERROR(vlookup($R292, 'Freshmen_5%'!$M$2:$Y1000, 12, 0)), 0, vlookup($R292, 'Freshmen_5%'!$M$2:$Y1000, 12, 0))</f>
        <v>0</v>
      </c>
      <c r="AB292" s="15">
        <f>IF(ISERROR(vlookup($R292, 'Freshmen_5%'!$M$2:$Y1000, 13, 0)), 0, vlookup($R292, 'Freshmen_5%'!$M$2:$Y1000, 13, 0))</f>
        <v>0</v>
      </c>
      <c r="AC292" s="15">
        <f>IF(ISERROR(vlookup($R292, 'Freshmen_5%'!$M$2:$Z1000, 14, 0)), 0, vlookup($R292, 'Freshmen_5%'!$M$2:$Z1000, 14, 0))</f>
        <v>0</v>
      </c>
    </row>
    <row r="293">
      <c r="A293" s="2">
        <v>291.0</v>
      </c>
      <c r="B293" s="2">
        <v>197036.0</v>
      </c>
      <c r="C293" s="2" t="s">
        <v>5559</v>
      </c>
      <c r="D293" s="2" t="s">
        <v>4512</v>
      </c>
      <c r="E293" s="2">
        <v>1205.0</v>
      </c>
      <c r="F293" s="2" t="s">
        <v>5014</v>
      </c>
      <c r="G293" s="2" t="s">
        <v>5014</v>
      </c>
      <c r="H293" s="2" t="s">
        <v>4723</v>
      </c>
      <c r="I293" s="2" t="s">
        <v>4745</v>
      </c>
      <c r="J293" s="2" t="s">
        <v>4751</v>
      </c>
      <c r="R293" s="2" t="s">
        <v>5559</v>
      </c>
      <c r="S293" s="2" t="s">
        <v>5560</v>
      </c>
      <c r="T293" s="2" t="s">
        <v>4910</v>
      </c>
      <c r="U293" s="2" t="s">
        <v>5561</v>
      </c>
      <c r="V293" s="2">
        <v>41.390479</v>
      </c>
      <c r="W293" s="2">
        <v>-73.956603</v>
      </c>
      <c r="X293" s="2">
        <v>39100.0</v>
      </c>
      <c r="Y293" s="2" t="s">
        <v>5411</v>
      </c>
      <c r="Z293" s="15">
        <f>IF(ISERROR(vlookup($R293, 'Freshmen Makeup'!$M$2:$X1000, 12, 0)), 0, vlookup($R293, 'Freshmen Makeup'!$M$2:$X1000, 12, 0))</f>
        <v>0</v>
      </c>
      <c r="AA293" s="15">
        <f>IF(ISERROR(vlookup($R293, 'Freshmen_5%'!$M$2:$Y1000, 12, 0)), 0, vlookup($R293, 'Freshmen_5%'!$M$2:$Y1000, 12, 0))</f>
        <v>0</v>
      </c>
      <c r="AB293" s="15">
        <f>IF(ISERROR(vlookup($R293, 'Freshmen_5%'!$M$2:$Y1000, 13, 0)), 0, vlookup($R293, 'Freshmen_5%'!$M$2:$Y1000, 13, 0))</f>
        <v>0</v>
      </c>
      <c r="AC293" s="15">
        <f>IF(ISERROR(vlookup($R293, 'Freshmen_5%'!$M$2:$Z1000, 14, 0)), 0, vlookup($R293, 'Freshmen_5%'!$M$2:$Z1000, 14, 0))</f>
        <v>0</v>
      </c>
    </row>
    <row r="294">
      <c r="A294" s="2">
        <v>292.0</v>
      </c>
      <c r="B294" s="2">
        <v>197045.0</v>
      </c>
      <c r="C294" s="2" t="s">
        <v>5562</v>
      </c>
      <c r="D294" s="2" t="s">
        <v>4512</v>
      </c>
      <c r="E294" s="2">
        <v>587.0</v>
      </c>
      <c r="F294" s="2" t="s">
        <v>5014</v>
      </c>
      <c r="G294" s="2" t="s">
        <v>5014</v>
      </c>
      <c r="H294" s="2" t="s">
        <v>4750</v>
      </c>
      <c r="I294" s="2" t="s">
        <v>4731</v>
      </c>
      <c r="J294" s="2" t="s">
        <v>4772</v>
      </c>
      <c r="K294" s="2">
        <v>2018.0</v>
      </c>
      <c r="L294" s="2" t="s">
        <v>5562</v>
      </c>
      <c r="M294" s="2" t="s">
        <v>4512</v>
      </c>
      <c r="N294" s="2" t="s">
        <v>5015</v>
      </c>
      <c r="O294" s="2" t="s">
        <v>5016</v>
      </c>
      <c r="P294" s="2">
        <v>21382.0</v>
      </c>
      <c r="Q294" s="2">
        <v>0.0</v>
      </c>
      <c r="R294" s="2" t="s">
        <v>5562</v>
      </c>
      <c r="S294" s="2" t="s">
        <v>5518</v>
      </c>
      <c r="T294" s="2" t="s">
        <v>4910</v>
      </c>
      <c r="U294" s="2" t="s">
        <v>5563</v>
      </c>
      <c r="V294" s="2">
        <v>43.096213</v>
      </c>
      <c r="W294" s="2">
        <v>-75.272916</v>
      </c>
      <c r="X294" s="2">
        <v>46540.0</v>
      </c>
      <c r="Y294" s="2" t="s">
        <v>5440</v>
      </c>
      <c r="Z294" s="15">
        <f>IF(ISERROR(vlookup($R294, 'Freshmen Makeup'!$M$2:$X1000, 12, 0)), 0, vlookup($R294, 'Freshmen Makeup'!$M$2:$X1000, 12, 0))</f>
        <v>0</v>
      </c>
      <c r="AA294" s="15">
        <f>IF(ISERROR(vlookup($R294, 'Freshmen_5%'!$M$2:$Y1000, 12, 0)), 0, vlookup($R294, 'Freshmen_5%'!$M$2:$Y1000, 12, 0))</f>
        <v>0</v>
      </c>
      <c r="AB294" s="15">
        <f>IF(ISERROR(vlookup($R294, 'Freshmen_5%'!$M$2:$Y1000, 13, 0)), 0, vlookup($R294, 'Freshmen_5%'!$M$2:$Y1000, 13, 0))</f>
        <v>0</v>
      </c>
      <c r="AC294" s="15">
        <f>IF(ISERROR(vlookup($R294, 'Freshmen_5%'!$M$2:$Z1000, 14, 0)), 0, vlookup($R294, 'Freshmen_5%'!$M$2:$Z1000, 14, 0))</f>
        <v>0</v>
      </c>
    </row>
    <row r="295">
      <c r="A295" s="2">
        <v>293.0</v>
      </c>
      <c r="B295" s="2">
        <v>197133.0</v>
      </c>
      <c r="C295" s="2" t="s">
        <v>5564</v>
      </c>
      <c r="D295" s="2" t="s">
        <v>4512</v>
      </c>
      <c r="E295" s="2">
        <v>686.0</v>
      </c>
      <c r="F295" s="2" t="s">
        <v>5014</v>
      </c>
      <c r="G295" s="2" t="s">
        <v>5014</v>
      </c>
      <c r="H295" s="2" t="s">
        <v>4723</v>
      </c>
      <c r="I295" s="2" t="s">
        <v>4745</v>
      </c>
      <c r="J295" s="2" t="s">
        <v>4725</v>
      </c>
      <c r="K295" s="2">
        <v>2018.0</v>
      </c>
      <c r="L295" s="2" t="s">
        <v>5564</v>
      </c>
      <c r="M295" s="2" t="s">
        <v>4512</v>
      </c>
      <c r="N295" s="2" t="s">
        <v>5015</v>
      </c>
      <c r="O295" s="2" t="s">
        <v>5016</v>
      </c>
      <c r="P295" s="2">
        <v>56960.0</v>
      </c>
      <c r="Q295" s="2">
        <v>0.0</v>
      </c>
      <c r="R295" s="2" t="s">
        <v>5564</v>
      </c>
      <c r="S295" s="2" t="s">
        <v>4654</v>
      </c>
      <c r="T295" s="2" t="s">
        <v>4910</v>
      </c>
      <c r="U295" s="2">
        <v>12604.0</v>
      </c>
      <c r="V295" s="2">
        <v>41.686895</v>
      </c>
      <c r="W295" s="2">
        <v>-73.895088</v>
      </c>
      <c r="X295" s="2">
        <v>39100.0</v>
      </c>
      <c r="Y295" s="2" t="s">
        <v>5411</v>
      </c>
      <c r="Z295" s="15">
        <f>IF(ISERROR(vlookup($R295, 'Freshmen Makeup'!$M$2:$X1000, 12, 0)), 0, vlookup($R295, 'Freshmen Makeup'!$M$2:$X1000, 12, 0))</f>
        <v>0</v>
      </c>
      <c r="AA295" s="15">
        <f>IF(ISERROR(vlookup($R295, 'Freshmen_5%'!$M$2:$Y1000, 12, 0)), 0, vlookup($R295, 'Freshmen_5%'!$M$2:$Y1000, 12, 0))</f>
        <v>0</v>
      </c>
      <c r="AB295" s="15">
        <f>IF(ISERROR(vlookup($R295, 'Freshmen_5%'!$M$2:$Y1000, 13, 0)), 0, vlookup($R295, 'Freshmen_5%'!$M$2:$Y1000, 13, 0))</f>
        <v>0</v>
      </c>
      <c r="AC295" s="15">
        <f>IF(ISERROR(vlookup($R295, 'Freshmen_5%'!$M$2:$Z1000, 14, 0)), 0, vlookup($R295, 'Freshmen_5%'!$M$2:$Z1000, 14, 0))</f>
        <v>0</v>
      </c>
    </row>
    <row r="296">
      <c r="A296" s="2">
        <v>294.0</v>
      </c>
      <c r="B296" s="2">
        <v>197151.0</v>
      </c>
      <c r="C296" s="2" t="s">
        <v>4922</v>
      </c>
      <c r="D296" s="2" t="s">
        <v>4512</v>
      </c>
      <c r="E296" s="2">
        <v>882.0</v>
      </c>
      <c r="F296" s="2" t="s">
        <v>5014</v>
      </c>
      <c r="G296" s="2" t="s">
        <v>5014</v>
      </c>
      <c r="H296" s="2" t="s">
        <v>4723</v>
      </c>
      <c r="I296" s="2" t="s">
        <v>4741</v>
      </c>
      <c r="J296" s="2" t="s">
        <v>4772</v>
      </c>
      <c r="K296" s="2">
        <v>2018.0</v>
      </c>
      <c r="L296" s="2" t="s">
        <v>4922</v>
      </c>
      <c r="M296" s="2" t="s">
        <v>4512</v>
      </c>
      <c r="N296" s="2" t="s">
        <v>5015</v>
      </c>
      <c r="O296" s="2" t="s">
        <v>5016</v>
      </c>
      <c r="P296" s="2">
        <v>39900.0</v>
      </c>
      <c r="Q296" s="2">
        <v>0.0</v>
      </c>
      <c r="R296" s="2" t="s">
        <v>4922</v>
      </c>
      <c r="S296" s="2" t="s">
        <v>4512</v>
      </c>
      <c r="T296" s="2" t="s">
        <v>4910</v>
      </c>
      <c r="U296" s="2">
        <v>10010.0</v>
      </c>
      <c r="V296" s="2">
        <v>40.738809</v>
      </c>
      <c r="W296" s="2">
        <v>-73.982359</v>
      </c>
      <c r="X296" s="2">
        <v>35620.0</v>
      </c>
      <c r="Y296" s="2" t="s">
        <v>104</v>
      </c>
      <c r="Z296" s="15">
        <f>IF(ISERROR(vlookup($R296, 'Freshmen Makeup'!$M$2:$X1000, 12, 0)), 0, vlookup($R296, 'Freshmen Makeup'!$M$2:$X1000, 12, 0))</f>
        <v>1</v>
      </c>
      <c r="AA296" s="15">
        <f>IF(ISERROR(vlookup($R296, 'Freshmen_5%'!$M$2:$Y1000, 12, 0)), 0, vlookup($R296, 'Freshmen_5%'!$M$2:$Y1000, 12, 0))</f>
        <v>0</v>
      </c>
      <c r="AB296" s="15">
        <f>IF(ISERROR(vlookup($R296, 'Freshmen_5%'!$M$2:$Y1000, 13, 0)), 0, vlookup($R296, 'Freshmen_5%'!$M$2:$Y1000, 13, 0))</f>
        <v>0</v>
      </c>
      <c r="AC296" s="15">
        <f>IF(ISERROR(vlookup($R296, 'Freshmen_5%'!$M$2:$Z1000, 14, 0)), 0, vlookup($R296, 'Freshmen_5%'!$M$2:$Z1000, 14, 0))</f>
        <v>0</v>
      </c>
    </row>
    <row r="297">
      <c r="A297" s="2">
        <v>295.0</v>
      </c>
      <c r="B297" s="2">
        <v>197197.0</v>
      </c>
      <c r="C297" s="2" t="s">
        <v>4908</v>
      </c>
      <c r="D297" s="2" t="s">
        <v>4512</v>
      </c>
      <c r="E297" s="2">
        <v>418.0</v>
      </c>
      <c r="F297" s="2" t="s">
        <v>5014</v>
      </c>
      <c r="G297" s="2" t="s">
        <v>5014</v>
      </c>
      <c r="H297" s="2" t="s">
        <v>4723</v>
      </c>
      <c r="I297" s="2" t="s">
        <v>4741</v>
      </c>
      <c r="J297" s="2" t="s">
        <v>4725</v>
      </c>
      <c r="K297" s="2">
        <v>2018.0</v>
      </c>
      <c r="L297" s="2" t="s">
        <v>4908</v>
      </c>
      <c r="M297" s="2" t="s">
        <v>4512</v>
      </c>
      <c r="N297" s="2" t="s">
        <v>5015</v>
      </c>
      <c r="O297" s="2" t="s">
        <v>5016</v>
      </c>
      <c r="P297" s="2">
        <v>47090.0</v>
      </c>
      <c r="Q297" s="2">
        <v>0.0</v>
      </c>
      <c r="R297" s="2" t="s">
        <v>4908</v>
      </c>
      <c r="S297" s="2" t="s">
        <v>4909</v>
      </c>
      <c r="T297" s="2" t="s">
        <v>4910</v>
      </c>
      <c r="U297" s="2" t="s">
        <v>5565</v>
      </c>
      <c r="V297" s="2">
        <v>40.615588</v>
      </c>
      <c r="W297" s="2">
        <v>-74.092913</v>
      </c>
      <c r="X297" s="2">
        <v>35620.0</v>
      </c>
      <c r="Y297" s="2" t="s">
        <v>104</v>
      </c>
      <c r="Z297" s="15">
        <f>IF(ISERROR(vlookup($R297, 'Freshmen Makeup'!$M$2:$X1000, 12, 0)), 0, vlookup($R297, 'Freshmen Makeup'!$M$2:$X1000, 12, 0))</f>
        <v>1</v>
      </c>
      <c r="AA297" s="15">
        <f>IF(ISERROR(vlookup($R297, 'Freshmen_5%'!$M$2:$Y1000, 12, 0)), 0, vlookup($R297, 'Freshmen_5%'!$M$2:$Y1000, 12, 0))</f>
        <v>0</v>
      </c>
      <c r="AB297" s="15">
        <f>IF(ISERROR(vlookup($R297, 'Freshmen_5%'!$M$2:$Y1000, 13, 0)), 0, vlookup($R297, 'Freshmen_5%'!$M$2:$Y1000, 13, 0))</f>
        <v>0</v>
      </c>
      <c r="AC297" s="15">
        <f>IF(ISERROR(vlookup($R297, 'Freshmen_5%'!$M$2:$Z1000, 14, 0)), 0, vlookup($R297, 'Freshmen_5%'!$M$2:$Z1000, 14, 0))</f>
        <v>0</v>
      </c>
    </row>
    <row r="298">
      <c r="A298" s="2">
        <v>296.0</v>
      </c>
      <c r="B298" s="2">
        <v>197708.0</v>
      </c>
      <c r="C298" s="2" t="s">
        <v>5566</v>
      </c>
      <c r="D298" s="2" t="s">
        <v>4512</v>
      </c>
      <c r="E298" s="2">
        <v>531.0</v>
      </c>
      <c r="F298" s="2" t="s">
        <v>5014</v>
      </c>
      <c r="G298" s="2" t="s">
        <v>5014</v>
      </c>
      <c r="H298" s="2" t="s">
        <v>4750</v>
      </c>
      <c r="I298" s="2" t="s">
        <v>4745</v>
      </c>
      <c r="J298" s="2" t="s">
        <v>4751</v>
      </c>
      <c r="K298" s="2">
        <v>2018.0</v>
      </c>
      <c r="L298" s="2" t="s">
        <v>5566</v>
      </c>
      <c r="M298" s="2" t="s">
        <v>4512</v>
      </c>
      <c r="N298" s="2" t="s">
        <v>5015</v>
      </c>
      <c r="O298" s="2" t="s">
        <v>5016</v>
      </c>
      <c r="P298" s="2">
        <v>43500.0</v>
      </c>
      <c r="Q298" s="2">
        <v>0.0</v>
      </c>
      <c r="R298" s="2" t="s">
        <v>5566</v>
      </c>
      <c r="S298" s="2" t="s">
        <v>4512</v>
      </c>
      <c r="T298" s="2" t="s">
        <v>4910</v>
      </c>
      <c r="U298" s="2" t="s">
        <v>5567</v>
      </c>
      <c r="V298" s="2">
        <v>40.850605</v>
      </c>
      <c r="W298" s="2">
        <v>-73.929873</v>
      </c>
      <c r="X298" s="2">
        <v>35620.0</v>
      </c>
      <c r="Y298" s="2" t="s">
        <v>104</v>
      </c>
      <c r="Z298" s="15">
        <f>IF(ISERROR(vlookup($R298, 'Freshmen Makeup'!$M$2:$X1000, 12, 0)), 0, vlookup($R298, 'Freshmen Makeup'!$M$2:$X1000, 12, 0))</f>
        <v>0</v>
      </c>
      <c r="AA298" s="15">
        <f>IF(ISERROR(vlookup($R298, 'Freshmen_5%'!$M$2:$Y1000, 12, 0)), 0, vlookup($R298, 'Freshmen_5%'!$M$2:$Y1000, 12, 0))</f>
        <v>0</v>
      </c>
      <c r="AB298" s="15">
        <f>IF(ISERROR(vlookup($R298, 'Freshmen_5%'!$M$2:$Y1000, 13, 0)), 0, vlookup($R298, 'Freshmen_5%'!$M$2:$Y1000, 13, 0))</f>
        <v>0</v>
      </c>
      <c r="AC298" s="15">
        <f>IF(ISERROR(vlookup($R298, 'Freshmen_5%'!$M$2:$Z1000, 14, 0)), 0, vlookup($R298, 'Freshmen_5%'!$M$2:$Z1000, 14, 0))</f>
        <v>0</v>
      </c>
    </row>
    <row r="299">
      <c r="A299" s="2">
        <v>297.0</v>
      </c>
      <c r="B299" s="2">
        <v>197869.0</v>
      </c>
      <c r="C299" s="2" t="s">
        <v>5568</v>
      </c>
      <c r="D299" s="2" t="s">
        <v>4911</v>
      </c>
      <c r="E299" s="2">
        <v>3440.0</v>
      </c>
      <c r="F299" s="2" t="s">
        <v>5014</v>
      </c>
      <c r="G299" s="2" t="s">
        <v>5014</v>
      </c>
      <c r="H299" s="2" t="s">
        <v>4744</v>
      </c>
      <c r="I299" s="2" t="s">
        <v>4735</v>
      </c>
      <c r="J299" s="2" t="s">
        <v>4736</v>
      </c>
      <c r="K299" s="2">
        <v>2018.0</v>
      </c>
      <c r="L299" s="2" t="s">
        <v>5568</v>
      </c>
      <c r="M299" s="2" t="s">
        <v>4911</v>
      </c>
      <c r="N299" s="2" t="s">
        <v>5015</v>
      </c>
      <c r="O299" s="2" t="s">
        <v>5016</v>
      </c>
      <c r="P299" s="2">
        <v>22171.0</v>
      </c>
      <c r="Q299" s="2">
        <v>14807.0</v>
      </c>
      <c r="R299" s="2" t="s">
        <v>5568</v>
      </c>
      <c r="S299" s="2" t="s">
        <v>5569</v>
      </c>
      <c r="T299" s="2" t="s">
        <v>4946</v>
      </c>
      <c r="U299" s="2">
        <v>28608.0</v>
      </c>
      <c r="V299" s="2">
        <v>36.215536</v>
      </c>
      <c r="W299" s="2">
        <v>-81.680583</v>
      </c>
      <c r="X299" s="2">
        <v>14380.0</v>
      </c>
      <c r="Y299" s="2" t="s">
        <v>5570</v>
      </c>
      <c r="Z299" s="15">
        <f>IF(ISERROR(vlookup($R299, 'Freshmen Makeup'!$M$2:$X1000, 12, 0)), 0, vlookup($R299, 'Freshmen Makeup'!$M$2:$X1000, 12, 0))</f>
        <v>0</v>
      </c>
      <c r="AA299" s="15">
        <f>IF(ISERROR(vlookup($R299, 'Freshmen_5%'!$M$2:$Y1000, 12, 0)), 0, vlookup($R299, 'Freshmen_5%'!$M$2:$Y1000, 12, 0))</f>
        <v>0</v>
      </c>
      <c r="AB299" s="15">
        <f>IF(ISERROR(vlookup($R299, 'Freshmen_5%'!$M$2:$Y1000, 13, 0)), 0, vlookup($R299, 'Freshmen_5%'!$M$2:$Y1000, 13, 0))</f>
        <v>0</v>
      </c>
      <c r="AC299" s="15">
        <f>IF(ISERROR(vlookup($R299, 'Freshmen_5%'!$M$2:$Z1000, 14, 0)), 0, vlookup($R299, 'Freshmen_5%'!$M$2:$Z1000, 14, 0))</f>
        <v>0</v>
      </c>
    </row>
    <row r="300">
      <c r="A300" s="2">
        <v>298.0</v>
      </c>
      <c r="B300" s="2">
        <v>197984.0</v>
      </c>
      <c r="C300" s="2" t="s">
        <v>5571</v>
      </c>
      <c r="D300" s="2" t="s">
        <v>4911</v>
      </c>
      <c r="E300" s="2">
        <v>392.0</v>
      </c>
      <c r="F300" s="2" t="s">
        <v>5014</v>
      </c>
      <c r="G300" s="2" t="s">
        <v>5014</v>
      </c>
      <c r="H300" s="2" t="s">
        <v>4723</v>
      </c>
      <c r="I300" s="2" t="s">
        <v>4741</v>
      </c>
      <c r="J300" s="2" t="s">
        <v>4725</v>
      </c>
      <c r="K300" s="2">
        <v>2018.0</v>
      </c>
      <c r="L300" s="2" t="s">
        <v>5571</v>
      </c>
      <c r="M300" s="2" t="s">
        <v>4911</v>
      </c>
      <c r="N300" s="2" t="s">
        <v>5015</v>
      </c>
      <c r="O300" s="2" t="s">
        <v>5016</v>
      </c>
      <c r="P300" s="2">
        <v>18500.0</v>
      </c>
      <c r="Q300" s="2">
        <v>0.0</v>
      </c>
      <c r="R300" s="2" t="s">
        <v>5571</v>
      </c>
      <c r="S300" s="2" t="s">
        <v>5069</v>
      </c>
      <c r="T300" s="2" t="s">
        <v>4946</v>
      </c>
      <c r="U300" s="2" t="s">
        <v>5572</v>
      </c>
      <c r="V300" s="2">
        <v>35.260651</v>
      </c>
      <c r="W300" s="2">
        <v>-81.041315</v>
      </c>
      <c r="X300" s="2">
        <v>16740.0</v>
      </c>
      <c r="Y300" s="2" t="s">
        <v>112</v>
      </c>
      <c r="Z300" s="15">
        <f>IF(ISERROR(vlookup($R300, 'Freshmen Makeup'!$M$2:$X1000, 12, 0)), 0, vlookup($R300, 'Freshmen Makeup'!$M$2:$X1000, 12, 0))</f>
        <v>0</v>
      </c>
      <c r="AA300" s="15">
        <f>IF(ISERROR(vlookup($R300, 'Freshmen_5%'!$M$2:$Y1000, 12, 0)), 0, vlookup($R300, 'Freshmen_5%'!$M$2:$Y1000, 12, 0))</f>
        <v>0</v>
      </c>
      <c r="AB300" s="15">
        <f>IF(ISERROR(vlookup($R300, 'Freshmen_5%'!$M$2:$Y1000, 13, 0)), 0, vlookup($R300, 'Freshmen_5%'!$M$2:$Y1000, 13, 0))</f>
        <v>0</v>
      </c>
      <c r="AC300" s="15">
        <f>IF(ISERROR(vlookup($R300, 'Freshmen_5%'!$M$2:$Z1000, 14, 0)), 0, vlookup($R300, 'Freshmen_5%'!$M$2:$Z1000, 14, 0))</f>
        <v>0</v>
      </c>
    </row>
    <row r="301">
      <c r="A301" s="2">
        <v>299.0</v>
      </c>
      <c r="B301" s="2">
        <v>198136.0</v>
      </c>
      <c r="C301" s="2" t="s">
        <v>5573</v>
      </c>
      <c r="D301" s="2" t="s">
        <v>4911</v>
      </c>
      <c r="E301" s="2">
        <v>812.0</v>
      </c>
      <c r="F301" s="2" t="s">
        <v>5014</v>
      </c>
      <c r="G301" s="2" t="s">
        <v>5014</v>
      </c>
      <c r="H301" s="2" t="s">
        <v>4750</v>
      </c>
      <c r="I301" s="2" t="s">
        <v>4741</v>
      </c>
      <c r="J301" s="2" t="s">
        <v>4772</v>
      </c>
      <c r="K301" s="2">
        <v>2018.0</v>
      </c>
      <c r="L301" s="2" t="s">
        <v>5573</v>
      </c>
      <c r="M301" s="2" t="s">
        <v>4911</v>
      </c>
      <c r="N301" s="2" t="s">
        <v>5015</v>
      </c>
      <c r="O301" s="2" t="s">
        <v>5016</v>
      </c>
      <c r="P301" s="2">
        <v>32500.0</v>
      </c>
      <c r="Q301" s="2">
        <v>0.0</v>
      </c>
      <c r="R301" s="2" t="s">
        <v>5573</v>
      </c>
      <c r="S301" s="2" t="s">
        <v>5574</v>
      </c>
      <c r="T301" s="2" t="s">
        <v>4946</v>
      </c>
      <c r="U301" s="2">
        <v>27506.0</v>
      </c>
      <c r="V301" s="2">
        <v>35.409149</v>
      </c>
      <c r="W301" s="2">
        <v>-78.738238</v>
      </c>
      <c r="X301" s="2">
        <v>22180.0</v>
      </c>
      <c r="Y301" s="2" t="s">
        <v>5575</v>
      </c>
      <c r="Z301" s="15">
        <f>IF(ISERROR(vlookup($R301, 'Freshmen Makeup'!$M$2:$X1000, 12, 0)), 0, vlookup($R301, 'Freshmen Makeup'!$M$2:$X1000, 12, 0))</f>
        <v>0</v>
      </c>
      <c r="AA301" s="15">
        <f>IF(ISERROR(vlookup($R301, 'Freshmen_5%'!$M$2:$Y1000, 12, 0)), 0, vlookup($R301, 'Freshmen_5%'!$M$2:$Y1000, 12, 0))</f>
        <v>0</v>
      </c>
      <c r="AB301" s="15">
        <f>IF(ISERROR(vlookup($R301, 'Freshmen_5%'!$M$2:$Y1000, 13, 0)), 0, vlookup($R301, 'Freshmen_5%'!$M$2:$Y1000, 13, 0))</f>
        <v>0</v>
      </c>
      <c r="AC301" s="15">
        <f>IF(ISERROR(vlookup($R301, 'Freshmen_5%'!$M$2:$Z1000, 14, 0)), 0, vlookup($R301, 'Freshmen_5%'!$M$2:$Z1000, 14, 0))</f>
        <v>0</v>
      </c>
    </row>
    <row r="302">
      <c r="A302" s="2">
        <v>300.0</v>
      </c>
      <c r="B302" s="2">
        <v>198215.0</v>
      </c>
      <c r="C302" s="2" t="s">
        <v>5576</v>
      </c>
      <c r="D302" s="2" t="s">
        <v>4911</v>
      </c>
      <c r="E302" s="2">
        <v>335.0</v>
      </c>
      <c r="F302" s="2" t="s">
        <v>5014</v>
      </c>
      <c r="G302" s="2" t="s">
        <v>5014</v>
      </c>
      <c r="H302" s="2" t="s">
        <v>4723</v>
      </c>
      <c r="I302" s="2" t="s">
        <v>4731</v>
      </c>
      <c r="J302" s="2" t="s">
        <v>4725</v>
      </c>
      <c r="K302" s="2">
        <v>2018.0</v>
      </c>
      <c r="L302" s="2" t="s">
        <v>5576</v>
      </c>
      <c r="M302" s="2" t="s">
        <v>4911</v>
      </c>
      <c r="N302" s="2" t="s">
        <v>5015</v>
      </c>
      <c r="O302" s="2" t="s">
        <v>5016</v>
      </c>
      <c r="P302" s="2">
        <v>30520.0</v>
      </c>
      <c r="Q302" s="2">
        <v>0.0</v>
      </c>
      <c r="R302" s="2" t="s">
        <v>5576</v>
      </c>
      <c r="S302" s="2" t="s">
        <v>5577</v>
      </c>
      <c r="T302" s="2" t="s">
        <v>4946</v>
      </c>
      <c r="U302" s="2">
        <v>28144.0</v>
      </c>
      <c r="V302" s="2">
        <v>35.691443</v>
      </c>
      <c r="W302" s="2">
        <v>-80.482751</v>
      </c>
      <c r="X302" s="2">
        <v>16740.0</v>
      </c>
      <c r="Y302" s="2" t="s">
        <v>112</v>
      </c>
      <c r="Z302" s="15">
        <f>IF(ISERROR(vlookup($R302, 'Freshmen Makeup'!$M$2:$X1000, 12, 0)), 0, vlookup($R302, 'Freshmen Makeup'!$M$2:$X1000, 12, 0))</f>
        <v>0</v>
      </c>
      <c r="AA302" s="15">
        <f>IF(ISERROR(vlookup($R302, 'Freshmen_5%'!$M$2:$Y1000, 12, 0)), 0, vlookup($R302, 'Freshmen_5%'!$M$2:$Y1000, 12, 0))</f>
        <v>0</v>
      </c>
      <c r="AB302" s="15">
        <f>IF(ISERROR(vlookup($R302, 'Freshmen_5%'!$M$2:$Y1000, 13, 0)), 0, vlookup($R302, 'Freshmen_5%'!$M$2:$Y1000, 13, 0))</f>
        <v>0</v>
      </c>
      <c r="AC302" s="15">
        <f>IF(ISERROR(vlookup($R302, 'Freshmen_5%'!$M$2:$Z1000, 14, 0)), 0, vlookup($R302, 'Freshmen_5%'!$M$2:$Z1000, 14, 0))</f>
        <v>0</v>
      </c>
    </row>
    <row r="303">
      <c r="A303" s="2">
        <v>301.0</v>
      </c>
      <c r="B303" s="2">
        <v>198303.0</v>
      </c>
      <c r="C303" s="2" t="s">
        <v>5578</v>
      </c>
      <c r="D303" s="2" t="s">
        <v>4911</v>
      </c>
      <c r="E303" s="2">
        <v>414.0</v>
      </c>
      <c r="F303" s="2" t="s">
        <v>5014</v>
      </c>
      <c r="G303" s="2" t="s">
        <v>5014</v>
      </c>
      <c r="H303" s="2" t="s">
        <v>4723</v>
      </c>
      <c r="I303" s="2" t="s">
        <v>4789</v>
      </c>
      <c r="J303" s="2" t="s">
        <v>4725</v>
      </c>
      <c r="K303" s="2">
        <v>2018.0</v>
      </c>
      <c r="L303" s="2" t="s">
        <v>5578</v>
      </c>
      <c r="M303" s="2" t="s">
        <v>4911</v>
      </c>
      <c r="N303" s="2" t="s">
        <v>5015</v>
      </c>
      <c r="O303" s="2" t="s">
        <v>5016</v>
      </c>
      <c r="P303" s="2">
        <v>24980.0</v>
      </c>
      <c r="Q303" s="2">
        <v>0.0</v>
      </c>
      <c r="R303" s="2" t="s">
        <v>5578</v>
      </c>
      <c r="S303" s="2" t="s">
        <v>5579</v>
      </c>
      <c r="T303" s="2" t="s">
        <v>4946</v>
      </c>
      <c r="U303" s="2">
        <v>27855.0</v>
      </c>
      <c r="V303" s="2">
        <v>36.436258</v>
      </c>
      <c r="W303" s="2">
        <v>-77.099141</v>
      </c>
      <c r="X303" s="2" t="s">
        <v>5103</v>
      </c>
      <c r="Y303" s="2" t="s">
        <v>5103</v>
      </c>
      <c r="Z303" s="15">
        <f>IF(ISERROR(vlookup($R303, 'Freshmen Makeup'!$M$2:$X1000, 12, 0)), 0, vlookup($R303, 'Freshmen Makeup'!$M$2:$X1000, 12, 0))</f>
        <v>0</v>
      </c>
      <c r="AA303" s="15">
        <f>IF(ISERROR(vlookup($R303, 'Freshmen_5%'!$M$2:$Y1000, 12, 0)), 0, vlookup($R303, 'Freshmen_5%'!$M$2:$Y1000, 12, 0))</f>
        <v>0</v>
      </c>
      <c r="AB303" s="15">
        <f>IF(ISERROR(vlookup($R303, 'Freshmen_5%'!$M$2:$Y1000, 13, 0)), 0, vlookup($R303, 'Freshmen_5%'!$M$2:$Y1000, 13, 0))</f>
        <v>0</v>
      </c>
      <c r="AC303" s="15">
        <f>IF(ISERROR(vlookup($R303, 'Freshmen_5%'!$M$2:$Z1000, 14, 0)), 0, vlookup($R303, 'Freshmen_5%'!$M$2:$Z1000, 14, 0))</f>
        <v>0</v>
      </c>
    </row>
    <row r="304">
      <c r="A304" s="2">
        <v>302.0</v>
      </c>
      <c r="B304" s="2">
        <v>198385.0</v>
      </c>
      <c r="C304" s="2" t="s">
        <v>5580</v>
      </c>
      <c r="D304" s="2" t="s">
        <v>4911</v>
      </c>
      <c r="E304" s="2">
        <v>515.0</v>
      </c>
      <c r="F304" s="2" t="s">
        <v>5014</v>
      </c>
      <c r="G304" s="2" t="s">
        <v>5014</v>
      </c>
      <c r="H304" s="2" t="s">
        <v>4723</v>
      </c>
      <c r="I304" s="2" t="s">
        <v>4745</v>
      </c>
      <c r="J304" s="2" t="s">
        <v>4725</v>
      </c>
      <c r="K304" s="2">
        <v>2018.0</v>
      </c>
      <c r="L304" s="2" t="s">
        <v>5580</v>
      </c>
      <c r="M304" s="2" t="s">
        <v>4911</v>
      </c>
      <c r="N304" s="2" t="s">
        <v>5015</v>
      </c>
      <c r="O304" s="2" t="s">
        <v>5016</v>
      </c>
      <c r="P304" s="2">
        <v>51447.0</v>
      </c>
      <c r="Q304" s="2">
        <v>0.0</v>
      </c>
      <c r="R304" s="2" t="s">
        <v>5580</v>
      </c>
      <c r="S304" s="2" t="s">
        <v>5581</v>
      </c>
      <c r="T304" s="2" t="s">
        <v>4946</v>
      </c>
      <c r="U304" s="2">
        <v>28035.0</v>
      </c>
      <c r="V304" s="2">
        <v>35.499767</v>
      </c>
      <c r="W304" s="2">
        <v>-80.843979</v>
      </c>
      <c r="X304" s="2">
        <v>16740.0</v>
      </c>
      <c r="Y304" s="2" t="s">
        <v>112</v>
      </c>
      <c r="Z304" s="15">
        <f>IF(ISERROR(vlookup($R304, 'Freshmen Makeup'!$M$2:$X1000, 12, 0)), 0, vlookup($R304, 'Freshmen Makeup'!$M$2:$X1000, 12, 0))</f>
        <v>0</v>
      </c>
      <c r="AA304" s="15">
        <f>IF(ISERROR(vlookup($R304, 'Freshmen_5%'!$M$2:$Y1000, 12, 0)), 0, vlookup($R304, 'Freshmen_5%'!$M$2:$Y1000, 12, 0))</f>
        <v>0</v>
      </c>
      <c r="AB304" s="15">
        <f>IF(ISERROR(vlookup($R304, 'Freshmen_5%'!$M$2:$Y1000, 13, 0)), 0, vlookup($R304, 'Freshmen_5%'!$M$2:$Y1000, 13, 0))</f>
        <v>0</v>
      </c>
      <c r="AC304" s="15">
        <f>IF(ISERROR(vlookup($R304, 'Freshmen_5%'!$M$2:$Z1000, 14, 0)), 0, vlookup($R304, 'Freshmen_5%'!$M$2:$Z1000, 14, 0))</f>
        <v>0</v>
      </c>
    </row>
    <row r="305">
      <c r="A305" s="2">
        <v>303.0</v>
      </c>
      <c r="B305" s="2">
        <v>198419.0</v>
      </c>
      <c r="C305" s="2" t="s">
        <v>5582</v>
      </c>
      <c r="D305" s="2" t="s">
        <v>4911</v>
      </c>
      <c r="E305" s="2">
        <v>1745.0</v>
      </c>
      <c r="F305" s="2" t="s">
        <v>5014</v>
      </c>
      <c r="G305" s="2" t="s">
        <v>5014</v>
      </c>
      <c r="H305" s="2" t="s">
        <v>4744</v>
      </c>
      <c r="I305" s="2" t="s">
        <v>4745</v>
      </c>
      <c r="J305" s="2" t="s">
        <v>4738</v>
      </c>
      <c r="K305" s="2">
        <v>2018.0</v>
      </c>
      <c r="L305" s="2" t="s">
        <v>5582</v>
      </c>
      <c r="M305" s="2" t="s">
        <v>4911</v>
      </c>
      <c r="N305" s="2" t="s">
        <v>5015</v>
      </c>
      <c r="O305" s="2" t="s">
        <v>5016</v>
      </c>
      <c r="P305" s="2">
        <v>55695.0</v>
      </c>
      <c r="Q305" s="2">
        <v>0.0</v>
      </c>
      <c r="R305" s="2" t="s">
        <v>5582</v>
      </c>
      <c r="S305" s="2" t="s">
        <v>4626</v>
      </c>
      <c r="T305" s="2" t="s">
        <v>4946</v>
      </c>
      <c r="U305" s="2">
        <v>27708.0</v>
      </c>
      <c r="V305" s="2">
        <v>36.001135</v>
      </c>
      <c r="W305" s="2">
        <v>-78.937624</v>
      </c>
      <c r="X305" s="2">
        <v>20500.0</v>
      </c>
      <c r="Y305" s="2" t="s">
        <v>5583</v>
      </c>
      <c r="Z305" s="15">
        <f>IF(ISERROR(vlookup($R305, 'Freshmen Makeup'!$M$2:$X1000, 12, 0)), 0, vlookup($R305, 'Freshmen Makeup'!$M$2:$X1000, 12, 0))</f>
        <v>0</v>
      </c>
      <c r="AA305" s="15">
        <f>IF(ISERROR(vlookup($R305, 'Freshmen_5%'!$M$2:$Y1000, 12, 0)), 0, vlookup($R305, 'Freshmen_5%'!$M$2:$Y1000, 12, 0))</f>
        <v>0</v>
      </c>
      <c r="AB305" s="15">
        <f>IF(ISERROR(vlookup($R305, 'Freshmen_5%'!$M$2:$Y1000, 13, 0)), 0, vlookup($R305, 'Freshmen_5%'!$M$2:$Y1000, 13, 0))</f>
        <v>0</v>
      </c>
      <c r="AC305" s="15">
        <f>IF(ISERROR(vlookup($R305, 'Freshmen_5%'!$M$2:$Z1000, 14, 0)), 0, vlookup($R305, 'Freshmen_5%'!$M$2:$Z1000, 14, 0))</f>
        <v>0</v>
      </c>
    </row>
    <row r="306">
      <c r="A306" s="2">
        <v>304.0</v>
      </c>
      <c r="B306" s="2">
        <v>198464.0</v>
      </c>
      <c r="C306" s="2" t="s">
        <v>5584</v>
      </c>
      <c r="D306" s="2" t="s">
        <v>4911</v>
      </c>
      <c r="E306" s="2">
        <v>4106.0</v>
      </c>
      <c r="F306" s="2" t="s">
        <v>5014</v>
      </c>
      <c r="G306" s="2" t="s">
        <v>5014</v>
      </c>
      <c r="H306" s="2" t="s">
        <v>4734</v>
      </c>
      <c r="I306" s="2" t="s">
        <v>4741</v>
      </c>
      <c r="J306" s="2" t="s">
        <v>4736</v>
      </c>
      <c r="K306" s="2">
        <v>2018.0</v>
      </c>
      <c r="L306" s="2" t="s">
        <v>5584</v>
      </c>
      <c r="M306" s="2" t="s">
        <v>4911</v>
      </c>
      <c r="N306" s="2" t="s">
        <v>5015</v>
      </c>
      <c r="O306" s="2" t="s">
        <v>5016</v>
      </c>
      <c r="P306" s="2">
        <v>23465.0</v>
      </c>
      <c r="Q306" s="2">
        <v>16277.0</v>
      </c>
      <c r="R306" s="2" t="s">
        <v>5584</v>
      </c>
      <c r="S306" s="2" t="s">
        <v>5222</v>
      </c>
      <c r="T306" s="2" t="s">
        <v>4946</v>
      </c>
      <c r="U306" s="2" t="s">
        <v>5585</v>
      </c>
      <c r="V306" s="2">
        <v>35.607186</v>
      </c>
      <c r="W306" s="2">
        <v>-77.368291</v>
      </c>
      <c r="X306" s="2">
        <v>24780.0</v>
      </c>
      <c r="Y306" s="2" t="s">
        <v>5586</v>
      </c>
      <c r="Z306" s="15">
        <f>IF(ISERROR(vlookup($R306, 'Freshmen Makeup'!$M$2:$X1000, 12, 0)), 0, vlookup($R306, 'Freshmen Makeup'!$M$2:$X1000, 12, 0))</f>
        <v>0</v>
      </c>
      <c r="AA306" s="15">
        <f>IF(ISERROR(vlookup($R306, 'Freshmen_5%'!$M$2:$Y1000, 12, 0)), 0, vlookup($R306, 'Freshmen_5%'!$M$2:$Y1000, 12, 0))</f>
        <v>0</v>
      </c>
      <c r="AB306" s="15">
        <f>IF(ISERROR(vlookup($R306, 'Freshmen_5%'!$M$2:$Y1000, 13, 0)), 0, vlookup($R306, 'Freshmen_5%'!$M$2:$Y1000, 13, 0))</f>
        <v>0</v>
      </c>
      <c r="AC306" s="15">
        <f>IF(ISERROR(vlookup($R306, 'Freshmen_5%'!$M$2:$Z1000, 14, 0)), 0, vlookup($R306, 'Freshmen_5%'!$M$2:$Z1000, 14, 0))</f>
        <v>0</v>
      </c>
    </row>
    <row r="307">
      <c r="A307" s="2">
        <v>305.0</v>
      </c>
      <c r="B307" s="2">
        <v>198507.0</v>
      </c>
      <c r="C307" s="2" t="s">
        <v>5587</v>
      </c>
      <c r="D307" s="2" t="s">
        <v>4911</v>
      </c>
      <c r="E307" s="2">
        <v>416.0</v>
      </c>
      <c r="F307" s="2" t="s">
        <v>5140</v>
      </c>
      <c r="G307" s="2" t="s">
        <v>5014</v>
      </c>
      <c r="H307" s="2" t="s">
        <v>4723</v>
      </c>
      <c r="I307" s="2" t="s">
        <v>4731</v>
      </c>
      <c r="J307" s="2" t="s">
        <v>4725</v>
      </c>
      <c r="K307" s="2">
        <v>2018.0</v>
      </c>
      <c r="L307" s="2" t="s">
        <v>5587</v>
      </c>
      <c r="M307" s="2" t="s">
        <v>4911</v>
      </c>
      <c r="N307" s="2" t="s">
        <v>5015</v>
      </c>
      <c r="O307" s="2" t="s">
        <v>5016</v>
      </c>
      <c r="P307" s="2">
        <v>7194.0</v>
      </c>
      <c r="Q307" s="2">
        <v>4000.0</v>
      </c>
      <c r="R307" s="2" t="s">
        <v>5587</v>
      </c>
      <c r="S307" s="2" t="s">
        <v>5588</v>
      </c>
      <c r="T307" s="2" t="s">
        <v>4946</v>
      </c>
      <c r="U307" s="2">
        <v>27909.0</v>
      </c>
      <c r="V307" s="2">
        <v>36.277978</v>
      </c>
      <c r="W307" s="2">
        <v>-76.214041</v>
      </c>
      <c r="X307" s="2">
        <v>21020.0</v>
      </c>
      <c r="Y307" s="2" t="s">
        <v>5589</v>
      </c>
      <c r="Z307" s="15">
        <f>IF(ISERROR(vlookup($R307, 'Freshmen Makeup'!$M$2:$X1000, 12, 0)), 0, vlookup($R307, 'Freshmen Makeup'!$M$2:$X1000, 12, 0))</f>
        <v>0</v>
      </c>
      <c r="AA307" s="15">
        <f>IF(ISERROR(vlookup($R307, 'Freshmen_5%'!$M$2:$Y1000, 12, 0)), 0, vlookup($R307, 'Freshmen_5%'!$M$2:$Y1000, 12, 0))</f>
        <v>0</v>
      </c>
      <c r="AB307" s="15">
        <f>IF(ISERROR(vlookup($R307, 'Freshmen_5%'!$M$2:$Y1000, 13, 0)), 0, vlookup($R307, 'Freshmen_5%'!$M$2:$Y1000, 13, 0))</f>
        <v>0</v>
      </c>
      <c r="AC307" s="15">
        <f>IF(ISERROR(vlookup($R307, 'Freshmen_5%'!$M$2:$Z1000, 14, 0)), 0, vlookup($R307, 'Freshmen_5%'!$M$2:$Z1000, 14, 0))</f>
        <v>0</v>
      </c>
    </row>
    <row r="308">
      <c r="A308" s="2">
        <v>306.0</v>
      </c>
      <c r="B308" s="2">
        <v>198516.0</v>
      </c>
      <c r="C308" s="2" t="s">
        <v>5590</v>
      </c>
      <c r="D308" s="2" t="s">
        <v>4911</v>
      </c>
      <c r="E308" s="2">
        <v>1698.0</v>
      </c>
      <c r="F308" s="2" t="s">
        <v>5014</v>
      </c>
      <c r="G308" s="2" t="s">
        <v>5014</v>
      </c>
      <c r="H308" s="2" t="s">
        <v>4750</v>
      </c>
      <c r="I308" s="2" t="s">
        <v>4745</v>
      </c>
      <c r="J308" s="2" t="s">
        <v>4751</v>
      </c>
      <c r="K308" s="2">
        <v>2018.0</v>
      </c>
      <c r="L308" s="2" t="s">
        <v>5590</v>
      </c>
      <c r="M308" s="2" t="s">
        <v>4911</v>
      </c>
      <c r="N308" s="2" t="s">
        <v>5015</v>
      </c>
      <c r="O308" s="2" t="s">
        <v>5016</v>
      </c>
      <c r="P308" s="2">
        <v>35319.0</v>
      </c>
      <c r="Q308" s="2">
        <v>0.0</v>
      </c>
      <c r="R308" s="2" t="s">
        <v>5590</v>
      </c>
      <c r="S308" s="2" t="s">
        <v>5591</v>
      </c>
      <c r="T308" s="2" t="s">
        <v>4946</v>
      </c>
      <c r="U308" s="2" t="s">
        <v>5592</v>
      </c>
      <c r="V308" s="2">
        <v>36.104148</v>
      </c>
      <c r="W308" s="2">
        <v>-79.50344</v>
      </c>
      <c r="X308" s="2">
        <v>15500.0</v>
      </c>
      <c r="Y308" s="2" t="s">
        <v>5593</v>
      </c>
      <c r="Z308" s="15">
        <f>IF(ISERROR(vlookup($R308, 'Freshmen Makeup'!$M$2:$X1000, 12, 0)), 0, vlookup($R308, 'Freshmen Makeup'!$M$2:$X1000, 12, 0))</f>
        <v>0</v>
      </c>
      <c r="AA308" s="15">
        <f>IF(ISERROR(vlookup($R308, 'Freshmen_5%'!$M$2:$Y1000, 12, 0)), 0, vlookup($R308, 'Freshmen_5%'!$M$2:$Y1000, 12, 0))</f>
        <v>0</v>
      </c>
      <c r="AB308" s="15">
        <f>IF(ISERROR(vlookup($R308, 'Freshmen_5%'!$M$2:$Y1000, 13, 0)), 0, vlookup($R308, 'Freshmen_5%'!$M$2:$Y1000, 13, 0))</f>
        <v>0</v>
      </c>
      <c r="AC308" s="15">
        <f>IF(ISERROR(vlookup($R308, 'Freshmen_5%'!$M$2:$Z1000, 14, 0)), 0, vlookup($R308, 'Freshmen_5%'!$M$2:$Z1000, 14, 0))</f>
        <v>0</v>
      </c>
    </row>
    <row r="309">
      <c r="A309" s="2">
        <v>307.0</v>
      </c>
      <c r="B309" s="2">
        <v>198543.0</v>
      </c>
      <c r="C309" s="2" t="s">
        <v>5594</v>
      </c>
      <c r="D309" s="2" t="s">
        <v>4911</v>
      </c>
      <c r="E309" s="2">
        <v>611.0</v>
      </c>
      <c r="F309" s="2" t="s">
        <v>5140</v>
      </c>
      <c r="G309" s="2" t="s">
        <v>5014</v>
      </c>
      <c r="H309" s="2" t="s">
        <v>4750</v>
      </c>
      <c r="I309" s="2" t="s">
        <v>4765</v>
      </c>
      <c r="J309" s="2" t="s">
        <v>4772</v>
      </c>
      <c r="K309" s="2">
        <v>2018.0</v>
      </c>
      <c r="L309" s="2" t="s">
        <v>5594</v>
      </c>
      <c r="M309" s="2" t="s">
        <v>4911</v>
      </c>
      <c r="N309" s="2" t="s">
        <v>5015</v>
      </c>
      <c r="O309" s="2" t="s">
        <v>5016</v>
      </c>
      <c r="P309" s="2">
        <v>16857.0</v>
      </c>
      <c r="Q309" s="2">
        <v>11608.0</v>
      </c>
      <c r="R309" s="2" t="s">
        <v>5594</v>
      </c>
      <c r="S309" s="2" t="s">
        <v>5595</v>
      </c>
      <c r="T309" s="2" t="s">
        <v>4946</v>
      </c>
      <c r="U309" s="2" t="s">
        <v>5596</v>
      </c>
      <c r="V309" s="2">
        <v>35.073641</v>
      </c>
      <c r="W309" s="2">
        <v>-78.891696</v>
      </c>
      <c r="X309" s="2">
        <v>22180.0</v>
      </c>
      <c r="Y309" s="2" t="s">
        <v>5575</v>
      </c>
      <c r="Z309" s="15">
        <f>IF(ISERROR(vlookup($R309, 'Freshmen Makeup'!$M$2:$X1000, 12, 0)), 0, vlookup($R309, 'Freshmen Makeup'!$M$2:$X1000, 12, 0))</f>
        <v>0</v>
      </c>
      <c r="AA309" s="15">
        <f>IF(ISERROR(vlookup($R309, 'Freshmen_5%'!$M$2:$Y1000, 12, 0)), 0, vlookup($R309, 'Freshmen_5%'!$M$2:$Y1000, 12, 0))</f>
        <v>0</v>
      </c>
      <c r="AB309" s="15">
        <f>IF(ISERROR(vlookup($R309, 'Freshmen_5%'!$M$2:$Y1000, 13, 0)), 0, vlookup($R309, 'Freshmen_5%'!$M$2:$Y1000, 13, 0))</f>
        <v>0</v>
      </c>
      <c r="AC309" s="15">
        <f>IF(ISERROR(vlookup($R309, 'Freshmen_5%'!$M$2:$Z1000, 14, 0)), 0, vlookup($R309, 'Freshmen_5%'!$M$2:$Z1000, 14, 0))</f>
        <v>0</v>
      </c>
    </row>
    <row r="310">
      <c r="A310" s="2">
        <v>308.0</v>
      </c>
      <c r="B310" s="2">
        <v>198561.0</v>
      </c>
      <c r="C310" s="2" t="s">
        <v>5597</v>
      </c>
      <c r="D310" s="2" t="s">
        <v>4911</v>
      </c>
      <c r="E310" s="2">
        <v>408.0</v>
      </c>
      <c r="F310" s="2" t="s">
        <v>5014</v>
      </c>
      <c r="G310" s="2" t="s">
        <v>5014</v>
      </c>
      <c r="H310" s="2" t="s">
        <v>4723</v>
      </c>
      <c r="I310" s="2" t="s">
        <v>4741</v>
      </c>
      <c r="J310" s="2" t="s">
        <v>4725</v>
      </c>
      <c r="K310" s="2">
        <v>2018.0</v>
      </c>
      <c r="L310" s="2" t="s">
        <v>5597</v>
      </c>
      <c r="M310" s="2" t="s">
        <v>4911</v>
      </c>
      <c r="N310" s="2" t="s">
        <v>5015</v>
      </c>
      <c r="O310" s="2" t="s">
        <v>5016</v>
      </c>
      <c r="P310" s="2">
        <v>31610.0</v>
      </c>
      <c r="Q310" s="2">
        <v>0.0</v>
      </c>
      <c r="R310" s="2" t="s">
        <v>5597</v>
      </c>
      <c r="S310" s="2" t="s">
        <v>5598</v>
      </c>
      <c r="T310" s="2" t="s">
        <v>4946</v>
      </c>
      <c r="U310" s="2" t="s">
        <v>5599</v>
      </c>
      <c r="V310" s="2">
        <v>35.24732</v>
      </c>
      <c r="W310" s="2">
        <v>-81.668141</v>
      </c>
      <c r="X310" s="2">
        <v>43140.0</v>
      </c>
      <c r="Y310" s="2" t="s">
        <v>5600</v>
      </c>
      <c r="Z310" s="15">
        <f>IF(ISERROR(vlookup($R310, 'Freshmen Makeup'!$M$2:$X1000, 12, 0)), 0, vlookup($R310, 'Freshmen Makeup'!$M$2:$X1000, 12, 0))</f>
        <v>0</v>
      </c>
      <c r="AA310" s="15">
        <f>IF(ISERROR(vlookup($R310, 'Freshmen_5%'!$M$2:$Y1000, 12, 0)), 0, vlookup($R310, 'Freshmen_5%'!$M$2:$Y1000, 12, 0))</f>
        <v>0</v>
      </c>
      <c r="AB310" s="15">
        <f>IF(ISERROR(vlookup($R310, 'Freshmen_5%'!$M$2:$Y1000, 13, 0)), 0, vlookup($R310, 'Freshmen_5%'!$M$2:$Y1000, 13, 0))</f>
        <v>0</v>
      </c>
      <c r="AC310" s="15">
        <f>IF(ISERROR(vlookup($R310, 'Freshmen_5%'!$M$2:$Z1000, 14, 0)), 0, vlookup($R310, 'Freshmen_5%'!$M$2:$Z1000, 14, 0))</f>
        <v>0</v>
      </c>
    </row>
    <row r="311">
      <c r="A311" s="2">
        <v>309.0</v>
      </c>
      <c r="B311" s="2">
        <v>198613.0</v>
      </c>
      <c r="C311" s="2" t="s">
        <v>5601</v>
      </c>
      <c r="D311" s="2" t="s">
        <v>4911</v>
      </c>
      <c r="E311" s="2">
        <v>358.0</v>
      </c>
      <c r="F311" s="2" t="s">
        <v>5014</v>
      </c>
      <c r="G311" s="2" t="s">
        <v>5014</v>
      </c>
      <c r="H311" s="2" t="s">
        <v>4723</v>
      </c>
      <c r="I311" s="2" t="s">
        <v>4731</v>
      </c>
      <c r="J311" s="2" t="s">
        <v>4725</v>
      </c>
      <c r="K311" s="2">
        <v>2018.0</v>
      </c>
      <c r="L311" s="2" t="s">
        <v>5601</v>
      </c>
      <c r="M311" s="2" t="s">
        <v>4911</v>
      </c>
      <c r="N311" s="2" t="s">
        <v>5015</v>
      </c>
      <c r="O311" s="2" t="s">
        <v>5016</v>
      </c>
      <c r="P311" s="2">
        <v>37090.0</v>
      </c>
      <c r="Q311" s="2">
        <v>0.0</v>
      </c>
      <c r="R311" s="2" t="s">
        <v>5601</v>
      </c>
      <c r="S311" s="2" t="s">
        <v>4616</v>
      </c>
      <c r="T311" s="2" t="s">
        <v>4946</v>
      </c>
      <c r="U311" s="2" t="s">
        <v>5602</v>
      </c>
      <c r="V311" s="2">
        <v>36.094233</v>
      </c>
      <c r="W311" s="2">
        <v>-79.887737</v>
      </c>
      <c r="X311" s="2">
        <v>24660.0</v>
      </c>
      <c r="Y311" s="2" t="s">
        <v>5603</v>
      </c>
      <c r="Z311" s="15">
        <f>IF(ISERROR(vlookup($R311, 'Freshmen Makeup'!$M$2:$X1000, 12, 0)), 0, vlookup($R311, 'Freshmen Makeup'!$M$2:$X1000, 12, 0))</f>
        <v>0</v>
      </c>
      <c r="AA311" s="15">
        <f>IF(ISERROR(vlookup($R311, 'Freshmen_5%'!$M$2:$Y1000, 12, 0)), 0, vlookup($R311, 'Freshmen_5%'!$M$2:$Y1000, 12, 0))</f>
        <v>0</v>
      </c>
      <c r="AB311" s="15">
        <f>IF(ISERROR(vlookup($R311, 'Freshmen_5%'!$M$2:$Y1000, 13, 0)), 0, vlookup($R311, 'Freshmen_5%'!$M$2:$Y1000, 13, 0))</f>
        <v>0</v>
      </c>
      <c r="AC311" s="15">
        <f>IF(ISERROR(vlookup($R311, 'Freshmen_5%'!$M$2:$Z1000, 14, 0)), 0, vlookup($R311, 'Freshmen_5%'!$M$2:$Z1000, 14, 0))</f>
        <v>0</v>
      </c>
    </row>
    <row r="312">
      <c r="A312" s="2">
        <v>310.0</v>
      </c>
      <c r="B312" s="2">
        <v>198695.0</v>
      </c>
      <c r="C312" s="2" t="s">
        <v>5604</v>
      </c>
      <c r="D312" s="2" t="s">
        <v>4911</v>
      </c>
      <c r="E312" s="2">
        <v>1423.0</v>
      </c>
      <c r="F312" s="2" t="s">
        <v>5014</v>
      </c>
      <c r="G312" s="2" t="s">
        <v>5014</v>
      </c>
      <c r="H312" s="2" t="s">
        <v>4750</v>
      </c>
      <c r="I312" s="2" t="s">
        <v>4724</v>
      </c>
      <c r="J312" s="2" t="s">
        <v>4751</v>
      </c>
      <c r="K312" s="2">
        <v>2018.0</v>
      </c>
      <c r="L312" s="2" t="s">
        <v>5604</v>
      </c>
      <c r="M312" s="2" t="s">
        <v>4911</v>
      </c>
      <c r="N312" s="2" t="s">
        <v>5015</v>
      </c>
      <c r="O312" s="2" t="s">
        <v>5016</v>
      </c>
      <c r="P312" s="2">
        <v>35118.0</v>
      </c>
      <c r="Q312" s="2">
        <v>0.0</v>
      </c>
      <c r="R312" s="2" t="s">
        <v>5604</v>
      </c>
      <c r="S312" s="2" t="s">
        <v>5605</v>
      </c>
      <c r="T312" s="2" t="s">
        <v>4946</v>
      </c>
      <c r="U312" s="2">
        <v>27268.0</v>
      </c>
      <c r="V312" s="2">
        <v>35.972035</v>
      </c>
      <c r="W312" s="2">
        <v>-79.994675</v>
      </c>
      <c r="X312" s="2">
        <v>24660.0</v>
      </c>
      <c r="Y312" s="2" t="s">
        <v>5603</v>
      </c>
      <c r="Z312" s="15">
        <f>IF(ISERROR(vlookup($R312, 'Freshmen Makeup'!$M$2:$X1000, 12, 0)), 0, vlookup($R312, 'Freshmen Makeup'!$M$2:$X1000, 12, 0))</f>
        <v>0</v>
      </c>
      <c r="AA312" s="15">
        <f>IF(ISERROR(vlookup($R312, 'Freshmen_5%'!$M$2:$Y1000, 12, 0)), 0, vlookup($R312, 'Freshmen_5%'!$M$2:$Y1000, 12, 0))</f>
        <v>0</v>
      </c>
      <c r="AB312" s="15">
        <f>IF(ISERROR(vlookup($R312, 'Freshmen_5%'!$M$2:$Y1000, 13, 0)), 0, vlookup($R312, 'Freshmen_5%'!$M$2:$Y1000, 13, 0))</f>
        <v>0</v>
      </c>
      <c r="AC312" s="15">
        <f>IF(ISERROR(vlookup($R312, 'Freshmen_5%'!$M$2:$Z1000, 14, 0)), 0, vlookup($R312, 'Freshmen_5%'!$M$2:$Z1000, 14, 0))</f>
        <v>0</v>
      </c>
    </row>
    <row r="313">
      <c r="A313" s="2">
        <v>311.0</v>
      </c>
      <c r="B313" s="2">
        <v>198756.0</v>
      </c>
      <c r="C313" s="2" t="s">
        <v>5606</v>
      </c>
      <c r="D313" s="2" t="s">
        <v>4911</v>
      </c>
      <c r="E313" s="2">
        <v>349.0</v>
      </c>
      <c r="F313" s="2" t="s">
        <v>5140</v>
      </c>
      <c r="G313" s="2" t="s">
        <v>5014</v>
      </c>
      <c r="H313" s="2" t="s">
        <v>4723</v>
      </c>
      <c r="I313" s="2" t="s">
        <v>4789</v>
      </c>
      <c r="J313" s="2" t="s">
        <v>4725</v>
      </c>
      <c r="K313" s="2">
        <v>2018.0</v>
      </c>
      <c r="L313" s="2" t="s">
        <v>5606</v>
      </c>
      <c r="M313" s="2" t="s">
        <v>4911</v>
      </c>
      <c r="N313" s="2" t="s">
        <v>5015</v>
      </c>
      <c r="O313" s="2" t="s">
        <v>5016</v>
      </c>
      <c r="P313" s="2">
        <v>18236.0</v>
      </c>
      <c r="Q313" s="2">
        <v>0.0</v>
      </c>
      <c r="R313" s="2" t="s">
        <v>5606</v>
      </c>
      <c r="S313" s="2" t="s">
        <v>4546</v>
      </c>
      <c r="T313" s="2" t="s">
        <v>4946</v>
      </c>
      <c r="U313" s="2" t="s">
        <v>5607</v>
      </c>
      <c r="V313" s="2">
        <v>35.243033</v>
      </c>
      <c r="W313" s="2">
        <v>-80.857251</v>
      </c>
      <c r="X313" s="2">
        <v>16740.0</v>
      </c>
      <c r="Y313" s="2" t="s">
        <v>112</v>
      </c>
      <c r="Z313" s="15">
        <f>IF(ISERROR(vlookup($R313, 'Freshmen Makeup'!$M$2:$X1000, 12, 0)), 0, vlookup($R313, 'Freshmen Makeup'!$M$2:$X1000, 12, 0))</f>
        <v>0</v>
      </c>
      <c r="AA313" s="15">
        <f>IF(ISERROR(vlookup($R313, 'Freshmen_5%'!$M$2:$Y1000, 12, 0)), 0, vlookup($R313, 'Freshmen_5%'!$M$2:$Y1000, 12, 0))</f>
        <v>0</v>
      </c>
      <c r="AB313" s="15">
        <f>IF(ISERROR(vlookup($R313, 'Freshmen_5%'!$M$2:$Y1000, 13, 0)), 0, vlookup($R313, 'Freshmen_5%'!$M$2:$Y1000, 13, 0))</f>
        <v>0</v>
      </c>
      <c r="AC313" s="15">
        <f>IF(ISERROR(vlookup($R313, 'Freshmen_5%'!$M$2:$Z1000, 14, 0)), 0, vlookup($R313, 'Freshmen_5%'!$M$2:$Z1000, 14, 0))</f>
        <v>0</v>
      </c>
    </row>
    <row r="314">
      <c r="A314" s="2">
        <v>312.0</v>
      </c>
      <c r="B314" s="2">
        <v>198835.0</v>
      </c>
      <c r="C314" s="2" t="s">
        <v>5608</v>
      </c>
      <c r="D314" s="2" t="s">
        <v>4911</v>
      </c>
      <c r="E314" s="2">
        <v>500.0</v>
      </c>
      <c r="F314" s="2" t="s">
        <v>5014</v>
      </c>
      <c r="G314" s="2" t="s">
        <v>5014</v>
      </c>
      <c r="H314" s="2" t="s">
        <v>4723</v>
      </c>
      <c r="I314" s="2" t="s">
        <v>4741</v>
      </c>
      <c r="J314" s="2" t="s">
        <v>4725</v>
      </c>
      <c r="K314" s="2">
        <v>2018.0</v>
      </c>
      <c r="L314" s="2" t="s">
        <v>5608</v>
      </c>
      <c r="M314" s="2" t="s">
        <v>4911</v>
      </c>
      <c r="N314" s="2" t="s">
        <v>5015</v>
      </c>
      <c r="O314" s="2" t="s">
        <v>5016</v>
      </c>
      <c r="P314" s="2">
        <v>36400.0</v>
      </c>
      <c r="Q314" s="2">
        <v>0.0</v>
      </c>
      <c r="R314" s="2" t="s">
        <v>5608</v>
      </c>
      <c r="S314" s="2" t="s">
        <v>5609</v>
      </c>
      <c r="T314" s="2" t="s">
        <v>4946</v>
      </c>
      <c r="U314" s="2">
        <v>28601.0</v>
      </c>
      <c r="V314" s="2">
        <v>35.739968</v>
      </c>
      <c r="W314" s="2">
        <v>-81.327598</v>
      </c>
      <c r="X314" s="2">
        <v>25860.0</v>
      </c>
      <c r="Y314" s="2" t="s">
        <v>5610</v>
      </c>
      <c r="Z314" s="15">
        <f>IF(ISERROR(vlookup($R314, 'Freshmen Makeup'!$M$2:$X1000, 12, 0)), 0, vlookup($R314, 'Freshmen Makeup'!$M$2:$X1000, 12, 0))</f>
        <v>0</v>
      </c>
      <c r="AA314" s="15">
        <f>IF(ISERROR(vlookup($R314, 'Freshmen_5%'!$M$2:$Y1000, 12, 0)), 0, vlookup($R314, 'Freshmen_5%'!$M$2:$Y1000, 12, 0))</f>
        <v>0</v>
      </c>
      <c r="AB314" s="15">
        <f>IF(ISERROR(vlookup($R314, 'Freshmen_5%'!$M$2:$Y1000, 13, 0)), 0, vlookup($R314, 'Freshmen_5%'!$M$2:$Y1000, 13, 0))</f>
        <v>0</v>
      </c>
      <c r="AC314" s="15">
        <f>IF(ISERROR(vlookup($R314, 'Freshmen_5%'!$M$2:$Z1000, 14, 0)), 0, vlookup($R314, 'Freshmen_5%'!$M$2:$Z1000, 14, 0))</f>
        <v>0</v>
      </c>
    </row>
    <row r="315">
      <c r="A315" s="2">
        <v>313.0</v>
      </c>
      <c r="B315" s="2">
        <v>198862.0</v>
      </c>
      <c r="C315" s="2" t="s">
        <v>5611</v>
      </c>
      <c r="D315" s="2" t="s">
        <v>4911</v>
      </c>
      <c r="E315" s="2">
        <v>377.0</v>
      </c>
      <c r="F315" s="2" t="s">
        <v>5140</v>
      </c>
      <c r="G315" s="2" t="s">
        <v>5014</v>
      </c>
      <c r="H315" s="2" t="s">
        <v>4723</v>
      </c>
      <c r="I315" s="2" t="s">
        <v>4789</v>
      </c>
      <c r="J315" s="2" t="s">
        <v>4725</v>
      </c>
      <c r="K315" s="2">
        <v>2018.0</v>
      </c>
      <c r="L315" s="2" t="s">
        <v>5611</v>
      </c>
      <c r="M315" s="2" t="s">
        <v>4911</v>
      </c>
      <c r="N315" s="2" t="s">
        <v>5015</v>
      </c>
      <c r="O315" s="2" t="s">
        <v>5016</v>
      </c>
      <c r="P315" s="2">
        <v>18296.0</v>
      </c>
      <c r="Q315" s="2">
        <v>0.0</v>
      </c>
      <c r="R315" s="2" t="s">
        <v>5611</v>
      </c>
      <c r="S315" s="2" t="s">
        <v>5577</v>
      </c>
      <c r="T315" s="2" t="s">
        <v>4946</v>
      </c>
      <c r="U315" s="2">
        <v>28144.0</v>
      </c>
      <c r="V315" s="2">
        <v>35.670877</v>
      </c>
      <c r="W315" s="2">
        <v>-80.483956</v>
      </c>
      <c r="X315" s="2">
        <v>16740.0</v>
      </c>
      <c r="Y315" s="2" t="s">
        <v>112</v>
      </c>
      <c r="Z315" s="15">
        <f>IF(ISERROR(vlookup($R315, 'Freshmen Makeup'!$M$2:$X1000, 12, 0)), 0, vlookup($R315, 'Freshmen Makeup'!$M$2:$X1000, 12, 0))</f>
        <v>0</v>
      </c>
      <c r="AA315" s="15">
        <f>IF(ISERROR(vlookup($R315, 'Freshmen_5%'!$M$2:$Y1000, 12, 0)), 0, vlookup($R315, 'Freshmen_5%'!$M$2:$Y1000, 12, 0))</f>
        <v>0</v>
      </c>
      <c r="AB315" s="15">
        <f>IF(ISERROR(vlookup($R315, 'Freshmen_5%'!$M$2:$Y1000, 13, 0)), 0, vlookup($R315, 'Freshmen_5%'!$M$2:$Y1000, 13, 0))</f>
        <v>0</v>
      </c>
      <c r="AC315" s="15">
        <f>IF(ISERROR(vlookup($R315, 'Freshmen_5%'!$M$2:$Z1000, 14, 0)), 0, vlookup($R315, 'Freshmen_5%'!$M$2:$Z1000, 14, 0))</f>
        <v>0</v>
      </c>
    </row>
    <row r="316">
      <c r="A316" s="2">
        <v>314.0</v>
      </c>
      <c r="B316" s="2">
        <v>198899.0</v>
      </c>
      <c r="C316" s="2" t="s">
        <v>5612</v>
      </c>
      <c r="D316" s="2" t="s">
        <v>4911</v>
      </c>
      <c r="E316" s="2">
        <v>264.0</v>
      </c>
      <c r="F316" s="2" t="s">
        <v>5014</v>
      </c>
      <c r="G316" s="2" t="s">
        <v>5014</v>
      </c>
      <c r="H316" s="2" t="s">
        <v>4723</v>
      </c>
      <c r="I316" s="2" t="s">
        <v>4789</v>
      </c>
      <c r="J316" s="2" t="s">
        <v>4725</v>
      </c>
      <c r="K316" s="2">
        <v>2018.0</v>
      </c>
      <c r="L316" s="2" t="s">
        <v>5612</v>
      </c>
      <c r="M316" s="2" t="s">
        <v>4911</v>
      </c>
      <c r="N316" s="2" t="s">
        <v>5015</v>
      </c>
      <c r="O316" s="2" t="s">
        <v>5016</v>
      </c>
      <c r="P316" s="2">
        <v>32968.0</v>
      </c>
      <c r="Q316" s="2">
        <v>0.0</v>
      </c>
      <c r="R316" s="2" t="s">
        <v>5612</v>
      </c>
      <c r="S316" s="2" t="s">
        <v>5613</v>
      </c>
      <c r="T316" s="2" t="s">
        <v>4946</v>
      </c>
      <c r="U316" s="2">
        <v>28754.0</v>
      </c>
      <c r="V316" s="2">
        <v>35.82752</v>
      </c>
      <c r="W316" s="2">
        <v>-82.551827</v>
      </c>
      <c r="X316" s="2">
        <v>11700.0</v>
      </c>
      <c r="Y316" s="2" t="s">
        <v>5614</v>
      </c>
      <c r="Z316" s="15">
        <f>IF(ISERROR(vlookup($R316, 'Freshmen Makeup'!$M$2:$X1000, 12, 0)), 0, vlookup($R316, 'Freshmen Makeup'!$M$2:$X1000, 12, 0))</f>
        <v>0</v>
      </c>
      <c r="AA316" s="15">
        <f>IF(ISERROR(vlookup($R316, 'Freshmen_5%'!$M$2:$Y1000, 12, 0)), 0, vlookup($R316, 'Freshmen_5%'!$M$2:$Y1000, 12, 0))</f>
        <v>0</v>
      </c>
      <c r="AB316" s="15">
        <f>IF(ISERROR(vlookup($R316, 'Freshmen_5%'!$M$2:$Y1000, 13, 0)), 0, vlookup($R316, 'Freshmen_5%'!$M$2:$Y1000, 13, 0))</f>
        <v>0</v>
      </c>
      <c r="AC316" s="15">
        <f>IF(ISERROR(vlookup($R316, 'Freshmen_5%'!$M$2:$Z1000, 14, 0)), 0, vlookup($R316, 'Freshmen_5%'!$M$2:$Z1000, 14, 0))</f>
        <v>0</v>
      </c>
    </row>
    <row r="317">
      <c r="A317" s="2">
        <v>315.0</v>
      </c>
      <c r="B317" s="2">
        <v>198950.0</v>
      </c>
      <c r="C317" s="2" t="s">
        <v>4948</v>
      </c>
      <c r="D317" s="2" t="s">
        <v>4911</v>
      </c>
      <c r="E317" s="2">
        <v>401.0</v>
      </c>
      <c r="F317" s="2" t="s">
        <v>5014</v>
      </c>
      <c r="G317" s="2" t="s">
        <v>5014</v>
      </c>
      <c r="H317" s="2" t="s">
        <v>4723</v>
      </c>
      <c r="I317" s="2" t="s">
        <v>4724</v>
      </c>
      <c r="J317" s="2" t="s">
        <v>4725</v>
      </c>
      <c r="K317" s="2">
        <v>2018.0</v>
      </c>
      <c r="L317" s="2" t="s">
        <v>4948</v>
      </c>
      <c r="M317" s="2" t="s">
        <v>4911</v>
      </c>
      <c r="N317" s="2" t="s">
        <v>5015</v>
      </c>
      <c r="O317" s="2" t="s">
        <v>5016</v>
      </c>
      <c r="P317" s="2">
        <v>37176.0</v>
      </c>
      <c r="Q317" s="2">
        <v>0.0</v>
      </c>
      <c r="R317" s="2" t="s">
        <v>4948</v>
      </c>
      <c r="S317" s="2" t="s">
        <v>4562</v>
      </c>
      <c r="T317" s="2" t="s">
        <v>4946</v>
      </c>
      <c r="U317" s="2" t="s">
        <v>5615</v>
      </c>
      <c r="V317" s="2">
        <v>35.799351</v>
      </c>
      <c r="W317" s="2">
        <v>-78.689995</v>
      </c>
      <c r="X317" s="2">
        <v>39580.0</v>
      </c>
      <c r="Y317" s="2" t="s">
        <v>113</v>
      </c>
      <c r="Z317" s="15">
        <f>IF(ISERROR(vlookup($R317, 'Freshmen Makeup'!$M$2:$X1000, 12, 0)), 0, vlookup($R317, 'Freshmen Makeup'!$M$2:$X1000, 12, 0))</f>
        <v>1</v>
      </c>
      <c r="AA317" s="15">
        <f>IF(ISERROR(vlookup($R317, 'Freshmen_5%'!$M$2:$Y1000, 12, 0)), 0, vlookup($R317, 'Freshmen_5%'!$M$2:$Y1000, 12, 0))</f>
        <v>0</v>
      </c>
      <c r="AB317" s="15">
        <f>IF(ISERROR(vlookup($R317, 'Freshmen_5%'!$M$2:$Y1000, 13, 0)), 0, vlookup($R317, 'Freshmen_5%'!$M$2:$Y1000, 13, 0))</f>
        <v>0</v>
      </c>
      <c r="AC317" s="15">
        <f>IF(ISERROR(vlookup($R317, 'Freshmen_5%'!$M$2:$Z1000, 14, 0)), 0, vlookup($R317, 'Freshmen_5%'!$M$2:$Z1000, 14, 0))</f>
        <v>0</v>
      </c>
    </row>
    <row r="318">
      <c r="A318" s="2">
        <v>316.0</v>
      </c>
      <c r="B318" s="2">
        <v>198969.0</v>
      </c>
      <c r="C318" s="2" t="s">
        <v>5616</v>
      </c>
      <c r="D318" s="2" t="s">
        <v>4911</v>
      </c>
      <c r="E318" s="2">
        <v>370.0</v>
      </c>
      <c r="F318" s="2" t="s">
        <v>5014</v>
      </c>
      <c r="G318" s="2" t="s">
        <v>5014</v>
      </c>
      <c r="H318" s="2" t="s">
        <v>4723</v>
      </c>
      <c r="I318" s="2" t="s">
        <v>4741</v>
      </c>
      <c r="J318" s="2" t="s">
        <v>4725</v>
      </c>
      <c r="K318" s="2">
        <v>2018.0</v>
      </c>
      <c r="L318" s="2" t="s">
        <v>5616</v>
      </c>
      <c r="M318" s="2" t="s">
        <v>4911</v>
      </c>
      <c r="N318" s="2" t="s">
        <v>5015</v>
      </c>
      <c r="O318" s="2" t="s">
        <v>5016</v>
      </c>
      <c r="P318" s="2">
        <v>33852.0</v>
      </c>
      <c r="Q318" s="2">
        <v>0.0</v>
      </c>
      <c r="R318" s="2" t="s">
        <v>5616</v>
      </c>
      <c r="S318" s="2" t="s">
        <v>5595</v>
      </c>
      <c r="T318" s="2" t="s">
        <v>4946</v>
      </c>
      <c r="U318" s="2" t="s">
        <v>5617</v>
      </c>
      <c r="V318" s="2">
        <v>35.135058</v>
      </c>
      <c r="W318" s="2">
        <v>-78.874426</v>
      </c>
      <c r="X318" s="2">
        <v>22180.0</v>
      </c>
      <c r="Y318" s="2" t="s">
        <v>5575</v>
      </c>
      <c r="Z318" s="15">
        <f>IF(ISERROR(vlookup($R318, 'Freshmen Makeup'!$M$2:$X1000, 12, 0)), 0, vlookup($R318, 'Freshmen Makeup'!$M$2:$X1000, 12, 0))</f>
        <v>0</v>
      </c>
      <c r="AA318" s="15">
        <f>IF(ISERROR(vlookup($R318, 'Freshmen_5%'!$M$2:$Y1000, 12, 0)), 0, vlookup($R318, 'Freshmen_5%'!$M$2:$Y1000, 12, 0))</f>
        <v>0</v>
      </c>
      <c r="AB318" s="15">
        <f>IF(ISERROR(vlookup($R318, 'Freshmen_5%'!$M$2:$Y1000, 13, 0)), 0, vlookup($R318, 'Freshmen_5%'!$M$2:$Y1000, 13, 0))</f>
        <v>0</v>
      </c>
      <c r="AC318" s="15">
        <f>IF(ISERROR(vlookup($R318, 'Freshmen_5%'!$M$2:$Z1000, 14, 0)), 0, vlookup($R318, 'Freshmen_5%'!$M$2:$Z1000, 14, 0))</f>
        <v>0</v>
      </c>
    </row>
    <row r="319">
      <c r="A319" s="2">
        <v>317.0</v>
      </c>
      <c r="B319" s="2">
        <v>199102.0</v>
      </c>
      <c r="C319" s="2" t="s">
        <v>5618</v>
      </c>
      <c r="D319" s="2" t="s">
        <v>4911</v>
      </c>
      <c r="E319" s="2">
        <v>2186.0</v>
      </c>
      <c r="F319" s="2" t="s">
        <v>5140</v>
      </c>
      <c r="G319" s="2" t="s">
        <v>5014</v>
      </c>
      <c r="H319" s="2" t="s">
        <v>4744</v>
      </c>
      <c r="I319" s="2" t="s">
        <v>4731</v>
      </c>
      <c r="J319" s="2" t="s">
        <v>4736</v>
      </c>
      <c r="K319" s="2">
        <v>2018.0</v>
      </c>
      <c r="L319" s="2" t="s">
        <v>5618</v>
      </c>
      <c r="M319" s="2" t="s">
        <v>4911</v>
      </c>
      <c r="N319" s="2" t="s">
        <v>5015</v>
      </c>
      <c r="O319" s="2" t="s">
        <v>5016</v>
      </c>
      <c r="P319" s="2">
        <v>19822.0</v>
      </c>
      <c r="Q319" s="2">
        <v>13210.0</v>
      </c>
      <c r="R319" s="2" t="s">
        <v>5618</v>
      </c>
      <c r="S319" s="2" t="s">
        <v>4616</v>
      </c>
      <c r="T319" s="2" t="s">
        <v>4946</v>
      </c>
      <c r="U319" s="2">
        <v>27411.0</v>
      </c>
      <c r="V319" s="2">
        <v>36.07282</v>
      </c>
      <c r="W319" s="2">
        <v>-79.773375</v>
      </c>
      <c r="X319" s="2">
        <v>24660.0</v>
      </c>
      <c r="Y319" s="2" t="s">
        <v>5603</v>
      </c>
      <c r="Z319" s="15">
        <f>IF(ISERROR(vlookup($R319, 'Freshmen Makeup'!$M$2:$X1000, 12, 0)), 0, vlookup($R319, 'Freshmen Makeup'!$M$2:$X1000, 12, 0))</f>
        <v>0</v>
      </c>
      <c r="AA319" s="15">
        <f>IF(ISERROR(vlookup($R319, 'Freshmen_5%'!$M$2:$Y1000, 12, 0)), 0, vlookup($R319, 'Freshmen_5%'!$M$2:$Y1000, 12, 0))</f>
        <v>0</v>
      </c>
      <c r="AB319" s="15">
        <f>IF(ISERROR(vlookup($R319, 'Freshmen_5%'!$M$2:$Y1000, 13, 0)), 0, vlookup($R319, 'Freshmen_5%'!$M$2:$Y1000, 13, 0))</f>
        <v>0</v>
      </c>
      <c r="AC319" s="15">
        <f>IF(ISERROR(vlookup($R319, 'Freshmen_5%'!$M$2:$Z1000, 14, 0)), 0, vlookup($R319, 'Freshmen_5%'!$M$2:$Z1000, 14, 0))</f>
        <v>0</v>
      </c>
    </row>
    <row r="320">
      <c r="A320" s="2">
        <v>318.0</v>
      </c>
      <c r="B320" s="2">
        <v>199111.0</v>
      </c>
      <c r="C320" s="2" t="s">
        <v>5619</v>
      </c>
      <c r="D320" s="2" t="s">
        <v>4911</v>
      </c>
      <c r="E320" s="2">
        <v>783.0</v>
      </c>
      <c r="F320" s="2" t="s">
        <v>5014</v>
      </c>
      <c r="G320" s="2" t="s">
        <v>5014</v>
      </c>
      <c r="H320" s="2" t="s">
        <v>4723</v>
      </c>
      <c r="I320" s="2" t="s">
        <v>4735</v>
      </c>
      <c r="J320" s="2" t="s">
        <v>4772</v>
      </c>
      <c r="K320" s="2">
        <v>2018.0</v>
      </c>
      <c r="L320" s="2" t="s">
        <v>5619</v>
      </c>
      <c r="M320" s="2" t="s">
        <v>4911</v>
      </c>
      <c r="N320" s="2" t="s">
        <v>5015</v>
      </c>
      <c r="O320" s="2" t="s">
        <v>5016</v>
      </c>
      <c r="P320" s="2">
        <v>23868.0</v>
      </c>
      <c r="Q320" s="2">
        <v>16723.0</v>
      </c>
      <c r="R320" s="2" t="s">
        <v>5619</v>
      </c>
      <c r="S320" s="2" t="s">
        <v>5620</v>
      </c>
      <c r="T320" s="2" t="s">
        <v>4946</v>
      </c>
      <c r="U320" s="2" t="s">
        <v>5621</v>
      </c>
      <c r="V320" s="2">
        <v>35.617068</v>
      </c>
      <c r="W320" s="2">
        <v>-82.565392</v>
      </c>
      <c r="X320" s="2">
        <v>11700.0</v>
      </c>
      <c r="Y320" s="2" t="s">
        <v>5614</v>
      </c>
      <c r="Z320" s="15">
        <f>IF(ISERROR(vlookup($R320, 'Freshmen Makeup'!$M$2:$X1000, 12, 0)), 0, vlookup($R320, 'Freshmen Makeup'!$M$2:$X1000, 12, 0))</f>
        <v>0</v>
      </c>
      <c r="AA320" s="15">
        <f>IF(ISERROR(vlookup($R320, 'Freshmen_5%'!$M$2:$Y1000, 12, 0)), 0, vlookup($R320, 'Freshmen_5%'!$M$2:$Y1000, 12, 0))</f>
        <v>0</v>
      </c>
      <c r="AB320" s="15">
        <f>IF(ISERROR(vlookup($R320, 'Freshmen_5%'!$M$2:$Y1000, 13, 0)), 0, vlookup($R320, 'Freshmen_5%'!$M$2:$Y1000, 13, 0))</f>
        <v>0</v>
      </c>
      <c r="AC320" s="15">
        <f>IF(ISERROR(vlookup($R320, 'Freshmen_5%'!$M$2:$Z1000, 14, 0)), 0, vlookup($R320, 'Freshmen_5%'!$M$2:$Z1000, 14, 0))</f>
        <v>0</v>
      </c>
    </row>
    <row r="321">
      <c r="A321" s="2">
        <v>319.0</v>
      </c>
      <c r="B321" s="2">
        <v>199120.0</v>
      </c>
      <c r="C321" s="2" t="s">
        <v>5622</v>
      </c>
      <c r="D321" s="2" t="s">
        <v>4911</v>
      </c>
      <c r="E321" s="2">
        <v>4318.0</v>
      </c>
      <c r="F321" s="2" t="s">
        <v>5014</v>
      </c>
      <c r="G321" s="2" t="s">
        <v>5014</v>
      </c>
      <c r="H321" s="2" t="s">
        <v>4734</v>
      </c>
      <c r="I321" s="2" t="s">
        <v>4745</v>
      </c>
      <c r="J321" s="2" t="s">
        <v>4738</v>
      </c>
      <c r="K321" s="2">
        <v>2018.0</v>
      </c>
      <c r="L321" s="2" t="s">
        <v>5622</v>
      </c>
      <c r="M321" s="2" t="s">
        <v>4911</v>
      </c>
      <c r="N321" s="2" t="s">
        <v>5015</v>
      </c>
      <c r="O321" s="2" t="s">
        <v>5016</v>
      </c>
      <c r="P321" s="2">
        <v>35170.0</v>
      </c>
      <c r="Q321" s="2">
        <v>26183.0</v>
      </c>
      <c r="R321" s="2" t="s">
        <v>5622</v>
      </c>
      <c r="S321" s="2" t="s">
        <v>5623</v>
      </c>
      <c r="T321" s="2" t="s">
        <v>4946</v>
      </c>
      <c r="U321" s="2">
        <v>27599.0</v>
      </c>
      <c r="V321" s="2">
        <v>35.911769</v>
      </c>
      <c r="W321" s="2">
        <v>-79.050969</v>
      </c>
      <c r="X321" s="2">
        <v>20500.0</v>
      </c>
      <c r="Y321" s="2" t="s">
        <v>5583</v>
      </c>
      <c r="Z321" s="15">
        <f>IF(ISERROR(vlookup($R321, 'Freshmen Makeup'!$M$2:$X1000, 12, 0)), 0, vlookup($R321, 'Freshmen Makeup'!$M$2:$X1000, 12, 0))</f>
        <v>0</v>
      </c>
      <c r="AA321" s="15">
        <f>IF(ISERROR(vlookup($R321, 'Freshmen_5%'!$M$2:$Y1000, 12, 0)), 0, vlookup($R321, 'Freshmen_5%'!$M$2:$Y1000, 12, 0))</f>
        <v>0</v>
      </c>
      <c r="AB321" s="15">
        <f>IF(ISERROR(vlookup($R321, 'Freshmen_5%'!$M$2:$Y1000, 13, 0)), 0, vlookup($R321, 'Freshmen_5%'!$M$2:$Y1000, 13, 0))</f>
        <v>0</v>
      </c>
      <c r="AC321" s="15">
        <f>IF(ISERROR(vlookup($R321, 'Freshmen_5%'!$M$2:$Z1000, 14, 0)), 0, vlookup($R321, 'Freshmen_5%'!$M$2:$Z1000, 14, 0))</f>
        <v>0</v>
      </c>
    </row>
    <row r="322">
      <c r="A322" s="2">
        <v>320.0</v>
      </c>
      <c r="B322" s="2">
        <v>199139.0</v>
      </c>
      <c r="C322" s="2" t="s">
        <v>5624</v>
      </c>
      <c r="D322" s="2" t="s">
        <v>4911</v>
      </c>
      <c r="E322" s="2">
        <v>3678.0</v>
      </c>
      <c r="F322" s="2" t="s">
        <v>5014</v>
      </c>
      <c r="G322" s="2" t="s">
        <v>5014</v>
      </c>
      <c r="H322" s="2" t="s">
        <v>4734</v>
      </c>
      <c r="I322" s="2" t="s">
        <v>4735</v>
      </c>
      <c r="J322" s="2" t="s">
        <v>4736</v>
      </c>
      <c r="K322" s="2">
        <v>2018.0</v>
      </c>
      <c r="L322" s="2" t="s">
        <v>5624</v>
      </c>
      <c r="M322" s="2" t="s">
        <v>4911</v>
      </c>
      <c r="N322" s="2" t="s">
        <v>5015</v>
      </c>
      <c r="O322" s="2" t="s">
        <v>5016</v>
      </c>
      <c r="P322" s="2">
        <v>20287.0</v>
      </c>
      <c r="Q322" s="2">
        <v>13434.0</v>
      </c>
      <c r="R322" s="2" t="s">
        <v>5624</v>
      </c>
      <c r="S322" s="2" t="s">
        <v>4546</v>
      </c>
      <c r="T322" s="2" t="s">
        <v>4946</v>
      </c>
      <c r="U322" s="2" t="s">
        <v>5625</v>
      </c>
      <c r="V322" s="2">
        <v>35.306022</v>
      </c>
      <c r="W322" s="2">
        <v>-80.730919</v>
      </c>
      <c r="X322" s="2">
        <v>16740.0</v>
      </c>
      <c r="Y322" s="2" t="s">
        <v>112</v>
      </c>
      <c r="Z322" s="15">
        <f>IF(ISERROR(vlookup($R322, 'Freshmen Makeup'!$M$2:$X1000, 12, 0)), 0, vlookup($R322, 'Freshmen Makeup'!$M$2:$X1000, 12, 0))</f>
        <v>0</v>
      </c>
      <c r="AA322" s="15">
        <f>IF(ISERROR(vlookup($R322, 'Freshmen_5%'!$M$2:$Y1000, 12, 0)), 0, vlookup($R322, 'Freshmen_5%'!$M$2:$Y1000, 12, 0))</f>
        <v>0</v>
      </c>
      <c r="AB322" s="15">
        <f>IF(ISERROR(vlookup($R322, 'Freshmen_5%'!$M$2:$Y1000, 13, 0)), 0, vlookup($R322, 'Freshmen_5%'!$M$2:$Y1000, 13, 0))</f>
        <v>0</v>
      </c>
      <c r="AC322" s="15">
        <f>IF(ISERROR(vlookup($R322, 'Freshmen_5%'!$M$2:$Z1000, 14, 0)), 0, vlookup($R322, 'Freshmen_5%'!$M$2:$Z1000, 14, 0))</f>
        <v>0</v>
      </c>
    </row>
    <row r="323">
      <c r="A323" s="2">
        <v>321.0</v>
      </c>
      <c r="B323" s="2">
        <v>199148.0</v>
      </c>
      <c r="C323" s="2" t="s">
        <v>5626</v>
      </c>
      <c r="D323" s="2" t="s">
        <v>4911</v>
      </c>
      <c r="E323" s="2">
        <v>2972.0</v>
      </c>
      <c r="F323" s="2" t="s">
        <v>5014</v>
      </c>
      <c r="G323" s="2" t="s">
        <v>5014</v>
      </c>
      <c r="H323" s="2" t="s">
        <v>4734</v>
      </c>
      <c r="I323" s="2" t="s">
        <v>4741</v>
      </c>
      <c r="J323" s="2" t="s">
        <v>4736</v>
      </c>
      <c r="K323" s="2">
        <v>2018.0</v>
      </c>
      <c r="L323" s="2" t="s">
        <v>5626</v>
      </c>
      <c r="M323" s="2" t="s">
        <v>4911</v>
      </c>
      <c r="N323" s="2" t="s">
        <v>5015</v>
      </c>
      <c r="O323" s="2" t="s">
        <v>5016</v>
      </c>
      <c r="P323" s="2">
        <v>22490.0</v>
      </c>
      <c r="Q323" s="2">
        <v>15159.0</v>
      </c>
      <c r="R323" s="2" t="s">
        <v>5626</v>
      </c>
      <c r="S323" s="2" t="s">
        <v>4616</v>
      </c>
      <c r="T323" s="2" t="s">
        <v>4946</v>
      </c>
      <c r="U323" s="2" t="s">
        <v>5627</v>
      </c>
      <c r="V323" s="2">
        <v>36.068236</v>
      </c>
      <c r="W323" s="2">
        <v>-79.809414</v>
      </c>
      <c r="X323" s="2">
        <v>24660.0</v>
      </c>
      <c r="Y323" s="2" t="s">
        <v>5603</v>
      </c>
      <c r="Z323" s="15">
        <f>IF(ISERROR(vlookup($R323, 'Freshmen Makeup'!$M$2:$X1000, 12, 0)), 0, vlookup($R323, 'Freshmen Makeup'!$M$2:$X1000, 12, 0))</f>
        <v>0</v>
      </c>
      <c r="AA323" s="15">
        <f>IF(ISERROR(vlookup($R323, 'Freshmen_5%'!$M$2:$Y1000, 12, 0)), 0, vlookup($R323, 'Freshmen_5%'!$M$2:$Y1000, 12, 0))</f>
        <v>0</v>
      </c>
      <c r="AB323" s="15">
        <f>IF(ISERROR(vlookup($R323, 'Freshmen_5%'!$M$2:$Y1000, 13, 0)), 0, vlookup($R323, 'Freshmen_5%'!$M$2:$Y1000, 13, 0))</f>
        <v>0</v>
      </c>
      <c r="AC323" s="15">
        <f>IF(ISERROR(vlookup($R323, 'Freshmen_5%'!$M$2:$Z1000, 14, 0)), 0, vlookup($R323, 'Freshmen_5%'!$M$2:$Z1000, 14, 0))</f>
        <v>0</v>
      </c>
    </row>
    <row r="324">
      <c r="A324" s="2">
        <v>322.0</v>
      </c>
      <c r="B324" s="2">
        <v>199157.0</v>
      </c>
      <c r="C324" s="2" t="s">
        <v>5628</v>
      </c>
      <c r="D324" s="2" t="s">
        <v>4911</v>
      </c>
      <c r="E324" s="2">
        <v>1126.0</v>
      </c>
      <c r="F324" s="2" t="s">
        <v>5140</v>
      </c>
      <c r="G324" s="2" t="s">
        <v>5014</v>
      </c>
      <c r="H324" s="2" t="s">
        <v>4750</v>
      </c>
      <c r="I324" s="2" t="s">
        <v>4731</v>
      </c>
      <c r="J324" s="2" t="s">
        <v>4772</v>
      </c>
      <c r="K324" s="2">
        <v>2018.0</v>
      </c>
      <c r="L324" s="2" t="s">
        <v>5628</v>
      </c>
      <c r="M324" s="2" t="s">
        <v>4911</v>
      </c>
      <c r="N324" s="2" t="s">
        <v>5015</v>
      </c>
      <c r="O324" s="2" t="s">
        <v>5016</v>
      </c>
      <c r="P324" s="2">
        <v>19171.0</v>
      </c>
      <c r="Q324" s="2">
        <v>12707.0</v>
      </c>
      <c r="R324" s="2" t="s">
        <v>5628</v>
      </c>
      <c r="S324" s="2" t="s">
        <v>4626</v>
      </c>
      <c r="T324" s="2" t="s">
        <v>4946</v>
      </c>
      <c r="U324" s="2">
        <v>27707.0</v>
      </c>
      <c r="V324" s="2">
        <v>35.974237</v>
      </c>
      <c r="W324" s="2">
        <v>-78.898602</v>
      </c>
      <c r="X324" s="2">
        <v>20500.0</v>
      </c>
      <c r="Y324" s="2" t="s">
        <v>5583</v>
      </c>
      <c r="Z324" s="15">
        <f>IF(ISERROR(vlookup($R324, 'Freshmen Makeup'!$M$2:$X1000, 12, 0)), 0, vlookup($R324, 'Freshmen Makeup'!$M$2:$X1000, 12, 0))</f>
        <v>0</v>
      </c>
      <c r="AA324" s="15">
        <f>IF(ISERROR(vlookup($R324, 'Freshmen_5%'!$M$2:$Y1000, 12, 0)), 0, vlookup($R324, 'Freshmen_5%'!$M$2:$Y1000, 12, 0))</f>
        <v>0</v>
      </c>
      <c r="AB324" s="15">
        <f>IF(ISERROR(vlookup($R324, 'Freshmen_5%'!$M$2:$Y1000, 13, 0)), 0, vlookup($R324, 'Freshmen_5%'!$M$2:$Y1000, 13, 0))</f>
        <v>0</v>
      </c>
      <c r="AC324" s="15">
        <f>IF(ISERROR(vlookup($R324, 'Freshmen_5%'!$M$2:$Z1000, 14, 0)), 0, vlookup($R324, 'Freshmen_5%'!$M$2:$Z1000, 14, 0))</f>
        <v>0</v>
      </c>
    </row>
    <row r="325">
      <c r="A325" s="2">
        <v>323.0</v>
      </c>
      <c r="B325" s="2">
        <v>199193.0</v>
      </c>
      <c r="C325" s="2" t="s">
        <v>4947</v>
      </c>
      <c r="D325" s="2" t="s">
        <v>4911</v>
      </c>
      <c r="E325" s="2">
        <v>4939.0</v>
      </c>
      <c r="F325" s="2" t="s">
        <v>5014</v>
      </c>
      <c r="G325" s="2" t="s">
        <v>5014</v>
      </c>
      <c r="H325" s="2" t="s">
        <v>4734</v>
      </c>
      <c r="I325" s="2" t="s">
        <v>4735</v>
      </c>
      <c r="J325" s="2" t="s">
        <v>4736</v>
      </c>
      <c r="K325" s="2">
        <v>2018.0</v>
      </c>
      <c r="L325" s="2" t="s">
        <v>4947</v>
      </c>
      <c r="M325" s="2" t="s">
        <v>4911</v>
      </c>
      <c r="N325" s="2" t="s">
        <v>5015</v>
      </c>
      <c r="O325" s="2" t="s">
        <v>5016</v>
      </c>
      <c r="P325" s="2">
        <v>28444.0</v>
      </c>
      <c r="Q325" s="2">
        <v>19343.0</v>
      </c>
      <c r="R325" s="2" t="s">
        <v>4947</v>
      </c>
      <c r="S325" s="2" t="s">
        <v>4562</v>
      </c>
      <c r="T325" s="2" t="s">
        <v>4946</v>
      </c>
      <c r="U325" s="2" t="s">
        <v>5629</v>
      </c>
      <c r="V325" s="2">
        <v>35.785111</v>
      </c>
      <c r="W325" s="2">
        <v>-78.674517</v>
      </c>
      <c r="X325" s="2">
        <v>39580.0</v>
      </c>
      <c r="Y325" s="2" t="s">
        <v>113</v>
      </c>
      <c r="Z325" s="15">
        <f>IF(ISERROR(vlookup($R325, 'Freshmen Makeup'!$M$2:$X1000, 12, 0)), 0, vlookup($R325, 'Freshmen Makeup'!$M$2:$X1000, 12, 0))</f>
        <v>1</v>
      </c>
      <c r="AA325" s="15">
        <f>IF(ISERROR(vlookup($R325, 'Freshmen_5%'!$M$2:$Y1000, 12, 0)), 0, vlookup($R325, 'Freshmen_5%'!$M$2:$Y1000, 12, 0))</f>
        <v>0</v>
      </c>
      <c r="AB325" s="15">
        <f>IF(ISERROR(vlookup($R325, 'Freshmen_5%'!$M$2:$Y1000, 13, 0)), 0, vlookup($R325, 'Freshmen_5%'!$M$2:$Y1000, 13, 0))</f>
        <v>0</v>
      </c>
      <c r="AC325" s="15">
        <f>IF(ISERROR(vlookup($R325, 'Freshmen_5%'!$M$2:$Z1000, 14, 0)), 0, vlookup($R325, 'Freshmen_5%'!$M$2:$Z1000, 14, 0))</f>
        <v>0</v>
      </c>
    </row>
    <row r="326">
      <c r="A326" s="2">
        <v>324.0</v>
      </c>
      <c r="B326" s="2">
        <v>199209.0</v>
      </c>
      <c r="C326" s="2" t="s">
        <v>5630</v>
      </c>
      <c r="D326" s="2" t="s">
        <v>4911</v>
      </c>
      <c r="E326" s="2">
        <v>378.0</v>
      </c>
      <c r="F326" s="2" t="s">
        <v>5014</v>
      </c>
      <c r="G326" s="2" t="s">
        <v>5014</v>
      </c>
      <c r="H326" s="2" t="s">
        <v>4723</v>
      </c>
      <c r="I326" s="2" t="s">
        <v>4731</v>
      </c>
      <c r="J326" s="2" t="s">
        <v>4766</v>
      </c>
      <c r="K326" s="2">
        <v>2018.0</v>
      </c>
      <c r="L326" s="2" t="s">
        <v>5630</v>
      </c>
      <c r="M326" s="2" t="s">
        <v>4911</v>
      </c>
      <c r="N326" s="2" t="s">
        <v>5015</v>
      </c>
      <c r="O326" s="2" t="s">
        <v>5016</v>
      </c>
      <c r="P326" s="2">
        <v>30750.0</v>
      </c>
      <c r="Q326" s="2">
        <v>0.0</v>
      </c>
      <c r="R326" s="2" t="s">
        <v>5630</v>
      </c>
      <c r="S326" s="2" t="s">
        <v>5631</v>
      </c>
      <c r="T326" s="2" t="s">
        <v>4946</v>
      </c>
      <c r="U326" s="2">
        <v>27804.0</v>
      </c>
      <c r="V326" s="2">
        <v>36.019665</v>
      </c>
      <c r="W326" s="2">
        <v>-77.773982</v>
      </c>
      <c r="X326" s="2">
        <v>40580.0</v>
      </c>
      <c r="Y326" s="2" t="s">
        <v>5632</v>
      </c>
      <c r="Z326" s="15">
        <f>IF(ISERROR(vlookup($R326, 'Freshmen Makeup'!$M$2:$X1000, 12, 0)), 0, vlookup($R326, 'Freshmen Makeup'!$M$2:$X1000, 12, 0))</f>
        <v>0</v>
      </c>
      <c r="AA326" s="15">
        <f>IF(ISERROR(vlookup($R326, 'Freshmen_5%'!$M$2:$Y1000, 12, 0)), 0, vlookup($R326, 'Freshmen_5%'!$M$2:$Y1000, 12, 0))</f>
        <v>0</v>
      </c>
      <c r="AB326" s="15">
        <f>IF(ISERROR(vlookup($R326, 'Freshmen_5%'!$M$2:$Y1000, 13, 0)), 0, vlookup($R326, 'Freshmen_5%'!$M$2:$Y1000, 13, 0))</f>
        <v>0</v>
      </c>
      <c r="AC326" s="15">
        <f>IF(ISERROR(vlookup($R326, 'Freshmen_5%'!$M$2:$Z1000, 14, 0)), 0, vlookup($R326, 'Freshmen_5%'!$M$2:$Z1000, 14, 0))</f>
        <v>0</v>
      </c>
    </row>
    <row r="327">
      <c r="A327" s="2">
        <v>325.0</v>
      </c>
      <c r="B327" s="2">
        <v>199218.0</v>
      </c>
      <c r="C327" s="2" t="s">
        <v>5633</v>
      </c>
      <c r="D327" s="2" t="s">
        <v>4911</v>
      </c>
      <c r="E327" s="2">
        <v>2143.0</v>
      </c>
      <c r="F327" s="2" t="s">
        <v>5014</v>
      </c>
      <c r="G327" s="2" t="s">
        <v>5014</v>
      </c>
      <c r="H327" s="2" t="s">
        <v>4744</v>
      </c>
      <c r="I327" s="2" t="s">
        <v>4735</v>
      </c>
      <c r="J327" s="2" t="s">
        <v>4736</v>
      </c>
      <c r="K327" s="2">
        <v>2018.0</v>
      </c>
      <c r="L327" s="2" t="s">
        <v>5633</v>
      </c>
      <c r="M327" s="2" t="s">
        <v>4911</v>
      </c>
      <c r="N327" s="2" t="s">
        <v>5015</v>
      </c>
      <c r="O327" s="2" t="s">
        <v>5016</v>
      </c>
      <c r="P327" s="2">
        <v>21156.0</v>
      </c>
      <c r="Q327" s="2">
        <v>14065.0</v>
      </c>
      <c r="R327" s="2" t="s">
        <v>5633</v>
      </c>
      <c r="S327" s="2" t="s">
        <v>5634</v>
      </c>
      <c r="T327" s="2" t="s">
        <v>4946</v>
      </c>
      <c r="U327" s="2" t="s">
        <v>5635</v>
      </c>
      <c r="V327" s="2">
        <v>34.225223</v>
      </c>
      <c r="W327" s="2">
        <v>-77.875527</v>
      </c>
      <c r="X327" s="2">
        <v>48900.0</v>
      </c>
      <c r="Y327" s="2" t="s">
        <v>5636</v>
      </c>
      <c r="Z327" s="15">
        <f>IF(ISERROR(vlookup($R327, 'Freshmen Makeup'!$M$2:$X1000, 12, 0)), 0, vlookup($R327, 'Freshmen Makeup'!$M$2:$X1000, 12, 0))</f>
        <v>0</v>
      </c>
      <c r="AA327" s="15">
        <f>IF(ISERROR(vlookup($R327, 'Freshmen_5%'!$M$2:$Y1000, 12, 0)), 0, vlookup($R327, 'Freshmen_5%'!$M$2:$Y1000, 12, 0))</f>
        <v>0</v>
      </c>
      <c r="AB327" s="15">
        <f>IF(ISERROR(vlookup($R327, 'Freshmen_5%'!$M$2:$Y1000, 13, 0)), 0, vlookup($R327, 'Freshmen_5%'!$M$2:$Y1000, 13, 0))</f>
        <v>0</v>
      </c>
      <c r="AC327" s="15">
        <f>IF(ISERROR(vlookup($R327, 'Freshmen_5%'!$M$2:$Z1000, 14, 0)), 0, vlookup($R327, 'Freshmen_5%'!$M$2:$Z1000, 14, 0))</f>
        <v>0</v>
      </c>
    </row>
    <row r="328">
      <c r="A328" s="2">
        <v>326.0</v>
      </c>
      <c r="B328" s="2">
        <v>199281.0</v>
      </c>
      <c r="C328" s="2" t="s">
        <v>5637</v>
      </c>
      <c r="D328" s="2" t="s">
        <v>4911</v>
      </c>
      <c r="E328" s="2">
        <v>1212.0</v>
      </c>
      <c r="F328" s="2" t="s">
        <v>5014</v>
      </c>
      <c r="G328" s="2" t="s">
        <v>5014</v>
      </c>
      <c r="H328" s="2" t="s">
        <v>4750</v>
      </c>
      <c r="I328" s="2" t="s">
        <v>4731</v>
      </c>
      <c r="J328" s="2" t="s">
        <v>4772</v>
      </c>
      <c r="K328" s="2">
        <v>2018.0</v>
      </c>
      <c r="L328" s="2" t="s">
        <v>5637</v>
      </c>
      <c r="M328" s="2" t="s">
        <v>4911</v>
      </c>
      <c r="N328" s="2" t="s">
        <v>5015</v>
      </c>
      <c r="O328" s="2" t="s">
        <v>5016</v>
      </c>
      <c r="P328" s="2">
        <v>7418.0</v>
      </c>
      <c r="Q328" s="2">
        <v>4000.0</v>
      </c>
      <c r="R328" s="2" t="s">
        <v>5637</v>
      </c>
      <c r="S328" s="2" t="s">
        <v>5638</v>
      </c>
      <c r="T328" s="2" t="s">
        <v>4946</v>
      </c>
      <c r="U328" s="2" t="s">
        <v>5639</v>
      </c>
      <c r="V328" s="2">
        <v>34.688313</v>
      </c>
      <c r="W328" s="2">
        <v>-79.200347</v>
      </c>
      <c r="X328" s="2">
        <v>31300.0</v>
      </c>
      <c r="Y328" s="2" t="s">
        <v>5640</v>
      </c>
      <c r="Z328" s="15">
        <f>IF(ISERROR(vlookup($R328, 'Freshmen Makeup'!$M$2:$X1000, 12, 0)), 0, vlookup($R328, 'Freshmen Makeup'!$M$2:$X1000, 12, 0))</f>
        <v>0</v>
      </c>
      <c r="AA328" s="15">
        <f>IF(ISERROR(vlookup($R328, 'Freshmen_5%'!$M$2:$Y1000, 12, 0)), 0, vlookup($R328, 'Freshmen_5%'!$M$2:$Y1000, 12, 0))</f>
        <v>0</v>
      </c>
      <c r="AB328" s="15">
        <f>IF(ISERROR(vlookup($R328, 'Freshmen_5%'!$M$2:$Y1000, 13, 0)), 0, vlookup($R328, 'Freshmen_5%'!$M$2:$Y1000, 13, 0))</f>
        <v>0</v>
      </c>
      <c r="AC328" s="15">
        <f>IF(ISERROR(vlookup($R328, 'Freshmen_5%'!$M$2:$Z1000, 14, 0)), 0, vlookup($R328, 'Freshmen_5%'!$M$2:$Z1000, 14, 0))</f>
        <v>0</v>
      </c>
    </row>
    <row r="329">
      <c r="A329" s="2">
        <v>327.0</v>
      </c>
      <c r="B329" s="2">
        <v>199412.0</v>
      </c>
      <c r="C329" s="2" t="s">
        <v>5641</v>
      </c>
      <c r="D329" s="2" t="s">
        <v>4911</v>
      </c>
      <c r="E329" s="2">
        <v>368.0</v>
      </c>
      <c r="F329" s="2" t="s">
        <v>5014</v>
      </c>
      <c r="G329" s="2" t="s">
        <v>5014</v>
      </c>
      <c r="H329" s="2" t="s">
        <v>4723</v>
      </c>
      <c r="I329" s="2" t="s">
        <v>4741</v>
      </c>
      <c r="J329" s="2" t="s">
        <v>4725</v>
      </c>
      <c r="K329" s="2">
        <v>2018.0</v>
      </c>
      <c r="L329" s="2" t="s">
        <v>5641</v>
      </c>
      <c r="M329" s="2" t="s">
        <v>4911</v>
      </c>
      <c r="N329" s="2" t="s">
        <v>5015</v>
      </c>
      <c r="O329" s="2" t="s">
        <v>5016</v>
      </c>
      <c r="P329" s="2">
        <v>34684.0</v>
      </c>
      <c r="Q329" s="2">
        <v>0.0</v>
      </c>
      <c r="R329" s="2" t="s">
        <v>5641</v>
      </c>
      <c r="S329" s="2" t="s">
        <v>4546</v>
      </c>
      <c r="T329" s="2" t="s">
        <v>4946</v>
      </c>
      <c r="U329" s="2" t="s">
        <v>5642</v>
      </c>
      <c r="V329" s="2">
        <v>35.189051</v>
      </c>
      <c r="W329" s="2">
        <v>-80.833509</v>
      </c>
      <c r="X329" s="2">
        <v>16740.0</v>
      </c>
      <c r="Y329" s="2" t="s">
        <v>112</v>
      </c>
      <c r="Z329" s="15">
        <f>IF(ISERROR(vlookup($R329, 'Freshmen Makeup'!$M$2:$X1000, 12, 0)), 0, vlookup($R329, 'Freshmen Makeup'!$M$2:$X1000, 12, 0))</f>
        <v>0</v>
      </c>
      <c r="AA329" s="15">
        <f>IF(ISERROR(vlookup($R329, 'Freshmen_5%'!$M$2:$Y1000, 12, 0)), 0, vlookup($R329, 'Freshmen_5%'!$M$2:$Y1000, 12, 0))</f>
        <v>0</v>
      </c>
      <c r="AB329" s="15">
        <f>IF(ISERROR(vlookup($R329, 'Freshmen_5%'!$M$2:$Y1000, 13, 0)), 0, vlookup($R329, 'Freshmen_5%'!$M$2:$Y1000, 13, 0))</f>
        <v>0</v>
      </c>
      <c r="AC329" s="15">
        <f>IF(ISERROR(vlookup($R329, 'Freshmen_5%'!$M$2:$Z1000, 14, 0)), 0, vlookup($R329, 'Freshmen_5%'!$M$2:$Z1000, 14, 0))</f>
        <v>0</v>
      </c>
    </row>
    <row r="330">
      <c r="A330" s="2">
        <v>328.0</v>
      </c>
      <c r="B330" s="2">
        <v>199643.0</v>
      </c>
      <c r="C330" s="2" t="s">
        <v>4945</v>
      </c>
      <c r="D330" s="2" t="s">
        <v>4911</v>
      </c>
      <c r="E330" s="2">
        <v>390.0</v>
      </c>
      <c r="F330" s="2" t="s">
        <v>5140</v>
      </c>
      <c r="G330" s="2" t="s">
        <v>5014</v>
      </c>
      <c r="H330" s="2" t="s">
        <v>4723</v>
      </c>
      <c r="I330" s="2" t="s">
        <v>4745</v>
      </c>
      <c r="J330" s="2" t="s">
        <v>4725</v>
      </c>
      <c r="K330" s="2">
        <v>2018.0</v>
      </c>
      <c r="L330" s="2" t="s">
        <v>4945</v>
      </c>
      <c r="M330" s="2" t="s">
        <v>4911</v>
      </c>
      <c r="N330" s="2" t="s">
        <v>5015</v>
      </c>
      <c r="O330" s="2" t="s">
        <v>5016</v>
      </c>
      <c r="P330" s="2">
        <v>16480.0</v>
      </c>
      <c r="Q330" s="2">
        <v>0.0</v>
      </c>
      <c r="R330" s="2" t="s">
        <v>4945</v>
      </c>
      <c r="S330" s="2" t="s">
        <v>4562</v>
      </c>
      <c r="T330" s="2" t="s">
        <v>4946</v>
      </c>
      <c r="U330" s="2">
        <v>27601.0</v>
      </c>
      <c r="V330" s="2">
        <v>35.771181</v>
      </c>
      <c r="W330" s="2">
        <v>-78.637693</v>
      </c>
      <c r="X330" s="2">
        <v>39580.0</v>
      </c>
      <c r="Y330" s="2" t="s">
        <v>113</v>
      </c>
      <c r="Z330" s="15">
        <f>IF(ISERROR(vlookup($R330, 'Freshmen Makeup'!$M$2:$X1000, 12, 0)), 0, vlookup($R330, 'Freshmen Makeup'!$M$2:$X1000, 12, 0))</f>
        <v>1</v>
      </c>
      <c r="AA330" s="15">
        <f>IF(ISERROR(vlookup($R330, 'Freshmen_5%'!$M$2:$Y1000, 12, 0)), 0, vlookup($R330, 'Freshmen_5%'!$M$2:$Y1000, 12, 0))</f>
        <v>0</v>
      </c>
      <c r="AB330" s="15">
        <f>IF(ISERROR(vlookup($R330, 'Freshmen_5%'!$M$2:$Y1000, 13, 0)), 0, vlookup($R330, 'Freshmen_5%'!$M$2:$Y1000, 13, 0))</f>
        <v>0</v>
      </c>
      <c r="AC330" s="15">
        <f>IF(ISERROR(vlookup($R330, 'Freshmen_5%'!$M$2:$Z1000, 14, 0)), 0, vlookup($R330, 'Freshmen_5%'!$M$2:$Z1000, 14, 0))</f>
        <v>0</v>
      </c>
    </row>
    <row r="331">
      <c r="A331" s="2">
        <v>329.0</v>
      </c>
      <c r="B331" s="2">
        <v>199759.0</v>
      </c>
      <c r="C331" s="2" t="s">
        <v>5643</v>
      </c>
      <c r="D331" s="2" t="s">
        <v>4911</v>
      </c>
      <c r="E331" s="2">
        <v>94.0</v>
      </c>
      <c r="F331" s="2" t="s">
        <v>5014</v>
      </c>
      <c r="G331" s="2" t="s">
        <v>5014</v>
      </c>
      <c r="H331" s="2" t="s">
        <v>4723</v>
      </c>
      <c r="I331" s="2" t="s">
        <v>4765</v>
      </c>
      <c r="J331" s="2" t="s">
        <v>4766</v>
      </c>
      <c r="K331" s="2">
        <v>2018.0</v>
      </c>
      <c r="L331" s="2" t="s">
        <v>5643</v>
      </c>
      <c r="M331" s="2" t="s">
        <v>4911</v>
      </c>
      <c r="N331" s="2" t="s">
        <v>5015</v>
      </c>
      <c r="O331" s="2" t="s">
        <v>5016</v>
      </c>
      <c r="P331" s="2">
        <v>9394.0</v>
      </c>
      <c r="Q331" s="2">
        <v>0.0</v>
      </c>
      <c r="R331" s="2" t="s">
        <v>5643</v>
      </c>
      <c r="S331" s="2" t="s">
        <v>5644</v>
      </c>
      <c r="T331" s="2" t="s">
        <v>4946</v>
      </c>
      <c r="U331" s="2" t="s">
        <v>5645</v>
      </c>
      <c r="V331" s="2">
        <v>35.981858</v>
      </c>
      <c r="W331" s="2">
        <v>-78.513755</v>
      </c>
      <c r="X331" s="2">
        <v>39580.0</v>
      </c>
      <c r="Y331" s="2" t="s">
        <v>113</v>
      </c>
      <c r="Z331" s="15">
        <f>IF(ISERROR(vlookup($R331, 'Freshmen Makeup'!$M$2:$X1000, 12, 0)), 0, vlookup($R331, 'Freshmen Makeup'!$M$2:$X1000, 12, 0))</f>
        <v>0</v>
      </c>
      <c r="AA331" s="15">
        <f>IF(ISERROR(vlookup($R331, 'Freshmen_5%'!$M$2:$Y1000, 12, 0)), 0, vlookup($R331, 'Freshmen_5%'!$M$2:$Y1000, 12, 0))</f>
        <v>0</v>
      </c>
      <c r="AB331" s="15">
        <f>IF(ISERROR(vlookup($R331, 'Freshmen_5%'!$M$2:$Y1000, 13, 0)), 0, vlookup($R331, 'Freshmen_5%'!$M$2:$Y1000, 13, 0))</f>
        <v>0</v>
      </c>
      <c r="AC331" s="15">
        <f>IF(ISERROR(vlookup($R331, 'Freshmen_5%'!$M$2:$Z1000, 14, 0)), 0, vlookup($R331, 'Freshmen_5%'!$M$2:$Z1000, 14, 0))</f>
        <v>0</v>
      </c>
    </row>
    <row r="332">
      <c r="A332" s="2">
        <v>330.0</v>
      </c>
      <c r="B332" s="2">
        <v>199847.0</v>
      </c>
      <c r="C332" s="2" t="s">
        <v>5646</v>
      </c>
      <c r="D332" s="2" t="s">
        <v>4911</v>
      </c>
      <c r="E332" s="2">
        <v>1420.0</v>
      </c>
      <c r="F332" s="2" t="s">
        <v>5014</v>
      </c>
      <c r="G332" s="2" t="s">
        <v>5014</v>
      </c>
      <c r="H332" s="2" t="s">
        <v>4750</v>
      </c>
      <c r="I332" s="2" t="s">
        <v>4745</v>
      </c>
      <c r="J332" s="2" t="s">
        <v>4751</v>
      </c>
      <c r="K332" s="2">
        <v>2018.0</v>
      </c>
      <c r="L332" s="2" t="s">
        <v>5646</v>
      </c>
      <c r="M332" s="2" t="s">
        <v>4911</v>
      </c>
      <c r="N332" s="2" t="s">
        <v>5015</v>
      </c>
      <c r="O332" s="2" t="s">
        <v>5016</v>
      </c>
      <c r="P332" s="2">
        <v>53322.0</v>
      </c>
      <c r="Q332" s="2">
        <v>0.0</v>
      </c>
      <c r="R332" s="2" t="s">
        <v>5646</v>
      </c>
      <c r="S332" s="2" t="s">
        <v>5647</v>
      </c>
      <c r="T332" s="2" t="s">
        <v>4946</v>
      </c>
      <c r="U332" s="2">
        <v>27106.0</v>
      </c>
      <c r="V332" s="2">
        <v>36.133609</v>
      </c>
      <c r="W332" s="2">
        <v>-80.277446</v>
      </c>
      <c r="X332" s="2">
        <v>49180.0</v>
      </c>
      <c r="Y332" s="2" t="s">
        <v>5648</v>
      </c>
      <c r="Z332" s="15">
        <f>IF(ISERROR(vlookup($R332, 'Freshmen Makeup'!$M$2:$X1000, 12, 0)), 0, vlookup($R332, 'Freshmen Makeup'!$M$2:$X1000, 12, 0))</f>
        <v>0</v>
      </c>
      <c r="AA332" s="15">
        <f>IF(ISERROR(vlookup($R332, 'Freshmen_5%'!$M$2:$Y1000, 12, 0)), 0, vlookup($R332, 'Freshmen_5%'!$M$2:$Y1000, 12, 0))</f>
        <v>0</v>
      </c>
      <c r="AB332" s="15">
        <f>IF(ISERROR(vlookup($R332, 'Freshmen_5%'!$M$2:$Y1000, 13, 0)), 0, vlookup($R332, 'Freshmen_5%'!$M$2:$Y1000, 13, 0))</f>
        <v>0</v>
      </c>
      <c r="AC332" s="15">
        <f>IF(ISERROR(vlookup($R332, 'Freshmen_5%'!$M$2:$Z1000, 14, 0)), 0, vlookup($R332, 'Freshmen_5%'!$M$2:$Z1000, 14, 0))</f>
        <v>0</v>
      </c>
    </row>
    <row r="333">
      <c r="A333" s="2">
        <v>331.0</v>
      </c>
      <c r="B333" s="2">
        <v>199962.0</v>
      </c>
      <c r="C333" s="2" t="s">
        <v>5649</v>
      </c>
      <c r="D333" s="2" t="s">
        <v>4911</v>
      </c>
      <c r="E333" s="2">
        <v>933.0</v>
      </c>
      <c r="F333" s="2" t="s">
        <v>5014</v>
      </c>
      <c r="G333" s="2" t="s">
        <v>5014</v>
      </c>
      <c r="H333" s="2" t="s">
        <v>4723</v>
      </c>
      <c r="I333" s="2" t="s">
        <v>4789</v>
      </c>
      <c r="J333" s="2" t="s">
        <v>4751</v>
      </c>
      <c r="K333" s="2">
        <v>2018.0</v>
      </c>
      <c r="L333" s="2" t="s">
        <v>5649</v>
      </c>
      <c r="M333" s="2" t="s">
        <v>4911</v>
      </c>
      <c r="N333" s="2" t="s">
        <v>5015</v>
      </c>
      <c r="O333" s="2" t="s">
        <v>5016</v>
      </c>
      <c r="P333" s="2">
        <v>33166.0</v>
      </c>
      <c r="Q333" s="2">
        <v>0.0</v>
      </c>
      <c r="R333" s="2" t="s">
        <v>5649</v>
      </c>
      <c r="S333" s="2" t="s">
        <v>5650</v>
      </c>
      <c r="T333" s="2" t="s">
        <v>4946</v>
      </c>
      <c r="U333" s="2" t="s">
        <v>5651</v>
      </c>
      <c r="V333" s="2">
        <v>34.986064</v>
      </c>
      <c r="W333" s="2">
        <v>-80.44305</v>
      </c>
      <c r="X333" s="2">
        <v>16740.0</v>
      </c>
      <c r="Y333" s="2" t="s">
        <v>112</v>
      </c>
      <c r="Z333" s="15">
        <f>IF(ISERROR(vlookup($R333, 'Freshmen Makeup'!$M$2:$X1000, 12, 0)), 0, vlookup($R333, 'Freshmen Makeup'!$M$2:$X1000, 12, 0))</f>
        <v>0</v>
      </c>
      <c r="AA333" s="15">
        <f>IF(ISERROR(vlookup($R333, 'Freshmen_5%'!$M$2:$Y1000, 12, 0)), 0, vlookup($R333, 'Freshmen_5%'!$M$2:$Y1000, 12, 0))</f>
        <v>0</v>
      </c>
      <c r="AB333" s="15">
        <f>IF(ISERROR(vlookup($R333, 'Freshmen_5%'!$M$2:$Y1000, 13, 0)), 0, vlookup($R333, 'Freshmen_5%'!$M$2:$Y1000, 13, 0))</f>
        <v>0</v>
      </c>
      <c r="AC333" s="15">
        <f>IF(ISERROR(vlookup($R333, 'Freshmen_5%'!$M$2:$Z1000, 14, 0)), 0, vlookup($R333, 'Freshmen_5%'!$M$2:$Z1000, 14, 0))</f>
        <v>0</v>
      </c>
    </row>
    <row r="334">
      <c r="A334" s="2">
        <v>332.0</v>
      </c>
      <c r="B334" s="2">
        <v>199999.0</v>
      </c>
      <c r="C334" s="2" t="s">
        <v>5652</v>
      </c>
      <c r="D334" s="2" t="s">
        <v>4911</v>
      </c>
      <c r="E334" s="2">
        <v>934.0</v>
      </c>
      <c r="F334" s="2" t="s">
        <v>5140</v>
      </c>
      <c r="G334" s="2" t="s">
        <v>5014</v>
      </c>
      <c r="H334" s="2" t="s">
        <v>4750</v>
      </c>
      <c r="I334" s="2" t="s">
        <v>4731</v>
      </c>
      <c r="J334" s="2" t="s">
        <v>4751</v>
      </c>
      <c r="K334" s="2">
        <v>2018.0</v>
      </c>
      <c r="L334" s="2" t="s">
        <v>5652</v>
      </c>
      <c r="M334" s="2" t="s">
        <v>4911</v>
      </c>
      <c r="N334" s="2" t="s">
        <v>5015</v>
      </c>
      <c r="O334" s="2" t="s">
        <v>5016</v>
      </c>
      <c r="P334" s="2">
        <v>16151.0</v>
      </c>
      <c r="Q334" s="2">
        <v>10247.0</v>
      </c>
      <c r="R334" s="2" t="s">
        <v>5652</v>
      </c>
      <c r="S334" s="2" t="s">
        <v>5647</v>
      </c>
      <c r="T334" s="2" t="s">
        <v>4946</v>
      </c>
      <c r="U334" s="2" t="s">
        <v>5653</v>
      </c>
      <c r="V334" s="2">
        <v>36.089554</v>
      </c>
      <c r="W334" s="2">
        <v>-80.225033</v>
      </c>
      <c r="X334" s="2">
        <v>49180.0</v>
      </c>
      <c r="Y334" s="2" t="s">
        <v>5648</v>
      </c>
      <c r="Z334" s="15">
        <f>IF(ISERROR(vlookup($R334, 'Freshmen Makeup'!$M$2:$X1000, 12, 0)), 0, vlookup($R334, 'Freshmen Makeup'!$M$2:$X1000, 12, 0))</f>
        <v>0</v>
      </c>
      <c r="AA334" s="15">
        <f>IF(ISERROR(vlookup($R334, 'Freshmen_5%'!$M$2:$Y1000, 12, 0)), 0, vlookup($R334, 'Freshmen_5%'!$M$2:$Y1000, 12, 0))</f>
        <v>0</v>
      </c>
      <c r="AB334" s="15">
        <f>IF(ISERROR(vlookup($R334, 'Freshmen_5%'!$M$2:$Y1000, 13, 0)), 0, vlookup($R334, 'Freshmen_5%'!$M$2:$Y1000, 13, 0))</f>
        <v>0</v>
      </c>
      <c r="AC334" s="15">
        <f>IF(ISERROR(vlookup($R334, 'Freshmen_5%'!$M$2:$Z1000, 14, 0)), 0, vlookup($R334, 'Freshmen_5%'!$M$2:$Z1000, 14, 0))</f>
        <v>0</v>
      </c>
    </row>
    <row r="335">
      <c r="A335" s="2">
        <v>333.0</v>
      </c>
      <c r="B335" s="2">
        <v>200004.0</v>
      </c>
      <c r="C335" s="2" t="s">
        <v>5654</v>
      </c>
      <c r="D335" s="2" t="s">
        <v>4911</v>
      </c>
      <c r="E335" s="2">
        <v>2189.0</v>
      </c>
      <c r="F335" s="2" t="s">
        <v>5014</v>
      </c>
      <c r="G335" s="2" t="s">
        <v>5014</v>
      </c>
      <c r="H335" s="2" t="s">
        <v>4744</v>
      </c>
      <c r="I335" s="2" t="s">
        <v>4741</v>
      </c>
      <c r="J335" s="2" t="s">
        <v>4772</v>
      </c>
      <c r="K335" s="2">
        <v>2018.0</v>
      </c>
      <c r="L335" s="2" t="s">
        <v>5654</v>
      </c>
      <c r="M335" s="2" t="s">
        <v>4911</v>
      </c>
      <c r="N335" s="2" t="s">
        <v>5015</v>
      </c>
      <c r="O335" s="2" t="s">
        <v>5016</v>
      </c>
      <c r="P335" s="2">
        <v>7926.0</v>
      </c>
      <c r="Q335" s="2">
        <v>4000.0</v>
      </c>
      <c r="R335" s="2" t="s">
        <v>5654</v>
      </c>
      <c r="S335" s="2" t="s">
        <v>5655</v>
      </c>
      <c r="T335" s="2" t="s">
        <v>4946</v>
      </c>
      <c r="U335" s="2" t="s">
        <v>5656</v>
      </c>
      <c r="V335" s="2">
        <v>35.308979</v>
      </c>
      <c r="W335" s="2">
        <v>-83.186258</v>
      </c>
      <c r="X335" s="2">
        <v>19000.0</v>
      </c>
      <c r="Y335" s="2" t="s">
        <v>5657</v>
      </c>
      <c r="Z335" s="15">
        <f>IF(ISERROR(vlookup($R335, 'Freshmen Makeup'!$M$2:$X1000, 12, 0)), 0, vlookup($R335, 'Freshmen Makeup'!$M$2:$X1000, 12, 0))</f>
        <v>0</v>
      </c>
      <c r="AA335" s="15">
        <f>IF(ISERROR(vlookup($R335, 'Freshmen_5%'!$M$2:$Y1000, 12, 0)), 0, vlookup($R335, 'Freshmen_5%'!$M$2:$Y1000, 12, 0))</f>
        <v>0</v>
      </c>
      <c r="AB335" s="15">
        <f>IF(ISERROR(vlookup($R335, 'Freshmen_5%'!$M$2:$Y1000, 13, 0)), 0, vlookup($R335, 'Freshmen_5%'!$M$2:$Y1000, 13, 0))</f>
        <v>0</v>
      </c>
      <c r="AC335" s="15">
        <f>IF(ISERROR(vlookup($R335, 'Freshmen_5%'!$M$2:$Z1000, 14, 0)), 0, vlookup($R335, 'Freshmen_5%'!$M$2:$Z1000, 14, 0))</f>
        <v>0</v>
      </c>
    </row>
    <row r="336">
      <c r="A336" s="2">
        <v>334.0</v>
      </c>
      <c r="B336" s="2">
        <v>208488.0</v>
      </c>
      <c r="C336" s="2" t="s">
        <v>4960</v>
      </c>
      <c r="D336" s="2" t="s">
        <v>4728</v>
      </c>
      <c r="E336" s="2">
        <v>244.0</v>
      </c>
      <c r="F336" s="2" t="s">
        <v>5014</v>
      </c>
      <c r="G336" s="2" t="s">
        <v>5014</v>
      </c>
      <c r="H336" s="2" t="s">
        <v>4750</v>
      </c>
      <c r="I336" s="2" t="s">
        <v>4741</v>
      </c>
      <c r="J336" s="2" t="s">
        <v>4772</v>
      </c>
      <c r="K336" s="2">
        <v>2018.0</v>
      </c>
      <c r="L336" s="2" t="s">
        <v>4960</v>
      </c>
      <c r="M336" s="2" t="s">
        <v>4728</v>
      </c>
      <c r="N336" s="2" t="s">
        <v>5015</v>
      </c>
      <c r="O336" s="2" t="s">
        <v>5016</v>
      </c>
      <c r="P336" s="2">
        <v>31158.0</v>
      </c>
      <c r="Q336" s="2">
        <v>0.0</v>
      </c>
      <c r="R336" s="2" t="s">
        <v>4960</v>
      </c>
      <c r="S336" s="2" t="s">
        <v>4524</v>
      </c>
      <c r="T336" s="2" t="s">
        <v>4950</v>
      </c>
      <c r="U336" s="2" t="s">
        <v>5658</v>
      </c>
      <c r="V336" s="2">
        <v>45.570197</v>
      </c>
      <c r="W336" s="2">
        <v>-122.636941</v>
      </c>
      <c r="X336" s="2">
        <v>38900.0</v>
      </c>
      <c r="Y336" s="2" t="s">
        <v>119</v>
      </c>
      <c r="Z336" s="15">
        <f>IF(ISERROR(vlookup($R336, 'Freshmen Makeup'!$M$2:$X1000, 12, 0)), 0, vlookup($R336, 'Freshmen Makeup'!$M$2:$X1000, 12, 0))</f>
        <v>1</v>
      </c>
      <c r="AA336" s="15">
        <f>IF(ISERROR(vlookup($R336, 'Freshmen_5%'!$M$2:$Y1000, 12, 0)), 0, vlookup($R336, 'Freshmen_5%'!$M$2:$Y1000, 12, 0))</f>
        <v>1</v>
      </c>
      <c r="AB336" s="15">
        <f>IF(ISERROR(vlookup($R336, 'Freshmen_5%'!$M$2:$Y1000, 13, 0)), 0, vlookup($R336, 'Freshmen_5%'!$M$2:$Y1000, 13, 0))</f>
        <v>1</v>
      </c>
      <c r="AC336" s="15">
        <f>IF(ISERROR(vlookup($R336, 'Freshmen_5%'!$M$2:$Z1000, 14, 0)), 0, vlookup($R336, 'Freshmen_5%'!$M$2:$Z1000, 14, 0))</f>
        <v>1</v>
      </c>
    </row>
    <row r="337">
      <c r="A337" s="2">
        <v>335.0</v>
      </c>
      <c r="B337" s="2">
        <v>208822.0</v>
      </c>
      <c r="C337" s="2" t="s">
        <v>4958</v>
      </c>
      <c r="D337" s="2" t="s">
        <v>4728</v>
      </c>
      <c r="E337" s="2">
        <v>593.0</v>
      </c>
      <c r="F337" s="2" t="s">
        <v>5014</v>
      </c>
      <c r="G337" s="2" t="s">
        <v>5014</v>
      </c>
      <c r="H337" s="2" t="s">
        <v>4723</v>
      </c>
      <c r="I337" s="2" t="s">
        <v>4741</v>
      </c>
      <c r="J337" s="2" t="s">
        <v>4772</v>
      </c>
      <c r="K337" s="2">
        <v>2018.0</v>
      </c>
      <c r="L337" s="2" t="s">
        <v>4958</v>
      </c>
      <c r="M337" s="2" t="s">
        <v>4728</v>
      </c>
      <c r="N337" s="2" t="s">
        <v>5015</v>
      </c>
      <c r="O337" s="2" t="s">
        <v>5016</v>
      </c>
      <c r="P337" s="2">
        <v>36020.0</v>
      </c>
      <c r="Q337" s="2">
        <v>0.0</v>
      </c>
      <c r="R337" s="2" t="s">
        <v>4958</v>
      </c>
      <c r="S337" s="2" t="s">
        <v>4959</v>
      </c>
      <c r="T337" s="2" t="s">
        <v>4950</v>
      </c>
      <c r="U337" s="2">
        <v>97132.0</v>
      </c>
      <c r="V337" s="2">
        <v>45.303629</v>
      </c>
      <c r="W337" s="2">
        <v>-122.967494</v>
      </c>
      <c r="X337" s="2">
        <v>38900.0</v>
      </c>
      <c r="Y337" s="2" t="s">
        <v>119</v>
      </c>
      <c r="Z337" s="15">
        <f>IF(ISERROR(vlookup($R337, 'Freshmen Makeup'!$M$2:$X1000, 12, 0)), 0, vlookup($R337, 'Freshmen Makeup'!$M$2:$X1000, 12, 0))</f>
        <v>1</v>
      </c>
      <c r="AA337" s="15">
        <f>IF(ISERROR(vlookup($R337, 'Freshmen_5%'!$M$2:$Y1000, 12, 0)), 0, vlookup($R337, 'Freshmen_5%'!$M$2:$Y1000, 12, 0))</f>
        <v>1</v>
      </c>
      <c r="AB337" s="15">
        <f>IF(ISERROR(vlookup($R337, 'Freshmen_5%'!$M$2:$Y1000, 13, 0)), 0, vlookup($R337, 'Freshmen_5%'!$M$2:$Y1000, 13, 0))</f>
        <v>1</v>
      </c>
      <c r="AC337" s="15">
        <f>IF(ISERROR(vlookup($R337, 'Freshmen_5%'!$M$2:$Z1000, 14, 0)), 0, vlookup($R337, 'Freshmen_5%'!$M$2:$Z1000, 14, 0))</f>
        <v>0</v>
      </c>
    </row>
    <row r="338">
      <c r="A338" s="2">
        <v>336.0</v>
      </c>
      <c r="B338" s="2">
        <v>209056.0</v>
      </c>
      <c r="C338" s="2" t="s">
        <v>4957</v>
      </c>
      <c r="D338" s="2" t="s">
        <v>4728</v>
      </c>
      <c r="E338" s="2">
        <v>562.0</v>
      </c>
      <c r="F338" s="2" t="s">
        <v>5014</v>
      </c>
      <c r="G338" s="2" t="s">
        <v>5014</v>
      </c>
      <c r="H338" s="2" t="s">
        <v>4723</v>
      </c>
      <c r="I338" s="2" t="s">
        <v>4745</v>
      </c>
      <c r="J338" s="2" t="s">
        <v>4751</v>
      </c>
      <c r="K338" s="2">
        <v>2018.0</v>
      </c>
      <c r="L338" s="2" t="s">
        <v>4957</v>
      </c>
      <c r="M338" s="2" t="s">
        <v>4728</v>
      </c>
      <c r="N338" s="2" t="s">
        <v>5015</v>
      </c>
      <c r="O338" s="2" t="s">
        <v>5016</v>
      </c>
      <c r="P338" s="2">
        <v>50934.0</v>
      </c>
      <c r="Q338" s="2">
        <v>0.0</v>
      </c>
      <c r="R338" s="2" t="s">
        <v>4957</v>
      </c>
      <c r="S338" s="2" t="s">
        <v>4524</v>
      </c>
      <c r="T338" s="2" t="s">
        <v>4950</v>
      </c>
      <c r="U338" s="2" t="s">
        <v>5659</v>
      </c>
      <c r="V338" s="2">
        <v>45.450882</v>
      </c>
      <c r="W338" s="2">
        <v>-122.669137</v>
      </c>
      <c r="X338" s="2">
        <v>38900.0</v>
      </c>
      <c r="Y338" s="2" t="s">
        <v>119</v>
      </c>
      <c r="Z338" s="15">
        <f>IF(ISERROR(vlookup($R338, 'Freshmen Makeup'!$M$2:$X1000, 12, 0)), 0, vlookup($R338, 'Freshmen Makeup'!$M$2:$X1000, 12, 0))</f>
        <v>1</v>
      </c>
      <c r="AA338" s="15">
        <f>IF(ISERROR(vlookup($R338, 'Freshmen_5%'!$M$2:$Y1000, 12, 0)), 0, vlookup($R338, 'Freshmen_5%'!$M$2:$Y1000, 12, 0))</f>
        <v>1</v>
      </c>
      <c r="AB338" s="15">
        <f>IF(ISERROR(vlookup($R338, 'Freshmen_5%'!$M$2:$Y1000, 13, 0)), 0, vlookup($R338, 'Freshmen_5%'!$M$2:$Y1000, 13, 0))</f>
        <v>1</v>
      </c>
      <c r="AC338" s="15">
        <f>IF(ISERROR(vlookup($R338, 'Freshmen_5%'!$M$2:$Z1000, 14, 0)), 0, vlookup($R338, 'Freshmen_5%'!$M$2:$Z1000, 14, 0))</f>
        <v>0</v>
      </c>
    </row>
    <row r="339">
      <c r="A339" s="2">
        <v>337.0</v>
      </c>
      <c r="B339" s="2">
        <v>209065.0</v>
      </c>
      <c r="C339" s="2" t="s">
        <v>4954</v>
      </c>
      <c r="D339" s="2" t="s">
        <v>4728</v>
      </c>
      <c r="E339" s="2">
        <v>325.0</v>
      </c>
      <c r="F339" s="2" t="s">
        <v>5014</v>
      </c>
      <c r="G339" s="2" t="s">
        <v>5014</v>
      </c>
      <c r="H339" s="2" t="s">
        <v>4723</v>
      </c>
      <c r="I339" s="2" t="s">
        <v>4724</v>
      </c>
      <c r="J339" s="2" t="s">
        <v>4725</v>
      </c>
      <c r="K339" s="2">
        <v>2018.0</v>
      </c>
      <c r="L339" s="2" t="s">
        <v>4954</v>
      </c>
      <c r="M339" s="2" t="s">
        <v>4728</v>
      </c>
      <c r="N339" s="2" t="s">
        <v>5015</v>
      </c>
      <c r="O339" s="2" t="s">
        <v>5016</v>
      </c>
      <c r="P339" s="2">
        <v>43264.0</v>
      </c>
      <c r="Q339" s="2">
        <v>0.0</v>
      </c>
      <c r="R339" s="2" t="s">
        <v>4955</v>
      </c>
      <c r="S339" s="2" t="s">
        <v>4956</v>
      </c>
      <c r="T339" s="2" t="s">
        <v>4950</v>
      </c>
      <c r="U339" s="2" t="s">
        <v>5660</v>
      </c>
      <c r="V339" s="2">
        <v>45.201173</v>
      </c>
      <c r="W339" s="2">
        <v>-123.199642</v>
      </c>
      <c r="X339" s="2">
        <v>38900.0</v>
      </c>
      <c r="Y339" s="2" t="s">
        <v>119</v>
      </c>
      <c r="Z339" s="15">
        <f>IF(ISERROR(vlookup($R339, 'Freshmen Makeup'!$M$2:$X1000, 12, 0)), 0, vlookup($R339, 'Freshmen Makeup'!$M$2:$X1000, 12, 0))</f>
        <v>1</v>
      </c>
      <c r="AA339" s="15">
        <f>IF(ISERROR(vlookup($R339, 'Freshmen_5%'!$M$2:$Y1000, 12, 0)), 0, vlookup($R339, 'Freshmen_5%'!$M$2:$Y1000, 12, 0))</f>
        <v>1</v>
      </c>
      <c r="AB339" s="15">
        <f>IF(ISERROR(vlookup($R339, 'Freshmen_5%'!$M$2:$Y1000, 13, 0)), 0, vlookup($R339, 'Freshmen_5%'!$M$2:$Y1000, 13, 0))</f>
        <v>1</v>
      </c>
      <c r="AC339" s="15">
        <f>IF(ISERROR(vlookup($R339, 'Freshmen_5%'!$M$2:$Z1000, 14, 0)), 0, vlookup($R339, 'Freshmen_5%'!$M$2:$Z1000, 14, 0))</f>
        <v>0</v>
      </c>
    </row>
    <row r="340">
      <c r="A340" s="2">
        <v>338.0</v>
      </c>
      <c r="B340" s="2">
        <v>209551.0</v>
      </c>
      <c r="C340" s="2" t="s">
        <v>5661</v>
      </c>
      <c r="D340" s="2" t="s">
        <v>4728</v>
      </c>
      <c r="E340" s="2">
        <v>4107.0</v>
      </c>
      <c r="F340" s="2" t="s">
        <v>5014</v>
      </c>
      <c r="G340" s="2" t="s">
        <v>5014</v>
      </c>
      <c r="H340" s="2" t="s">
        <v>4734</v>
      </c>
      <c r="I340" s="2" t="s">
        <v>4735</v>
      </c>
      <c r="J340" s="2" t="s">
        <v>4736</v>
      </c>
      <c r="K340" s="2">
        <v>2018.0</v>
      </c>
      <c r="L340" s="2" t="s">
        <v>5661</v>
      </c>
      <c r="M340" s="2" t="s">
        <v>4728</v>
      </c>
      <c r="N340" s="2" t="s">
        <v>5015</v>
      </c>
      <c r="O340" s="2" t="s">
        <v>5016</v>
      </c>
      <c r="P340" s="2">
        <v>35478.0</v>
      </c>
      <c r="Q340" s="2">
        <v>23580.0</v>
      </c>
      <c r="R340" s="2" t="s">
        <v>5661</v>
      </c>
      <c r="S340" s="2" t="s">
        <v>4594</v>
      </c>
      <c r="T340" s="2" t="s">
        <v>4950</v>
      </c>
      <c r="U340" s="2">
        <v>97403.0</v>
      </c>
      <c r="V340" s="2">
        <v>44.045146</v>
      </c>
      <c r="W340" s="2">
        <v>-123.075792</v>
      </c>
      <c r="X340" s="2">
        <v>21660.0</v>
      </c>
      <c r="Y340" s="2" t="s">
        <v>5662</v>
      </c>
      <c r="Z340" s="15">
        <f>IF(ISERROR(vlookup($R340, 'Freshmen Makeup'!$M$2:$X1000, 12, 0)), 0, vlookup($R340, 'Freshmen Makeup'!$M$2:$X1000, 12, 0))</f>
        <v>0</v>
      </c>
      <c r="AA340" s="15">
        <f>IF(ISERROR(vlookup($R340, 'Freshmen_5%'!$M$2:$Y1000, 12, 0)), 0, vlookup($R340, 'Freshmen_5%'!$M$2:$Y1000, 12, 0))</f>
        <v>0</v>
      </c>
      <c r="AB340" s="15">
        <f>IF(ISERROR(vlookup($R340, 'Freshmen_5%'!$M$2:$Y1000, 13, 0)), 0, vlookup($R340, 'Freshmen_5%'!$M$2:$Y1000, 13, 0))</f>
        <v>0</v>
      </c>
      <c r="AC340" s="15">
        <f>IF(ISERROR(vlookup($R340, 'Freshmen_5%'!$M$2:$Z1000, 14, 0)), 0, vlookup($R340, 'Freshmen_5%'!$M$2:$Z1000, 14, 0))</f>
        <v>0</v>
      </c>
    </row>
    <row r="341">
      <c r="A341" s="2">
        <v>339.0</v>
      </c>
      <c r="B341" s="2">
        <v>209612.0</v>
      </c>
      <c r="C341" s="2" t="s">
        <v>4952</v>
      </c>
      <c r="D341" s="2" t="s">
        <v>4728</v>
      </c>
      <c r="E341" s="2">
        <v>421.0</v>
      </c>
      <c r="F341" s="2" t="s">
        <v>5014</v>
      </c>
      <c r="G341" s="2" t="s">
        <v>5014</v>
      </c>
      <c r="H341" s="2" t="s">
        <v>4723</v>
      </c>
      <c r="I341" s="2" t="s">
        <v>4735</v>
      </c>
      <c r="J341" s="2" t="s">
        <v>4751</v>
      </c>
      <c r="K341" s="2">
        <v>2018.0</v>
      </c>
      <c r="L341" s="2" t="s">
        <v>4952</v>
      </c>
      <c r="M341" s="2" t="s">
        <v>4728</v>
      </c>
      <c r="N341" s="2" t="s">
        <v>5015</v>
      </c>
      <c r="O341" s="2" t="s">
        <v>5016</v>
      </c>
      <c r="P341" s="2">
        <v>44298.0</v>
      </c>
      <c r="Q341" s="2">
        <v>0.0</v>
      </c>
      <c r="R341" s="2" t="s">
        <v>4952</v>
      </c>
      <c r="S341" s="2" t="s">
        <v>4953</v>
      </c>
      <c r="T341" s="2" t="s">
        <v>4950</v>
      </c>
      <c r="U341" s="2">
        <v>97116.0</v>
      </c>
      <c r="V341" s="2">
        <v>45.521394</v>
      </c>
      <c r="W341" s="2">
        <v>-123.108777</v>
      </c>
      <c r="X341" s="2">
        <v>38900.0</v>
      </c>
      <c r="Y341" s="2" t="s">
        <v>119</v>
      </c>
      <c r="Z341" s="15">
        <f>IF(ISERROR(vlookup($R341, 'Freshmen Makeup'!$M$2:$X1000, 12, 0)), 0, vlookup($R341, 'Freshmen Makeup'!$M$2:$X1000, 12, 0))</f>
        <v>1</v>
      </c>
      <c r="AA341" s="15">
        <f>IF(ISERROR(vlookup($R341, 'Freshmen_5%'!$M$2:$Y1000, 12, 0)), 0, vlookup($R341, 'Freshmen_5%'!$M$2:$Y1000, 12, 0))</f>
        <v>1</v>
      </c>
      <c r="AB341" s="15">
        <f>IF(ISERROR(vlookup($R341, 'Freshmen_5%'!$M$2:$Y1000, 13, 0)), 0, vlookup($R341, 'Freshmen_5%'!$M$2:$Y1000, 13, 0))</f>
        <v>1</v>
      </c>
      <c r="AC341" s="15">
        <f>IF(ISERROR(vlookup($R341, 'Freshmen_5%'!$M$2:$Z1000, 14, 0)), 0, vlookup($R341, 'Freshmen_5%'!$M$2:$Z1000, 14, 0))</f>
        <v>0</v>
      </c>
    </row>
    <row r="342">
      <c r="A342" s="2">
        <v>340.0</v>
      </c>
      <c r="B342" s="2">
        <v>209825.0</v>
      </c>
      <c r="C342" s="2" t="s">
        <v>4949</v>
      </c>
      <c r="D342" s="2" t="s">
        <v>4728</v>
      </c>
      <c r="E342" s="2">
        <v>1003.0</v>
      </c>
      <c r="F342" s="2" t="s">
        <v>5014</v>
      </c>
      <c r="G342" s="2" t="s">
        <v>5014</v>
      </c>
      <c r="H342" s="2" t="s">
        <v>4723</v>
      </c>
      <c r="I342" s="2" t="s">
        <v>4745</v>
      </c>
      <c r="J342" s="2" t="s">
        <v>4751</v>
      </c>
      <c r="K342" s="2">
        <v>2018.0</v>
      </c>
      <c r="L342" s="2" t="s">
        <v>4949</v>
      </c>
      <c r="M342" s="2" t="s">
        <v>4728</v>
      </c>
      <c r="N342" s="2" t="s">
        <v>5015</v>
      </c>
      <c r="O342" s="2" t="s">
        <v>5016</v>
      </c>
      <c r="P342" s="2">
        <v>45904.0</v>
      </c>
      <c r="Q342" s="2">
        <v>0.0</v>
      </c>
      <c r="R342" s="2" t="s">
        <v>4949</v>
      </c>
      <c r="S342" s="2" t="s">
        <v>4524</v>
      </c>
      <c r="T342" s="2" t="s">
        <v>4950</v>
      </c>
      <c r="U342" s="2" t="s">
        <v>5663</v>
      </c>
      <c r="V342" s="2">
        <v>45.572724</v>
      </c>
      <c r="W342" s="2">
        <v>-122.726691</v>
      </c>
      <c r="X342" s="2">
        <v>38900.0</v>
      </c>
      <c r="Y342" s="2" t="s">
        <v>119</v>
      </c>
      <c r="Z342" s="15">
        <f>IF(ISERROR(vlookup($R342, 'Freshmen Makeup'!$M$2:$X1000, 12, 0)), 0, vlookup($R342, 'Freshmen Makeup'!$M$2:$X1000, 12, 0))</f>
        <v>1</v>
      </c>
      <c r="AA342" s="15">
        <f>IF(ISERROR(vlookup($R342, 'Freshmen_5%'!$M$2:$Y1000, 12, 0)), 0, vlookup($R342, 'Freshmen_5%'!$M$2:$Y1000, 12, 0))</f>
        <v>1</v>
      </c>
      <c r="AB342" s="15">
        <f>IF(ISERROR(vlookup($R342, 'Freshmen_5%'!$M$2:$Y1000, 13, 0)), 0, vlookup($R342, 'Freshmen_5%'!$M$2:$Y1000, 13, 0))</f>
        <v>1</v>
      </c>
      <c r="AC342" s="15">
        <f>IF(ISERROR(vlookup($R342, 'Freshmen_5%'!$M$2:$Z1000, 14, 0)), 0, vlookup($R342, 'Freshmen_5%'!$M$2:$Z1000, 14, 0))</f>
        <v>0</v>
      </c>
    </row>
    <row r="343">
      <c r="A343" s="2">
        <v>341.0</v>
      </c>
      <c r="B343" s="2">
        <v>209922.0</v>
      </c>
      <c r="C343" s="2" t="s">
        <v>4951</v>
      </c>
      <c r="D343" s="2" t="s">
        <v>4728</v>
      </c>
      <c r="E343" s="2">
        <v>363.0</v>
      </c>
      <c r="F343" s="2" t="s">
        <v>5014</v>
      </c>
      <c r="G343" s="2" t="s">
        <v>5014</v>
      </c>
      <c r="H343" s="2" t="s">
        <v>4723</v>
      </c>
      <c r="I343" s="2" t="s">
        <v>4745</v>
      </c>
      <c r="J343" s="2" t="s">
        <v>4725</v>
      </c>
      <c r="K343" s="2">
        <v>2018.0</v>
      </c>
      <c r="L343" s="2" t="s">
        <v>4951</v>
      </c>
      <c r="M343" s="2" t="s">
        <v>4728</v>
      </c>
      <c r="N343" s="2" t="s">
        <v>5015</v>
      </c>
      <c r="O343" s="2" t="s">
        <v>5016</v>
      </c>
      <c r="P343" s="2">
        <v>56340.0</v>
      </c>
      <c r="Q343" s="2">
        <v>0.0</v>
      </c>
      <c r="R343" s="2" t="s">
        <v>4951</v>
      </c>
      <c r="S343" s="2" t="s">
        <v>4524</v>
      </c>
      <c r="T343" s="2" t="s">
        <v>4950</v>
      </c>
      <c r="U343" s="2" t="s">
        <v>5664</v>
      </c>
      <c r="V343" s="2">
        <v>45.480959</v>
      </c>
      <c r="W343" s="2">
        <v>-122.630348</v>
      </c>
      <c r="X343" s="2">
        <v>38900.0</v>
      </c>
      <c r="Y343" s="2" t="s">
        <v>119</v>
      </c>
      <c r="Z343" s="15">
        <f>IF(ISERROR(vlookup($R343, 'Freshmen Makeup'!$M$2:$X1000, 12, 0)), 0, vlookup($R343, 'Freshmen Makeup'!$M$2:$X1000, 12, 0))</f>
        <v>1</v>
      </c>
      <c r="AA343" s="15">
        <f>IF(ISERROR(vlookup($R343, 'Freshmen_5%'!$M$2:$Y1000, 12, 0)), 0, vlookup($R343, 'Freshmen_5%'!$M$2:$Y1000, 12, 0))</f>
        <v>1</v>
      </c>
      <c r="AB343" s="15">
        <f>IF(ISERROR(vlookup($R343, 'Freshmen_5%'!$M$2:$Y1000, 13, 0)), 0, vlookup($R343, 'Freshmen_5%'!$M$2:$Y1000, 13, 0))</f>
        <v>1</v>
      </c>
      <c r="AC343" s="15">
        <f>IF(ISERROR(vlookup($R343, 'Freshmen_5%'!$M$2:$Z1000, 14, 0)), 0, vlookup($R343, 'Freshmen_5%'!$M$2:$Z1000, 14, 0))</f>
        <v>0</v>
      </c>
    </row>
    <row r="344">
      <c r="A344" s="2">
        <v>342.0</v>
      </c>
      <c r="B344" s="2">
        <v>210146.0</v>
      </c>
      <c r="C344" s="2" t="s">
        <v>5665</v>
      </c>
      <c r="D344" s="2" t="s">
        <v>4728</v>
      </c>
      <c r="E344" s="2">
        <v>644.0</v>
      </c>
      <c r="F344" s="2" t="s">
        <v>5014</v>
      </c>
      <c r="G344" s="2" t="s">
        <v>5014</v>
      </c>
      <c r="H344" s="2" t="s">
        <v>4750</v>
      </c>
      <c r="I344" s="2" t="s">
        <v>4731</v>
      </c>
      <c r="J344" s="2" t="s">
        <v>4772</v>
      </c>
      <c r="K344" s="2">
        <v>2018.0</v>
      </c>
      <c r="L344" s="2" t="s">
        <v>5665</v>
      </c>
      <c r="M344" s="2" t="s">
        <v>4728</v>
      </c>
      <c r="N344" s="2" t="s">
        <v>5015</v>
      </c>
      <c r="O344" s="2" t="s">
        <v>5016</v>
      </c>
      <c r="P344" s="2">
        <v>25545.0</v>
      </c>
      <c r="Q344" s="2">
        <v>15930.0</v>
      </c>
      <c r="R344" s="2" t="s">
        <v>5665</v>
      </c>
      <c r="S344" s="2" t="s">
        <v>4664</v>
      </c>
      <c r="T344" s="2" t="s">
        <v>4950</v>
      </c>
      <c r="U344" s="2">
        <v>97520.0</v>
      </c>
      <c r="V344" s="2">
        <v>42.185077</v>
      </c>
      <c r="W344" s="2">
        <v>-122.695081</v>
      </c>
      <c r="X344" s="2">
        <v>32780.0</v>
      </c>
      <c r="Y344" s="2" t="s">
        <v>5666</v>
      </c>
      <c r="Z344" s="15">
        <f>IF(ISERROR(vlookup($R344, 'Freshmen Makeup'!$M$2:$X1000, 12, 0)), 0, vlookup($R344, 'Freshmen Makeup'!$M$2:$X1000, 12, 0))</f>
        <v>0</v>
      </c>
      <c r="AA344" s="15">
        <f>IF(ISERROR(vlookup($R344, 'Freshmen_5%'!$M$2:$Y1000, 12, 0)), 0, vlookup($R344, 'Freshmen_5%'!$M$2:$Y1000, 12, 0))</f>
        <v>0</v>
      </c>
      <c r="AB344" s="15">
        <f>IF(ISERROR(vlookup($R344, 'Freshmen_5%'!$M$2:$Y1000, 13, 0)), 0, vlookup($R344, 'Freshmen_5%'!$M$2:$Y1000, 13, 0))</f>
        <v>0</v>
      </c>
      <c r="AC344" s="15">
        <f>IF(ISERROR(vlookup($R344, 'Freshmen_5%'!$M$2:$Z1000, 14, 0)), 0, vlookup($R344, 'Freshmen_5%'!$M$2:$Z1000, 14, 0))</f>
        <v>0</v>
      </c>
    </row>
    <row r="345">
      <c r="A345" s="2">
        <v>343.0</v>
      </c>
      <c r="B345" s="2">
        <v>210331.0</v>
      </c>
      <c r="C345" s="2" t="s">
        <v>5667</v>
      </c>
      <c r="D345" s="2" t="s">
        <v>4728</v>
      </c>
      <c r="E345" s="2">
        <v>200.0</v>
      </c>
      <c r="F345" s="2" t="s">
        <v>5014</v>
      </c>
      <c r="G345" s="2" t="s">
        <v>5014</v>
      </c>
      <c r="H345" s="2" t="s">
        <v>4723</v>
      </c>
      <c r="I345" s="2" t="s">
        <v>4741</v>
      </c>
      <c r="J345" s="2" t="s">
        <v>4725</v>
      </c>
      <c r="K345" s="2">
        <v>2018.0</v>
      </c>
      <c r="L345" s="2" t="s">
        <v>5667</v>
      </c>
      <c r="M345" s="2" t="s">
        <v>4728</v>
      </c>
      <c r="N345" s="2" t="s">
        <v>5015</v>
      </c>
      <c r="O345" s="2" t="s">
        <v>5016</v>
      </c>
      <c r="P345" s="2">
        <v>33040.0</v>
      </c>
      <c r="Q345" s="2">
        <v>0.0</v>
      </c>
      <c r="R345" s="2" t="s">
        <v>5667</v>
      </c>
      <c r="S345" s="2" t="s">
        <v>4853</v>
      </c>
      <c r="T345" s="2" t="s">
        <v>4950</v>
      </c>
      <c r="U345" s="2" t="s">
        <v>5668</v>
      </c>
      <c r="V345" s="2">
        <v>44.882399</v>
      </c>
      <c r="W345" s="2">
        <v>-122.961129</v>
      </c>
      <c r="X345" s="2">
        <v>41420.0</v>
      </c>
      <c r="Y345" s="2" t="s">
        <v>5669</v>
      </c>
      <c r="Z345" s="15">
        <f>IF(ISERROR(vlookup($R345, 'Freshmen Makeup'!$M$2:$X1000, 12, 0)), 0, vlookup($R345, 'Freshmen Makeup'!$M$2:$X1000, 12, 0))</f>
        <v>0</v>
      </c>
      <c r="AA345" s="15">
        <f>IF(ISERROR(vlookup($R345, 'Freshmen_5%'!$M$2:$Y1000, 12, 0)), 0, vlookup($R345, 'Freshmen_5%'!$M$2:$Y1000, 12, 0))</f>
        <v>0</v>
      </c>
      <c r="AB345" s="15">
        <f>IF(ISERROR(vlookup($R345, 'Freshmen_5%'!$M$2:$Y1000, 13, 0)), 0, vlookup($R345, 'Freshmen_5%'!$M$2:$Y1000, 13, 0))</f>
        <v>0</v>
      </c>
      <c r="AC345" s="15">
        <f>IF(ISERROR(vlookup($R345, 'Freshmen_5%'!$M$2:$Z1000, 14, 0)), 0, vlookup($R345, 'Freshmen_5%'!$M$2:$Z1000, 14, 0))</f>
        <v>0</v>
      </c>
    </row>
    <row r="346">
      <c r="A346" s="2">
        <v>344.0</v>
      </c>
      <c r="B346" s="2">
        <v>210401.0</v>
      </c>
      <c r="C346" s="2" t="s">
        <v>5670</v>
      </c>
      <c r="D346" s="2" t="s">
        <v>4728</v>
      </c>
      <c r="E346" s="2">
        <v>389.0</v>
      </c>
      <c r="F346" s="2" t="s">
        <v>5014</v>
      </c>
      <c r="G346" s="2" t="s">
        <v>5014</v>
      </c>
      <c r="H346" s="2" t="s">
        <v>4723</v>
      </c>
      <c r="I346" s="2" t="s">
        <v>4789</v>
      </c>
      <c r="J346" s="2" t="s">
        <v>4725</v>
      </c>
      <c r="K346" s="2">
        <v>2018.0</v>
      </c>
      <c r="L346" s="2" t="s">
        <v>5670</v>
      </c>
      <c r="M346" s="2" t="s">
        <v>4728</v>
      </c>
      <c r="N346" s="2" t="s">
        <v>5015</v>
      </c>
      <c r="O346" s="2" t="s">
        <v>5016</v>
      </c>
      <c r="P346" s="2">
        <v>50279.0</v>
      </c>
      <c r="Q346" s="2">
        <v>0.0</v>
      </c>
      <c r="R346" s="2" t="s">
        <v>5670</v>
      </c>
      <c r="S346" s="2" t="s">
        <v>4853</v>
      </c>
      <c r="T346" s="2" t="s">
        <v>4950</v>
      </c>
      <c r="U346" s="2">
        <v>97301.0</v>
      </c>
      <c r="V346" s="2">
        <v>44.935457</v>
      </c>
      <c r="W346" s="2">
        <v>-123.030537</v>
      </c>
      <c r="X346" s="2">
        <v>41420.0</v>
      </c>
      <c r="Y346" s="2" t="s">
        <v>5669</v>
      </c>
      <c r="Z346" s="15">
        <f>IF(ISERROR(vlookup($R346, 'Freshmen Makeup'!$M$2:$X1000, 12, 0)), 0, vlookup($R346, 'Freshmen Makeup'!$M$2:$X1000, 12, 0))</f>
        <v>0</v>
      </c>
      <c r="AA346" s="15">
        <f>IF(ISERROR(vlookup($R346, 'Freshmen_5%'!$M$2:$Y1000, 12, 0)), 0, vlookup($R346, 'Freshmen_5%'!$M$2:$Y1000, 12, 0))</f>
        <v>0</v>
      </c>
      <c r="AB346" s="15">
        <f>IF(ISERROR(vlookup($R346, 'Freshmen_5%'!$M$2:$Y1000, 13, 0)), 0, vlookup($R346, 'Freshmen_5%'!$M$2:$Y1000, 13, 0))</f>
        <v>0</v>
      </c>
      <c r="AC346" s="15">
        <f>IF(ISERROR(vlookup($R346, 'Freshmen_5%'!$M$2:$Z1000, 14, 0)), 0, vlookup($R346, 'Freshmen_5%'!$M$2:$Z1000, 14, 0))</f>
        <v>0</v>
      </c>
    </row>
    <row r="347">
      <c r="A347" s="2">
        <v>345.0</v>
      </c>
      <c r="B347" s="2">
        <v>210429.0</v>
      </c>
      <c r="C347" s="2" t="s">
        <v>5671</v>
      </c>
      <c r="D347" s="2" t="s">
        <v>4728</v>
      </c>
      <c r="E347" s="2">
        <v>781.0</v>
      </c>
      <c r="F347" s="2" t="s">
        <v>5014</v>
      </c>
      <c r="G347" s="2" t="s">
        <v>5014</v>
      </c>
      <c r="H347" s="2" t="s">
        <v>4750</v>
      </c>
      <c r="I347" s="2" t="s">
        <v>4731</v>
      </c>
      <c r="J347" s="2" t="s">
        <v>4772</v>
      </c>
      <c r="K347" s="2">
        <v>2018.0</v>
      </c>
      <c r="L347" s="2" t="s">
        <v>5671</v>
      </c>
      <c r="M347" s="2" t="s">
        <v>4728</v>
      </c>
      <c r="N347" s="2" t="s">
        <v>5015</v>
      </c>
      <c r="O347" s="2" t="s">
        <v>5016</v>
      </c>
      <c r="P347" s="2">
        <v>26421.0</v>
      </c>
      <c r="Q347" s="2">
        <v>16224.0</v>
      </c>
      <c r="R347" s="2" t="s">
        <v>5671</v>
      </c>
      <c r="S347" s="2" t="s">
        <v>5248</v>
      </c>
      <c r="T347" s="2" t="s">
        <v>4950</v>
      </c>
      <c r="U347" s="2" t="s">
        <v>5672</v>
      </c>
      <c r="V347" s="2">
        <v>44.852235</v>
      </c>
      <c r="W347" s="2">
        <v>-123.238309</v>
      </c>
      <c r="X347" s="2">
        <v>41420.0</v>
      </c>
      <c r="Y347" s="2" t="s">
        <v>5669</v>
      </c>
      <c r="Z347" s="15">
        <f>IF(ISERROR(vlookup($R347, 'Freshmen Makeup'!$M$2:$X1000, 12, 0)), 0, vlookup($R347, 'Freshmen Makeup'!$M$2:$X1000, 12, 0))</f>
        <v>0</v>
      </c>
      <c r="AA347" s="15">
        <f>IF(ISERROR(vlookup($R347, 'Freshmen_5%'!$M$2:$Y1000, 12, 0)), 0, vlookup($R347, 'Freshmen_5%'!$M$2:$Y1000, 12, 0))</f>
        <v>0</v>
      </c>
      <c r="AB347" s="15">
        <f>IF(ISERROR(vlookup($R347, 'Freshmen_5%'!$M$2:$Y1000, 13, 0)), 0, vlookup($R347, 'Freshmen_5%'!$M$2:$Y1000, 13, 0))</f>
        <v>0</v>
      </c>
      <c r="AC347" s="15">
        <f>IF(ISERROR(vlookup($R347, 'Freshmen_5%'!$M$2:$Z1000, 14, 0)), 0, vlookup($R347, 'Freshmen_5%'!$M$2:$Z1000, 14, 0))</f>
        <v>0</v>
      </c>
    </row>
    <row r="348">
      <c r="A348" s="2">
        <v>346.0</v>
      </c>
      <c r="B348" s="2">
        <v>210571.0</v>
      </c>
      <c r="C348" s="2" t="s">
        <v>5673</v>
      </c>
      <c r="D348" s="2" t="s">
        <v>4837</v>
      </c>
      <c r="E348" s="2">
        <v>575.0</v>
      </c>
      <c r="F348" s="2" t="s">
        <v>5014</v>
      </c>
      <c r="G348" s="2" t="s">
        <v>5014</v>
      </c>
      <c r="H348" s="2" t="s">
        <v>4723</v>
      </c>
      <c r="I348" s="2" t="s">
        <v>4745</v>
      </c>
      <c r="J348" s="2" t="s">
        <v>4725</v>
      </c>
      <c r="K348" s="2">
        <v>2018.0</v>
      </c>
      <c r="L348" s="2" t="s">
        <v>5673</v>
      </c>
      <c r="M348" s="2" t="s">
        <v>4837</v>
      </c>
      <c r="N348" s="2" t="s">
        <v>5015</v>
      </c>
      <c r="O348" s="2" t="s">
        <v>5016</v>
      </c>
      <c r="P348" s="2">
        <v>45306.0</v>
      </c>
      <c r="Q348" s="2">
        <v>0.0</v>
      </c>
      <c r="R348" s="2" t="s">
        <v>5673</v>
      </c>
      <c r="S348" s="2" t="s">
        <v>5674</v>
      </c>
      <c r="T348" s="2" t="s">
        <v>4963</v>
      </c>
      <c r="U348" s="2" t="s">
        <v>5675</v>
      </c>
      <c r="V348" s="2">
        <v>40.361351</v>
      </c>
      <c r="W348" s="2">
        <v>-75.909742</v>
      </c>
      <c r="X348" s="2">
        <v>39740.0</v>
      </c>
      <c r="Y348" s="2" t="s">
        <v>5676</v>
      </c>
      <c r="Z348" s="15">
        <f>IF(ISERROR(vlookup($R348, 'Freshmen Makeup'!$M$2:$X1000, 12, 0)), 0, vlookup($R348, 'Freshmen Makeup'!$M$2:$X1000, 12, 0))</f>
        <v>0</v>
      </c>
      <c r="AA348" s="15">
        <f>IF(ISERROR(vlookup($R348, 'Freshmen_5%'!$M$2:$Y1000, 12, 0)), 0, vlookup($R348, 'Freshmen_5%'!$M$2:$Y1000, 12, 0))</f>
        <v>0</v>
      </c>
      <c r="AB348" s="15">
        <f>IF(ISERROR(vlookup($R348, 'Freshmen_5%'!$M$2:$Y1000, 13, 0)), 0, vlookup($R348, 'Freshmen_5%'!$M$2:$Y1000, 13, 0))</f>
        <v>0</v>
      </c>
      <c r="AC348" s="15">
        <f>IF(ISERROR(vlookup($R348, 'Freshmen_5%'!$M$2:$Z1000, 14, 0)), 0, vlookup($R348, 'Freshmen_5%'!$M$2:$Z1000, 14, 0))</f>
        <v>0</v>
      </c>
    </row>
    <row r="349">
      <c r="A349" s="2">
        <v>347.0</v>
      </c>
      <c r="B349" s="2">
        <v>210669.0</v>
      </c>
      <c r="C349" s="2" t="s">
        <v>5677</v>
      </c>
      <c r="D349" s="2" t="s">
        <v>4837</v>
      </c>
      <c r="E349" s="2">
        <v>470.0</v>
      </c>
      <c r="F349" s="2" t="s">
        <v>5014</v>
      </c>
      <c r="G349" s="2" t="s">
        <v>5014</v>
      </c>
      <c r="H349" s="2" t="s">
        <v>4723</v>
      </c>
      <c r="I349" s="2" t="s">
        <v>4745</v>
      </c>
      <c r="J349" s="2" t="s">
        <v>4725</v>
      </c>
      <c r="K349" s="2">
        <v>2018.0</v>
      </c>
      <c r="L349" s="2" t="s">
        <v>5677</v>
      </c>
      <c r="M349" s="2" t="s">
        <v>4837</v>
      </c>
      <c r="N349" s="2" t="s">
        <v>5015</v>
      </c>
      <c r="O349" s="2" t="s">
        <v>5016</v>
      </c>
      <c r="P349" s="2">
        <v>47540.0</v>
      </c>
      <c r="Q349" s="2">
        <v>0.0</v>
      </c>
      <c r="R349" s="2" t="s">
        <v>5677</v>
      </c>
      <c r="S349" s="2" t="s">
        <v>5678</v>
      </c>
      <c r="T349" s="2" t="s">
        <v>4963</v>
      </c>
      <c r="U349" s="2" t="s">
        <v>5679</v>
      </c>
      <c r="V349" s="2">
        <v>41.64869</v>
      </c>
      <c r="W349" s="2">
        <v>-80.147168</v>
      </c>
      <c r="X349" s="2">
        <v>32740.0</v>
      </c>
      <c r="Y349" s="2" t="s">
        <v>5680</v>
      </c>
      <c r="Z349" s="15">
        <f>IF(ISERROR(vlookup($R349, 'Freshmen Makeup'!$M$2:$X1000, 12, 0)), 0, vlookup($R349, 'Freshmen Makeup'!$M$2:$X1000, 12, 0))</f>
        <v>0</v>
      </c>
      <c r="AA349" s="15">
        <f>IF(ISERROR(vlookup($R349, 'Freshmen_5%'!$M$2:$Y1000, 12, 0)), 0, vlookup($R349, 'Freshmen_5%'!$M$2:$Y1000, 12, 0))</f>
        <v>0</v>
      </c>
      <c r="AB349" s="15">
        <f>IF(ISERROR(vlookup($R349, 'Freshmen_5%'!$M$2:$Y1000, 13, 0)), 0, vlookup($R349, 'Freshmen_5%'!$M$2:$Y1000, 13, 0))</f>
        <v>0</v>
      </c>
      <c r="AC349" s="15">
        <f>IF(ISERROR(vlookup($R349, 'Freshmen_5%'!$M$2:$Z1000, 14, 0)), 0, vlookup($R349, 'Freshmen_5%'!$M$2:$Z1000, 14, 0))</f>
        <v>0</v>
      </c>
    </row>
    <row r="350">
      <c r="A350" s="2">
        <v>348.0</v>
      </c>
      <c r="B350" s="2">
        <v>210739.0</v>
      </c>
      <c r="C350" s="2" t="s">
        <v>5681</v>
      </c>
      <c r="D350" s="2" t="s">
        <v>4837</v>
      </c>
      <c r="E350" s="2">
        <v>502.0</v>
      </c>
      <c r="F350" s="2" t="s">
        <v>5014</v>
      </c>
      <c r="G350" s="2" t="s">
        <v>5014</v>
      </c>
      <c r="H350" s="2" t="s">
        <v>4723</v>
      </c>
      <c r="I350" s="2" t="s">
        <v>5682</v>
      </c>
      <c r="J350" s="2" t="s">
        <v>4766</v>
      </c>
      <c r="K350" s="2">
        <v>2018.0</v>
      </c>
      <c r="L350" s="2" t="s">
        <v>5681</v>
      </c>
      <c r="M350" s="2" t="s">
        <v>4837</v>
      </c>
      <c r="N350" s="2" t="s">
        <v>5015</v>
      </c>
      <c r="O350" s="2" t="s">
        <v>5016</v>
      </c>
      <c r="P350" s="2">
        <v>37400.0</v>
      </c>
      <c r="Q350" s="2">
        <v>0.0</v>
      </c>
      <c r="R350" s="2" t="s">
        <v>5681</v>
      </c>
      <c r="S350" s="2" t="s">
        <v>5683</v>
      </c>
      <c r="T350" s="2" t="s">
        <v>4963</v>
      </c>
      <c r="U350" s="2" t="s">
        <v>5684</v>
      </c>
      <c r="V350" s="2">
        <v>40.539091</v>
      </c>
      <c r="W350" s="2">
        <v>-75.375608</v>
      </c>
      <c r="X350" s="2">
        <v>10900.0</v>
      </c>
      <c r="Y350" s="2" t="s">
        <v>5369</v>
      </c>
      <c r="Z350" s="15">
        <f>IF(ISERROR(vlookup($R350, 'Freshmen Makeup'!$M$2:$X1000, 12, 0)), 0, vlookup($R350, 'Freshmen Makeup'!$M$2:$X1000, 12, 0))</f>
        <v>0</v>
      </c>
      <c r="AA350" s="15">
        <f>IF(ISERROR(vlookup($R350, 'Freshmen_5%'!$M$2:$Y1000, 12, 0)), 0, vlookup($R350, 'Freshmen_5%'!$M$2:$Y1000, 12, 0))</f>
        <v>0</v>
      </c>
      <c r="AB350" s="15">
        <f>IF(ISERROR(vlookup($R350, 'Freshmen_5%'!$M$2:$Y1000, 13, 0)), 0, vlookup($R350, 'Freshmen_5%'!$M$2:$Y1000, 13, 0))</f>
        <v>0</v>
      </c>
      <c r="AC350" s="15">
        <f>IF(ISERROR(vlookup($R350, 'Freshmen_5%'!$M$2:$Z1000, 14, 0)), 0, vlookup($R350, 'Freshmen_5%'!$M$2:$Z1000, 14, 0))</f>
        <v>0</v>
      </c>
    </row>
    <row r="351">
      <c r="A351" s="2">
        <v>349.0</v>
      </c>
      <c r="B351" s="2">
        <v>210775.0</v>
      </c>
      <c r="C351" s="2" t="s">
        <v>5685</v>
      </c>
      <c r="D351" s="2" t="s">
        <v>4837</v>
      </c>
      <c r="E351" s="2">
        <v>434.0</v>
      </c>
      <c r="F351" s="2" t="s">
        <v>5014</v>
      </c>
      <c r="G351" s="2" t="s">
        <v>5014</v>
      </c>
      <c r="H351" s="2" t="s">
        <v>4723</v>
      </c>
      <c r="I351" s="2" t="s">
        <v>5686</v>
      </c>
      <c r="J351" s="2" t="s">
        <v>4766</v>
      </c>
      <c r="K351" s="2">
        <v>2018.0</v>
      </c>
      <c r="L351" s="2" t="s">
        <v>5685</v>
      </c>
      <c r="M351" s="2" t="s">
        <v>4837</v>
      </c>
      <c r="N351" s="2" t="s">
        <v>5015</v>
      </c>
      <c r="O351" s="2" t="s">
        <v>5016</v>
      </c>
      <c r="P351" s="2">
        <v>34900.0</v>
      </c>
      <c r="Q351" s="2">
        <v>0.0</v>
      </c>
      <c r="R351" s="2" t="s">
        <v>5685</v>
      </c>
      <c r="S351" s="2" t="s">
        <v>5674</v>
      </c>
      <c r="T351" s="2" t="s">
        <v>4963</v>
      </c>
      <c r="U351" s="2" t="s">
        <v>5687</v>
      </c>
      <c r="V351" s="2">
        <v>40.310028</v>
      </c>
      <c r="W351" s="2">
        <v>-75.936754</v>
      </c>
      <c r="X351" s="2">
        <v>39740.0</v>
      </c>
      <c r="Y351" s="2" t="s">
        <v>5676</v>
      </c>
      <c r="Z351" s="15">
        <f>IF(ISERROR(vlookup($R351, 'Freshmen Makeup'!$M$2:$X1000, 12, 0)), 0, vlookup($R351, 'Freshmen Makeup'!$M$2:$X1000, 12, 0))</f>
        <v>0</v>
      </c>
      <c r="AA351" s="15">
        <f>IF(ISERROR(vlookup($R351, 'Freshmen_5%'!$M$2:$Y1000, 12, 0)), 0, vlookup($R351, 'Freshmen_5%'!$M$2:$Y1000, 12, 0))</f>
        <v>0</v>
      </c>
      <c r="AB351" s="15">
        <f>IF(ISERROR(vlookup($R351, 'Freshmen_5%'!$M$2:$Y1000, 13, 0)), 0, vlookup($R351, 'Freshmen_5%'!$M$2:$Y1000, 13, 0))</f>
        <v>0</v>
      </c>
      <c r="AC351" s="15">
        <f>IF(ISERROR(vlookup($R351, 'Freshmen_5%'!$M$2:$Z1000, 14, 0)), 0, vlookup($R351, 'Freshmen_5%'!$M$2:$Z1000, 14, 0))</f>
        <v>0</v>
      </c>
    </row>
    <row r="352">
      <c r="A352" s="2">
        <v>350.0</v>
      </c>
      <c r="B352" s="2">
        <v>211088.0</v>
      </c>
      <c r="C352" s="2" t="s">
        <v>4989</v>
      </c>
      <c r="D352" s="2" t="s">
        <v>4837</v>
      </c>
      <c r="E352" s="2">
        <v>472.0</v>
      </c>
      <c r="F352" s="2" t="s">
        <v>5014</v>
      </c>
      <c r="G352" s="2" t="s">
        <v>5014</v>
      </c>
      <c r="H352" s="2" t="s">
        <v>4723</v>
      </c>
      <c r="I352" s="2" t="s">
        <v>4724</v>
      </c>
      <c r="J352" s="2" t="s">
        <v>4751</v>
      </c>
      <c r="K352" s="2">
        <v>2018.0</v>
      </c>
      <c r="L352" s="2" t="s">
        <v>4989</v>
      </c>
      <c r="M352" s="2" t="s">
        <v>4837</v>
      </c>
      <c r="N352" s="2" t="s">
        <v>5015</v>
      </c>
      <c r="O352" s="2" t="s">
        <v>5016</v>
      </c>
      <c r="P352" s="2">
        <v>43580.0</v>
      </c>
      <c r="Q352" s="2">
        <v>0.0</v>
      </c>
      <c r="R352" s="2" t="s">
        <v>4989</v>
      </c>
      <c r="S352" s="2" t="s">
        <v>4990</v>
      </c>
      <c r="T352" s="2" t="s">
        <v>4963</v>
      </c>
      <c r="U352" s="2" t="s">
        <v>5688</v>
      </c>
      <c r="V352" s="2">
        <v>40.092606</v>
      </c>
      <c r="W352" s="2">
        <v>-75.163876</v>
      </c>
      <c r="X352" s="2">
        <v>37980.0</v>
      </c>
      <c r="Y352" s="2" t="s">
        <v>103</v>
      </c>
      <c r="Z352" s="15">
        <f>IF(ISERROR(vlookup($R352, 'Freshmen Makeup'!$M$2:$X1000, 12, 0)), 0, vlookup($R352, 'Freshmen Makeup'!$M$2:$X1000, 12, 0))</f>
        <v>1</v>
      </c>
      <c r="AA352" s="15">
        <f>IF(ISERROR(vlookup($R352, 'Freshmen_5%'!$M$2:$Y1000, 12, 0)), 0, vlookup($R352, 'Freshmen_5%'!$M$2:$Y1000, 12, 0))</f>
        <v>0</v>
      </c>
      <c r="AB352" s="15">
        <f>IF(ISERROR(vlookup($R352, 'Freshmen_5%'!$M$2:$Y1000, 13, 0)), 0, vlookup($R352, 'Freshmen_5%'!$M$2:$Y1000, 13, 0))</f>
        <v>0</v>
      </c>
      <c r="AC352" s="15">
        <f>IF(ISERROR(vlookup($R352, 'Freshmen_5%'!$M$2:$Z1000, 14, 0)), 0, vlookup($R352, 'Freshmen_5%'!$M$2:$Z1000, 14, 0))</f>
        <v>0</v>
      </c>
    </row>
    <row r="353">
      <c r="A353" s="2">
        <v>351.0</v>
      </c>
      <c r="B353" s="2">
        <v>211158.0</v>
      </c>
      <c r="C353" s="2" t="s">
        <v>5689</v>
      </c>
      <c r="D353" s="2" t="s">
        <v>4837</v>
      </c>
      <c r="E353" s="2">
        <v>1841.0</v>
      </c>
      <c r="F353" s="2" t="s">
        <v>5014</v>
      </c>
      <c r="G353" s="2" t="s">
        <v>5014</v>
      </c>
      <c r="H353" s="2" t="s">
        <v>4750</v>
      </c>
      <c r="I353" s="2" t="s">
        <v>4724</v>
      </c>
      <c r="J353" s="2" t="s">
        <v>4772</v>
      </c>
      <c r="K353" s="2">
        <v>2018.0</v>
      </c>
      <c r="L353" s="2" t="s">
        <v>5689</v>
      </c>
      <c r="M353" s="2" t="s">
        <v>4837</v>
      </c>
      <c r="N353" s="2" t="s">
        <v>5015</v>
      </c>
      <c r="O353" s="2" t="s">
        <v>5016</v>
      </c>
      <c r="P353" s="2">
        <v>22782.0</v>
      </c>
      <c r="Q353" s="2">
        <v>11824.0</v>
      </c>
      <c r="R353" s="2" t="s">
        <v>5689</v>
      </c>
      <c r="S353" s="2" t="s">
        <v>5690</v>
      </c>
      <c r="T353" s="2" t="s">
        <v>4963</v>
      </c>
      <c r="U353" s="2">
        <v>17815.0</v>
      </c>
      <c r="V353" s="2">
        <v>41.00782</v>
      </c>
      <c r="W353" s="2">
        <v>-76.447844</v>
      </c>
      <c r="X353" s="2">
        <v>14100.0</v>
      </c>
      <c r="Y353" s="2" t="s">
        <v>5691</v>
      </c>
      <c r="Z353" s="15">
        <f>IF(ISERROR(vlookup($R353, 'Freshmen Makeup'!$M$2:$X1000, 12, 0)), 0, vlookup($R353, 'Freshmen Makeup'!$M$2:$X1000, 12, 0))</f>
        <v>0</v>
      </c>
      <c r="AA353" s="15">
        <f>IF(ISERROR(vlookup($R353, 'Freshmen_5%'!$M$2:$Y1000, 12, 0)), 0, vlookup($R353, 'Freshmen_5%'!$M$2:$Y1000, 12, 0))</f>
        <v>0</v>
      </c>
      <c r="AB353" s="15">
        <f>IF(ISERROR(vlookup($R353, 'Freshmen_5%'!$M$2:$Y1000, 13, 0)), 0, vlookup($R353, 'Freshmen_5%'!$M$2:$Y1000, 13, 0))</f>
        <v>0</v>
      </c>
      <c r="AC353" s="15">
        <f>IF(ISERROR(vlookup($R353, 'Freshmen_5%'!$M$2:$Z1000, 14, 0)), 0, vlookup($R353, 'Freshmen_5%'!$M$2:$Z1000, 14, 0))</f>
        <v>0</v>
      </c>
    </row>
    <row r="354">
      <c r="A354" s="2">
        <v>352.0</v>
      </c>
      <c r="B354" s="2">
        <v>211273.0</v>
      </c>
      <c r="C354" s="2" t="s">
        <v>4972</v>
      </c>
      <c r="D354" s="2" t="s">
        <v>4837</v>
      </c>
      <c r="E354" s="2">
        <v>391.0</v>
      </c>
      <c r="F354" s="2" t="s">
        <v>5014</v>
      </c>
      <c r="G354" s="2" t="s">
        <v>5014</v>
      </c>
      <c r="H354" s="2" t="s">
        <v>4723</v>
      </c>
      <c r="I354" s="2" t="s">
        <v>4745</v>
      </c>
      <c r="J354" s="2" t="s">
        <v>4725</v>
      </c>
      <c r="K354" s="2">
        <v>2018.0</v>
      </c>
      <c r="L354" s="2" t="s">
        <v>4972</v>
      </c>
      <c r="M354" s="2" t="s">
        <v>4837</v>
      </c>
      <c r="N354" s="2" t="s">
        <v>5015</v>
      </c>
      <c r="O354" s="2" t="s">
        <v>5016</v>
      </c>
      <c r="P354" s="2">
        <v>52360.0</v>
      </c>
      <c r="Q354" s="2">
        <v>0.0</v>
      </c>
      <c r="R354" s="2" t="s">
        <v>4972</v>
      </c>
      <c r="S354" s="2" t="s">
        <v>4973</v>
      </c>
      <c r="T354" s="2" t="s">
        <v>4963</v>
      </c>
      <c r="U354" s="2">
        <v>19010.0</v>
      </c>
      <c r="V354" s="2">
        <v>40.02736</v>
      </c>
      <c r="W354" s="2">
        <v>-75.313223</v>
      </c>
      <c r="X354" s="2">
        <v>37980.0</v>
      </c>
      <c r="Y354" s="2" t="s">
        <v>103</v>
      </c>
      <c r="Z354" s="15">
        <f>IF(ISERROR(vlookup($R354, 'Freshmen Makeup'!$M$2:$X1000, 12, 0)), 0, vlookup($R354, 'Freshmen Makeup'!$M$2:$X1000, 12, 0))</f>
        <v>1</v>
      </c>
      <c r="AA354" s="15">
        <f>IF(ISERROR(vlookup($R354, 'Freshmen_5%'!$M$2:$Y1000, 12, 0)), 0, vlookup($R354, 'Freshmen_5%'!$M$2:$Y1000, 12, 0))</f>
        <v>1</v>
      </c>
      <c r="AB354" s="15">
        <f>IF(ISERROR(vlookup($R354, 'Freshmen_5%'!$M$2:$Y1000, 13, 0)), 0, vlookup($R354, 'Freshmen_5%'!$M$2:$Y1000, 13, 0))</f>
        <v>1</v>
      </c>
      <c r="AC354" s="15">
        <f>IF(ISERROR(vlookup($R354, 'Freshmen_5%'!$M$2:$Z1000, 14, 0)), 0, vlookup($R354, 'Freshmen_5%'!$M$2:$Z1000, 14, 0))</f>
        <v>0</v>
      </c>
    </row>
    <row r="355">
      <c r="A355" s="2">
        <v>353.0</v>
      </c>
      <c r="B355" s="2">
        <v>211291.0</v>
      </c>
      <c r="C355" s="2" t="s">
        <v>5692</v>
      </c>
      <c r="D355" s="2" t="s">
        <v>4837</v>
      </c>
      <c r="E355" s="2">
        <v>974.0</v>
      </c>
      <c r="F355" s="2" t="s">
        <v>5014</v>
      </c>
      <c r="G355" s="2" t="s">
        <v>5014</v>
      </c>
      <c r="H355" s="2" t="s">
        <v>4723</v>
      </c>
      <c r="I355" s="2" t="s">
        <v>4745</v>
      </c>
      <c r="J355" s="2" t="s">
        <v>4751</v>
      </c>
      <c r="K355" s="2">
        <v>2018.0</v>
      </c>
      <c r="L355" s="2" t="s">
        <v>5692</v>
      </c>
      <c r="M355" s="2" t="s">
        <v>4837</v>
      </c>
      <c r="N355" s="2" t="s">
        <v>5015</v>
      </c>
      <c r="O355" s="2" t="s">
        <v>5016</v>
      </c>
      <c r="P355" s="2">
        <v>56092.0</v>
      </c>
      <c r="Q355" s="2">
        <v>0.0</v>
      </c>
      <c r="R355" s="2" t="s">
        <v>5692</v>
      </c>
      <c r="S355" s="2" t="s">
        <v>5693</v>
      </c>
      <c r="T355" s="2" t="s">
        <v>4963</v>
      </c>
      <c r="U355" s="2">
        <v>17837.0</v>
      </c>
      <c r="V355" s="2">
        <v>40.954317</v>
      </c>
      <c r="W355" s="2">
        <v>-76.882616</v>
      </c>
      <c r="X355" s="2">
        <v>30260.0</v>
      </c>
      <c r="Y355" s="2" t="s">
        <v>5694</v>
      </c>
      <c r="Z355" s="15">
        <f>IF(ISERROR(vlookup($R355, 'Freshmen Makeup'!$M$2:$X1000, 12, 0)), 0, vlookup($R355, 'Freshmen Makeup'!$M$2:$X1000, 12, 0))</f>
        <v>0</v>
      </c>
      <c r="AA355" s="15">
        <f>IF(ISERROR(vlookup($R355, 'Freshmen_5%'!$M$2:$Y1000, 12, 0)), 0, vlookup($R355, 'Freshmen_5%'!$M$2:$Y1000, 12, 0))</f>
        <v>0</v>
      </c>
      <c r="AB355" s="15">
        <f>IF(ISERROR(vlookup($R355, 'Freshmen_5%'!$M$2:$Y1000, 13, 0)), 0, vlookup($R355, 'Freshmen_5%'!$M$2:$Y1000, 13, 0))</f>
        <v>0</v>
      </c>
      <c r="AC355" s="15">
        <f>IF(ISERROR(vlookup($R355, 'Freshmen_5%'!$M$2:$Z1000, 14, 0)), 0, vlookup($R355, 'Freshmen_5%'!$M$2:$Z1000, 14, 0))</f>
        <v>0</v>
      </c>
    </row>
    <row r="356">
      <c r="A356" s="2">
        <v>354.0</v>
      </c>
      <c r="B356" s="2">
        <v>211352.0</v>
      </c>
      <c r="C356" s="2" t="s">
        <v>5695</v>
      </c>
      <c r="D356" s="2" t="s">
        <v>4837</v>
      </c>
      <c r="E356" s="2">
        <v>442.0</v>
      </c>
      <c r="F356" s="2" t="s">
        <v>5014</v>
      </c>
      <c r="G356" s="2" t="s">
        <v>5014</v>
      </c>
      <c r="H356" s="2" t="s">
        <v>4723</v>
      </c>
      <c r="I356" s="2" t="s">
        <v>4724</v>
      </c>
      <c r="J356" s="2" t="s">
        <v>4725</v>
      </c>
      <c r="K356" s="2">
        <v>2018.0</v>
      </c>
      <c r="L356" s="2" t="s">
        <v>5695</v>
      </c>
      <c r="M356" s="2" t="s">
        <v>4837</v>
      </c>
      <c r="N356" s="2" t="s">
        <v>5015</v>
      </c>
      <c r="O356" s="2" t="s">
        <v>5016</v>
      </c>
      <c r="P356" s="2">
        <v>31920.0</v>
      </c>
      <c r="Q356" s="2">
        <v>0.0</v>
      </c>
      <c r="R356" s="2" t="s">
        <v>5695</v>
      </c>
      <c r="S356" s="2" t="s">
        <v>5696</v>
      </c>
      <c r="T356" s="2" t="s">
        <v>4963</v>
      </c>
      <c r="U356" s="2" t="s">
        <v>5697</v>
      </c>
      <c r="V356" s="2">
        <v>40.056355</v>
      </c>
      <c r="W356" s="2">
        <v>-75.375263</v>
      </c>
      <c r="X356" s="2">
        <v>37980.0</v>
      </c>
      <c r="Y356" s="2" t="s">
        <v>103</v>
      </c>
      <c r="Z356" s="15">
        <f>IF(ISERROR(vlookup($R356, 'Freshmen Makeup'!$M$2:$X1000, 12, 0)), 0, vlookup($R356, 'Freshmen Makeup'!$M$2:$X1000, 12, 0))</f>
        <v>0</v>
      </c>
      <c r="AA356" s="15">
        <f>IF(ISERROR(vlookup($R356, 'Freshmen_5%'!$M$2:$Y1000, 12, 0)), 0, vlookup($R356, 'Freshmen_5%'!$M$2:$Y1000, 12, 0))</f>
        <v>0</v>
      </c>
      <c r="AB356" s="15">
        <f>IF(ISERROR(vlookup($R356, 'Freshmen_5%'!$M$2:$Y1000, 13, 0)), 0, vlookup($R356, 'Freshmen_5%'!$M$2:$Y1000, 13, 0))</f>
        <v>0</v>
      </c>
      <c r="AC356" s="15">
        <f>IF(ISERROR(vlookup($R356, 'Freshmen_5%'!$M$2:$Z1000, 14, 0)), 0, vlookup($R356, 'Freshmen_5%'!$M$2:$Z1000, 14, 0))</f>
        <v>0</v>
      </c>
    </row>
    <row r="357">
      <c r="A357" s="2">
        <v>355.0</v>
      </c>
      <c r="B357" s="2">
        <v>211361.0</v>
      </c>
      <c r="C357" s="2" t="s">
        <v>5698</v>
      </c>
      <c r="D357" s="2" t="s">
        <v>4837</v>
      </c>
      <c r="E357" s="2">
        <v>973.0</v>
      </c>
      <c r="F357" s="2" t="s">
        <v>5014</v>
      </c>
      <c r="G357" s="2" t="s">
        <v>5014</v>
      </c>
      <c r="H357" s="2" t="s">
        <v>4750</v>
      </c>
      <c r="I357" s="2" t="s">
        <v>4731</v>
      </c>
      <c r="J357" s="2" t="s">
        <v>4772</v>
      </c>
      <c r="K357" s="2">
        <v>2018.0</v>
      </c>
      <c r="L357" s="2" t="s">
        <v>5698</v>
      </c>
      <c r="M357" s="2" t="s">
        <v>4837</v>
      </c>
      <c r="N357" s="2" t="s">
        <v>5015</v>
      </c>
      <c r="O357" s="2" t="s">
        <v>5016</v>
      </c>
      <c r="P357" s="2">
        <v>15726.0</v>
      </c>
      <c r="Q357" s="2">
        <v>4618.0</v>
      </c>
      <c r="R357" s="2" t="s">
        <v>5698</v>
      </c>
      <c r="S357" s="2" t="s">
        <v>4722</v>
      </c>
      <c r="T357" s="2" t="s">
        <v>4963</v>
      </c>
      <c r="U357" s="2" t="s">
        <v>5699</v>
      </c>
      <c r="V357" s="2">
        <v>40.064964</v>
      </c>
      <c r="W357" s="2">
        <v>-79.88679</v>
      </c>
      <c r="X357" s="2">
        <v>38300.0</v>
      </c>
      <c r="Y357" s="2" t="s">
        <v>108</v>
      </c>
      <c r="Z357" s="15">
        <f>IF(ISERROR(vlookup($R357, 'Freshmen Makeup'!$M$2:$X1000, 12, 0)), 0, vlookup($R357, 'Freshmen Makeup'!$M$2:$X1000, 12, 0))</f>
        <v>0</v>
      </c>
      <c r="AA357" s="15">
        <f>IF(ISERROR(vlookup($R357, 'Freshmen_5%'!$M$2:$Y1000, 12, 0)), 0, vlookup($R357, 'Freshmen_5%'!$M$2:$Y1000, 12, 0))</f>
        <v>0</v>
      </c>
      <c r="AB357" s="15">
        <f>IF(ISERROR(vlookup($R357, 'Freshmen_5%'!$M$2:$Y1000, 13, 0)), 0, vlookup($R357, 'Freshmen_5%'!$M$2:$Y1000, 13, 0))</f>
        <v>0</v>
      </c>
      <c r="AC357" s="15">
        <f>IF(ISERROR(vlookup($R357, 'Freshmen_5%'!$M$2:$Z1000, 14, 0)), 0, vlookup($R357, 'Freshmen_5%'!$M$2:$Z1000, 14, 0))</f>
        <v>0</v>
      </c>
    </row>
    <row r="358">
      <c r="A358" s="2">
        <v>356.0</v>
      </c>
      <c r="B358" s="2">
        <v>211431.0</v>
      </c>
      <c r="C358" s="2" t="s">
        <v>5700</v>
      </c>
      <c r="D358" s="2" t="s">
        <v>4837</v>
      </c>
      <c r="E358" s="2">
        <v>247.0</v>
      </c>
      <c r="F358" s="2" t="s">
        <v>5014</v>
      </c>
      <c r="G358" s="2" t="s">
        <v>5014</v>
      </c>
      <c r="H358" s="2" t="s">
        <v>4723</v>
      </c>
      <c r="I358" s="2" t="s">
        <v>4765</v>
      </c>
      <c r="J358" s="2" t="s">
        <v>4766</v>
      </c>
      <c r="K358" s="2">
        <v>2018.0</v>
      </c>
      <c r="L358" s="2" t="s">
        <v>5700</v>
      </c>
      <c r="M358" s="2" t="s">
        <v>4837</v>
      </c>
      <c r="N358" s="2" t="s">
        <v>5015</v>
      </c>
      <c r="O358" s="2" t="s">
        <v>5016</v>
      </c>
      <c r="P358" s="2">
        <v>30454.0</v>
      </c>
      <c r="Q358" s="2">
        <v>0.0</v>
      </c>
      <c r="R358" s="2" t="s">
        <v>5700</v>
      </c>
      <c r="S358" s="2" t="s">
        <v>4554</v>
      </c>
      <c r="T358" s="2" t="s">
        <v>4963</v>
      </c>
      <c r="U358" s="2" t="s">
        <v>5701</v>
      </c>
      <c r="V358" s="2">
        <v>40.439293</v>
      </c>
      <c r="W358" s="2">
        <v>-79.963448</v>
      </c>
      <c r="X358" s="2">
        <v>38300.0</v>
      </c>
      <c r="Y358" s="2" t="s">
        <v>108</v>
      </c>
      <c r="Z358" s="15">
        <f>IF(ISERROR(vlookup($R358, 'Freshmen Makeup'!$M$2:$X1000, 12, 0)), 0, vlookup($R358, 'Freshmen Makeup'!$M$2:$X1000, 12, 0))</f>
        <v>0</v>
      </c>
      <c r="AA358" s="15">
        <f>IF(ISERROR(vlookup($R358, 'Freshmen_5%'!$M$2:$Y1000, 12, 0)), 0, vlookup($R358, 'Freshmen_5%'!$M$2:$Y1000, 12, 0))</f>
        <v>0</v>
      </c>
      <c r="AB358" s="15">
        <f>IF(ISERROR(vlookup($R358, 'Freshmen_5%'!$M$2:$Y1000, 13, 0)), 0, vlookup($R358, 'Freshmen_5%'!$M$2:$Y1000, 13, 0))</f>
        <v>0</v>
      </c>
      <c r="AC358" s="15">
        <f>IF(ISERROR(vlookup($R358, 'Freshmen_5%'!$M$2:$Z1000, 14, 0)), 0, vlookup($R358, 'Freshmen_5%'!$M$2:$Z1000, 14, 0))</f>
        <v>0</v>
      </c>
    </row>
    <row r="359">
      <c r="A359" s="2">
        <v>357.0</v>
      </c>
      <c r="B359" s="2">
        <v>211440.0</v>
      </c>
      <c r="C359" s="2" t="s">
        <v>5702</v>
      </c>
      <c r="D359" s="2" t="s">
        <v>4837</v>
      </c>
      <c r="E359" s="2">
        <v>1572.0</v>
      </c>
      <c r="F359" s="2" t="s">
        <v>5014</v>
      </c>
      <c r="G359" s="2" t="s">
        <v>5014</v>
      </c>
      <c r="H359" s="2" t="s">
        <v>4744</v>
      </c>
      <c r="I359" s="2" t="s">
        <v>4745</v>
      </c>
      <c r="J359" s="2" t="s">
        <v>4738</v>
      </c>
      <c r="K359" s="2">
        <v>2018.0</v>
      </c>
      <c r="L359" s="2" t="s">
        <v>5702</v>
      </c>
      <c r="M359" s="2" t="s">
        <v>4837</v>
      </c>
      <c r="N359" s="2" t="s">
        <v>5015</v>
      </c>
      <c r="O359" s="2" t="s">
        <v>5016</v>
      </c>
      <c r="P359" s="2">
        <v>55465.0</v>
      </c>
      <c r="Q359" s="2">
        <v>0.0</v>
      </c>
      <c r="R359" s="2" t="s">
        <v>5702</v>
      </c>
      <c r="S359" s="2" t="s">
        <v>4554</v>
      </c>
      <c r="T359" s="2" t="s">
        <v>4963</v>
      </c>
      <c r="U359" s="2" t="s">
        <v>5703</v>
      </c>
      <c r="V359" s="2">
        <v>40.44357</v>
      </c>
      <c r="W359" s="2">
        <v>-79.941993</v>
      </c>
      <c r="X359" s="2">
        <v>38300.0</v>
      </c>
      <c r="Y359" s="2" t="s">
        <v>108</v>
      </c>
      <c r="Z359" s="15">
        <f>IF(ISERROR(vlookup($R359, 'Freshmen Makeup'!$M$2:$X1000, 12, 0)), 0, vlookup($R359, 'Freshmen Makeup'!$M$2:$X1000, 12, 0))</f>
        <v>0</v>
      </c>
      <c r="AA359" s="15">
        <f>IF(ISERROR(vlookup($R359, 'Freshmen_5%'!$M$2:$Y1000, 12, 0)), 0, vlookup($R359, 'Freshmen_5%'!$M$2:$Y1000, 12, 0))</f>
        <v>0</v>
      </c>
      <c r="AB359" s="15">
        <f>IF(ISERROR(vlookup($R359, 'Freshmen_5%'!$M$2:$Y1000, 13, 0)), 0, vlookup($R359, 'Freshmen_5%'!$M$2:$Y1000, 13, 0))</f>
        <v>0</v>
      </c>
      <c r="AC359" s="15">
        <f>IF(ISERROR(vlookup($R359, 'Freshmen_5%'!$M$2:$Z1000, 14, 0)), 0, vlookup($R359, 'Freshmen_5%'!$M$2:$Z1000, 14, 0))</f>
        <v>0</v>
      </c>
    </row>
    <row r="360">
      <c r="A360" s="2">
        <v>358.0</v>
      </c>
      <c r="B360" s="2">
        <v>211468.0</v>
      </c>
      <c r="C360" s="2" t="s">
        <v>5704</v>
      </c>
      <c r="D360" s="2" t="s">
        <v>4837</v>
      </c>
      <c r="E360" s="2">
        <v>207.0</v>
      </c>
      <c r="F360" s="2" t="s">
        <v>5014</v>
      </c>
      <c r="G360" s="2" t="s">
        <v>5014</v>
      </c>
      <c r="H360" s="2" t="s">
        <v>4723</v>
      </c>
      <c r="I360" s="2" t="s">
        <v>4765</v>
      </c>
      <c r="J360" s="2" t="s">
        <v>4766</v>
      </c>
      <c r="K360" s="2">
        <v>2018.0</v>
      </c>
      <c r="L360" s="2" t="s">
        <v>5704</v>
      </c>
      <c r="M360" s="2" t="s">
        <v>4837</v>
      </c>
      <c r="N360" s="2" t="s">
        <v>5015</v>
      </c>
      <c r="O360" s="2" t="s">
        <v>5016</v>
      </c>
      <c r="P360" s="2">
        <v>39216.0</v>
      </c>
      <c r="Q360" s="2">
        <v>0.0</v>
      </c>
      <c r="R360" s="2" t="s">
        <v>5704</v>
      </c>
      <c r="S360" s="2" t="s">
        <v>5705</v>
      </c>
      <c r="T360" s="2" t="s">
        <v>4963</v>
      </c>
      <c r="U360" s="2" t="s">
        <v>5706</v>
      </c>
      <c r="V360" s="2">
        <v>40.586318</v>
      </c>
      <c r="W360" s="2">
        <v>-75.519221</v>
      </c>
      <c r="X360" s="2">
        <v>10900.0</v>
      </c>
      <c r="Y360" s="2" t="s">
        <v>5369</v>
      </c>
      <c r="Z360" s="15">
        <f>IF(ISERROR(vlookup($R360, 'Freshmen Makeup'!$M$2:$X1000, 12, 0)), 0, vlookup($R360, 'Freshmen Makeup'!$M$2:$X1000, 12, 0))</f>
        <v>0</v>
      </c>
      <c r="AA360" s="15">
        <f>IF(ISERROR(vlookup($R360, 'Freshmen_5%'!$M$2:$Y1000, 12, 0)), 0, vlookup($R360, 'Freshmen_5%'!$M$2:$Y1000, 12, 0))</f>
        <v>0</v>
      </c>
      <c r="AB360" s="15">
        <f>IF(ISERROR(vlookup($R360, 'Freshmen_5%'!$M$2:$Y1000, 13, 0)), 0, vlookup($R360, 'Freshmen_5%'!$M$2:$Y1000, 13, 0))</f>
        <v>0</v>
      </c>
      <c r="AC360" s="15">
        <f>IF(ISERROR(vlookup($R360, 'Freshmen_5%'!$M$2:$Z1000, 14, 0)), 0, vlookup($R360, 'Freshmen_5%'!$M$2:$Z1000, 14, 0))</f>
        <v>0</v>
      </c>
    </row>
    <row r="361">
      <c r="A361" s="2">
        <v>359.0</v>
      </c>
      <c r="B361" s="2">
        <v>211556.0</v>
      </c>
      <c r="C361" s="2" t="s">
        <v>5707</v>
      </c>
      <c r="D361" s="2" t="s">
        <v>4837</v>
      </c>
      <c r="E361" s="2">
        <v>278.0</v>
      </c>
      <c r="F361" s="2" t="s">
        <v>5014</v>
      </c>
      <c r="G361" s="2" t="s">
        <v>5014</v>
      </c>
      <c r="H361" s="2" t="s">
        <v>4723</v>
      </c>
      <c r="I361" s="2" t="s">
        <v>4735</v>
      </c>
      <c r="J361" s="2" t="s">
        <v>4725</v>
      </c>
      <c r="K361" s="2">
        <v>2018.0</v>
      </c>
      <c r="L361" s="2" t="s">
        <v>5707</v>
      </c>
      <c r="M361" s="2" t="s">
        <v>4837</v>
      </c>
      <c r="N361" s="2" t="s">
        <v>5015</v>
      </c>
      <c r="O361" s="2" t="s">
        <v>5016</v>
      </c>
      <c r="P361" s="2">
        <v>37611.0</v>
      </c>
      <c r="Q361" s="2">
        <v>0.0</v>
      </c>
      <c r="R361" s="2" t="s">
        <v>5707</v>
      </c>
      <c r="S361" s="2" t="s">
        <v>4554</v>
      </c>
      <c r="T361" s="2" t="s">
        <v>4963</v>
      </c>
      <c r="U361" s="2">
        <v>15232.0</v>
      </c>
      <c r="V361" s="2">
        <v>40.448432</v>
      </c>
      <c r="W361" s="2">
        <v>-79.926083</v>
      </c>
      <c r="X361" s="2">
        <v>38300.0</v>
      </c>
      <c r="Y361" s="2" t="s">
        <v>108</v>
      </c>
      <c r="Z361" s="15">
        <f>IF(ISERROR(vlookup($R361, 'Freshmen Makeup'!$M$2:$X1000, 12, 0)), 0, vlookup($R361, 'Freshmen Makeup'!$M$2:$X1000, 12, 0))</f>
        <v>0</v>
      </c>
      <c r="AA361" s="15">
        <f>IF(ISERROR(vlookup($R361, 'Freshmen_5%'!$M$2:$Y1000, 12, 0)), 0, vlookup($R361, 'Freshmen_5%'!$M$2:$Y1000, 12, 0))</f>
        <v>0</v>
      </c>
      <c r="AB361" s="15">
        <f>IF(ISERROR(vlookup($R361, 'Freshmen_5%'!$M$2:$Y1000, 13, 0)), 0, vlookup($R361, 'Freshmen_5%'!$M$2:$Y1000, 13, 0))</f>
        <v>0</v>
      </c>
      <c r="AC361" s="15">
        <f>IF(ISERROR(vlookup($R361, 'Freshmen_5%'!$M$2:$Z1000, 14, 0)), 0, vlookup($R361, 'Freshmen_5%'!$M$2:$Z1000, 14, 0))</f>
        <v>0</v>
      </c>
    </row>
    <row r="362">
      <c r="A362" s="2">
        <v>360.0</v>
      </c>
      <c r="B362" s="2">
        <v>211583.0</v>
      </c>
      <c r="C362" s="2" t="s">
        <v>4988</v>
      </c>
      <c r="D362" s="2" t="s">
        <v>4837</v>
      </c>
      <c r="E362" s="2">
        <v>164.0</v>
      </c>
      <c r="F362" s="2" t="s">
        <v>5014</v>
      </c>
      <c r="G362" s="2" t="s">
        <v>5014</v>
      </c>
      <c r="H362" s="2" t="s">
        <v>4723</v>
      </c>
      <c r="I362" s="2" t="s">
        <v>4741</v>
      </c>
      <c r="J362" s="2" t="s">
        <v>4766</v>
      </c>
      <c r="K362" s="2">
        <v>2018.0</v>
      </c>
      <c r="L362" s="2" t="s">
        <v>4988</v>
      </c>
      <c r="M362" s="2" t="s">
        <v>4837</v>
      </c>
      <c r="N362" s="2" t="s">
        <v>5015</v>
      </c>
      <c r="O362" s="2" t="s">
        <v>5016</v>
      </c>
      <c r="P362" s="2">
        <v>36180.0</v>
      </c>
      <c r="Q362" s="2">
        <v>0.0</v>
      </c>
      <c r="R362" s="2" t="s">
        <v>4988</v>
      </c>
      <c r="S362" s="2" t="s">
        <v>4585</v>
      </c>
      <c r="T362" s="2" t="s">
        <v>4963</v>
      </c>
      <c r="U362" s="2" t="s">
        <v>5708</v>
      </c>
      <c r="V362" s="2">
        <v>40.08678</v>
      </c>
      <c r="W362" s="2">
        <v>-75.228742</v>
      </c>
      <c r="X362" s="2">
        <v>37980.0</v>
      </c>
      <c r="Y362" s="2" t="s">
        <v>103</v>
      </c>
      <c r="Z362" s="15">
        <f>IF(ISERROR(vlookup($R362, 'Freshmen Makeup'!$M$2:$X1000, 12, 0)), 0, vlookup($R362, 'Freshmen Makeup'!$M$2:$X1000, 12, 0))</f>
        <v>1</v>
      </c>
      <c r="AA362" s="15">
        <f>IF(ISERROR(vlookup($R362, 'Freshmen_5%'!$M$2:$Y1000, 12, 0)), 0, vlookup($R362, 'Freshmen_5%'!$M$2:$Y1000, 12, 0))</f>
        <v>0</v>
      </c>
      <c r="AB362" s="15">
        <f>IF(ISERROR(vlookup($R362, 'Freshmen_5%'!$M$2:$Y1000, 13, 0)), 0, vlookup($R362, 'Freshmen_5%'!$M$2:$Y1000, 13, 0))</f>
        <v>0</v>
      </c>
      <c r="AC362" s="15">
        <f>IF(ISERROR(vlookup($R362, 'Freshmen_5%'!$M$2:$Z1000, 14, 0)), 0, vlookup($R362, 'Freshmen_5%'!$M$2:$Z1000, 14, 0))</f>
        <v>0</v>
      </c>
    </row>
    <row r="363">
      <c r="A363" s="2">
        <v>361.0</v>
      </c>
      <c r="B363" s="2">
        <v>211644.0</v>
      </c>
      <c r="C363" s="2" t="s">
        <v>5709</v>
      </c>
      <c r="D363" s="2" t="s">
        <v>4837</v>
      </c>
      <c r="E363" s="2">
        <v>707.0</v>
      </c>
      <c r="F363" s="2" t="s">
        <v>5014</v>
      </c>
      <c r="G363" s="2" t="s">
        <v>5014</v>
      </c>
      <c r="H363" s="2" t="s">
        <v>4723</v>
      </c>
      <c r="I363" s="2" t="s">
        <v>4731</v>
      </c>
      <c r="J363" s="2" t="s">
        <v>4772</v>
      </c>
      <c r="K363" s="2">
        <v>2018.0</v>
      </c>
      <c r="L363" s="2" t="s">
        <v>5709</v>
      </c>
      <c r="M363" s="2" t="s">
        <v>4837</v>
      </c>
      <c r="N363" s="2" t="s">
        <v>5015</v>
      </c>
      <c r="O363" s="2" t="s">
        <v>5016</v>
      </c>
      <c r="P363" s="2">
        <v>16004.0</v>
      </c>
      <c r="Q363" s="2">
        <v>4879.0</v>
      </c>
      <c r="R363" s="2" t="s">
        <v>5709</v>
      </c>
      <c r="S363" s="2" t="s">
        <v>5710</v>
      </c>
      <c r="T363" s="2" t="s">
        <v>4963</v>
      </c>
      <c r="U363" s="2">
        <v>16214.0</v>
      </c>
      <c r="V363" s="2">
        <v>41.207805</v>
      </c>
      <c r="W363" s="2">
        <v>-79.377501</v>
      </c>
      <c r="X363" s="2" t="s">
        <v>5103</v>
      </c>
      <c r="Y363" s="2" t="s">
        <v>5103</v>
      </c>
      <c r="Z363" s="15">
        <f>IF(ISERROR(vlookup($R363, 'Freshmen Makeup'!$M$2:$X1000, 12, 0)), 0, vlookup($R363, 'Freshmen Makeup'!$M$2:$X1000, 12, 0))</f>
        <v>0</v>
      </c>
      <c r="AA363" s="15">
        <f>IF(ISERROR(vlookup($R363, 'Freshmen_5%'!$M$2:$Y1000, 12, 0)), 0, vlookup($R363, 'Freshmen_5%'!$M$2:$Y1000, 12, 0))</f>
        <v>0</v>
      </c>
      <c r="AB363" s="15">
        <f>IF(ISERROR(vlookup($R363, 'Freshmen_5%'!$M$2:$Y1000, 13, 0)), 0, vlookup($R363, 'Freshmen_5%'!$M$2:$Y1000, 13, 0))</f>
        <v>0</v>
      </c>
      <c r="AC363" s="15">
        <f>IF(ISERROR(vlookup($R363, 'Freshmen_5%'!$M$2:$Z1000, 14, 0)), 0, vlookup($R363, 'Freshmen_5%'!$M$2:$Z1000, 14, 0))</f>
        <v>0</v>
      </c>
    </row>
    <row r="364">
      <c r="A364" s="2">
        <v>362.0</v>
      </c>
      <c r="B364" s="2">
        <v>211981.0</v>
      </c>
      <c r="C364" s="2" t="s">
        <v>4986</v>
      </c>
      <c r="D364" s="2" t="s">
        <v>4837</v>
      </c>
      <c r="E364" s="2">
        <v>443.0</v>
      </c>
      <c r="F364" s="2" t="s">
        <v>5014</v>
      </c>
      <c r="G364" s="2" t="s">
        <v>5014</v>
      </c>
      <c r="H364" s="2" t="s">
        <v>4723</v>
      </c>
      <c r="I364" s="2" t="s">
        <v>4741</v>
      </c>
      <c r="J364" s="2" t="s">
        <v>4725</v>
      </c>
      <c r="K364" s="2">
        <v>2018.0</v>
      </c>
      <c r="L364" s="2" t="s">
        <v>4986</v>
      </c>
      <c r="M364" s="2" t="s">
        <v>4837</v>
      </c>
      <c r="N364" s="2" t="s">
        <v>5015</v>
      </c>
      <c r="O364" s="2" t="s">
        <v>5016</v>
      </c>
      <c r="P364" s="2">
        <v>39440.0</v>
      </c>
      <c r="Q364" s="2">
        <v>0.0</v>
      </c>
      <c r="R364" s="2" t="s">
        <v>4986</v>
      </c>
      <c r="S364" s="2" t="s">
        <v>4987</v>
      </c>
      <c r="T364" s="2" t="s">
        <v>4963</v>
      </c>
      <c r="U364" s="2" t="s">
        <v>5711</v>
      </c>
      <c r="V364" s="2">
        <v>40.298659</v>
      </c>
      <c r="W364" s="2">
        <v>-75.158452</v>
      </c>
      <c r="X364" s="2">
        <v>37980.0</v>
      </c>
      <c r="Y364" s="2" t="s">
        <v>103</v>
      </c>
      <c r="Z364" s="15">
        <f>IF(ISERROR(vlookup($R364, 'Freshmen Makeup'!$M$2:$X1000, 12, 0)), 0, vlookup($R364, 'Freshmen Makeup'!$M$2:$X1000, 12, 0))</f>
        <v>1</v>
      </c>
      <c r="AA364" s="15">
        <f>IF(ISERROR(vlookup($R364, 'Freshmen_5%'!$M$2:$Y1000, 12, 0)), 0, vlookup($R364, 'Freshmen_5%'!$M$2:$Y1000, 12, 0))</f>
        <v>0</v>
      </c>
      <c r="AB364" s="15">
        <f>IF(ISERROR(vlookup($R364, 'Freshmen_5%'!$M$2:$Y1000, 13, 0)), 0, vlookup($R364, 'Freshmen_5%'!$M$2:$Y1000, 13, 0))</f>
        <v>0</v>
      </c>
      <c r="AC364" s="15">
        <f>IF(ISERROR(vlookup($R364, 'Freshmen_5%'!$M$2:$Z1000, 14, 0)), 0, vlookup($R364, 'Freshmen_5%'!$M$2:$Z1000, 14, 0))</f>
        <v>0</v>
      </c>
    </row>
    <row r="365">
      <c r="A365" s="2">
        <v>363.0</v>
      </c>
      <c r="B365" s="2">
        <v>212009.0</v>
      </c>
      <c r="C365" s="2" t="s">
        <v>5712</v>
      </c>
      <c r="D365" s="2" t="s">
        <v>4837</v>
      </c>
      <c r="E365" s="2">
        <v>635.0</v>
      </c>
      <c r="F365" s="2" t="s">
        <v>5014</v>
      </c>
      <c r="G365" s="2" t="s">
        <v>5014</v>
      </c>
      <c r="H365" s="2" t="s">
        <v>4723</v>
      </c>
      <c r="I365" s="2" t="s">
        <v>4745</v>
      </c>
      <c r="J365" s="2" t="s">
        <v>4725</v>
      </c>
      <c r="K365" s="2">
        <v>2018.0</v>
      </c>
      <c r="L365" s="2" t="s">
        <v>5712</v>
      </c>
      <c r="M365" s="2" t="s">
        <v>4837</v>
      </c>
      <c r="N365" s="2" t="s">
        <v>5015</v>
      </c>
      <c r="O365" s="2" t="s">
        <v>5016</v>
      </c>
      <c r="P365" s="2">
        <v>54636.0</v>
      </c>
      <c r="Q365" s="2">
        <v>0.0</v>
      </c>
      <c r="R365" s="2" t="s">
        <v>5712</v>
      </c>
      <c r="S365" s="2" t="s">
        <v>5713</v>
      </c>
      <c r="T365" s="2" t="s">
        <v>4963</v>
      </c>
      <c r="U365" s="2" t="s">
        <v>5714</v>
      </c>
      <c r="V365" s="2">
        <v>40.202796</v>
      </c>
      <c r="W365" s="2">
        <v>-77.197854</v>
      </c>
      <c r="X365" s="2">
        <v>25420.0</v>
      </c>
      <c r="Y365" s="2" t="s">
        <v>5715</v>
      </c>
      <c r="Z365" s="15">
        <f>IF(ISERROR(vlookup($R365, 'Freshmen Makeup'!$M$2:$X1000, 12, 0)), 0, vlookup($R365, 'Freshmen Makeup'!$M$2:$X1000, 12, 0))</f>
        <v>0</v>
      </c>
      <c r="AA365" s="15">
        <f>IF(ISERROR(vlookup($R365, 'Freshmen_5%'!$M$2:$Y1000, 12, 0)), 0, vlookup($R365, 'Freshmen_5%'!$M$2:$Y1000, 12, 0))</f>
        <v>0</v>
      </c>
      <c r="AB365" s="15">
        <f>IF(ISERROR(vlookup($R365, 'Freshmen_5%'!$M$2:$Y1000, 13, 0)), 0, vlookup($R365, 'Freshmen_5%'!$M$2:$Y1000, 13, 0))</f>
        <v>0</v>
      </c>
      <c r="AC365" s="15">
        <f>IF(ISERROR(vlookup($R365, 'Freshmen_5%'!$M$2:$Z1000, 14, 0)), 0, vlookup($R365, 'Freshmen_5%'!$M$2:$Z1000, 14, 0))</f>
        <v>0</v>
      </c>
    </row>
    <row r="366">
      <c r="A366" s="2">
        <v>364.0</v>
      </c>
      <c r="B366" s="2">
        <v>212054.0</v>
      </c>
      <c r="C366" s="2" t="s">
        <v>4985</v>
      </c>
      <c r="D366" s="2" t="s">
        <v>4837</v>
      </c>
      <c r="E366" s="2">
        <v>3353.0</v>
      </c>
      <c r="F366" s="2" t="s">
        <v>5014</v>
      </c>
      <c r="G366" s="2" t="s">
        <v>5014</v>
      </c>
      <c r="H366" s="2" t="s">
        <v>4734</v>
      </c>
      <c r="I366" s="2" t="s">
        <v>4735</v>
      </c>
      <c r="J366" s="2" t="s">
        <v>4736</v>
      </c>
      <c r="K366" s="2">
        <v>2018.0</v>
      </c>
      <c r="L366" s="2" t="s">
        <v>4985</v>
      </c>
      <c r="M366" s="2" t="s">
        <v>4837</v>
      </c>
      <c r="N366" s="2" t="s">
        <v>5015</v>
      </c>
      <c r="O366" s="2" t="s">
        <v>5016</v>
      </c>
      <c r="P366" s="2">
        <v>53244.0</v>
      </c>
      <c r="Q366" s="2">
        <v>0.0</v>
      </c>
      <c r="R366" s="2" t="s">
        <v>4985</v>
      </c>
      <c r="S366" s="2" t="s">
        <v>4585</v>
      </c>
      <c r="T366" s="2" t="s">
        <v>4963</v>
      </c>
      <c r="U366" s="2">
        <v>19104.0</v>
      </c>
      <c r="V366" s="2">
        <v>39.955217</v>
      </c>
      <c r="W366" s="2">
        <v>-75.190051</v>
      </c>
      <c r="X366" s="2">
        <v>37980.0</v>
      </c>
      <c r="Y366" s="2" t="s">
        <v>103</v>
      </c>
      <c r="Z366" s="15">
        <f>IF(ISERROR(vlookup($R366, 'Freshmen Makeup'!$M$2:$X1000, 12, 0)), 0, vlookup($R366, 'Freshmen Makeup'!$M$2:$X1000, 12, 0))</f>
        <v>1</v>
      </c>
      <c r="AA366" s="15">
        <f>IF(ISERROR(vlookup($R366, 'Freshmen_5%'!$M$2:$Y1000, 12, 0)), 0, vlookup($R366, 'Freshmen_5%'!$M$2:$Y1000, 12, 0))</f>
        <v>0</v>
      </c>
      <c r="AB366" s="15">
        <f>IF(ISERROR(vlookup($R366, 'Freshmen_5%'!$M$2:$Y1000, 13, 0)), 0, vlookup($R366, 'Freshmen_5%'!$M$2:$Y1000, 13, 0))</f>
        <v>0</v>
      </c>
      <c r="AC366" s="15">
        <f>IF(ISERROR(vlookup($R366, 'Freshmen_5%'!$M$2:$Z1000, 14, 0)), 0, vlookup($R366, 'Freshmen_5%'!$M$2:$Z1000, 14, 0))</f>
        <v>0</v>
      </c>
    </row>
    <row r="367">
      <c r="A367" s="2">
        <v>365.0</v>
      </c>
      <c r="B367" s="2">
        <v>212106.0</v>
      </c>
      <c r="C367" s="2" t="s">
        <v>5716</v>
      </c>
      <c r="D367" s="2" t="s">
        <v>4837</v>
      </c>
      <c r="E367" s="2">
        <v>1507.0</v>
      </c>
      <c r="F367" s="2" t="s">
        <v>5014</v>
      </c>
      <c r="G367" s="2" t="s">
        <v>5014</v>
      </c>
      <c r="H367" s="2" t="s">
        <v>4750</v>
      </c>
      <c r="I367" s="2" t="s">
        <v>4745</v>
      </c>
      <c r="J367" s="2" t="s">
        <v>4751</v>
      </c>
      <c r="K367" s="2">
        <v>2018.0</v>
      </c>
      <c r="L367" s="2" t="s">
        <v>5716</v>
      </c>
      <c r="M367" s="2" t="s">
        <v>4837</v>
      </c>
      <c r="N367" s="2" t="s">
        <v>5015</v>
      </c>
      <c r="O367" s="2" t="s">
        <v>5016</v>
      </c>
      <c r="P367" s="2">
        <v>38178.0</v>
      </c>
      <c r="Q367" s="2">
        <v>0.0</v>
      </c>
      <c r="R367" s="2" t="s">
        <v>5716</v>
      </c>
      <c r="S367" s="2" t="s">
        <v>4554</v>
      </c>
      <c r="T367" s="2" t="s">
        <v>4963</v>
      </c>
      <c r="U367" s="2">
        <v>15282.0</v>
      </c>
      <c r="V367" s="2">
        <v>40.43589</v>
      </c>
      <c r="W367" s="2">
        <v>-79.993123</v>
      </c>
      <c r="X367" s="2">
        <v>38300.0</v>
      </c>
      <c r="Y367" s="2" t="s">
        <v>108</v>
      </c>
      <c r="Z367" s="15">
        <f>IF(ISERROR(vlookup($R367, 'Freshmen Makeup'!$M$2:$X1000, 12, 0)), 0, vlookup($R367, 'Freshmen Makeup'!$M$2:$X1000, 12, 0))</f>
        <v>0</v>
      </c>
      <c r="AA367" s="15">
        <f>IF(ISERROR(vlookup($R367, 'Freshmen_5%'!$M$2:$Y1000, 12, 0)), 0, vlookup($R367, 'Freshmen_5%'!$M$2:$Y1000, 12, 0))</f>
        <v>0</v>
      </c>
      <c r="AB367" s="15">
        <f>IF(ISERROR(vlookup($R367, 'Freshmen_5%'!$M$2:$Y1000, 13, 0)), 0, vlookup($R367, 'Freshmen_5%'!$M$2:$Y1000, 13, 0))</f>
        <v>0</v>
      </c>
      <c r="AC367" s="15">
        <f>IF(ISERROR(vlookup($R367, 'Freshmen_5%'!$M$2:$Z1000, 14, 0)), 0, vlookup($R367, 'Freshmen_5%'!$M$2:$Z1000, 14, 0))</f>
        <v>0</v>
      </c>
    </row>
    <row r="368">
      <c r="A368" s="2">
        <v>366.0</v>
      </c>
      <c r="B368" s="2">
        <v>212115.0</v>
      </c>
      <c r="C368" s="2" t="s">
        <v>5717</v>
      </c>
      <c r="D368" s="2" t="s">
        <v>4837</v>
      </c>
      <c r="E368" s="2">
        <v>1134.0</v>
      </c>
      <c r="F368" s="2" t="s">
        <v>5014</v>
      </c>
      <c r="G368" s="2" t="s">
        <v>5014</v>
      </c>
      <c r="H368" s="2" t="s">
        <v>4750</v>
      </c>
      <c r="I368" s="2" t="s">
        <v>4731</v>
      </c>
      <c r="J368" s="2" t="s">
        <v>4751</v>
      </c>
      <c r="K368" s="2">
        <v>2018.0</v>
      </c>
      <c r="L368" s="2" t="s">
        <v>5717</v>
      </c>
      <c r="M368" s="2" t="s">
        <v>4837</v>
      </c>
      <c r="N368" s="2" t="s">
        <v>5015</v>
      </c>
      <c r="O368" s="2" t="s">
        <v>5016</v>
      </c>
      <c r="P368" s="2">
        <v>22398.0</v>
      </c>
      <c r="Q368" s="2">
        <v>11824.0</v>
      </c>
      <c r="R368" s="2" t="s">
        <v>5717</v>
      </c>
      <c r="S368" s="2" t="s">
        <v>5718</v>
      </c>
      <c r="T368" s="2" t="s">
        <v>4963</v>
      </c>
      <c r="U368" s="2" t="s">
        <v>5719</v>
      </c>
      <c r="V368" s="2">
        <v>40.99599</v>
      </c>
      <c r="W368" s="2">
        <v>-75.173905</v>
      </c>
      <c r="X368" s="2">
        <v>20700.0</v>
      </c>
      <c r="Y368" s="2" t="s">
        <v>5720</v>
      </c>
      <c r="Z368" s="15">
        <f>IF(ISERROR(vlookup($R368, 'Freshmen Makeup'!$M$2:$X1000, 12, 0)), 0, vlookup($R368, 'Freshmen Makeup'!$M$2:$X1000, 12, 0))</f>
        <v>0</v>
      </c>
      <c r="AA368" s="15">
        <f>IF(ISERROR(vlookup($R368, 'Freshmen_5%'!$M$2:$Y1000, 12, 0)), 0, vlookup($R368, 'Freshmen_5%'!$M$2:$Y1000, 12, 0))</f>
        <v>0</v>
      </c>
      <c r="AB368" s="15">
        <f>IF(ISERROR(vlookup($R368, 'Freshmen_5%'!$M$2:$Y1000, 13, 0)), 0, vlookup($R368, 'Freshmen_5%'!$M$2:$Y1000, 13, 0))</f>
        <v>0</v>
      </c>
      <c r="AC368" s="15">
        <f>IF(ISERROR(vlookup($R368, 'Freshmen_5%'!$M$2:$Z1000, 14, 0)), 0, vlookup($R368, 'Freshmen_5%'!$M$2:$Z1000, 14, 0))</f>
        <v>0</v>
      </c>
    </row>
    <row r="369">
      <c r="A369" s="2">
        <v>367.0</v>
      </c>
      <c r="B369" s="2">
        <v>212133.0</v>
      </c>
      <c r="C369" s="2" t="s">
        <v>4983</v>
      </c>
      <c r="D369" s="2" t="s">
        <v>4837</v>
      </c>
      <c r="E369" s="2">
        <v>400.0</v>
      </c>
      <c r="F369" s="2" t="s">
        <v>5014</v>
      </c>
      <c r="G369" s="2" t="s">
        <v>5014</v>
      </c>
      <c r="H369" s="2" t="s">
        <v>4723</v>
      </c>
      <c r="I369" s="2" t="s">
        <v>4806</v>
      </c>
      <c r="J369" s="2" t="s">
        <v>4766</v>
      </c>
      <c r="K369" s="2">
        <v>2018.0</v>
      </c>
      <c r="L369" s="2" t="s">
        <v>4983</v>
      </c>
      <c r="M369" s="2" t="s">
        <v>4837</v>
      </c>
      <c r="N369" s="2" t="s">
        <v>5015</v>
      </c>
      <c r="O369" s="2" t="s">
        <v>5016</v>
      </c>
      <c r="P369" s="2">
        <v>32882.0</v>
      </c>
      <c r="Q369" s="2">
        <v>0.0</v>
      </c>
      <c r="R369" s="2" t="s">
        <v>4983</v>
      </c>
      <c r="S369" s="2" t="s">
        <v>4984</v>
      </c>
      <c r="T369" s="2" t="s">
        <v>4963</v>
      </c>
      <c r="U369" s="2" t="s">
        <v>5721</v>
      </c>
      <c r="V369" s="2">
        <v>40.050448</v>
      </c>
      <c r="W369" s="2">
        <v>-75.370316</v>
      </c>
      <c r="X369" s="2">
        <v>37980.0</v>
      </c>
      <c r="Y369" s="2" t="s">
        <v>103</v>
      </c>
      <c r="Z369" s="15">
        <f>IF(ISERROR(vlookup($R369, 'Freshmen Makeup'!$M$2:$X1000, 12, 0)), 0, vlookup($R369, 'Freshmen Makeup'!$M$2:$X1000, 12, 0))</f>
        <v>1</v>
      </c>
      <c r="AA369" s="15">
        <f>IF(ISERROR(vlookup($R369, 'Freshmen_5%'!$M$2:$Y1000, 12, 0)), 0, vlookup($R369, 'Freshmen_5%'!$M$2:$Y1000, 12, 0))</f>
        <v>0</v>
      </c>
      <c r="AB369" s="15">
        <f>IF(ISERROR(vlookup($R369, 'Freshmen_5%'!$M$2:$Y1000, 13, 0)), 0, vlookup($R369, 'Freshmen_5%'!$M$2:$Y1000, 13, 0))</f>
        <v>0</v>
      </c>
      <c r="AC369" s="15">
        <f>IF(ISERROR(vlookup($R369, 'Freshmen_5%'!$M$2:$Z1000, 14, 0)), 0, vlookup($R369, 'Freshmen_5%'!$M$2:$Z1000, 14, 0))</f>
        <v>0</v>
      </c>
    </row>
    <row r="370">
      <c r="A370" s="2">
        <v>368.0</v>
      </c>
      <c r="B370" s="2">
        <v>212160.0</v>
      </c>
      <c r="C370" s="2" t="s">
        <v>5722</v>
      </c>
      <c r="D370" s="2" t="s">
        <v>4837</v>
      </c>
      <c r="E370" s="2">
        <v>569.0</v>
      </c>
      <c r="F370" s="2" t="s">
        <v>5014</v>
      </c>
      <c r="G370" s="2" t="s">
        <v>5014</v>
      </c>
      <c r="H370" s="2" t="s">
        <v>4723</v>
      </c>
      <c r="I370" s="2" t="s">
        <v>4731</v>
      </c>
      <c r="J370" s="2" t="s">
        <v>4751</v>
      </c>
      <c r="K370" s="2">
        <v>2018.0</v>
      </c>
      <c r="L370" s="2" t="s">
        <v>5722</v>
      </c>
      <c r="M370" s="2" t="s">
        <v>4837</v>
      </c>
      <c r="N370" s="2" t="s">
        <v>5015</v>
      </c>
      <c r="O370" s="2" t="s">
        <v>5016</v>
      </c>
      <c r="P370" s="2">
        <v>15061.0</v>
      </c>
      <c r="Q370" s="2">
        <v>4516.0</v>
      </c>
      <c r="R370" s="2" t="s">
        <v>5722</v>
      </c>
      <c r="S370" s="2" t="s">
        <v>5723</v>
      </c>
      <c r="T370" s="2" t="s">
        <v>4963</v>
      </c>
      <c r="U370" s="2" t="s">
        <v>5724</v>
      </c>
      <c r="V370" s="2">
        <v>41.870717</v>
      </c>
      <c r="W370" s="2">
        <v>-80.121318</v>
      </c>
      <c r="X370" s="2">
        <v>21500.0</v>
      </c>
      <c r="Y370" s="2" t="s">
        <v>5725</v>
      </c>
      <c r="Z370" s="15">
        <f>IF(ISERROR(vlookup($R370, 'Freshmen Makeup'!$M$2:$X1000, 12, 0)), 0, vlookup($R370, 'Freshmen Makeup'!$M$2:$X1000, 12, 0))</f>
        <v>0</v>
      </c>
      <c r="AA370" s="15">
        <f>IF(ISERROR(vlookup($R370, 'Freshmen_5%'!$M$2:$Y1000, 12, 0)), 0, vlookup($R370, 'Freshmen_5%'!$M$2:$Y1000, 12, 0))</f>
        <v>0</v>
      </c>
      <c r="AB370" s="15">
        <f>IF(ISERROR(vlookup($R370, 'Freshmen_5%'!$M$2:$Y1000, 13, 0)), 0, vlookup($R370, 'Freshmen_5%'!$M$2:$Y1000, 13, 0))</f>
        <v>0</v>
      </c>
      <c r="AC370" s="15">
        <f>IF(ISERROR(vlookup($R370, 'Freshmen_5%'!$M$2:$Z1000, 14, 0)), 0, vlookup($R370, 'Freshmen_5%'!$M$2:$Z1000, 14, 0))</f>
        <v>0</v>
      </c>
    </row>
    <row r="371">
      <c r="A371" s="2">
        <v>369.0</v>
      </c>
      <c r="B371" s="2">
        <v>212197.0</v>
      </c>
      <c r="C371" s="2" t="s">
        <v>5726</v>
      </c>
      <c r="D371" s="2" t="s">
        <v>4837</v>
      </c>
      <c r="E371" s="2">
        <v>386.0</v>
      </c>
      <c r="F371" s="2" t="s">
        <v>5014</v>
      </c>
      <c r="G371" s="2" t="s">
        <v>5014</v>
      </c>
      <c r="H371" s="2" t="s">
        <v>4723</v>
      </c>
      <c r="I371" s="2" t="s">
        <v>4745</v>
      </c>
      <c r="J371" s="2" t="s">
        <v>4725</v>
      </c>
      <c r="K371" s="2">
        <v>2018.0</v>
      </c>
      <c r="L371" s="2" t="s">
        <v>5726</v>
      </c>
      <c r="M371" s="2" t="s">
        <v>4837</v>
      </c>
      <c r="N371" s="2" t="s">
        <v>5015</v>
      </c>
      <c r="O371" s="2" t="s">
        <v>5016</v>
      </c>
      <c r="P371" s="2">
        <v>46940.0</v>
      </c>
      <c r="Q371" s="2">
        <v>0.0</v>
      </c>
      <c r="R371" s="2" t="s">
        <v>5726</v>
      </c>
      <c r="S371" s="2" t="s">
        <v>5727</v>
      </c>
      <c r="T371" s="2" t="s">
        <v>4963</v>
      </c>
      <c r="U371" s="2" t="s">
        <v>5728</v>
      </c>
      <c r="V371" s="2">
        <v>40.149236</v>
      </c>
      <c r="W371" s="2">
        <v>-76.593224</v>
      </c>
      <c r="X371" s="2">
        <v>29540.0</v>
      </c>
      <c r="Y371" s="2" t="s">
        <v>5729</v>
      </c>
      <c r="Z371" s="15">
        <f>IF(ISERROR(vlookup($R371, 'Freshmen Makeup'!$M$2:$X1000, 12, 0)), 0, vlookup($R371, 'Freshmen Makeup'!$M$2:$X1000, 12, 0))</f>
        <v>0</v>
      </c>
      <c r="AA371" s="15">
        <f>IF(ISERROR(vlookup($R371, 'Freshmen_5%'!$M$2:$Y1000, 12, 0)), 0, vlookup($R371, 'Freshmen_5%'!$M$2:$Y1000, 12, 0))</f>
        <v>0</v>
      </c>
      <c r="AB371" s="15">
        <f>IF(ISERROR(vlookup($R371, 'Freshmen_5%'!$M$2:$Y1000, 13, 0)), 0, vlookup($R371, 'Freshmen_5%'!$M$2:$Y1000, 13, 0))</f>
        <v>0</v>
      </c>
      <c r="AC371" s="15">
        <f>IF(ISERROR(vlookup($R371, 'Freshmen_5%'!$M$2:$Z1000, 14, 0)), 0, vlookup($R371, 'Freshmen_5%'!$M$2:$Z1000, 14, 0))</f>
        <v>0</v>
      </c>
    </row>
    <row r="372">
      <c r="A372" s="2">
        <v>370.0</v>
      </c>
      <c r="B372" s="2">
        <v>212577.0</v>
      </c>
      <c r="C372" s="2" t="s">
        <v>5730</v>
      </c>
      <c r="D372" s="2" t="s">
        <v>4837</v>
      </c>
      <c r="E372" s="2">
        <v>611.0</v>
      </c>
      <c r="F372" s="2" t="s">
        <v>5014</v>
      </c>
      <c r="G372" s="2" t="s">
        <v>5014</v>
      </c>
      <c r="H372" s="2" t="s">
        <v>4723</v>
      </c>
      <c r="I372" s="2" t="s">
        <v>4745</v>
      </c>
      <c r="J372" s="2" t="s">
        <v>4725</v>
      </c>
      <c r="K372" s="2">
        <v>2018.0</v>
      </c>
      <c r="L372" s="2" t="s">
        <v>5730</v>
      </c>
      <c r="M372" s="2" t="s">
        <v>4837</v>
      </c>
      <c r="N372" s="2" t="s">
        <v>5015</v>
      </c>
      <c r="O372" s="2" t="s">
        <v>5016</v>
      </c>
      <c r="P372" s="2">
        <v>56550.0</v>
      </c>
      <c r="Q372" s="2">
        <v>0.0</v>
      </c>
      <c r="R372" s="2" t="s">
        <v>5730</v>
      </c>
      <c r="S372" s="2" t="s">
        <v>4643</v>
      </c>
      <c r="T372" s="2" t="s">
        <v>4963</v>
      </c>
      <c r="U372" s="2" t="s">
        <v>5731</v>
      </c>
      <c r="V372" s="2">
        <v>40.048045</v>
      </c>
      <c r="W372" s="2">
        <v>-76.319037</v>
      </c>
      <c r="X372" s="2">
        <v>29540.0</v>
      </c>
      <c r="Y372" s="2" t="s">
        <v>5729</v>
      </c>
      <c r="Z372" s="15">
        <f>IF(ISERROR(vlookup($R372, 'Freshmen Makeup'!$M$2:$X1000, 12, 0)), 0, vlookup($R372, 'Freshmen Makeup'!$M$2:$X1000, 12, 0))</f>
        <v>0</v>
      </c>
      <c r="AA372" s="15">
        <f>IF(ISERROR(vlookup($R372, 'Freshmen_5%'!$M$2:$Y1000, 12, 0)), 0, vlookup($R372, 'Freshmen_5%'!$M$2:$Y1000, 12, 0))</f>
        <v>0</v>
      </c>
      <c r="AB372" s="15">
        <f>IF(ISERROR(vlookup($R372, 'Freshmen_5%'!$M$2:$Y1000, 13, 0)), 0, vlookup($R372, 'Freshmen_5%'!$M$2:$Y1000, 13, 0))</f>
        <v>0</v>
      </c>
      <c r="AC372" s="15">
        <f>IF(ISERROR(vlookup($R372, 'Freshmen_5%'!$M$2:$Z1000, 14, 0)), 0, vlookup($R372, 'Freshmen_5%'!$M$2:$Z1000, 14, 0))</f>
        <v>0</v>
      </c>
    </row>
    <row r="373">
      <c r="A373" s="2">
        <v>371.0</v>
      </c>
      <c r="B373" s="2">
        <v>212601.0</v>
      </c>
      <c r="C373" s="2" t="s">
        <v>5732</v>
      </c>
      <c r="D373" s="2" t="s">
        <v>4837</v>
      </c>
      <c r="E373" s="2">
        <v>762.0</v>
      </c>
      <c r="F373" s="2" t="s">
        <v>5014</v>
      </c>
      <c r="G373" s="2" t="s">
        <v>5014</v>
      </c>
      <c r="H373" s="2" t="s">
        <v>4723</v>
      </c>
      <c r="I373" s="2" t="s">
        <v>4724</v>
      </c>
      <c r="J373" s="2" t="s">
        <v>4751</v>
      </c>
      <c r="K373" s="2">
        <v>2018.0</v>
      </c>
      <c r="L373" s="2" t="s">
        <v>5732</v>
      </c>
      <c r="M373" s="2" t="s">
        <v>4837</v>
      </c>
      <c r="N373" s="2" t="s">
        <v>5015</v>
      </c>
      <c r="O373" s="2" t="s">
        <v>5016</v>
      </c>
      <c r="P373" s="2">
        <v>33076.0</v>
      </c>
      <c r="Q373" s="2">
        <v>0.0</v>
      </c>
      <c r="R373" s="2" t="s">
        <v>5732</v>
      </c>
      <c r="S373" s="2" t="s">
        <v>5733</v>
      </c>
      <c r="T373" s="2" t="s">
        <v>4963</v>
      </c>
      <c r="U373" s="2" t="s">
        <v>5734</v>
      </c>
      <c r="V373" s="2">
        <v>42.128403</v>
      </c>
      <c r="W373" s="2">
        <v>-80.087166</v>
      </c>
      <c r="X373" s="2">
        <v>21500.0</v>
      </c>
      <c r="Y373" s="2" t="s">
        <v>5725</v>
      </c>
      <c r="Z373" s="15">
        <f>IF(ISERROR(vlookup($R373, 'Freshmen Makeup'!$M$2:$X1000, 12, 0)), 0, vlookup($R373, 'Freshmen Makeup'!$M$2:$X1000, 12, 0))</f>
        <v>0</v>
      </c>
      <c r="AA373" s="15">
        <f>IF(ISERROR(vlookup($R373, 'Freshmen_5%'!$M$2:$Y1000, 12, 0)), 0, vlookup($R373, 'Freshmen_5%'!$M$2:$Y1000, 12, 0))</f>
        <v>0</v>
      </c>
      <c r="AB373" s="15">
        <f>IF(ISERROR(vlookup($R373, 'Freshmen_5%'!$M$2:$Y1000, 13, 0)), 0, vlookup($R373, 'Freshmen_5%'!$M$2:$Y1000, 13, 0))</f>
        <v>0</v>
      </c>
      <c r="AC373" s="15">
        <f>IF(ISERROR(vlookup($R373, 'Freshmen_5%'!$M$2:$Z1000, 14, 0)), 0, vlookup($R373, 'Freshmen_5%'!$M$2:$Z1000, 14, 0))</f>
        <v>0</v>
      </c>
    </row>
    <row r="374">
      <c r="A374" s="2">
        <v>372.0</v>
      </c>
      <c r="B374" s="2">
        <v>212656.0</v>
      </c>
      <c r="C374" s="2" t="s">
        <v>5735</v>
      </c>
      <c r="D374" s="2" t="s">
        <v>4837</v>
      </c>
      <c r="E374" s="2">
        <v>305.0</v>
      </c>
      <c r="F374" s="2" t="s">
        <v>5014</v>
      </c>
      <c r="G374" s="2" t="s">
        <v>5014</v>
      </c>
      <c r="H374" s="2" t="s">
        <v>4723</v>
      </c>
      <c r="I374" s="2" t="s">
        <v>4724</v>
      </c>
      <c r="J374" s="2" t="s">
        <v>4725</v>
      </c>
      <c r="K374" s="2">
        <v>2018.0</v>
      </c>
      <c r="L374" s="2" t="s">
        <v>5735</v>
      </c>
      <c r="M374" s="2" t="s">
        <v>4837</v>
      </c>
      <c r="N374" s="2" t="s">
        <v>5015</v>
      </c>
      <c r="O374" s="2" t="s">
        <v>5016</v>
      </c>
      <c r="P374" s="2">
        <v>27230.0</v>
      </c>
      <c r="Q374" s="2">
        <v>0.0</v>
      </c>
      <c r="R374" s="2" t="s">
        <v>5735</v>
      </c>
      <c r="S374" s="2" t="s">
        <v>5736</v>
      </c>
      <c r="T374" s="2" t="s">
        <v>4963</v>
      </c>
      <c r="U374" s="2" t="s">
        <v>5737</v>
      </c>
      <c r="V374" s="2">
        <v>40.772518</v>
      </c>
      <c r="W374" s="2">
        <v>-80.321826</v>
      </c>
      <c r="X374" s="2">
        <v>38300.0</v>
      </c>
      <c r="Y374" s="2" t="s">
        <v>108</v>
      </c>
      <c r="Z374" s="15">
        <f>IF(ISERROR(vlookup($R374, 'Freshmen Makeup'!$M$2:$X1000, 12, 0)), 0, vlookup($R374, 'Freshmen Makeup'!$M$2:$X1000, 12, 0))</f>
        <v>0</v>
      </c>
      <c r="AA374" s="15">
        <f>IF(ISERROR(vlookup($R374, 'Freshmen_5%'!$M$2:$Y1000, 12, 0)), 0, vlookup($R374, 'Freshmen_5%'!$M$2:$Y1000, 12, 0))</f>
        <v>0</v>
      </c>
      <c r="AB374" s="15">
        <f>IF(ISERROR(vlookup($R374, 'Freshmen_5%'!$M$2:$Y1000, 13, 0)), 0, vlookup($R374, 'Freshmen_5%'!$M$2:$Y1000, 13, 0))</f>
        <v>0</v>
      </c>
      <c r="AC374" s="15">
        <f>IF(ISERROR(vlookup($R374, 'Freshmen_5%'!$M$2:$Z1000, 14, 0)), 0, vlookup($R374, 'Freshmen_5%'!$M$2:$Z1000, 14, 0))</f>
        <v>0</v>
      </c>
    </row>
    <row r="375">
      <c r="A375" s="2">
        <v>373.0</v>
      </c>
      <c r="B375" s="2">
        <v>212674.0</v>
      </c>
      <c r="C375" s="2" t="s">
        <v>5738</v>
      </c>
      <c r="D375" s="2" t="s">
        <v>4837</v>
      </c>
      <c r="E375" s="2">
        <v>748.0</v>
      </c>
      <c r="F375" s="2" t="s">
        <v>5014</v>
      </c>
      <c r="G375" s="2" t="s">
        <v>5014</v>
      </c>
      <c r="H375" s="2" t="s">
        <v>4723</v>
      </c>
      <c r="I375" s="2" t="s">
        <v>4745</v>
      </c>
      <c r="J375" s="2" t="s">
        <v>4725</v>
      </c>
      <c r="K375" s="2">
        <v>2018.0</v>
      </c>
      <c r="L375" s="2" t="s">
        <v>5738</v>
      </c>
      <c r="M375" s="2" t="s">
        <v>4837</v>
      </c>
      <c r="N375" s="2" t="s">
        <v>5015</v>
      </c>
      <c r="O375" s="2" t="s">
        <v>5016</v>
      </c>
      <c r="P375" s="2">
        <v>54480.0</v>
      </c>
      <c r="Q375" s="2">
        <v>0.0</v>
      </c>
      <c r="R375" s="2" t="s">
        <v>5738</v>
      </c>
      <c r="S375" s="2" t="s">
        <v>5739</v>
      </c>
      <c r="T375" s="2" t="s">
        <v>4963</v>
      </c>
      <c r="U375" s="2">
        <v>17325.0</v>
      </c>
      <c r="V375" s="2">
        <v>39.836597</v>
      </c>
      <c r="W375" s="2">
        <v>-77.236792</v>
      </c>
      <c r="X375" s="2">
        <v>23900.0</v>
      </c>
      <c r="Y375" s="2" t="s">
        <v>5740</v>
      </c>
      <c r="Z375" s="15">
        <f>IF(ISERROR(vlookup($R375, 'Freshmen Makeup'!$M$2:$X1000, 12, 0)), 0, vlookup($R375, 'Freshmen Makeup'!$M$2:$X1000, 12, 0))</f>
        <v>0</v>
      </c>
      <c r="AA375" s="15">
        <f>IF(ISERROR(vlookup($R375, 'Freshmen_5%'!$M$2:$Y1000, 12, 0)), 0, vlookup($R375, 'Freshmen_5%'!$M$2:$Y1000, 12, 0))</f>
        <v>0</v>
      </c>
      <c r="AB375" s="15">
        <f>IF(ISERROR(vlookup($R375, 'Freshmen_5%'!$M$2:$Y1000, 13, 0)), 0, vlookup($R375, 'Freshmen_5%'!$M$2:$Y1000, 13, 0))</f>
        <v>0</v>
      </c>
      <c r="AC375" s="15">
        <f>IF(ISERROR(vlookup($R375, 'Freshmen_5%'!$M$2:$Z1000, 14, 0)), 0, vlookup($R375, 'Freshmen_5%'!$M$2:$Z1000, 14, 0))</f>
        <v>0</v>
      </c>
    </row>
    <row r="376">
      <c r="A376" s="2">
        <v>374.0</v>
      </c>
      <c r="B376" s="2">
        <v>212832.0</v>
      </c>
      <c r="C376" s="2" t="s">
        <v>5741</v>
      </c>
      <c r="D376" s="2" t="s">
        <v>4837</v>
      </c>
      <c r="E376" s="2">
        <v>276.0</v>
      </c>
      <c r="F376" s="2" t="s">
        <v>5014</v>
      </c>
      <c r="G376" s="2" t="s">
        <v>5014</v>
      </c>
      <c r="H376" s="2" t="s">
        <v>4723</v>
      </c>
      <c r="I376" s="2" t="s">
        <v>4731</v>
      </c>
      <c r="J376" s="2" t="s">
        <v>4766</v>
      </c>
      <c r="K376" s="2">
        <v>2018.0</v>
      </c>
      <c r="L376" s="2" t="s">
        <v>5741</v>
      </c>
      <c r="M376" s="2" t="s">
        <v>4837</v>
      </c>
      <c r="N376" s="2" t="s">
        <v>5015</v>
      </c>
      <c r="O376" s="2" t="s">
        <v>5016</v>
      </c>
      <c r="P376" s="2">
        <v>34800.0</v>
      </c>
      <c r="Q376" s="2">
        <v>0.0</v>
      </c>
      <c r="R376" s="2" t="s">
        <v>5741</v>
      </c>
      <c r="S376" s="2" t="s">
        <v>5742</v>
      </c>
      <c r="T376" s="2" t="s">
        <v>4963</v>
      </c>
      <c r="U376" s="2" t="s">
        <v>5743</v>
      </c>
      <c r="V376" s="2">
        <v>40.202804</v>
      </c>
      <c r="W376" s="2">
        <v>-75.236601</v>
      </c>
      <c r="X376" s="2">
        <v>37980.0</v>
      </c>
      <c r="Y376" s="2" t="s">
        <v>103</v>
      </c>
      <c r="Z376" s="15">
        <f>IF(ISERROR(vlookup($R376, 'Freshmen Makeup'!$M$2:$X1000, 12, 0)), 0, vlookup($R376, 'Freshmen Makeup'!$M$2:$X1000, 12, 0))</f>
        <v>0</v>
      </c>
      <c r="AA376" s="15">
        <f>IF(ISERROR(vlookup($R376, 'Freshmen_5%'!$M$2:$Y1000, 12, 0)), 0, vlookup($R376, 'Freshmen_5%'!$M$2:$Y1000, 12, 0))</f>
        <v>0</v>
      </c>
      <c r="AB376" s="15">
        <f>IF(ISERROR(vlookup($R376, 'Freshmen_5%'!$M$2:$Y1000, 13, 0)), 0, vlookup($R376, 'Freshmen_5%'!$M$2:$Y1000, 13, 0))</f>
        <v>0</v>
      </c>
      <c r="AC376" s="15">
        <f>IF(ISERROR(vlookup($R376, 'Freshmen_5%'!$M$2:$Z1000, 14, 0)), 0, vlookup($R376, 'Freshmen_5%'!$M$2:$Z1000, 14, 0))</f>
        <v>0</v>
      </c>
    </row>
    <row r="377">
      <c r="A377" s="2">
        <v>375.0</v>
      </c>
      <c r="B377" s="2">
        <v>212911.0</v>
      </c>
      <c r="C377" s="2" t="s">
        <v>4968</v>
      </c>
      <c r="D377" s="2" t="s">
        <v>4837</v>
      </c>
      <c r="E377" s="2">
        <v>357.0</v>
      </c>
      <c r="F377" s="2" t="s">
        <v>5014</v>
      </c>
      <c r="G377" s="2" t="s">
        <v>5014</v>
      </c>
      <c r="H377" s="2" t="s">
        <v>4723</v>
      </c>
      <c r="I377" s="2" t="s">
        <v>4745</v>
      </c>
      <c r="J377" s="2" t="s">
        <v>4725</v>
      </c>
      <c r="K377" s="2">
        <v>2018.0</v>
      </c>
      <c r="L377" s="2" t="s">
        <v>4968</v>
      </c>
      <c r="M377" s="2" t="s">
        <v>4837</v>
      </c>
      <c r="N377" s="2" t="s">
        <v>5015</v>
      </c>
      <c r="O377" s="2" t="s">
        <v>5016</v>
      </c>
      <c r="P377" s="2">
        <v>54592.0</v>
      </c>
      <c r="Q377" s="2">
        <v>0.0</v>
      </c>
      <c r="R377" s="2" t="s">
        <v>4968</v>
      </c>
      <c r="S377" s="2" t="s">
        <v>4969</v>
      </c>
      <c r="T377" s="2" t="s">
        <v>4963</v>
      </c>
      <c r="U377" s="2" t="s">
        <v>5744</v>
      </c>
      <c r="V377" s="2">
        <v>40.007452</v>
      </c>
      <c r="W377" s="2">
        <v>-75.305207</v>
      </c>
      <c r="X377" s="2">
        <v>37980.0</v>
      </c>
      <c r="Y377" s="2" t="s">
        <v>103</v>
      </c>
      <c r="Z377" s="15">
        <f>IF(ISERROR(vlookup($R377, 'Freshmen Makeup'!$M$2:$X1000, 12, 0)), 0, vlookup($R377, 'Freshmen Makeup'!$M$2:$X1000, 12, 0))</f>
        <v>1</v>
      </c>
      <c r="AA377" s="15">
        <f>IF(ISERROR(vlookup($R377, 'Freshmen_5%'!$M$2:$Y1000, 12, 0)), 0, vlookup($R377, 'Freshmen_5%'!$M$2:$Y1000, 12, 0))</f>
        <v>1</v>
      </c>
      <c r="AB377" s="15">
        <f>IF(ISERROR(vlookup($R377, 'Freshmen_5%'!$M$2:$Y1000, 13, 0)), 0, vlookup($R377, 'Freshmen_5%'!$M$2:$Y1000, 13, 0))</f>
        <v>1</v>
      </c>
      <c r="AC377" s="15">
        <f>IF(ISERROR(vlookup($R377, 'Freshmen_5%'!$M$2:$Z1000, 14, 0)), 0, vlookup($R377, 'Freshmen_5%'!$M$2:$Z1000, 14, 0))</f>
        <v>0</v>
      </c>
    </row>
    <row r="378">
      <c r="A378" s="2">
        <v>376.0</v>
      </c>
      <c r="B378" s="2">
        <v>213011.0</v>
      </c>
      <c r="C378" s="2" t="s">
        <v>5745</v>
      </c>
      <c r="D378" s="2" t="s">
        <v>4837</v>
      </c>
      <c r="E378" s="2">
        <v>183.0</v>
      </c>
      <c r="F378" s="2" t="s">
        <v>5014</v>
      </c>
      <c r="G378" s="2" t="s">
        <v>5014</v>
      </c>
      <c r="H378" s="2" t="s">
        <v>4723</v>
      </c>
      <c r="I378" s="2" t="s">
        <v>4765</v>
      </c>
      <c r="J378" s="2" t="s">
        <v>4766</v>
      </c>
      <c r="K378" s="2">
        <v>2018.0</v>
      </c>
      <c r="L378" s="2" t="s">
        <v>5745</v>
      </c>
      <c r="M378" s="2" t="s">
        <v>4837</v>
      </c>
      <c r="N378" s="2" t="s">
        <v>5015</v>
      </c>
      <c r="O378" s="2" t="s">
        <v>5016</v>
      </c>
      <c r="P378" s="2">
        <v>27350.0</v>
      </c>
      <c r="Q378" s="2">
        <v>0.0</v>
      </c>
      <c r="R378" s="2" t="s">
        <v>5745</v>
      </c>
      <c r="S378" s="2" t="s">
        <v>5746</v>
      </c>
      <c r="T378" s="2" t="s">
        <v>4963</v>
      </c>
      <c r="U378" s="2">
        <v>19345.0</v>
      </c>
      <c r="V378" s="2">
        <v>40.027981</v>
      </c>
      <c r="W378" s="2">
        <v>-75.570711</v>
      </c>
      <c r="X378" s="2">
        <v>37980.0</v>
      </c>
      <c r="Y378" s="2" t="s">
        <v>103</v>
      </c>
      <c r="Z378" s="15">
        <f>IF(ISERROR(vlookup($R378, 'Freshmen Makeup'!$M$2:$X1000, 12, 0)), 0, vlookup($R378, 'Freshmen Makeup'!$M$2:$X1000, 12, 0))</f>
        <v>0</v>
      </c>
      <c r="AA378" s="15">
        <f>IF(ISERROR(vlookup($R378, 'Freshmen_5%'!$M$2:$Y1000, 12, 0)), 0, vlookup($R378, 'Freshmen_5%'!$M$2:$Y1000, 12, 0))</f>
        <v>0</v>
      </c>
      <c r="AB378" s="15">
        <f>IF(ISERROR(vlookup($R378, 'Freshmen_5%'!$M$2:$Y1000, 13, 0)), 0, vlookup($R378, 'Freshmen_5%'!$M$2:$Y1000, 13, 0))</f>
        <v>0</v>
      </c>
      <c r="AC378" s="15">
        <f>IF(ISERROR(vlookup($R378, 'Freshmen_5%'!$M$2:$Z1000, 14, 0)), 0, vlookup($R378, 'Freshmen_5%'!$M$2:$Z1000, 14, 0))</f>
        <v>0</v>
      </c>
    </row>
    <row r="379">
      <c r="A379" s="2">
        <v>377.0</v>
      </c>
      <c r="B379" s="2">
        <v>213020.0</v>
      </c>
      <c r="C379" s="2" t="s">
        <v>5747</v>
      </c>
      <c r="D379" s="2" t="s">
        <v>4837</v>
      </c>
      <c r="E379" s="2">
        <v>2087.0</v>
      </c>
      <c r="F379" s="2" t="s">
        <v>5014</v>
      </c>
      <c r="G379" s="2" t="s">
        <v>5014</v>
      </c>
      <c r="H379" s="2" t="s">
        <v>4744</v>
      </c>
      <c r="I379" s="2" t="s">
        <v>4789</v>
      </c>
      <c r="J379" s="2" t="s">
        <v>4736</v>
      </c>
      <c r="K379" s="2">
        <v>2018.0</v>
      </c>
      <c r="L379" s="2" t="s">
        <v>5747</v>
      </c>
      <c r="M379" s="2" t="s">
        <v>4837</v>
      </c>
      <c r="N379" s="2" t="s">
        <v>5015</v>
      </c>
      <c r="O379" s="2" t="s">
        <v>5016</v>
      </c>
      <c r="P379" s="2">
        <v>18730.0</v>
      </c>
      <c r="Q379" s="2">
        <v>5751.0</v>
      </c>
      <c r="R379" s="2" t="s">
        <v>5747</v>
      </c>
      <c r="S379" s="2" t="s">
        <v>5748</v>
      </c>
      <c r="T379" s="2" t="s">
        <v>4963</v>
      </c>
      <c r="U379" s="2" t="s">
        <v>5749</v>
      </c>
      <c r="V379" s="2">
        <v>40.617531</v>
      </c>
      <c r="W379" s="2">
        <v>-79.159332</v>
      </c>
      <c r="X379" s="2">
        <v>26860.0</v>
      </c>
      <c r="Y379" s="2" t="s">
        <v>5750</v>
      </c>
      <c r="Z379" s="15">
        <f>IF(ISERROR(vlookup($R379, 'Freshmen Makeup'!$M$2:$X1000, 12, 0)), 0, vlookup($R379, 'Freshmen Makeup'!$M$2:$X1000, 12, 0))</f>
        <v>0</v>
      </c>
      <c r="AA379" s="15">
        <f>IF(ISERROR(vlookup($R379, 'Freshmen_5%'!$M$2:$Y1000, 12, 0)), 0, vlookup($R379, 'Freshmen_5%'!$M$2:$Y1000, 12, 0))</f>
        <v>0</v>
      </c>
      <c r="AB379" s="15">
        <f>IF(ISERROR(vlookup($R379, 'Freshmen_5%'!$M$2:$Y1000, 13, 0)), 0, vlookup($R379, 'Freshmen_5%'!$M$2:$Y1000, 13, 0))</f>
        <v>0</v>
      </c>
      <c r="AC379" s="15">
        <f>IF(ISERROR(vlookup($R379, 'Freshmen_5%'!$M$2:$Z1000, 14, 0)), 0, vlookup($R379, 'Freshmen_5%'!$M$2:$Z1000, 14, 0))</f>
        <v>0</v>
      </c>
    </row>
    <row r="380">
      <c r="A380" s="2">
        <v>378.0</v>
      </c>
      <c r="B380" s="2">
        <v>213251.0</v>
      </c>
      <c r="C380" s="2" t="s">
        <v>5751</v>
      </c>
      <c r="D380" s="2" t="s">
        <v>4837</v>
      </c>
      <c r="E380" s="2">
        <v>350.0</v>
      </c>
      <c r="F380" s="2" t="s">
        <v>5014</v>
      </c>
      <c r="G380" s="2" t="s">
        <v>5014</v>
      </c>
      <c r="H380" s="2" t="s">
        <v>4723</v>
      </c>
      <c r="I380" s="2" t="s">
        <v>4724</v>
      </c>
      <c r="J380" s="2" t="s">
        <v>4725</v>
      </c>
      <c r="K380" s="2">
        <v>2018.0</v>
      </c>
      <c r="L380" s="2" t="s">
        <v>5751</v>
      </c>
      <c r="M380" s="2" t="s">
        <v>4837</v>
      </c>
      <c r="N380" s="2" t="s">
        <v>5015</v>
      </c>
      <c r="O380" s="2" t="s">
        <v>5016</v>
      </c>
      <c r="P380" s="2">
        <v>45597.0</v>
      </c>
      <c r="Q380" s="2">
        <v>0.0</v>
      </c>
      <c r="R380" s="2" t="s">
        <v>5751</v>
      </c>
      <c r="S380" s="2" t="s">
        <v>5752</v>
      </c>
      <c r="T380" s="2" t="s">
        <v>4963</v>
      </c>
      <c r="U380" s="2" t="s">
        <v>5753</v>
      </c>
      <c r="V380" s="2">
        <v>40.500523</v>
      </c>
      <c r="W380" s="2">
        <v>-78.017292</v>
      </c>
      <c r="X380" s="2">
        <v>26500.0</v>
      </c>
      <c r="Y380" s="2" t="s">
        <v>5754</v>
      </c>
      <c r="Z380" s="15">
        <f>IF(ISERROR(vlookup($R380, 'Freshmen Makeup'!$M$2:$X1000, 12, 0)), 0, vlookup($R380, 'Freshmen Makeup'!$M$2:$X1000, 12, 0))</f>
        <v>0</v>
      </c>
      <c r="AA380" s="15">
        <f>IF(ISERROR(vlookup($R380, 'Freshmen_5%'!$M$2:$Y1000, 12, 0)), 0, vlookup($R380, 'Freshmen_5%'!$M$2:$Y1000, 12, 0))</f>
        <v>0</v>
      </c>
      <c r="AB380" s="15">
        <f>IF(ISERROR(vlookup($R380, 'Freshmen_5%'!$M$2:$Y1000, 13, 0)), 0, vlookup($R380, 'Freshmen_5%'!$M$2:$Y1000, 13, 0))</f>
        <v>0</v>
      </c>
      <c r="AC380" s="15">
        <f>IF(ISERROR(vlookup($R380, 'Freshmen_5%'!$M$2:$Z1000, 14, 0)), 0, vlookup($R380, 'Freshmen_5%'!$M$2:$Z1000, 14, 0))</f>
        <v>0</v>
      </c>
    </row>
    <row r="381">
      <c r="A381" s="2">
        <v>379.0</v>
      </c>
      <c r="B381" s="2">
        <v>213303.0</v>
      </c>
      <c r="C381" s="2" t="s">
        <v>5755</v>
      </c>
      <c r="D381" s="2" t="s">
        <v>4837</v>
      </c>
      <c r="E381" s="2">
        <v>329.0</v>
      </c>
      <c r="F381" s="2" t="s">
        <v>5014</v>
      </c>
      <c r="G381" s="2" t="s">
        <v>5014</v>
      </c>
      <c r="H381" s="2" t="s">
        <v>4723</v>
      </c>
      <c r="I381" s="2" t="s">
        <v>4731</v>
      </c>
      <c r="J381" s="2" t="s">
        <v>4766</v>
      </c>
      <c r="K381" s="2">
        <v>2018.0</v>
      </c>
      <c r="L381" s="2" t="s">
        <v>5755</v>
      </c>
      <c r="M381" s="2" t="s">
        <v>4837</v>
      </c>
      <c r="N381" s="2" t="s">
        <v>5015</v>
      </c>
      <c r="O381" s="2" t="s">
        <v>5016</v>
      </c>
      <c r="P381" s="2">
        <v>26070.0</v>
      </c>
      <c r="Q381" s="2">
        <v>0.0</v>
      </c>
      <c r="R381" s="2" t="s">
        <v>5755</v>
      </c>
      <c r="S381" s="2" t="s">
        <v>5756</v>
      </c>
      <c r="T381" s="2" t="s">
        <v>4963</v>
      </c>
      <c r="U381" s="2" t="s">
        <v>5757</v>
      </c>
      <c r="V381" s="2">
        <v>41.558969</v>
      </c>
      <c r="W381" s="2">
        <v>-75.777456</v>
      </c>
      <c r="X381" s="2">
        <v>42540.0</v>
      </c>
      <c r="Y381" s="2" t="s">
        <v>5758</v>
      </c>
      <c r="Z381" s="15">
        <f>IF(ISERROR(vlookup($R381, 'Freshmen Makeup'!$M$2:$X1000, 12, 0)), 0, vlookup($R381, 'Freshmen Makeup'!$M$2:$X1000, 12, 0))</f>
        <v>0</v>
      </c>
      <c r="AA381" s="15">
        <f>IF(ISERROR(vlookup($R381, 'Freshmen_5%'!$M$2:$Y1000, 12, 0)), 0, vlookup($R381, 'Freshmen_5%'!$M$2:$Y1000, 12, 0))</f>
        <v>0</v>
      </c>
      <c r="AB381" s="15">
        <f>IF(ISERROR(vlookup($R381, 'Freshmen_5%'!$M$2:$Y1000, 13, 0)), 0, vlookup($R381, 'Freshmen_5%'!$M$2:$Y1000, 13, 0))</f>
        <v>0</v>
      </c>
      <c r="AC381" s="15">
        <f>IF(ISERROR(vlookup($R381, 'Freshmen_5%'!$M$2:$Z1000, 14, 0)), 0, vlookup($R381, 'Freshmen_5%'!$M$2:$Z1000, 14, 0))</f>
        <v>0</v>
      </c>
    </row>
    <row r="382">
      <c r="A382" s="2">
        <v>380.0</v>
      </c>
      <c r="B382" s="2">
        <v>213321.0</v>
      </c>
      <c r="C382" s="2" t="s">
        <v>5759</v>
      </c>
      <c r="D382" s="2" t="s">
        <v>4837</v>
      </c>
      <c r="E382" s="2">
        <v>551.0</v>
      </c>
      <c r="F382" s="2" t="s">
        <v>5014</v>
      </c>
      <c r="G382" s="2" t="s">
        <v>5014</v>
      </c>
      <c r="H382" s="2" t="s">
        <v>4723</v>
      </c>
      <c r="I382" s="2" t="s">
        <v>4724</v>
      </c>
      <c r="J382" s="2" t="s">
        <v>4725</v>
      </c>
      <c r="K382" s="2">
        <v>2018.0</v>
      </c>
      <c r="L382" s="2" t="s">
        <v>5759</v>
      </c>
      <c r="M382" s="2" t="s">
        <v>4837</v>
      </c>
      <c r="N382" s="2" t="s">
        <v>5015</v>
      </c>
      <c r="O382" s="2" t="s">
        <v>5016</v>
      </c>
      <c r="P382" s="2">
        <v>37226.0</v>
      </c>
      <c r="Q382" s="2">
        <v>0.0</v>
      </c>
      <c r="R382" s="2" t="s">
        <v>5759</v>
      </c>
      <c r="S382" s="2" t="s">
        <v>5760</v>
      </c>
      <c r="T382" s="2" t="s">
        <v>4963</v>
      </c>
      <c r="U382" s="2" t="s">
        <v>5761</v>
      </c>
      <c r="V382" s="2">
        <v>41.250097</v>
      </c>
      <c r="W382" s="2">
        <v>-75.879822</v>
      </c>
      <c r="X382" s="2">
        <v>42540.0</v>
      </c>
      <c r="Y382" s="2" t="s">
        <v>5758</v>
      </c>
      <c r="Z382" s="15">
        <f>IF(ISERROR(vlookup($R382, 'Freshmen Makeup'!$M$2:$X1000, 12, 0)), 0, vlookup($R382, 'Freshmen Makeup'!$M$2:$X1000, 12, 0))</f>
        <v>0</v>
      </c>
      <c r="AA382" s="15">
        <f>IF(ISERROR(vlookup($R382, 'Freshmen_5%'!$M$2:$Y1000, 12, 0)), 0, vlookup($R382, 'Freshmen_5%'!$M$2:$Y1000, 12, 0))</f>
        <v>0</v>
      </c>
      <c r="AB382" s="15">
        <f>IF(ISERROR(vlookup($R382, 'Freshmen_5%'!$M$2:$Y1000, 13, 0)), 0, vlookup($R382, 'Freshmen_5%'!$M$2:$Y1000, 13, 0))</f>
        <v>0</v>
      </c>
      <c r="AC382" s="15">
        <f>IF(ISERROR(vlookup($R382, 'Freshmen_5%'!$M$2:$Z1000, 14, 0)), 0, vlookup($R382, 'Freshmen_5%'!$M$2:$Z1000, 14, 0))</f>
        <v>0</v>
      </c>
    </row>
    <row r="383">
      <c r="A383" s="2">
        <v>381.0</v>
      </c>
      <c r="B383" s="2">
        <v>213349.0</v>
      </c>
      <c r="C383" s="2" t="s">
        <v>5762</v>
      </c>
      <c r="D383" s="2" t="s">
        <v>4837</v>
      </c>
      <c r="E383" s="2">
        <v>1610.0</v>
      </c>
      <c r="F383" s="2" t="s">
        <v>5014</v>
      </c>
      <c r="G383" s="2" t="s">
        <v>5014</v>
      </c>
      <c r="H383" s="2" t="s">
        <v>4750</v>
      </c>
      <c r="I383" s="2" t="s">
        <v>4741</v>
      </c>
      <c r="J383" s="2" t="s">
        <v>4751</v>
      </c>
      <c r="K383" s="2">
        <v>2018.0</v>
      </c>
      <c r="L383" s="2" t="s">
        <v>5762</v>
      </c>
      <c r="M383" s="2" t="s">
        <v>4837</v>
      </c>
      <c r="N383" s="2" t="s">
        <v>5015</v>
      </c>
      <c r="O383" s="2" t="s">
        <v>5016</v>
      </c>
      <c r="P383" s="2">
        <v>22626.0</v>
      </c>
      <c r="Q383" s="2">
        <v>11824.0</v>
      </c>
      <c r="R383" s="2" t="s">
        <v>5762</v>
      </c>
      <c r="S383" s="2" t="s">
        <v>5763</v>
      </c>
      <c r="T383" s="2" t="s">
        <v>4963</v>
      </c>
      <c r="U383" s="2" t="s">
        <v>5764</v>
      </c>
      <c r="V383" s="2">
        <v>40.513561</v>
      </c>
      <c r="W383" s="2">
        <v>-75.783933</v>
      </c>
      <c r="X383" s="2">
        <v>39740.0</v>
      </c>
      <c r="Y383" s="2" t="s">
        <v>5676</v>
      </c>
      <c r="Z383" s="15">
        <f>IF(ISERROR(vlookup($R383, 'Freshmen Makeup'!$M$2:$X1000, 12, 0)), 0, vlookup($R383, 'Freshmen Makeup'!$M$2:$X1000, 12, 0))</f>
        <v>0</v>
      </c>
      <c r="AA383" s="15">
        <f>IF(ISERROR(vlookup($R383, 'Freshmen_5%'!$M$2:$Y1000, 12, 0)), 0, vlookup($R383, 'Freshmen_5%'!$M$2:$Y1000, 12, 0))</f>
        <v>0</v>
      </c>
      <c r="AB383" s="15">
        <f>IF(ISERROR(vlookup($R383, 'Freshmen_5%'!$M$2:$Y1000, 13, 0)), 0, vlookup($R383, 'Freshmen_5%'!$M$2:$Y1000, 13, 0))</f>
        <v>0</v>
      </c>
      <c r="AC383" s="15">
        <f>IF(ISERROR(vlookup($R383, 'Freshmen_5%'!$M$2:$Z1000, 14, 0)), 0, vlookup($R383, 'Freshmen_5%'!$M$2:$Z1000, 14, 0))</f>
        <v>0</v>
      </c>
    </row>
    <row r="384">
      <c r="A384" s="2">
        <v>382.0</v>
      </c>
      <c r="B384" s="2">
        <v>213358.0</v>
      </c>
      <c r="C384" s="2" t="s">
        <v>5765</v>
      </c>
      <c r="D384" s="2" t="s">
        <v>4837</v>
      </c>
      <c r="E384" s="2">
        <v>225.0</v>
      </c>
      <c r="F384" s="2" t="s">
        <v>5014</v>
      </c>
      <c r="G384" s="2" t="s">
        <v>5014</v>
      </c>
      <c r="H384" s="2" t="s">
        <v>4723</v>
      </c>
      <c r="I384" s="2" t="s">
        <v>4731</v>
      </c>
      <c r="J384" s="2" t="s">
        <v>4766</v>
      </c>
      <c r="K384" s="2">
        <v>2018.0</v>
      </c>
      <c r="L384" s="2" t="s">
        <v>5765</v>
      </c>
      <c r="M384" s="2" t="s">
        <v>4837</v>
      </c>
      <c r="N384" s="2" t="s">
        <v>5015</v>
      </c>
      <c r="O384" s="2" t="s">
        <v>5016</v>
      </c>
      <c r="P384" s="2">
        <v>28564.0</v>
      </c>
      <c r="Q384" s="2">
        <v>0.0</v>
      </c>
      <c r="R384" s="2" t="s">
        <v>5765</v>
      </c>
      <c r="S384" s="2" t="s">
        <v>4554</v>
      </c>
      <c r="T384" s="2" t="s">
        <v>4963</v>
      </c>
      <c r="U384" s="2" t="s">
        <v>5766</v>
      </c>
      <c r="V384" s="2">
        <v>40.568615</v>
      </c>
      <c r="W384" s="2">
        <v>-80.014851</v>
      </c>
      <c r="X384" s="2">
        <v>38300.0</v>
      </c>
      <c r="Y384" s="2" t="s">
        <v>108</v>
      </c>
      <c r="Z384" s="15">
        <f>IF(ISERROR(vlookup($R384, 'Freshmen Makeup'!$M$2:$X1000, 12, 0)), 0, vlookup($R384, 'Freshmen Makeup'!$M$2:$X1000, 12, 0))</f>
        <v>0</v>
      </c>
      <c r="AA384" s="15">
        <f>IF(ISERROR(vlookup($R384, 'Freshmen_5%'!$M$2:$Y1000, 12, 0)), 0, vlookup($R384, 'Freshmen_5%'!$M$2:$Y1000, 12, 0))</f>
        <v>0</v>
      </c>
      <c r="AB384" s="15">
        <f>IF(ISERROR(vlookup($R384, 'Freshmen_5%'!$M$2:$Y1000, 13, 0)), 0, vlookup($R384, 'Freshmen_5%'!$M$2:$Y1000, 13, 0))</f>
        <v>0</v>
      </c>
      <c r="AC384" s="15">
        <f>IF(ISERROR(vlookup($R384, 'Freshmen_5%'!$M$2:$Z1000, 14, 0)), 0, vlookup($R384, 'Freshmen_5%'!$M$2:$Z1000, 14, 0))</f>
        <v>0</v>
      </c>
    </row>
    <row r="385">
      <c r="A385" s="2">
        <v>383.0</v>
      </c>
      <c r="B385" s="2">
        <v>213367.0</v>
      </c>
      <c r="C385" s="2" t="s">
        <v>4982</v>
      </c>
      <c r="D385" s="2" t="s">
        <v>4837</v>
      </c>
      <c r="E385" s="2">
        <v>1040.0</v>
      </c>
      <c r="F385" s="2" t="s">
        <v>5014</v>
      </c>
      <c r="G385" s="2" t="s">
        <v>5014</v>
      </c>
      <c r="H385" s="2" t="s">
        <v>4750</v>
      </c>
      <c r="I385" s="2" t="s">
        <v>4724</v>
      </c>
      <c r="J385" s="2" t="s">
        <v>4772</v>
      </c>
      <c r="K385" s="2">
        <v>2018.0</v>
      </c>
      <c r="L385" s="2" t="s">
        <v>4982</v>
      </c>
      <c r="M385" s="2" t="s">
        <v>4837</v>
      </c>
      <c r="N385" s="2" t="s">
        <v>5015</v>
      </c>
      <c r="O385" s="2" t="s">
        <v>5016</v>
      </c>
      <c r="P385" s="2">
        <v>30710.0</v>
      </c>
      <c r="Q385" s="2">
        <v>0.0</v>
      </c>
      <c r="R385" s="2" t="s">
        <v>4982</v>
      </c>
      <c r="S385" s="2" t="s">
        <v>4585</v>
      </c>
      <c r="T385" s="2" t="s">
        <v>4963</v>
      </c>
      <c r="U385" s="2" t="s">
        <v>5767</v>
      </c>
      <c r="V385" s="2">
        <v>40.037979</v>
      </c>
      <c r="W385" s="2">
        <v>-75.153061</v>
      </c>
      <c r="X385" s="2">
        <v>37980.0</v>
      </c>
      <c r="Y385" s="2" t="s">
        <v>103</v>
      </c>
      <c r="Z385" s="15">
        <f>IF(ISERROR(vlookup($R385, 'Freshmen Makeup'!$M$2:$X1000, 12, 0)), 0, vlookup($R385, 'Freshmen Makeup'!$M$2:$X1000, 12, 0))</f>
        <v>1</v>
      </c>
      <c r="AA385" s="15">
        <f>IF(ISERROR(vlookup($R385, 'Freshmen_5%'!$M$2:$Y1000, 12, 0)), 0, vlookup($R385, 'Freshmen_5%'!$M$2:$Y1000, 12, 0))</f>
        <v>0</v>
      </c>
      <c r="AB385" s="15">
        <f>IF(ISERROR(vlookup($R385, 'Freshmen_5%'!$M$2:$Y1000, 13, 0)), 0, vlookup($R385, 'Freshmen_5%'!$M$2:$Y1000, 13, 0))</f>
        <v>0</v>
      </c>
      <c r="AC385" s="15">
        <f>IF(ISERROR(vlookup($R385, 'Freshmen_5%'!$M$2:$Z1000, 14, 0)), 0, vlookup($R385, 'Freshmen_5%'!$M$2:$Z1000, 14, 0))</f>
        <v>0</v>
      </c>
    </row>
    <row r="386">
      <c r="A386" s="2">
        <v>384.0</v>
      </c>
      <c r="B386" s="2">
        <v>213385.0</v>
      </c>
      <c r="C386" s="2" t="s">
        <v>5768</v>
      </c>
      <c r="D386" s="2" t="s">
        <v>4837</v>
      </c>
      <c r="E386" s="2">
        <v>733.0</v>
      </c>
      <c r="F386" s="2" t="s">
        <v>5014</v>
      </c>
      <c r="G386" s="2" t="s">
        <v>5014</v>
      </c>
      <c r="H386" s="2" t="s">
        <v>4723</v>
      </c>
      <c r="I386" s="2" t="s">
        <v>4745</v>
      </c>
      <c r="J386" s="2" t="s">
        <v>4725</v>
      </c>
      <c r="K386" s="2">
        <v>2018.0</v>
      </c>
      <c r="L386" s="2" t="s">
        <v>5768</v>
      </c>
      <c r="M386" s="2" t="s">
        <v>4837</v>
      </c>
      <c r="N386" s="2" t="s">
        <v>5015</v>
      </c>
      <c r="O386" s="2" t="s">
        <v>5016</v>
      </c>
      <c r="P386" s="2">
        <v>52880.0</v>
      </c>
      <c r="Q386" s="2">
        <v>0.0</v>
      </c>
      <c r="R386" s="2" t="s">
        <v>5768</v>
      </c>
      <c r="S386" s="2" t="s">
        <v>5343</v>
      </c>
      <c r="T386" s="2" t="s">
        <v>4963</v>
      </c>
      <c r="U386" s="2" t="s">
        <v>5769</v>
      </c>
      <c r="V386" s="2">
        <v>40.69956</v>
      </c>
      <c r="W386" s="2">
        <v>-75.209786</v>
      </c>
      <c r="X386" s="2">
        <v>10900.0</v>
      </c>
      <c r="Y386" s="2" t="s">
        <v>5369</v>
      </c>
      <c r="Z386" s="15">
        <f>IF(ISERROR(vlookup($R386, 'Freshmen Makeup'!$M$2:$X1000, 12, 0)), 0, vlookup($R386, 'Freshmen Makeup'!$M$2:$X1000, 12, 0))</f>
        <v>0</v>
      </c>
      <c r="AA386" s="15">
        <f>IF(ISERROR(vlookup($R386, 'Freshmen_5%'!$M$2:$Y1000, 12, 0)), 0, vlookup($R386, 'Freshmen_5%'!$M$2:$Y1000, 12, 0))</f>
        <v>0</v>
      </c>
      <c r="AB386" s="15">
        <f>IF(ISERROR(vlookup($R386, 'Freshmen_5%'!$M$2:$Y1000, 13, 0)), 0, vlookup($R386, 'Freshmen_5%'!$M$2:$Y1000, 13, 0))</f>
        <v>0</v>
      </c>
      <c r="AC386" s="15">
        <f>IF(ISERROR(vlookup($R386, 'Freshmen_5%'!$M$2:$Z1000, 14, 0)), 0, vlookup($R386, 'Freshmen_5%'!$M$2:$Z1000, 14, 0))</f>
        <v>0</v>
      </c>
    </row>
    <row r="387">
      <c r="A387" s="2">
        <v>385.0</v>
      </c>
      <c r="B387" s="2">
        <v>213507.0</v>
      </c>
      <c r="C387" s="2" t="s">
        <v>5770</v>
      </c>
      <c r="D387" s="2" t="s">
        <v>4837</v>
      </c>
      <c r="E387" s="2">
        <v>473.0</v>
      </c>
      <c r="F387" s="2" t="s">
        <v>5014</v>
      </c>
      <c r="G387" s="2" t="s">
        <v>5014</v>
      </c>
      <c r="H387" s="2" t="s">
        <v>4723</v>
      </c>
      <c r="I387" s="2" t="s">
        <v>4745</v>
      </c>
      <c r="J387" s="2" t="s">
        <v>4725</v>
      </c>
      <c r="K387" s="2">
        <v>2018.0</v>
      </c>
      <c r="L387" s="2" t="s">
        <v>5770</v>
      </c>
      <c r="M387" s="2" t="s">
        <v>4837</v>
      </c>
      <c r="N387" s="2" t="s">
        <v>5015</v>
      </c>
      <c r="O387" s="2" t="s">
        <v>5016</v>
      </c>
      <c r="P387" s="2">
        <v>43650.0</v>
      </c>
      <c r="Q387" s="2">
        <v>0.0</v>
      </c>
      <c r="R387" s="2" t="s">
        <v>5770</v>
      </c>
      <c r="S387" s="2" t="s">
        <v>5771</v>
      </c>
      <c r="T387" s="2" t="s">
        <v>4963</v>
      </c>
      <c r="U387" s="2" t="s">
        <v>5772</v>
      </c>
      <c r="V387" s="2">
        <v>40.330604</v>
      </c>
      <c r="W387" s="2">
        <v>-76.514431</v>
      </c>
      <c r="X387" s="2">
        <v>30140.0</v>
      </c>
      <c r="Y387" s="2" t="s">
        <v>5773</v>
      </c>
      <c r="Z387" s="15">
        <f>IF(ISERROR(vlookup($R387, 'Freshmen Makeup'!$M$2:$X1000, 12, 0)), 0, vlookup($R387, 'Freshmen Makeup'!$M$2:$X1000, 12, 0))</f>
        <v>0</v>
      </c>
      <c r="AA387" s="15">
        <f>IF(ISERROR(vlookup($R387, 'Freshmen_5%'!$M$2:$Y1000, 12, 0)), 0, vlookup($R387, 'Freshmen_5%'!$M$2:$Y1000, 12, 0))</f>
        <v>0</v>
      </c>
      <c r="AB387" s="15">
        <f>IF(ISERROR(vlookup($R387, 'Freshmen_5%'!$M$2:$Y1000, 13, 0)), 0, vlookup($R387, 'Freshmen_5%'!$M$2:$Y1000, 13, 0))</f>
        <v>0</v>
      </c>
      <c r="AC387" s="15">
        <f>IF(ISERROR(vlookup($R387, 'Freshmen_5%'!$M$2:$Z1000, 14, 0)), 0, vlookup($R387, 'Freshmen_5%'!$M$2:$Z1000, 14, 0))</f>
        <v>0</v>
      </c>
    </row>
    <row r="388">
      <c r="A388" s="2">
        <v>386.0</v>
      </c>
      <c r="B388" s="2">
        <v>213543.0</v>
      </c>
      <c r="C388" s="2" t="s">
        <v>5774</v>
      </c>
      <c r="D388" s="2" t="s">
        <v>4837</v>
      </c>
      <c r="E388" s="2">
        <v>1275.0</v>
      </c>
      <c r="F388" s="2" t="s">
        <v>5014</v>
      </c>
      <c r="G388" s="2" t="s">
        <v>5014</v>
      </c>
      <c r="H388" s="2" t="s">
        <v>4750</v>
      </c>
      <c r="I388" s="2" t="s">
        <v>4745</v>
      </c>
      <c r="J388" s="2" t="s">
        <v>4772</v>
      </c>
      <c r="K388" s="2">
        <v>2018.0</v>
      </c>
      <c r="L388" s="2" t="s">
        <v>5774</v>
      </c>
      <c r="M388" s="2" t="s">
        <v>4837</v>
      </c>
      <c r="N388" s="2" t="s">
        <v>5015</v>
      </c>
      <c r="O388" s="2" t="s">
        <v>5016</v>
      </c>
      <c r="P388" s="2">
        <v>52930.0</v>
      </c>
      <c r="Q388" s="2">
        <v>0.0</v>
      </c>
      <c r="R388" s="2" t="s">
        <v>5774</v>
      </c>
      <c r="S388" s="2" t="s">
        <v>5775</v>
      </c>
      <c r="T388" s="2" t="s">
        <v>4963</v>
      </c>
      <c r="U388" s="2">
        <v>18015.0</v>
      </c>
      <c r="V388" s="2">
        <v>40.606822</v>
      </c>
      <c r="W388" s="2">
        <v>-75.380236</v>
      </c>
      <c r="X388" s="2">
        <v>10900.0</v>
      </c>
      <c r="Y388" s="2" t="s">
        <v>5369</v>
      </c>
      <c r="Z388" s="15">
        <f>IF(ISERROR(vlookup($R388, 'Freshmen Makeup'!$M$2:$X1000, 12, 0)), 0, vlookup($R388, 'Freshmen Makeup'!$M$2:$X1000, 12, 0))</f>
        <v>0</v>
      </c>
      <c r="AA388" s="15">
        <f>IF(ISERROR(vlookup($R388, 'Freshmen_5%'!$M$2:$Y1000, 12, 0)), 0, vlookup($R388, 'Freshmen_5%'!$M$2:$Y1000, 12, 0))</f>
        <v>0</v>
      </c>
      <c r="AB388" s="15">
        <f>IF(ISERROR(vlookup($R388, 'Freshmen_5%'!$M$2:$Y1000, 13, 0)), 0, vlookup($R388, 'Freshmen_5%'!$M$2:$Y1000, 13, 0))</f>
        <v>0</v>
      </c>
      <c r="AC388" s="15">
        <f>IF(ISERROR(vlookup($R388, 'Freshmen_5%'!$M$2:$Z1000, 14, 0)), 0, vlookup($R388, 'Freshmen_5%'!$M$2:$Z1000, 14, 0))</f>
        <v>0</v>
      </c>
    </row>
    <row r="389">
      <c r="A389" s="2">
        <v>387.0</v>
      </c>
      <c r="B389" s="2">
        <v>213598.0</v>
      </c>
      <c r="C389" s="2" t="s">
        <v>4981</v>
      </c>
      <c r="D389" s="2" t="s">
        <v>4837</v>
      </c>
      <c r="E389" s="2">
        <v>536.0</v>
      </c>
      <c r="F389" s="2" t="s">
        <v>5140</v>
      </c>
      <c r="G389" s="2" t="s">
        <v>5014</v>
      </c>
      <c r="H389" s="2" t="s">
        <v>4723</v>
      </c>
      <c r="I389" s="2" t="s">
        <v>4789</v>
      </c>
      <c r="J389" s="2" t="s">
        <v>4725</v>
      </c>
      <c r="K389" s="2">
        <v>2018.0</v>
      </c>
      <c r="L389" s="2" t="s">
        <v>4981</v>
      </c>
      <c r="M389" s="2" t="s">
        <v>4837</v>
      </c>
      <c r="N389" s="2" t="s">
        <v>5015</v>
      </c>
      <c r="O389" s="2" t="s">
        <v>5016</v>
      </c>
      <c r="P389" s="2">
        <v>16952.0</v>
      </c>
      <c r="Q389" s="2">
        <v>5916.0</v>
      </c>
      <c r="R389" s="2" t="s">
        <v>4981</v>
      </c>
      <c r="S389" s="2" t="s">
        <v>4981</v>
      </c>
      <c r="T389" s="2" t="s">
        <v>4963</v>
      </c>
      <c r="U389" s="2" t="s">
        <v>5776</v>
      </c>
      <c r="V389" s="2">
        <v>39.807723</v>
      </c>
      <c r="W389" s="2">
        <v>-75.926458</v>
      </c>
      <c r="X389" s="2">
        <v>37980.0</v>
      </c>
      <c r="Y389" s="2" t="s">
        <v>103</v>
      </c>
      <c r="Z389" s="15">
        <f>IF(ISERROR(vlookup($R389, 'Freshmen Makeup'!$M$2:$X1000, 12, 0)), 0, vlookup($R389, 'Freshmen Makeup'!$M$2:$X1000, 12, 0))</f>
        <v>1</v>
      </c>
      <c r="AA389" s="15">
        <f>IF(ISERROR(vlookup($R389, 'Freshmen_5%'!$M$2:$Y1000, 12, 0)), 0, vlookup($R389, 'Freshmen_5%'!$M$2:$Y1000, 12, 0))</f>
        <v>0</v>
      </c>
      <c r="AB389" s="15">
        <f>IF(ISERROR(vlookup($R389, 'Freshmen_5%'!$M$2:$Y1000, 13, 0)), 0, vlookup($R389, 'Freshmen_5%'!$M$2:$Y1000, 13, 0))</f>
        <v>0</v>
      </c>
      <c r="AC389" s="15">
        <f>IF(ISERROR(vlookup($R389, 'Freshmen_5%'!$M$2:$Z1000, 14, 0)), 0, vlookup($R389, 'Freshmen_5%'!$M$2:$Z1000, 14, 0))</f>
        <v>0</v>
      </c>
    </row>
    <row r="390">
      <c r="A390" s="2">
        <v>388.0</v>
      </c>
      <c r="B390" s="2">
        <v>213613.0</v>
      </c>
      <c r="C390" s="2" t="s">
        <v>5777</v>
      </c>
      <c r="D390" s="2" t="s">
        <v>4837</v>
      </c>
      <c r="E390" s="2">
        <v>687.0</v>
      </c>
      <c r="F390" s="2" t="s">
        <v>5014</v>
      </c>
      <c r="G390" s="2" t="s">
        <v>5014</v>
      </c>
      <c r="H390" s="2" t="s">
        <v>4723</v>
      </c>
      <c r="I390" s="2" t="s">
        <v>4789</v>
      </c>
      <c r="J390" s="2" t="s">
        <v>4772</v>
      </c>
      <c r="K390" s="2">
        <v>2018.0</v>
      </c>
      <c r="L390" s="2" t="s">
        <v>5777</v>
      </c>
      <c r="M390" s="2" t="s">
        <v>4837</v>
      </c>
      <c r="N390" s="2" t="s">
        <v>5015</v>
      </c>
      <c r="O390" s="2" t="s">
        <v>5016</v>
      </c>
      <c r="P390" s="2">
        <v>20702.0</v>
      </c>
      <c r="Q390" s="2">
        <v>9824.0</v>
      </c>
      <c r="R390" s="2" t="s">
        <v>5777</v>
      </c>
      <c r="S390" s="2" t="s">
        <v>5778</v>
      </c>
      <c r="T390" s="2" t="s">
        <v>4963</v>
      </c>
      <c r="U390" s="2" t="s">
        <v>5779</v>
      </c>
      <c r="V390" s="2">
        <v>41.141517</v>
      </c>
      <c r="W390" s="2">
        <v>-77.460108</v>
      </c>
      <c r="X390" s="2">
        <v>30820.0</v>
      </c>
      <c r="Y390" s="2" t="s">
        <v>5780</v>
      </c>
      <c r="Z390" s="15">
        <f>IF(ISERROR(vlookup($R390, 'Freshmen Makeup'!$M$2:$X1000, 12, 0)), 0, vlookup($R390, 'Freshmen Makeup'!$M$2:$X1000, 12, 0))</f>
        <v>0</v>
      </c>
      <c r="AA390" s="15">
        <f>IF(ISERROR(vlookup($R390, 'Freshmen_5%'!$M$2:$Y1000, 12, 0)), 0, vlookup($R390, 'Freshmen_5%'!$M$2:$Y1000, 12, 0))</f>
        <v>0</v>
      </c>
      <c r="AB390" s="15">
        <f>IF(ISERROR(vlookup($R390, 'Freshmen_5%'!$M$2:$Y1000, 13, 0)), 0, vlookup($R390, 'Freshmen_5%'!$M$2:$Y1000, 13, 0))</f>
        <v>0</v>
      </c>
      <c r="AC390" s="15">
        <f>IF(ISERROR(vlookup($R390, 'Freshmen_5%'!$M$2:$Z1000, 14, 0)), 0, vlookup($R390, 'Freshmen_5%'!$M$2:$Z1000, 14, 0))</f>
        <v>0</v>
      </c>
    </row>
    <row r="391">
      <c r="A391" s="2">
        <v>389.0</v>
      </c>
      <c r="B391" s="2">
        <v>213668.0</v>
      </c>
      <c r="C391" s="2" t="s">
        <v>5781</v>
      </c>
      <c r="D391" s="2" t="s">
        <v>4837</v>
      </c>
      <c r="E391" s="2">
        <v>323.0</v>
      </c>
      <c r="F391" s="2" t="s">
        <v>5014</v>
      </c>
      <c r="G391" s="2" t="s">
        <v>5014</v>
      </c>
      <c r="H391" s="2" t="s">
        <v>4723</v>
      </c>
      <c r="I391" s="2" t="s">
        <v>4724</v>
      </c>
      <c r="J391" s="2" t="s">
        <v>4725</v>
      </c>
      <c r="K391" s="2">
        <v>2018.0</v>
      </c>
      <c r="L391" s="2" t="s">
        <v>5781</v>
      </c>
      <c r="M391" s="2" t="s">
        <v>4837</v>
      </c>
      <c r="N391" s="2" t="s">
        <v>5015</v>
      </c>
      <c r="O391" s="2" t="s">
        <v>5016</v>
      </c>
      <c r="P391" s="2">
        <v>40090.0</v>
      </c>
      <c r="Q391" s="2">
        <v>0.0</v>
      </c>
      <c r="R391" s="2" t="s">
        <v>5781</v>
      </c>
      <c r="S391" s="2" t="s">
        <v>5782</v>
      </c>
      <c r="T391" s="2" t="s">
        <v>4963</v>
      </c>
      <c r="U391" s="2" t="s">
        <v>5783</v>
      </c>
      <c r="V391" s="2">
        <v>41.24666</v>
      </c>
      <c r="W391" s="2">
        <v>-77.0</v>
      </c>
      <c r="X391" s="2">
        <v>48700.0</v>
      </c>
      <c r="Y391" s="2" t="s">
        <v>5784</v>
      </c>
      <c r="Z391" s="15">
        <f>IF(ISERROR(vlookup($R391, 'Freshmen Makeup'!$M$2:$X1000, 12, 0)), 0, vlookup($R391, 'Freshmen Makeup'!$M$2:$X1000, 12, 0))</f>
        <v>0</v>
      </c>
      <c r="AA391" s="15">
        <f>IF(ISERROR(vlookup($R391, 'Freshmen_5%'!$M$2:$Y1000, 12, 0)), 0, vlookup($R391, 'Freshmen_5%'!$M$2:$Y1000, 12, 0))</f>
        <v>0</v>
      </c>
      <c r="AB391" s="15">
        <f>IF(ISERROR(vlookup($R391, 'Freshmen_5%'!$M$2:$Y1000, 13, 0)), 0, vlookup($R391, 'Freshmen_5%'!$M$2:$Y1000, 13, 0))</f>
        <v>0</v>
      </c>
      <c r="AC391" s="15">
        <f>IF(ISERROR(vlookup($R391, 'Freshmen_5%'!$M$2:$Z1000, 14, 0)), 0, vlookup($R391, 'Freshmen_5%'!$M$2:$Z1000, 14, 0))</f>
        <v>0</v>
      </c>
    </row>
    <row r="392">
      <c r="A392" s="2">
        <v>390.0</v>
      </c>
      <c r="B392" s="2">
        <v>213783.0</v>
      </c>
      <c r="C392" s="2" t="s">
        <v>5785</v>
      </c>
      <c r="D392" s="2" t="s">
        <v>4837</v>
      </c>
      <c r="E392" s="2">
        <v>325.0</v>
      </c>
      <c r="F392" s="2" t="s">
        <v>5014</v>
      </c>
      <c r="G392" s="2" t="s">
        <v>5014</v>
      </c>
      <c r="H392" s="2" t="s">
        <v>4723</v>
      </c>
      <c r="I392" s="2" t="s">
        <v>4789</v>
      </c>
      <c r="J392" s="2" t="s">
        <v>4725</v>
      </c>
      <c r="K392" s="2">
        <v>2018.0</v>
      </c>
      <c r="L392" s="2" t="s">
        <v>5785</v>
      </c>
      <c r="M392" s="2" t="s">
        <v>4837</v>
      </c>
      <c r="N392" s="2" t="s">
        <v>5015</v>
      </c>
      <c r="O392" s="2" t="s">
        <v>5016</v>
      </c>
      <c r="P392" s="2">
        <v>22030.0</v>
      </c>
      <c r="Q392" s="2">
        <v>9700.0</v>
      </c>
      <c r="R392" s="2" t="s">
        <v>5785</v>
      </c>
      <c r="S392" s="2" t="s">
        <v>5786</v>
      </c>
      <c r="T392" s="2" t="s">
        <v>4963</v>
      </c>
      <c r="U392" s="2">
        <v>16933.0</v>
      </c>
      <c r="V392" s="2">
        <v>41.807467</v>
      </c>
      <c r="W392" s="2">
        <v>-77.073901</v>
      </c>
      <c r="X392" s="2" t="s">
        <v>5103</v>
      </c>
      <c r="Y392" s="2" t="s">
        <v>5103</v>
      </c>
      <c r="Z392" s="15">
        <f>IF(ISERROR(vlookup($R392, 'Freshmen Makeup'!$M$2:$X1000, 12, 0)), 0, vlookup($R392, 'Freshmen Makeup'!$M$2:$X1000, 12, 0))</f>
        <v>0</v>
      </c>
      <c r="AA392" s="15">
        <f>IF(ISERROR(vlookup($R392, 'Freshmen_5%'!$M$2:$Y1000, 12, 0)), 0, vlookup($R392, 'Freshmen_5%'!$M$2:$Y1000, 12, 0))</f>
        <v>0</v>
      </c>
      <c r="AB392" s="15">
        <f>IF(ISERROR(vlookup($R392, 'Freshmen_5%'!$M$2:$Y1000, 13, 0)), 0, vlookup($R392, 'Freshmen_5%'!$M$2:$Y1000, 13, 0))</f>
        <v>0</v>
      </c>
      <c r="AC392" s="15">
        <f>IF(ISERROR(vlookup($R392, 'Freshmen_5%'!$M$2:$Z1000, 14, 0)), 0, vlookup($R392, 'Freshmen_5%'!$M$2:$Z1000, 14, 0))</f>
        <v>0</v>
      </c>
    </row>
    <row r="393">
      <c r="A393" s="2">
        <v>391.0</v>
      </c>
      <c r="B393" s="2">
        <v>213826.0</v>
      </c>
      <c r="C393" s="2" t="s">
        <v>5787</v>
      </c>
      <c r="D393" s="2" t="s">
        <v>4837</v>
      </c>
      <c r="E393" s="2">
        <v>388.0</v>
      </c>
      <c r="F393" s="2" t="s">
        <v>5014</v>
      </c>
      <c r="G393" s="2" t="s">
        <v>5014</v>
      </c>
      <c r="H393" s="2" t="s">
        <v>4723</v>
      </c>
      <c r="I393" s="2" t="s">
        <v>4789</v>
      </c>
      <c r="J393" s="2" t="s">
        <v>4725</v>
      </c>
      <c r="K393" s="2">
        <v>2018.0</v>
      </c>
      <c r="L393" s="2" t="s">
        <v>5787</v>
      </c>
      <c r="M393" s="2" t="s">
        <v>4837</v>
      </c>
      <c r="N393" s="2" t="s">
        <v>5015</v>
      </c>
      <c r="O393" s="2" t="s">
        <v>5016</v>
      </c>
      <c r="P393" s="2">
        <v>34910.0</v>
      </c>
      <c r="Q393" s="2">
        <v>0.0</v>
      </c>
      <c r="R393" s="2" t="s">
        <v>5787</v>
      </c>
      <c r="S393" s="2" t="s">
        <v>5788</v>
      </c>
      <c r="T393" s="2" t="s">
        <v>4963</v>
      </c>
      <c r="U393" s="2" t="s">
        <v>5789</v>
      </c>
      <c r="V393" s="2">
        <v>41.434587</v>
      </c>
      <c r="W393" s="2">
        <v>-75.634142</v>
      </c>
      <c r="X393" s="2">
        <v>42540.0</v>
      </c>
      <c r="Y393" s="2" t="s">
        <v>5758</v>
      </c>
      <c r="Z393" s="15">
        <f>IF(ISERROR(vlookup($R393, 'Freshmen Makeup'!$M$2:$X1000, 12, 0)), 0, vlookup($R393, 'Freshmen Makeup'!$M$2:$X1000, 12, 0))</f>
        <v>0</v>
      </c>
      <c r="AA393" s="15">
        <f>IF(ISERROR(vlookup($R393, 'Freshmen_5%'!$M$2:$Y1000, 12, 0)), 0, vlookup($R393, 'Freshmen_5%'!$M$2:$Y1000, 12, 0))</f>
        <v>0</v>
      </c>
      <c r="AB393" s="15">
        <f>IF(ISERROR(vlookup($R393, 'Freshmen_5%'!$M$2:$Y1000, 13, 0)), 0, vlookup($R393, 'Freshmen_5%'!$M$2:$Y1000, 13, 0))</f>
        <v>0</v>
      </c>
      <c r="AC393" s="15">
        <f>IF(ISERROR(vlookup($R393, 'Freshmen_5%'!$M$2:$Z1000, 14, 0)), 0, vlookup($R393, 'Freshmen_5%'!$M$2:$Z1000, 14, 0))</f>
        <v>0</v>
      </c>
    </row>
    <row r="394">
      <c r="A394" s="2">
        <v>392.0</v>
      </c>
      <c r="B394" s="2">
        <v>213987.0</v>
      </c>
      <c r="C394" s="2" t="s">
        <v>5790</v>
      </c>
      <c r="D394" s="2" t="s">
        <v>4837</v>
      </c>
      <c r="E394" s="2">
        <v>642.0</v>
      </c>
      <c r="F394" s="2" t="s">
        <v>5014</v>
      </c>
      <c r="G394" s="2" t="s">
        <v>5014</v>
      </c>
      <c r="H394" s="2" t="s">
        <v>4723</v>
      </c>
      <c r="I394" s="2" t="s">
        <v>4724</v>
      </c>
      <c r="J394" s="2" t="s">
        <v>4725</v>
      </c>
      <c r="K394" s="2">
        <v>2018.0</v>
      </c>
      <c r="L394" s="2" t="s">
        <v>5790</v>
      </c>
      <c r="M394" s="2" t="s">
        <v>4837</v>
      </c>
      <c r="N394" s="2" t="s">
        <v>5015</v>
      </c>
      <c r="O394" s="2" t="s">
        <v>5016</v>
      </c>
      <c r="P394" s="2">
        <v>38070.0</v>
      </c>
      <c r="Q394" s="2">
        <v>0.0</v>
      </c>
      <c r="R394" s="2" t="s">
        <v>5790</v>
      </c>
      <c r="S394" s="2" t="s">
        <v>5733</v>
      </c>
      <c r="T394" s="2" t="s">
        <v>4963</v>
      </c>
      <c r="U394" s="2">
        <v>16546.0</v>
      </c>
      <c r="V394" s="2">
        <v>42.10578</v>
      </c>
      <c r="W394" s="2">
        <v>-80.053412</v>
      </c>
      <c r="X394" s="2">
        <v>21500.0</v>
      </c>
      <c r="Y394" s="2" t="s">
        <v>5725</v>
      </c>
      <c r="Z394" s="15">
        <f>IF(ISERROR(vlookup($R394, 'Freshmen Makeup'!$M$2:$X1000, 12, 0)), 0, vlookup($R394, 'Freshmen Makeup'!$M$2:$X1000, 12, 0))</f>
        <v>0</v>
      </c>
      <c r="AA394" s="15">
        <f>IF(ISERROR(vlookup($R394, 'Freshmen_5%'!$M$2:$Y1000, 12, 0)), 0, vlookup($R394, 'Freshmen_5%'!$M$2:$Y1000, 12, 0))</f>
        <v>0</v>
      </c>
      <c r="AB394" s="15">
        <f>IF(ISERROR(vlookup($R394, 'Freshmen_5%'!$M$2:$Y1000, 13, 0)), 0, vlookup($R394, 'Freshmen_5%'!$M$2:$Y1000, 13, 0))</f>
        <v>0</v>
      </c>
      <c r="AC394" s="15">
        <f>IF(ISERROR(vlookup($R394, 'Freshmen_5%'!$M$2:$Z1000, 14, 0)), 0, vlookup($R394, 'Freshmen_5%'!$M$2:$Z1000, 14, 0))</f>
        <v>0</v>
      </c>
    </row>
    <row r="395">
      <c r="A395" s="2">
        <v>393.0</v>
      </c>
      <c r="B395" s="2">
        <v>213996.0</v>
      </c>
      <c r="C395" s="2" t="s">
        <v>5791</v>
      </c>
      <c r="D395" s="2" t="s">
        <v>4837</v>
      </c>
      <c r="E395" s="2">
        <v>647.0</v>
      </c>
      <c r="F395" s="2" t="s">
        <v>5014</v>
      </c>
      <c r="G395" s="2" t="s">
        <v>5014</v>
      </c>
      <c r="H395" s="2" t="s">
        <v>4723</v>
      </c>
      <c r="I395" s="2" t="s">
        <v>4745</v>
      </c>
      <c r="J395" s="2" t="s">
        <v>4725</v>
      </c>
      <c r="K395" s="2">
        <v>2018.0</v>
      </c>
      <c r="L395" s="2" t="s">
        <v>5791</v>
      </c>
      <c r="M395" s="2" t="s">
        <v>4837</v>
      </c>
      <c r="N395" s="2" t="s">
        <v>5015</v>
      </c>
      <c r="O395" s="2" t="s">
        <v>5016</v>
      </c>
      <c r="P395" s="2">
        <v>35160.0</v>
      </c>
      <c r="Q395" s="2">
        <v>0.0</v>
      </c>
      <c r="R395" s="2" t="s">
        <v>5792</v>
      </c>
      <c r="S395" s="2" t="s">
        <v>5793</v>
      </c>
      <c r="T395" s="2" t="s">
        <v>4963</v>
      </c>
      <c r="U395" s="2">
        <v>17055.0</v>
      </c>
      <c r="V395" s="2">
        <v>40.156579</v>
      </c>
      <c r="W395" s="2">
        <v>-76.988269</v>
      </c>
      <c r="X395" s="2">
        <v>25420.0</v>
      </c>
      <c r="Y395" s="2" t="s">
        <v>5715</v>
      </c>
      <c r="Z395" s="15">
        <f>IF(ISERROR(vlookup($R395, 'Freshmen Makeup'!$M$2:$X1000, 12, 0)), 0, vlookup($R395, 'Freshmen Makeup'!$M$2:$X1000, 12, 0))</f>
        <v>0</v>
      </c>
      <c r="AA395" s="15">
        <f>IF(ISERROR(vlookup($R395, 'Freshmen_5%'!$M$2:$Y1000, 12, 0)), 0, vlookup($R395, 'Freshmen_5%'!$M$2:$Y1000, 12, 0))</f>
        <v>0</v>
      </c>
      <c r="AB395" s="15">
        <f>IF(ISERROR(vlookup($R395, 'Freshmen_5%'!$M$2:$Y1000, 13, 0)), 0, vlookup($R395, 'Freshmen_5%'!$M$2:$Y1000, 13, 0))</f>
        <v>0</v>
      </c>
      <c r="AC395" s="15">
        <f>IF(ISERROR(vlookup($R395, 'Freshmen_5%'!$M$2:$Z1000, 14, 0)), 0, vlookup($R395, 'Freshmen_5%'!$M$2:$Z1000, 14, 0))</f>
        <v>0</v>
      </c>
    </row>
    <row r="396">
      <c r="A396" s="2">
        <v>394.0</v>
      </c>
      <c r="B396" s="2">
        <v>214041.0</v>
      </c>
      <c r="C396" s="2" t="s">
        <v>5794</v>
      </c>
      <c r="D396" s="2" t="s">
        <v>4837</v>
      </c>
      <c r="E396" s="2">
        <v>1357.0</v>
      </c>
      <c r="F396" s="2" t="s">
        <v>5014</v>
      </c>
      <c r="G396" s="2" t="s">
        <v>5014</v>
      </c>
      <c r="H396" s="2" t="s">
        <v>4750</v>
      </c>
      <c r="I396" s="2" t="s">
        <v>4741</v>
      </c>
      <c r="J396" s="2" t="s">
        <v>4772</v>
      </c>
      <c r="K396" s="2">
        <v>2018.0</v>
      </c>
      <c r="L396" s="2" t="s">
        <v>5794</v>
      </c>
      <c r="M396" s="2" t="s">
        <v>4837</v>
      </c>
      <c r="N396" s="2" t="s">
        <v>5015</v>
      </c>
      <c r="O396" s="2" t="s">
        <v>5016</v>
      </c>
      <c r="P396" s="2">
        <v>22196.0</v>
      </c>
      <c r="Q396" s="2">
        <v>9970.0</v>
      </c>
      <c r="R396" s="2" t="s">
        <v>5794</v>
      </c>
      <c r="S396" s="2" t="s">
        <v>5795</v>
      </c>
      <c r="T396" s="2" t="s">
        <v>4963</v>
      </c>
      <c r="U396" s="2" t="s">
        <v>5796</v>
      </c>
      <c r="V396" s="2">
        <v>40.000337</v>
      </c>
      <c r="W396" s="2">
        <v>-76.357381</v>
      </c>
      <c r="X396" s="2">
        <v>29540.0</v>
      </c>
      <c r="Y396" s="2" t="s">
        <v>5729</v>
      </c>
      <c r="Z396" s="15">
        <f>IF(ISERROR(vlookup($R396, 'Freshmen Makeup'!$M$2:$X1000, 12, 0)), 0, vlookup($R396, 'Freshmen Makeup'!$M$2:$X1000, 12, 0))</f>
        <v>0</v>
      </c>
      <c r="AA396" s="15">
        <f>IF(ISERROR(vlookup($R396, 'Freshmen_5%'!$M$2:$Y1000, 12, 0)), 0, vlookup($R396, 'Freshmen_5%'!$M$2:$Y1000, 12, 0))</f>
        <v>0</v>
      </c>
      <c r="AB396" s="15">
        <f>IF(ISERROR(vlookup($R396, 'Freshmen_5%'!$M$2:$Y1000, 13, 0)), 0, vlookup($R396, 'Freshmen_5%'!$M$2:$Y1000, 13, 0))</f>
        <v>0</v>
      </c>
      <c r="AC396" s="15">
        <f>IF(ISERROR(vlookup($R396, 'Freshmen_5%'!$M$2:$Z1000, 14, 0)), 0, vlookup($R396, 'Freshmen_5%'!$M$2:$Z1000, 14, 0))</f>
        <v>0</v>
      </c>
    </row>
    <row r="397">
      <c r="A397" s="2">
        <v>395.0</v>
      </c>
      <c r="B397" s="2">
        <v>214069.0</v>
      </c>
      <c r="C397" s="2" t="s">
        <v>5797</v>
      </c>
      <c r="D397" s="2" t="s">
        <v>4837</v>
      </c>
      <c r="E397" s="2">
        <v>410.0</v>
      </c>
      <c r="F397" s="2" t="s">
        <v>5014</v>
      </c>
      <c r="G397" s="2" t="s">
        <v>5014</v>
      </c>
      <c r="H397" s="2" t="s">
        <v>4723</v>
      </c>
      <c r="I397" s="2" t="s">
        <v>4806</v>
      </c>
      <c r="J397" s="2" t="s">
        <v>4766</v>
      </c>
      <c r="K397" s="2">
        <v>2018.0</v>
      </c>
      <c r="L397" s="2" t="s">
        <v>5797</v>
      </c>
      <c r="M397" s="2" t="s">
        <v>4837</v>
      </c>
      <c r="N397" s="2" t="s">
        <v>5015</v>
      </c>
      <c r="O397" s="2" t="s">
        <v>5016</v>
      </c>
      <c r="P397" s="2">
        <v>33240.0</v>
      </c>
      <c r="Q397" s="2">
        <v>0.0</v>
      </c>
      <c r="R397" s="2" t="s">
        <v>5797</v>
      </c>
      <c r="S397" s="2" t="s">
        <v>5798</v>
      </c>
      <c r="T397" s="2" t="s">
        <v>4963</v>
      </c>
      <c r="U397" s="2" t="s">
        <v>5799</v>
      </c>
      <c r="V397" s="2">
        <v>41.345277</v>
      </c>
      <c r="W397" s="2">
        <v>-75.971541</v>
      </c>
      <c r="X397" s="2">
        <v>42540.0</v>
      </c>
      <c r="Y397" s="2" t="s">
        <v>5758</v>
      </c>
      <c r="Z397" s="15">
        <f>IF(ISERROR(vlookup($R397, 'Freshmen Makeup'!$M$2:$X1000, 12, 0)), 0, vlookup($R397, 'Freshmen Makeup'!$M$2:$X1000, 12, 0))</f>
        <v>0</v>
      </c>
      <c r="AA397" s="15">
        <f>IF(ISERROR(vlookup($R397, 'Freshmen_5%'!$M$2:$Y1000, 12, 0)), 0, vlookup($R397, 'Freshmen_5%'!$M$2:$Y1000, 12, 0))</f>
        <v>0</v>
      </c>
      <c r="AB397" s="15">
        <f>IF(ISERROR(vlookup($R397, 'Freshmen_5%'!$M$2:$Y1000, 13, 0)), 0, vlookup($R397, 'Freshmen_5%'!$M$2:$Y1000, 13, 0))</f>
        <v>0</v>
      </c>
      <c r="AC397" s="15">
        <f>IF(ISERROR(vlookup($R397, 'Freshmen_5%'!$M$2:$Z1000, 14, 0)), 0, vlookup($R397, 'Freshmen_5%'!$M$2:$Z1000, 14, 0))</f>
        <v>0</v>
      </c>
    </row>
    <row r="398">
      <c r="A398" s="2">
        <v>396.0</v>
      </c>
      <c r="B398" s="2">
        <v>214157.0</v>
      </c>
      <c r="C398" s="2" t="s">
        <v>5800</v>
      </c>
      <c r="D398" s="2" t="s">
        <v>4837</v>
      </c>
      <c r="E398" s="2">
        <v>448.0</v>
      </c>
      <c r="F398" s="2" t="s">
        <v>5014</v>
      </c>
      <c r="G398" s="2" t="s">
        <v>5014</v>
      </c>
      <c r="H398" s="2" t="s">
        <v>4723</v>
      </c>
      <c r="I398" s="2" t="s">
        <v>4741</v>
      </c>
      <c r="J398" s="2" t="s">
        <v>4725</v>
      </c>
      <c r="K398" s="2">
        <v>2018.0</v>
      </c>
      <c r="L398" s="2" t="s">
        <v>5800</v>
      </c>
      <c r="M398" s="2" t="s">
        <v>4837</v>
      </c>
      <c r="N398" s="2" t="s">
        <v>5015</v>
      </c>
      <c r="O398" s="2" t="s">
        <v>5016</v>
      </c>
      <c r="P398" s="2">
        <v>43636.0</v>
      </c>
      <c r="Q398" s="2">
        <v>0.0</v>
      </c>
      <c r="R398" s="2" t="s">
        <v>5800</v>
      </c>
      <c r="S398" s="2" t="s">
        <v>5775</v>
      </c>
      <c r="T398" s="2" t="s">
        <v>4963</v>
      </c>
      <c r="U398" s="2" t="s">
        <v>5801</v>
      </c>
      <c r="V398" s="2">
        <v>40.630947</v>
      </c>
      <c r="W398" s="2">
        <v>-75.383638</v>
      </c>
      <c r="X398" s="2">
        <v>10900.0</v>
      </c>
      <c r="Y398" s="2" t="s">
        <v>5369</v>
      </c>
      <c r="Z398" s="15">
        <f>IF(ISERROR(vlookup($R398, 'Freshmen Makeup'!$M$2:$X1000, 12, 0)), 0, vlookup($R398, 'Freshmen Makeup'!$M$2:$X1000, 12, 0))</f>
        <v>0</v>
      </c>
      <c r="AA398" s="15">
        <f>IF(ISERROR(vlookup($R398, 'Freshmen_5%'!$M$2:$Y1000, 12, 0)), 0, vlookup($R398, 'Freshmen_5%'!$M$2:$Y1000, 12, 0))</f>
        <v>0</v>
      </c>
      <c r="AB398" s="15">
        <f>IF(ISERROR(vlookup($R398, 'Freshmen_5%'!$M$2:$Y1000, 13, 0)), 0, vlookup($R398, 'Freshmen_5%'!$M$2:$Y1000, 13, 0))</f>
        <v>0</v>
      </c>
      <c r="AC398" s="15">
        <f>IF(ISERROR(vlookup($R398, 'Freshmen_5%'!$M$2:$Z1000, 14, 0)), 0, vlookup($R398, 'Freshmen_5%'!$M$2:$Z1000, 14, 0))</f>
        <v>0</v>
      </c>
    </row>
    <row r="399">
      <c r="A399" s="2">
        <v>397.0</v>
      </c>
      <c r="B399" s="2">
        <v>214166.0</v>
      </c>
      <c r="C399" s="2" t="s">
        <v>5802</v>
      </c>
      <c r="D399" s="2" t="s">
        <v>4837</v>
      </c>
      <c r="E399" s="2">
        <v>246.0</v>
      </c>
      <c r="F399" s="2" t="s">
        <v>5014</v>
      </c>
      <c r="G399" s="2" t="s">
        <v>5014</v>
      </c>
      <c r="H399" s="2" t="s">
        <v>4723</v>
      </c>
      <c r="I399" s="2" t="s">
        <v>4731</v>
      </c>
      <c r="J399" s="2" t="s">
        <v>4766</v>
      </c>
      <c r="K399" s="2">
        <v>2018.0</v>
      </c>
      <c r="L399" s="2" t="s">
        <v>5802</v>
      </c>
      <c r="M399" s="2" t="s">
        <v>4837</v>
      </c>
      <c r="N399" s="2" t="s">
        <v>5015</v>
      </c>
      <c r="O399" s="2" t="s">
        <v>5016</v>
      </c>
      <c r="P399" s="2">
        <v>23110.0</v>
      </c>
      <c r="Q399" s="2">
        <v>0.0</v>
      </c>
      <c r="R399" s="2" t="s">
        <v>5802</v>
      </c>
      <c r="S399" s="2" t="s">
        <v>5803</v>
      </c>
      <c r="T399" s="2" t="s">
        <v>4963</v>
      </c>
      <c r="U399" s="2" t="s">
        <v>5804</v>
      </c>
      <c r="V399" s="2">
        <v>40.459679</v>
      </c>
      <c r="W399" s="2">
        <v>-78.600898</v>
      </c>
      <c r="X399" s="2">
        <v>27780.0</v>
      </c>
      <c r="Y399" s="2" t="s">
        <v>5805</v>
      </c>
      <c r="Z399" s="15">
        <f>IF(ISERROR(vlookup($R399, 'Freshmen Makeup'!$M$2:$X1000, 12, 0)), 0, vlookup($R399, 'Freshmen Makeup'!$M$2:$X1000, 12, 0))</f>
        <v>0</v>
      </c>
      <c r="AA399" s="15">
        <f>IF(ISERROR(vlookup($R399, 'Freshmen_5%'!$M$2:$Y1000, 12, 0)), 0, vlookup($R399, 'Freshmen_5%'!$M$2:$Y1000, 12, 0))</f>
        <v>0</v>
      </c>
      <c r="AB399" s="15">
        <f>IF(ISERROR(vlookup($R399, 'Freshmen_5%'!$M$2:$Y1000, 13, 0)), 0, vlookup($R399, 'Freshmen_5%'!$M$2:$Y1000, 13, 0))</f>
        <v>0</v>
      </c>
      <c r="AC399" s="15">
        <f>IF(ISERROR(vlookup($R399, 'Freshmen_5%'!$M$2:$Z1000, 14, 0)), 0, vlookup($R399, 'Freshmen_5%'!$M$2:$Z1000, 14, 0))</f>
        <v>0</v>
      </c>
    </row>
    <row r="400">
      <c r="A400" s="2">
        <v>398.0</v>
      </c>
      <c r="B400" s="2">
        <v>214175.0</v>
      </c>
      <c r="C400" s="2" t="s">
        <v>5806</v>
      </c>
      <c r="D400" s="2" t="s">
        <v>4837</v>
      </c>
      <c r="E400" s="2">
        <v>548.0</v>
      </c>
      <c r="F400" s="2" t="s">
        <v>5014</v>
      </c>
      <c r="G400" s="2" t="s">
        <v>5014</v>
      </c>
      <c r="H400" s="2" t="s">
        <v>4723</v>
      </c>
      <c r="I400" s="2" t="s">
        <v>4745</v>
      </c>
      <c r="J400" s="2" t="s">
        <v>4725</v>
      </c>
      <c r="K400" s="2">
        <v>2018.0</v>
      </c>
      <c r="L400" s="2" t="s">
        <v>5806</v>
      </c>
      <c r="M400" s="2" t="s">
        <v>4837</v>
      </c>
      <c r="N400" s="2" t="s">
        <v>5015</v>
      </c>
      <c r="O400" s="2" t="s">
        <v>5016</v>
      </c>
      <c r="P400" s="2">
        <v>52595.0</v>
      </c>
      <c r="Q400" s="2">
        <v>0.0</v>
      </c>
      <c r="R400" s="2" t="s">
        <v>5806</v>
      </c>
      <c r="S400" s="2" t="s">
        <v>5705</v>
      </c>
      <c r="T400" s="2" t="s">
        <v>4963</v>
      </c>
      <c r="U400" s="2">
        <v>18104.0</v>
      </c>
      <c r="V400" s="2">
        <v>40.596416</v>
      </c>
      <c r="W400" s="2">
        <v>-75.508502</v>
      </c>
      <c r="X400" s="2">
        <v>10900.0</v>
      </c>
      <c r="Y400" s="2" t="s">
        <v>5369</v>
      </c>
      <c r="Z400" s="15">
        <f>IF(ISERROR(vlookup($R400, 'Freshmen Makeup'!$M$2:$X1000, 12, 0)), 0, vlookup($R400, 'Freshmen Makeup'!$M$2:$X1000, 12, 0))</f>
        <v>0</v>
      </c>
      <c r="AA400" s="15">
        <f>IF(ISERROR(vlookup($R400, 'Freshmen_5%'!$M$2:$Y1000, 12, 0)), 0, vlookup($R400, 'Freshmen_5%'!$M$2:$Y1000, 12, 0))</f>
        <v>0</v>
      </c>
      <c r="AB400" s="15">
        <f>IF(ISERROR(vlookup($R400, 'Freshmen_5%'!$M$2:$Y1000, 13, 0)), 0, vlookup($R400, 'Freshmen_5%'!$M$2:$Y1000, 13, 0))</f>
        <v>0</v>
      </c>
      <c r="AC400" s="15">
        <f>IF(ISERROR(vlookup($R400, 'Freshmen_5%'!$M$2:$Z1000, 14, 0)), 0, vlookup($R400, 'Freshmen_5%'!$M$2:$Z1000, 14, 0))</f>
        <v>0</v>
      </c>
    </row>
    <row r="401">
      <c r="A401" s="2">
        <v>399.0</v>
      </c>
      <c r="B401" s="2">
        <v>214272.0</v>
      </c>
      <c r="C401" s="2" t="s">
        <v>5807</v>
      </c>
      <c r="D401" s="2" t="s">
        <v>4837</v>
      </c>
      <c r="E401" s="2">
        <v>421.0</v>
      </c>
      <c r="F401" s="2" t="s">
        <v>5014</v>
      </c>
      <c r="G401" s="2" t="s">
        <v>5014</v>
      </c>
      <c r="H401" s="2" t="s">
        <v>4723</v>
      </c>
      <c r="I401" s="2" t="s">
        <v>4765</v>
      </c>
      <c r="J401" s="2" t="s">
        <v>4766</v>
      </c>
      <c r="K401" s="2">
        <v>2018.0</v>
      </c>
      <c r="L401" s="2" t="s">
        <v>5807</v>
      </c>
      <c r="M401" s="2" t="s">
        <v>4837</v>
      </c>
      <c r="N401" s="2" t="s">
        <v>5015</v>
      </c>
      <c r="O401" s="2" t="s">
        <v>5016</v>
      </c>
      <c r="P401" s="2">
        <v>31400.0</v>
      </c>
      <c r="Q401" s="2">
        <v>0.0</v>
      </c>
      <c r="R401" s="2" t="s">
        <v>5807</v>
      </c>
      <c r="S401" s="2" t="s">
        <v>5808</v>
      </c>
      <c r="T401" s="2" t="s">
        <v>4963</v>
      </c>
      <c r="U401" s="2" t="s">
        <v>5809</v>
      </c>
      <c r="V401" s="2">
        <v>39.874876</v>
      </c>
      <c r="W401" s="2">
        <v>-75.440022</v>
      </c>
      <c r="X401" s="2">
        <v>37980.0</v>
      </c>
      <c r="Y401" s="2" t="s">
        <v>103</v>
      </c>
      <c r="Z401" s="15">
        <f>IF(ISERROR(vlookup($R401, 'Freshmen Makeup'!$M$2:$X1000, 12, 0)), 0, vlookup($R401, 'Freshmen Makeup'!$M$2:$X1000, 12, 0))</f>
        <v>0</v>
      </c>
      <c r="AA401" s="15">
        <f>IF(ISERROR(vlookup($R401, 'Freshmen_5%'!$M$2:$Y1000, 12, 0)), 0, vlookup($R401, 'Freshmen_5%'!$M$2:$Y1000, 12, 0))</f>
        <v>0</v>
      </c>
      <c r="AB401" s="15">
        <f>IF(ISERROR(vlookup($R401, 'Freshmen_5%'!$M$2:$Y1000, 13, 0)), 0, vlookup($R401, 'Freshmen_5%'!$M$2:$Y1000, 13, 0))</f>
        <v>0</v>
      </c>
      <c r="AC401" s="15">
        <f>IF(ISERROR(vlookup($R401, 'Freshmen_5%'!$M$2:$Z1000, 14, 0)), 0, vlookup($R401, 'Freshmen_5%'!$M$2:$Z1000, 14, 0))</f>
        <v>0</v>
      </c>
    </row>
    <row r="402">
      <c r="A402" s="2">
        <v>400.0</v>
      </c>
      <c r="B402" s="2">
        <v>214591.0</v>
      </c>
      <c r="C402" s="2" t="s">
        <v>5810</v>
      </c>
      <c r="D402" s="2" t="s">
        <v>4837</v>
      </c>
      <c r="E402" s="2">
        <v>1060.0</v>
      </c>
      <c r="F402" s="2" t="s">
        <v>5014</v>
      </c>
      <c r="G402" s="2" t="s">
        <v>5014</v>
      </c>
      <c r="H402" s="2" t="s">
        <v>4723</v>
      </c>
      <c r="I402" s="2" t="s">
        <v>4724</v>
      </c>
      <c r="J402" s="2" t="s">
        <v>4772</v>
      </c>
      <c r="K402" s="2">
        <v>2018.0</v>
      </c>
      <c r="L402" s="2" t="s">
        <v>5810</v>
      </c>
      <c r="M402" s="2" t="s">
        <v>4837</v>
      </c>
      <c r="N402" s="2" t="s">
        <v>5015</v>
      </c>
      <c r="O402" s="2" t="s">
        <v>5016</v>
      </c>
      <c r="P402" s="2">
        <v>24450.0</v>
      </c>
      <c r="Q402" s="2">
        <v>9252.0</v>
      </c>
      <c r="R402" s="2" t="s">
        <v>5810</v>
      </c>
      <c r="S402" s="2" t="s">
        <v>5733</v>
      </c>
      <c r="T402" s="2" t="s">
        <v>4963</v>
      </c>
      <c r="U402" s="2" t="s">
        <v>5811</v>
      </c>
      <c r="V402" s="2">
        <v>42.119433</v>
      </c>
      <c r="W402" s="2">
        <v>-79.983773</v>
      </c>
      <c r="X402" s="2">
        <v>21500.0</v>
      </c>
      <c r="Y402" s="2" t="s">
        <v>5725</v>
      </c>
      <c r="Z402" s="15">
        <f>IF(ISERROR(vlookup($R402, 'Freshmen Makeup'!$M$2:$X1000, 12, 0)), 0, vlookup($R402, 'Freshmen Makeup'!$M$2:$X1000, 12, 0))</f>
        <v>0</v>
      </c>
      <c r="AA402" s="15">
        <f>IF(ISERROR(vlookup($R402, 'Freshmen_5%'!$M$2:$Y1000, 12, 0)), 0, vlookup($R402, 'Freshmen_5%'!$M$2:$Y1000, 12, 0))</f>
        <v>0</v>
      </c>
      <c r="AB402" s="15">
        <f>IF(ISERROR(vlookup($R402, 'Freshmen_5%'!$M$2:$Y1000, 13, 0)), 0, vlookup($R402, 'Freshmen_5%'!$M$2:$Y1000, 13, 0))</f>
        <v>0</v>
      </c>
      <c r="AC402" s="15">
        <f>IF(ISERROR(vlookup($R402, 'Freshmen_5%'!$M$2:$Z1000, 14, 0)), 0, vlookup($R402, 'Freshmen_5%'!$M$2:$Z1000, 14, 0))</f>
        <v>0</v>
      </c>
    </row>
    <row r="403">
      <c r="A403" s="2">
        <v>401.0</v>
      </c>
      <c r="B403" s="2">
        <v>214689.0</v>
      </c>
      <c r="C403" s="2" t="s">
        <v>5812</v>
      </c>
      <c r="D403" s="2" t="s">
        <v>4837</v>
      </c>
      <c r="E403" s="2">
        <v>1133.0</v>
      </c>
      <c r="F403" s="2" t="s">
        <v>5014</v>
      </c>
      <c r="G403" s="2" t="s">
        <v>5014</v>
      </c>
      <c r="H403" s="2" t="s">
        <v>4723</v>
      </c>
      <c r="I403" s="2" t="s">
        <v>4724</v>
      </c>
      <c r="J403" s="2" t="s">
        <v>4772</v>
      </c>
      <c r="K403" s="2">
        <v>2018.0</v>
      </c>
      <c r="L403" s="2" t="s">
        <v>5812</v>
      </c>
      <c r="M403" s="2" t="s">
        <v>4837</v>
      </c>
      <c r="N403" s="2" t="s">
        <v>5015</v>
      </c>
      <c r="O403" s="2" t="s">
        <v>5016</v>
      </c>
      <c r="P403" s="2">
        <v>24450.0</v>
      </c>
      <c r="Q403" s="2">
        <v>9252.0</v>
      </c>
      <c r="R403" s="2" t="s">
        <v>5812</v>
      </c>
      <c r="S403" s="2" t="s">
        <v>5813</v>
      </c>
      <c r="T403" s="2" t="s">
        <v>4963</v>
      </c>
      <c r="U403" s="2" t="s">
        <v>5814</v>
      </c>
      <c r="V403" s="2">
        <v>40.54092</v>
      </c>
      <c r="W403" s="2">
        <v>-78.408247</v>
      </c>
      <c r="X403" s="2">
        <v>11020.0</v>
      </c>
      <c r="Y403" s="2" t="s">
        <v>5815</v>
      </c>
      <c r="Z403" s="15">
        <f>IF(ISERROR(vlookup($R403, 'Freshmen Makeup'!$M$2:$X1000, 12, 0)), 0, vlookup($R403, 'Freshmen Makeup'!$M$2:$X1000, 12, 0))</f>
        <v>0</v>
      </c>
      <c r="AA403" s="15">
        <f>IF(ISERROR(vlookup($R403, 'Freshmen_5%'!$M$2:$Y1000, 12, 0)), 0, vlookup($R403, 'Freshmen_5%'!$M$2:$Y1000, 12, 0))</f>
        <v>0</v>
      </c>
      <c r="AB403" s="15">
        <f>IF(ISERROR(vlookup($R403, 'Freshmen_5%'!$M$2:$Y1000, 13, 0)), 0, vlookup($R403, 'Freshmen_5%'!$M$2:$Y1000, 13, 0))</f>
        <v>0</v>
      </c>
      <c r="AC403" s="15">
        <f>IF(ISERROR(vlookup($R403, 'Freshmen_5%'!$M$2:$Z1000, 14, 0)), 0, vlookup($R403, 'Freshmen_5%'!$M$2:$Z1000, 14, 0))</f>
        <v>0</v>
      </c>
    </row>
    <row r="404">
      <c r="A404" s="2">
        <v>402.0</v>
      </c>
      <c r="B404" s="2">
        <v>214704.0</v>
      </c>
      <c r="C404" s="2" t="s">
        <v>5816</v>
      </c>
      <c r="D404" s="2" t="s">
        <v>4837</v>
      </c>
      <c r="E404" s="2">
        <v>588.0</v>
      </c>
      <c r="F404" s="2" t="s">
        <v>5014</v>
      </c>
      <c r="G404" s="2" t="s">
        <v>5014</v>
      </c>
      <c r="H404" s="2" t="s">
        <v>4723</v>
      </c>
      <c r="I404" s="2" t="s">
        <v>4724</v>
      </c>
      <c r="J404" s="2" t="s">
        <v>4766</v>
      </c>
      <c r="K404" s="2">
        <v>2018.0</v>
      </c>
      <c r="L404" s="2" t="s">
        <v>5816</v>
      </c>
      <c r="M404" s="2" t="s">
        <v>4837</v>
      </c>
      <c r="N404" s="2" t="s">
        <v>5015</v>
      </c>
      <c r="O404" s="2" t="s">
        <v>5016</v>
      </c>
      <c r="P404" s="2">
        <v>24450.0</v>
      </c>
      <c r="Q404" s="2">
        <v>9252.0</v>
      </c>
      <c r="R404" s="2" t="s">
        <v>5816</v>
      </c>
      <c r="S404" s="2" t="s">
        <v>5674</v>
      </c>
      <c r="T404" s="2" t="s">
        <v>4963</v>
      </c>
      <c r="U404" s="2" t="s">
        <v>5817</v>
      </c>
      <c r="V404" s="2">
        <v>40.357987</v>
      </c>
      <c r="W404" s="2">
        <v>-75.972141</v>
      </c>
      <c r="X404" s="2">
        <v>39740.0</v>
      </c>
      <c r="Y404" s="2" t="s">
        <v>5676</v>
      </c>
      <c r="Z404" s="15">
        <f>IF(ISERROR(vlookup($R404, 'Freshmen Makeup'!$M$2:$X1000, 12, 0)), 0, vlookup($R404, 'Freshmen Makeup'!$M$2:$X1000, 12, 0))</f>
        <v>0</v>
      </c>
      <c r="AA404" s="15">
        <f>IF(ISERROR(vlookup($R404, 'Freshmen_5%'!$M$2:$Y1000, 12, 0)), 0, vlookup($R404, 'Freshmen_5%'!$M$2:$Y1000, 12, 0))</f>
        <v>0</v>
      </c>
      <c r="AB404" s="15">
        <f>IF(ISERROR(vlookup($R404, 'Freshmen_5%'!$M$2:$Y1000, 13, 0)), 0, vlookup($R404, 'Freshmen_5%'!$M$2:$Y1000, 13, 0))</f>
        <v>0</v>
      </c>
      <c r="AC404" s="15">
        <f>IF(ISERROR(vlookup($R404, 'Freshmen_5%'!$M$2:$Z1000, 14, 0)), 0, vlookup($R404, 'Freshmen_5%'!$M$2:$Z1000, 14, 0))</f>
        <v>0</v>
      </c>
    </row>
    <row r="405">
      <c r="A405" s="2">
        <v>403.0</v>
      </c>
      <c r="B405" s="2">
        <v>214777.0</v>
      </c>
      <c r="C405" s="2" t="s">
        <v>5818</v>
      </c>
      <c r="D405" s="2" t="s">
        <v>4837</v>
      </c>
      <c r="E405" s="2">
        <v>8055.0</v>
      </c>
      <c r="F405" s="2" t="s">
        <v>5014</v>
      </c>
      <c r="G405" s="2" t="s">
        <v>5014</v>
      </c>
      <c r="H405" s="2" t="s">
        <v>4734</v>
      </c>
      <c r="I405" s="2" t="s">
        <v>4745</v>
      </c>
      <c r="J405" s="2" t="s">
        <v>4736</v>
      </c>
      <c r="K405" s="2">
        <v>2018.0</v>
      </c>
      <c r="L405" s="2" t="s">
        <v>5818</v>
      </c>
      <c r="M405" s="2" t="s">
        <v>4837</v>
      </c>
      <c r="N405" s="2" t="s">
        <v>5015</v>
      </c>
      <c r="O405" s="2" t="s">
        <v>5016</v>
      </c>
      <c r="P405" s="2">
        <v>34858.0</v>
      </c>
      <c r="Q405" s="2">
        <v>16404.0</v>
      </c>
      <c r="R405" s="2" t="s">
        <v>5818</v>
      </c>
      <c r="S405" s="2" t="s">
        <v>5819</v>
      </c>
      <c r="T405" s="2" t="s">
        <v>4963</v>
      </c>
      <c r="U405" s="2" t="s">
        <v>5820</v>
      </c>
      <c r="V405" s="2">
        <v>40.7965</v>
      </c>
      <c r="W405" s="2">
        <v>-77.862848</v>
      </c>
      <c r="X405" s="2">
        <v>44300.0</v>
      </c>
      <c r="Y405" s="2" t="s">
        <v>5821</v>
      </c>
      <c r="Z405" s="15">
        <f>IF(ISERROR(vlookup($R405, 'Freshmen Makeup'!$M$2:$X1000, 12, 0)), 0, vlookup($R405, 'Freshmen Makeup'!$M$2:$X1000, 12, 0))</f>
        <v>0</v>
      </c>
      <c r="AA405" s="15">
        <f>IF(ISERROR(vlookup($R405, 'Freshmen_5%'!$M$2:$Y1000, 12, 0)), 0, vlookup($R405, 'Freshmen_5%'!$M$2:$Y1000, 12, 0))</f>
        <v>0</v>
      </c>
      <c r="AB405" s="15">
        <f>IF(ISERROR(vlookup($R405, 'Freshmen_5%'!$M$2:$Y1000, 13, 0)), 0, vlookup($R405, 'Freshmen_5%'!$M$2:$Y1000, 13, 0))</f>
        <v>0</v>
      </c>
      <c r="AC405" s="15">
        <f>IF(ISERROR(vlookup($R405, 'Freshmen_5%'!$M$2:$Z1000, 14, 0)), 0, vlookup($R405, 'Freshmen_5%'!$M$2:$Z1000, 14, 0))</f>
        <v>0</v>
      </c>
    </row>
    <row r="406">
      <c r="A406" s="2">
        <v>404.0</v>
      </c>
      <c r="B406" s="2">
        <v>215062.0</v>
      </c>
      <c r="C406" s="2" t="s">
        <v>4977</v>
      </c>
      <c r="D406" s="2" t="s">
        <v>4837</v>
      </c>
      <c r="E406" s="2">
        <v>2518.0</v>
      </c>
      <c r="F406" s="2" t="s">
        <v>5014</v>
      </c>
      <c r="G406" s="2" t="s">
        <v>5014</v>
      </c>
      <c r="H406" s="2" t="s">
        <v>4734</v>
      </c>
      <c r="I406" s="2" t="s">
        <v>4745</v>
      </c>
      <c r="J406" s="2" t="s">
        <v>4738</v>
      </c>
      <c r="K406" s="2">
        <v>2018.0</v>
      </c>
      <c r="L406" s="2" t="s">
        <v>4977</v>
      </c>
      <c r="M406" s="2" t="s">
        <v>4837</v>
      </c>
      <c r="N406" s="2" t="s">
        <v>5015</v>
      </c>
      <c r="O406" s="2" t="s">
        <v>5016</v>
      </c>
      <c r="P406" s="2">
        <v>55584.0</v>
      </c>
      <c r="Q406" s="2">
        <v>0.0</v>
      </c>
      <c r="R406" s="2" t="s">
        <v>4977</v>
      </c>
      <c r="S406" s="2" t="s">
        <v>4585</v>
      </c>
      <c r="T406" s="2" t="s">
        <v>4963</v>
      </c>
      <c r="U406" s="2" t="s">
        <v>5822</v>
      </c>
      <c r="V406" s="2">
        <v>39.950929</v>
      </c>
      <c r="W406" s="2">
        <v>-75.19391</v>
      </c>
      <c r="X406" s="2">
        <v>37980.0</v>
      </c>
      <c r="Y406" s="2" t="s">
        <v>103</v>
      </c>
      <c r="Z406" s="15">
        <f>IF(ISERROR(vlookup($R406, 'Freshmen Makeup'!$M$2:$X1000, 12, 0)), 0, vlookup($R406, 'Freshmen Makeup'!$M$2:$X1000, 12, 0))</f>
        <v>1</v>
      </c>
      <c r="AA406" s="15">
        <f>IF(ISERROR(vlookup($R406, 'Freshmen_5%'!$M$2:$Y1000, 12, 0)), 0, vlookup($R406, 'Freshmen_5%'!$M$2:$Y1000, 12, 0))</f>
        <v>0</v>
      </c>
      <c r="AB406" s="15">
        <f>IF(ISERROR(vlookup($R406, 'Freshmen_5%'!$M$2:$Y1000, 13, 0)), 0, vlookup($R406, 'Freshmen_5%'!$M$2:$Y1000, 13, 0))</f>
        <v>0</v>
      </c>
      <c r="AC406" s="15">
        <f>IF(ISERROR(vlookup($R406, 'Freshmen_5%'!$M$2:$Z1000, 14, 0)), 0, vlookup($R406, 'Freshmen_5%'!$M$2:$Z1000, 14, 0))</f>
        <v>0</v>
      </c>
    </row>
    <row r="407">
      <c r="A407" s="2">
        <v>405.0</v>
      </c>
      <c r="B407" s="2">
        <v>215105.0</v>
      </c>
      <c r="C407" s="2" t="s">
        <v>4979</v>
      </c>
      <c r="D407" s="2" t="s">
        <v>4837</v>
      </c>
      <c r="E407" s="2">
        <v>425.0</v>
      </c>
      <c r="F407" s="2" t="s">
        <v>5014</v>
      </c>
      <c r="G407" s="2" t="s">
        <v>5014</v>
      </c>
      <c r="H407" s="2" t="s">
        <v>4723</v>
      </c>
      <c r="I407" s="2" t="s">
        <v>4724</v>
      </c>
      <c r="J407" s="2" t="s">
        <v>4766</v>
      </c>
      <c r="K407" s="2">
        <v>2018.0</v>
      </c>
      <c r="L407" s="2" t="s">
        <v>4979</v>
      </c>
      <c r="M407" s="2" t="s">
        <v>4837</v>
      </c>
      <c r="N407" s="2" t="s">
        <v>5015</v>
      </c>
      <c r="O407" s="2" t="s">
        <v>5016</v>
      </c>
      <c r="P407" s="2">
        <v>44930.0</v>
      </c>
      <c r="Q407" s="2">
        <v>0.0</v>
      </c>
      <c r="R407" s="2" t="s">
        <v>4979</v>
      </c>
      <c r="S407" s="2" t="s">
        <v>4585</v>
      </c>
      <c r="T407" s="2" t="s">
        <v>4963</v>
      </c>
      <c r="U407" s="2" t="s">
        <v>5823</v>
      </c>
      <c r="V407" s="2">
        <v>39.946017</v>
      </c>
      <c r="W407" s="2">
        <v>-75.165888</v>
      </c>
      <c r="X407" s="2">
        <v>37980.0</v>
      </c>
      <c r="Y407" s="2" t="s">
        <v>103</v>
      </c>
      <c r="Z407" s="15">
        <f>IF(ISERROR(vlookup($R407, 'Freshmen Makeup'!$M$2:$X1000, 12, 0)), 0, vlookup($R407, 'Freshmen Makeup'!$M$2:$X1000, 12, 0))</f>
        <v>1</v>
      </c>
      <c r="AA407" s="15">
        <f>IF(ISERROR(vlookup($R407, 'Freshmen_5%'!$M$2:$Y1000, 12, 0)), 0, vlookup($R407, 'Freshmen_5%'!$M$2:$Y1000, 12, 0))</f>
        <v>0</v>
      </c>
      <c r="AB407" s="15">
        <f>IF(ISERROR(vlookup($R407, 'Freshmen_5%'!$M$2:$Y1000, 13, 0)), 0, vlookup($R407, 'Freshmen_5%'!$M$2:$Y1000, 13, 0))</f>
        <v>0</v>
      </c>
      <c r="AC407" s="15">
        <f>IF(ISERROR(vlookup($R407, 'Freshmen_5%'!$M$2:$Z1000, 14, 0)), 0, vlookup($R407, 'Freshmen_5%'!$M$2:$Z1000, 14, 0))</f>
        <v>0</v>
      </c>
    </row>
    <row r="408">
      <c r="A408" s="2">
        <v>406.0</v>
      </c>
      <c r="B408" s="2">
        <v>215132.0</v>
      </c>
      <c r="C408" s="2" t="s">
        <v>4976</v>
      </c>
      <c r="D408" s="2" t="s">
        <v>4837</v>
      </c>
      <c r="E408" s="2">
        <v>321.0</v>
      </c>
      <c r="F408" s="2" t="s">
        <v>5014</v>
      </c>
      <c r="G408" s="2" t="s">
        <v>5014</v>
      </c>
      <c r="H408" s="2" t="s">
        <v>4723</v>
      </c>
      <c r="I408" s="2" t="s">
        <v>4745</v>
      </c>
      <c r="J408" s="2" t="s">
        <v>4766</v>
      </c>
      <c r="K408" s="2">
        <v>2018.0</v>
      </c>
      <c r="L408" s="2" t="s">
        <v>4976</v>
      </c>
      <c r="M408" s="2" t="s">
        <v>4837</v>
      </c>
      <c r="N408" s="2" t="s">
        <v>5015</v>
      </c>
      <c r="O408" s="2" t="s">
        <v>5016</v>
      </c>
      <c r="P408" s="2">
        <v>29043.0</v>
      </c>
      <c r="Q408" s="2">
        <v>0.0</v>
      </c>
      <c r="R408" s="2" t="s">
        <v>4976</v>
      </c>
      <c r="S408" s="2" t="s">
        <v>4585</v>
      </c>
      <c r="T408" s="2" t="s">
        <v>4963</v>
      </c>
      <c r="U408" s="2" t="s">
        <v>5824</v>
      </c>
      <c r="V408" s="2">
        <v>39.946412</v>
      </c>
      <c r="W408" s="2">
        <v>-75.207001</v>
      </c>
      <c r="X408" s="2">
        <v>37980.0</v>
      </c>
      <c r="Y408" s="2" t="s">
        <v>103</v>
      </c>
      <c r="Z408" s="15">
        <f>IF(ISERROR(vlookup($R408, 'Freshmen Makeup'!$M$2:$X1000, 12, 0)), 0, vlookup($R408, 'Freshmen Makeup'!$M$2:$X1000, 12, 0))</f>
        <v>1</v>
      </c>
      <c r="AA408" s="15">
        <f>IF(ISERROR(vlookup($R408, 'Freshmen_5%'!$M$2:$Y1000, 12, 0)), 0, vlookup($R408, 'Freshmen_5%'!$M$2:$Y1000, 12, 0))</f>
        <v>0</v>
      </c>
      <c r="AB408" s="15">
        <f>IF(ISERROR(vlookup($R408, 'Freshmen_5%'!$M$2:$Y1000, 13, 0)), 0, vlookup($R408, 'Freshmen_5%'!$M$2:$Y1000, 13, 0))</f>
        <v>0</v>
      </c>
      <c r="AC408" s="15">
        <f>IF(ISERROR(vlookup($R408, 'Freshmen_5%'!$M$2:$Z1000, 14, 0)), 0, vlookup($R408, 'Freshmen_5%'!$M$2:$Z1000, 14, 0))</f>
        <v>0</v>
      </c>
    </row>
    <row r="409">
      <c r="A409" s="2">
        <v>407.0</v>
      </c>
      <c r="B409" s="2">
        <v>215266.0</v>
      </c>
      <c r="C409" s="2" t="s">
        <v>5825</v>
      </c>
      <c r="D409" s="2" t="s">
        <v>4837</v>
      </c>
      <c r="E409" s="2">
        <v>355.0</v>
      </c>
      <c r="F409" s="2" t="s">
        <v>5014</v>
      </c>
      <c r="G409" s="2" t="s">
        <v>5014</v>
      </c>
      <c r="H409" s="2" t="s">
        <v>4723</v>
      </c>
      <c r="I409" s="2" t="s">
        <v>4724</v>
      </c>
      <c r="J409" s="2" t="s">
        <v>4725</v>
      </c>
      <c r="K409" s="2">
        <v>2018.0</v>
      </c>
      <c r="L409" s="2" t="s">
        <v>5825</v>
      </c>
      <c r="M409" s="2" t="s">
        <v>4837</v>
      </c>
      <c r="N409" s="2" t="s">
        <v>5015</v>
      </c>
      <c r="O409" s="2" t="s">
        <v>5016</v>
      </c>
      <c r="P409" s="2">
        <v>25144.0</v>
      </c>
      <c r="Q409" s="2">
        <v>11244.0</v>
      </c>
      <c r="R409" s="2" t="s">
        <v>5825</v>
      </c>
      <c r="S409" s="2" t="s">
        <v>5826</v>
      </c>
      <c r="T409" s="2" t="s">
        <v>4963</v>
      </c>
      <c r="U409" s="2">
        <v>16701.0</v>
      </c>
      <c r="V409" s="2">
        <v>41.943415</v>
      </c>
      <c r="W409" s="2">
        <v>-78.673701</v>
      </c>
      <c r="X409" s="2">
        <v>14620.0</v>
      </c>
      <c r="Y409" s="2" t="s">
        <v>5827</v>
      </c>
      <c r="Z409" s="15">
        <f>IF(ISERROR(vlookup($R409, 'Freshmen Makeup'!$M$2:$X1000, 12, 0)), 0, vlookup($R409, 'Freshmen Makeup'!$M$2:$X1000, 12, 0))</f>
        <v>0</v>
      </c>
      <c r="AA409" s="15">
        <f>IF(ISERROR(vlookup($R409, 'Freshmen_5%'!$M$2:$Y1000, 12, 0)), 0, vlookup($R409, 'Freshmen_5%'!$M$2:$Y1000, 12, 0))</f>
        <v>0</v>
      </c>
      <c r="AB409" s="15">
        <f>IF(ISERROR(vlookup($R409, 'Freshmen_5%'!$M$2:$Y1000, 13, 0)), 0, vlookup($R409, 'Freshmen_5%'!$M$2:$Y1000, 13, 0))</f>
        <v>0</v>
      </c>
      <c r="AC409" s="15">
        <f>IF(ISERROR(vlookup($R409, 'Freshmen_5%'!$M$2:$Z1000, 14, 0)), 0, vlookup($R409, 'Freshmen_5%'!$M$2:$Z1000, 14, 0))</f>
        <v>0</v>
      </c>
    </row>
    <row r="410">
      <c r="A410" s="2">
        <v>408.0</v>
      </c>
      <c r="B410" s="2">
        <v>215275.0</v>
      </c>
      <c r="C410" s="2" t="s">
        <v>5828</v>
      </c>
      <c r="D410" s="2" t="s">
        <v>4837</v>
      </c>
      <c r="E410" s="2">
        <v>398.0</v>
      </c>
      <c r="F410" s="2" t="s">
        <v>5014</v>
      </c>
      <c r="G410" s="2" t="s">
        <v>5014</v>
      </c>
      <c r="H410" s="2" t="s">
        <v>4723</v>
      </c>
      <c r="I410" s="2" t="s">
        <v>4741</v>
      </c>
      <c r="J410" s="2" t="s">
        <v>4766</v>
      </c>
      <c r="K410" s="2">
        <v>2018.0</v>
      </c>
      <c r="L410" s="2" t="s">
        <v>5828</v>
      </c>
      <c r="M410" s="2" t="s">
        <v>4837</v>
      </c>
      <c r="N410" s="2" t="s">
        <v>5015</v>
      </c>
      <c r="O410" s="2" t="s">
        <v>5016</v>
      </c>
      <c r="P410" s="2">
        <v>25134.0</v>
      </c>
      <c r="Q410" s="2">
        <v>11244.0</v>
      </c>
      <c r="R410" s="2" t="s">
        <v>5828</v>
      </c>
      <c r="S410" s="2" t="s">
        <v>5829</v>
      </c>
      <c r="T410" s="2" t="s">
        <v>4963</v>
      </c>
      <c r="U410" s="2" t="s">
        <v>5830</v>
      </c>
      <c r="V410" s="2">
        <v>40.276447</v>
      </c>
      <c r="W410" s="2">
        <v>-79.532676</v>
      </c>
      <c r="X410" s="2">
        <v>38300.0</v>
      </c>
      <c r="Y410" s="2" t="s">
        <v>108</v>
      </c>
      <c r="Z410" s="15">
        <f>IF(ISERROR(vlookup($R410, 'Freshmen Makeup'!$M$2:$X1000, 12, 0)), 0, vlookup($R410, 'Freshmen Makeup'!$M$2:$X1000, 12, 0))</f>
        <v>0</v>
      </c>
      <c r="AA410" s="15">
        <f>IF(ISERROR(vlookup($R410, 'Freshmen_5%'!$M$2:$Y1000, 12, 0)), 0, vlookup($R410, 'Freshmen_5%'!$M$2:$Y1000, 12, 0))</f>
        <v>0</v>
      </c>
      <c r="AB410" s="15">
        <f>IF(ISERROR(vlookup($R410, 'Freshmen_5%'!$M$2:$Y1000, 13, 0)), 0, vlookup($R410, 'Freshmen_5%'!$M$2:$Y1000, 13, 0))</f>
        <v>0</v>
      </c>
      <c r="AC410" s="15">
        <f>IF(ISERROR(vlookup($R410, 'Freshmen_5%'!$M$2:$Z1000, 14, 0)), 0, vlookup($R410, 'Freshmen_5%'!$M$2:$Z1000, 14, 0))</f>
        <v>0</v>
      </c>
    </row>
    <row r="411">
      <c r="A411" s="2">
        <v>409.0</v>
      </c>
      <c r="B411" s="2">
        <v>215284.0</v>
      </c>
      <c r="C411" s="2" t="s">
        <v>5831</v>
      </c>
      <c r="D411" s="2" t="s">
        <v>4837</v>
      </c>
      <c r="E411" s="2">
        <v>662.0</v>
      </c>
      <c r="F411" s="2" t="s">
        <v>5014</v>
      </c>
      <c r="G411" s="2" t="s">
        <v>5014</v>
      </c>
      <c r="H411" s="2" t="s">
        <v>4723</v>
      </c>
      <c r="I411" s="2" t="s">
        <v>4724</v>
      </c>
      <c r="J411" s="2" t="s">
        <v>4725</v>
      </c>
      <c r="K411" s="2">
        <v>2018.0</v>
      </c>
      <c r="L411" s="2" t="s">
        <v>5831</v>
      </c>
      <c r="M411" s="2" t="s">
        <v>4837</v>
      </c>
      <c r="N411" s="2" t="s">
        <v>5015</v>
      </c>
      <c r="O411" s="2" t="s">
        <v>5016</v>
      </c>
      <c r="P411" s="2">
        <v>25120.0</v>
      </c>
      <c r="Q411" s="2">
        <v>11244.0</v>
      </c>
      <c r="R411" s="2" t="s">
        <v>5831</v>
      </c>
      <c r="S411" s="2" t="s">
        <v>5832</v>
      </c>
      <c r="T411" s="2" t="s">
        <v>4963</v>
      </c>
      <c r="U411" s="2">
        <v>15904.0</v>
      </c>
      <c r="V411" s="2">
        <v>40.265957</v>
      </c>
      <c r="W411" s="2">
        <v>-78.834163</v>
      </c>
      <c r="X411" s="2">
        <v>27780.0</v>
      </c>
      <c r="Y411" s="2" t="s">
        <v>5805</v>
      </c>
      <c r="Z411" s="15">
        <f>IF(ISERROR(vlookup($R411, 'Freshmen Makeup'!$M$2:$X1000, 12, 0)), 0, vlookup($R411, 'Freshmen Makeup'!$M$2:$X1000, 12, 0))</f>
        <v>0</v>
      </c>
      <c r="AA411" s="15">
        <f>IF(ISERROR(vlookup($R411, 'Freshmen_5%'!$M$2:$Y1000, 12, 0)), 0, vlookup($R411, 'Freshmen_5%'!$M$2:$Y1000, 12, 0))</f>
        <v>0</v>
      </c>
      <c r="AB411" s="15">
        <f>IF(ISERROR(vlookup($R411, 'Freshmen_5%'!$M$2:$Y1000, 13, 0)), 0, vlookup($R411, 'Freshmen_5%'!$M$2:$Y1000, 13, 0))</f>
        <v>0</v>
      </c>
      <c r="AC411" s="15">
        <f>IF(ISERROR(vlookup($R411, 'Freshmen_5%'!$M$2:$Z1000, 14, 0)), 0, vlookup($R411, 'Freshmen_5%'!$M$2:$Z1000, 14, 0))</f>
        <v>0</v>
      </c>
    </row>
    <row r="412">
      <c r="A412" s="2">
        <v>410.0</v>
      </c>
      <c r="B412" s="2">
        <v>215293.0</v>
      </c>
      <c r="C412" s="2" t="s">
        <v>5833</v>
      </c>
      <c r="D412" s="2" t="s">
        <v>4837</v>
      </c>
      <c r="E412" s="2">
        <v>4125.0</v>
      </c>
      <c r="F412" s="2" t="s">
        <v>5014</v>
      </c>
      <c r="G412" s="2" t="s">
        <v>5014</v>
      </c>
      <c r="H412" s="2" t="s">
        <v>4734</v>
      </c>
      <c r="I412" s="2" t="s">
        <v>4745</v>
      </c>
      <c r="J412" s="2" t="s">
        <v>4736</v>
      </c>
      <c r="K412" s="2">
        <v>2018.0</v>
      </c>
      <c r="L412" s="2" t="s">
        <v>5833</v>
      </c>
      <c r="M412" s="2" t="s">
        <v>4837</v>
      </c>
      <c r="N412" s="2" t="s">
        <v>5015</v>
      </c>
      <c r="O412" s="2" t="s">
        <v>5016</v>
      </c>
      <c r="P412" s="2">
        <v>32052.0</v>
      </c>
      <c r="Q412" s="2">
        <v>12972.0</v>
      </c>
      <c r="R412" s="2" t="s">
        <v>5833</v>
      </c>
      <c r="S412" s="2" t="s">
        <v>4554</v>
      </c>
      <c r="T412" s="2" t="s">
        <v>4963</v>
      </c>
      <c r="U412" s="2">
        <v>15260.0</v>
      </c>
      <c r="V412" s="2">
        <v>40.444388</v>
      </c>
      <c r="W412" s="2">
        <v>-79.953254</v>
      </c>
      <c r="X412" s="2">
        <v>38300.0</v>
      </c>
      <c r="Y412" s="2" t="s">
        <v>108</v>
      </c>
      <c r="Z412" s="15">
        <f>IF(ISERROR(vlookup($R412, 'Freshmen Makeup'!$M$2:$X1000, 12, 0)), 0, vlookup($R412, 'Freshmen Makeup'!$M$2:$X1000, 12, 0))</f>
        <v>0</v>
      </c>
      <c r="AA412" s="15">
        <f>IF(ISERROR(vlookup($R412, 'Freshmen_5%'!$M$2:$Y1000, 12, 0)), 0, vlookup($R412, 'Freshmen_5%'!$M$2:$Y1000, 12, 0))</f>
        <v>0</v>
      </c>
      <c r="AB412" s="15">
        <f>IF(ISERROR(vlookup($R412, 'Freshmen_5%'!$M$2:$Y1000, 13, 0)), 0, vlookup($R412, 'Freshmen_5%'!$M$2:$Y1000, 13, 0))</f>
        <v>0</v>
      </c>
      <c r="AC412" s="15">
        <f>IF(ISERROR(vlookup($R412, 'Freshmen_5%'!$M$2:$Z1000, 14, 0)), 0, vlookup($R412, 'Freshmen_5%'!$M$2:$Z1000, 14, 0))</f>
        <v>0</v>
      </c>
    </row>
    <row r="413">
      <c r="A413" s="2">
        <v>411.0</v>
      </c>
      <c r="B413" s="2">
        <v>215415.0</v>
      </c>
      <c r="C413" s="2" t="s">
        <v>5834</v>
      </c>
      <c r="D413" s="2" t="s">
        <v>4837</v>
      </c>
      <c r="F413" s="2" t="s">
        <v>5014</v>
      </c>
      <c r="G413" s="2" t="s">
        <v>5014</v>
      </c>
      <c r="H413" s="2" t="s">
        <v>4723</v>
      </c>
      <c r="I413" s="2" t="s">
        <v>4731</v>
      </c>
      <c r="J413" s="2" t="s">
        <v>4766</v>
      </c>
      <c r="K413" s="2">
        <v>2018.0</v>
      </c>
      <c r="L413" s="2" t="s">
        <v>5834</v>
      </c>
      <c r="M413" s="2" t="s">
        <v>4837</v>
      </c>
      <c r="N413" s="2" t="s">
        <v>5015</v>
      </c>
      <c r="O413" s="2" t="s">
        <v>5016</v>
      </c>
      <c r="P413" s="2">
        <v>16801.0</v>
      </c>
      <c r="Q413" s="2">
        <v>0.0</v>
      </c>
      <c r="R413" s="2" t="s">
        <v>5834</v>
      </c>
      <c r="S413" s="2" t="s">
        <v>5835</v>
      </c>
      <c r="T413" s="2" t="s">
        <v>4963</v>
      </c>
      <c r="U413" s="2">
        <v>15071.0</v>
      </c>
      <c r="V413" s="2">
        <v>40.424679</v>
      </c>
      <c r="W413" s="2">
        <v>-80.189404</v>
      </c>
      <c r="X413" s="2">
        <v>38300.0</v>
      </c>
      <c r="Y413" s="2" t="s">
        <v>108</v>
      </c>
      <c r="Z413" s="15">
        <f>IF(ISERROR(vlookup($R413, 'Freshmen Makeup'!$M$2:$X1000, 12, 0)), 0, vlookup($R413, 'Freshmen Makeup'!$M$2:$X1000, 12, 0))</f>
        <v>0</v>
      </c>
      <c r="AA413" s="15">
        <f>IF(ISERROR(vlookup($R413, 'Freshmen_5%'!$M$2:$Y1000, 12, 0)), 0, vlookup($R413, 'Freshmen_5%'!$M$2:$Y1000, 12, 0))</f>
        <v>0</v>
      </c>
      <c r="AB413" s="15">
        <f>IF(ISERROR(vlookup($R413, 'Freshmen_5%'!$M$2:$Y1000, 13, 0)), 0, vlookup($R413, 'Freshmen_5%'!$M$2:$Y1000, 13, 0))</f>
        <v>0</v>
      </c>
      <c r="AC413" s="15">
        <f>IF(ISERROR(vlookup($R413, 'Freshmen_5%'!$M$2:$Z1000, 14, 0)), 0, vlookup($R413, 'Freshmen_5%'!$M$2:$Z1000, 14, 0))</f>
        <v>0</v>
      </c>
    </row>
    <row r="414">
      <c r="A414" s="2">
        <v>412.0</v>
      </c>
      <c r="B414" s="2">
        <v>215442.0</v>
      </c>
      <c r="C414" s="2" t="s">
        <v>5836</v>
      </c>
      <c r="D414" s="2" t="s">
        <v>4837</v>
      </c>
      <c r="E414" s="2">
        <v>603.0</v>
      </c>
      <c r="F414" s="2" t="s">
        <v>5014</v>
      </c>
      <c r="G414" s="2" t="s">
        <v>5014</v>
      </c>
      <c r="H414" s="2" t="s">
        <v>4723</v>
      </c>
      <c r="I414" s="2" t="s">
        <v>4741</v>
      </c>
      <c r="J414" s="2" t="s">
        <v>4772</v>
      </c>
      <c r="K414" s="2">
        <v>2018.0</v>
      </c>
      <c r="L414" s="2" t="s">
        <v>5836</v>
      </c>
      <c r="M414" s="2" t="s">
        <v>4837</v>
      </c>
      <c r="N414" s="2" t="s">
        <v>5015</v>
      </c>
      <c r="O414" s="2" t="s">
        <v>5016</v>
      </c>
      <c r="P414" s="2">
        <v>31450.0</v>
      </c>
      <c r="Q414" s="2">
        <v>0.0</v>
      </c>
      <c r="R414" s="2" t="s">
        <v>5836</v>
      </c>
      <c r="S414" s="2" t="s">
        <v>4554</v>
      </c>
      <c r="T414" s="2" t="s">
        <v>4963</v>
      </c>
      <c r="U414" s="2" t="s">
        <v>5837</v>
      </c>
      <c r="V414" s="2">
        <v>40.438768</v>
      </c>
      <c r="W414" s="2">
        <v>-80.002061</v>
      </c>
      <c r="X414" s="2">
        <v>38300.0</v>
      </c>
      <c r="Y414" s="2" t="s">
        <v>108</v>
      </c>
      <c r="Z414" s="15">
        <f>IF(ISERROR(vlookup($R414, 'Freshmen Makeup'!$M$2:$X1000, 12, 0)), 0, vlookup($R414, 'Freshmen Makeup'!$M$2:$X1000, 12, 0))</f>
        <v>0</v>
      </c>
      <c r="AA414" s="15">
        <f>IF(ISERROR(vlookup($R414, 'Freshmen_5%'!$M$2:$Y1000, 12, 0)), 0, vlookup($R414, 'Freshmen_5%'!$M$2:$Y1000, 12, 0))</f>
        <v>0</v>
      </c>
      <c r="AB414" s="15">
        <f>IF(ISERROR(vlookup($R414, 'Freshmen_5%'!$M$2:$Y1000, 13, 0)), 0, vlookup($R414, 'Freshmen_5%'!$M$2:$Y1000, 13, 0))</f>
        <v>0</v>
      </c>
      <c r="AC414" s="15">
        <f>IF(ISERROR(vlookup($R414, 'Freshmen_5%'!$M$2:$Z1000, 14, 0)), 0, vlookup($R414, 'Freshmen_5%'!$M$2:$Z1000, 14, 0))</f>
        <v>0</v>
      </c>
    </row>
    <row r="415">
      <c r="A415" s="2">
        <v>413.0</v>
      </c>
      <c r="B415" s="2">
        <v>215655.0</v>
      </c>
      <c r="C415" s="2" t="s">
        <v>5838</v>
      </c>
      <c r="D415" s="2" t="s">
        <v>4837</v>
      </c>
      <c r="E415" s="2">
        <v>815.0</v>
      </c>
      <c r="F415" s="2" t="s">
        <v>5014</v>
      </c>
      <c r="G415" s="2" t="s">
        <v>5014</v>
      </c>
      <c r="H415" s="2" t="s">
        <v>4723</v>
      </c>
      <c r="I415" s="2" t="s">
        <v>4741</v>
      </c>
      <c r="J415" s="2" t="s">
        <v>4772</v>
      </c>
      <c r="K415" s="2">
        <v>2018.0</v>
      </c>
      <c r="L415" s="2" t="s">
        <v>5838</v>
      </c>
      <c r="M415" s="2" t="s">
        <v>4837</v>
      </c>
      <c r="N415" s="2" t="s">
        <v>5015</v>
      </c>
      <c r="O415" s="2" t="s">
        <v>5016</v>
      </c>
      <c r="P415" s="2">
        <v>30300.0</v>
      </c>
      <c r="Q415" s="2">
        <v>0.0</v>
      </c>
      <c r="R415" s="2" t="s">
        <v>5838</v>
      </c>
      <c r="S415" s="2" t="s">
        <v>5839</v>
      </c>
      <c r="T415" s="2" t="s">
        <v>4963</v>
      </c>
      <c r="U415" s="2" t="s">
        <v>5840</v>
      </c>
      <c r="V415" s="2">
        <v>40.520415</v>
      </c>
      <c r="W415" s="2">
        <v>-80.210468</v>
      </c>
      <c r="X415" s="2">
        <v>38300.0</v>
      </c>
      <c r="Y415" s="2" t="s">
        <v>108</v>
      </c>
      <c r="Z415" s="15">
        <f>IF(ISERROR(vlookup($R415, 'Freshmen Makeup'!$M$2:$X1000, 12, 0)), 0, vlookup($R415, 'Freshmen Makeup'!$M$2:$X1000, 12, 0))</f>
        <v>0</v>
      </c>
      <c r="AA415" s="15">
        <f>IF(ISERROR(vlookup($R415, 'Freshmen_5%'!$M$2:$Y1000, 12, 0)), 0, vlookup($R415, 'Freshmen_5%'!$M$2:$Y1000, 12, 0))</f>
        <v>0</v>
      </c>
      <c r="AB415" s="15">
        <f>IF(ISERROR(vlookup($R415, 'Freshmen_5%'!$M$2:$Y1000, 13, 0)), 0, vlookup($R415, 'Freshmen_5%'!$M$2:$Y1000, 13, 0))</f>
        <v>0</v>
      </c>
      <c r="AC415" s="15">
        <f>IF(ISERROR(vlookup($R415, 'Freshmen_5%'!$M$2:$Z1000, 14, 0)), 0, vlookup($R415, 'Freshmen_5%'!$M$2:$Z1000, 14, 0))</f>
        <v>0</v>
      </c>
    </row>
    <row r="416">
      <c r="A416" s="2">
        <v>414.0</v>
      </c>
      <c r="B416" s="2">
        <v>215743.0</v>
      </c>
      <c r="C416" s="2" t="s">
        <v>5841</v>
      </c>
      <c r="D416" s="2" t="s">
        <v>4837</v>
      </c>
      <c r="E416" s="2">
        <v>343.0</v>
      </c>
      <c r="F416" s="2" t="s">
        <v>5014</v>
      </c>
      <c r="G416" s="2" t="s">
        <v>5014</v>
      </c>
      <c r="H416" s="2" t="s">
        <v>4723</v>
      </c>
      <c r="I416" s="2" t="s">
        <v>4741</v>
      </c>
      <c r="J416" s="2" t="s">
        <v>4725</v>
      </c>
      <c r="K416" s="2">
        <v>2018.0</v>
      </c>
      <c r="L416" s="2" t="s">
        <v>5841</v>
      </c>
      <c r="M416" s="2" t="s">
        <v>4837</v>
      </c>
      <c r="N416" s="2" t="s">
        <v>5015</v>
      </c>
      <c r="O416" s="2" t="s">
        <v>5016</v>
      </c>
      <c r="P416" s="2">
        <v>36410.0</v>
      </c>
      <c r="Q416" s="2">
        <v>0.0</v>
      </c>
      <c r="R416" s="2" t="s">
        <v>5841</v>
      </c>
      <c r="S416" s="2" t="s">
        <v>5842</v>
      </c>
      <c r="T416" s="2" t="s">
        <v>4963</v>
      </c>
      <c r="U416" s="2">
        <v>15940.0</v>
      </c>
      <c r="V416" s="2">
        <v>40.506734</v>
      </c>
      <c r="W416" s="2">
        <v>-78.63904</v>
      </c>
      <c r="X416" s="2">
        <v>27780.0</v>
      </c>
      <c r="Y416" s="2" t="s">
        <v>5805</v>
      </c>
      <c r="Z416" s="15">
        <f>IF(ISERROR(vlookup($R416, 'Freshmen Makeup'!$M$2:$X1000, 12, 0)), 0, vlookup($R416, 'Freshmen Makeup'!$M$2:$X1000, 12, 0))</f>
        <v>0</v>
      </c>
      <c r="AA416" s="15">
        <f>IF(ISERROR(vlookup($R416, 'Freshmen_5%'!$M$2:$Y1000, 12, 0)), 0, vlookup($R416, 'Freshmen_5%'!$M$2:$Y1000, 12, 0))</f>
        <v>0</v>
      </c>
      <c r="AB416" s="15">
        <f>IF(ISERROR(vlookup($R416, 'Freshmen_5%'!$M$2:$Y1000, 13, 0)), 0, vlookup($R416, 'Freshmen_5%'!$M$2:$Y1000, 13, 0))</f>
        <v>0</v>
      </c>
      <c r="AC416" s="15">
        <f>IF(ISERROR(vlookup($R416, 'Freshmen_5%'!$M$2:$Z1000, 14, 0)), 0, vlookup($R416, 'Freshmen_5%'!$M$2:$Z1000, 14, 0))</f>
        <v>0</v>
      </c>
    </row>
    <row r="417">
      <c r="A417" s="2">
        <v>415.0</v>
      </c>
      <c r="B417" s="2">
        <v>215770.0</v>
      </c>
      <c r="C417" s="2" t="s">
        <v>4980</v>
      </c>
      <c r="D417" s="2" t="s">
        <v>4837</v>
      </c>
      <c r="E417" s="2">
        <v>1126.0</v>
      </c>
      <c r="F417" s="2" t="s">
        <v>5014</v>
      </c>
      <c r="G417" s="2" t="s">
        <v>5014</v>
      </c>
      <c r="H417" s="2" t="s">
        <v>4750</v>
      </c>
      <c r="I417" s="2" t="s">
        <v>4745</v>
      </c>
      <c r="J417" s="2" t="s">
        <v>4751</v>
      </c>
      <c r="K417" s="2">
        <v>2018.0</v>
      </c>
      <c r="L417" s="2" t="s">
        <v>4980</v>
      </c>
      <c r="M417" s="2" t="s">
        <v>4837</v>
      </c>
      <c r="N417" s="2" t="s">
        <v>5015</v>
      </c>
      <c r="O417" s="2" t="s">
        <v>5016</v>
      </c>
      <c r="P417" s="2">
        <v>44974.0</v>
      </c>
      <c r="Q417" s="2">
        <v>0.0</v>
      </c>
      <c r="R417" s="2" t="s">
        <v>4980</v>
      </c>
      <c r="S417" s="2" t="s">
        <v>4585</v>
      </c>
      <c r="T417" s="2" t="s">
        <v>4963</v>
      </c>
      <c r="U417" s="2" t="s">
        <v>5843</v>
      </c>
      <c r="V417" s="2">
        <v>39.994442</v>
      </c>
      <c r="W417" s="2">
        <v>-75.238343</v>
      </c>
      <c r="X417" s="2">
        <v>37980.0</v>
      </c>
      <c r="Y417" s="2" t="s">
        <v>103</v>
      </c>
      <c r="Z417" s="15">
        <f>IF(ISERROR(vlookup($R417, 'Freshmen Makeup'!$M$2:$X1000, 12, 0)), 0, vlookup($R417, 'Freshmen Makeup'!$M$2:$X1000, 12, 0))</f>
        <v>1</v>
      </c>
      <c r="AA417" s="15">
        <f>IF(ISERROR(vlookup($R417, 'Freshmen_5%'!$M$2:$Y1000, 12, 0)), 0, vlookup($R417, 'Freshmen_5%'!$M$2:$Y1000, 12, 0))</f>
        <v>0</v>
      </c>
      <c r="AB417" s="15">
        <f>IF(ISERROR(vlookup($R417, 'Freshmen_5%'!$M$2:$Y1000, 13, 0)), 0, vlookup($R417, 'Freshmen_5%'!$M$2:$Y1000, 13, 0))</f>
        <v>0</v>
      </c>
      <c r="AC417" s="15">
        <f>IF(ISERROR(vlookup($R417, 'Freshmen_5%'!$M$2:$Z1000, 14, 0)), 0, vlookup($R417, 'Freshmen_5%'!$M$2:$Z1000, 14, 0))</f>
        <v>0</v>
      </c>
    </row>
    <row r="418">
      <c r="A418" s="2">
        <v>416.0</v>
      </c>
      <c r="B418" s="2">
        <v>215798.0</v>
      </c>
      <c r="C418" s="2" t="s">
        <v>5844</v>
      </c>
      <c r="D418" s="2" t="s">
        <v>4837</v>
      </c>
      <c r="E418" s="2">
        <v>417.0</v>
      </c>
      <c r="F418" s="2" t="s">
        <v>5014</v>
      </c>
      <c r="G418" s="2" t="s">
        <v>5014</v>
      </c>
      <c r="H418" s="2" t="s">
        <v>4723</v>
      </c>
      <c r="I418" s="2" t="s">
        <v>4724</v>
      </c>
      <c r="J418" s="2" t="s">
        <v>4725</v>
      </c>
      <c r="K418" s="2">
        <v>2018.0</v>
      </c>
      <c r="L418" s="2" t="s">
        <v>5844</v>
      </c>
      <c r="M418" s="2" t="s">
        <v>4837</v>
      </c>
      <c r="N418" s="2" t="s">
        <v>5015</v>
      </c>
      <c r="O418" s="2" t="s">
        <v>5016</v>
      </c>
      <c r="P418" s="2">
        <v>35462.0</v>
      </c>
      <c r="Q418" s="2">
        <v>0.0</v>
      </c>
      <c r="R418" s="2" t="s">
        <v>5844</v>
      </c>
      <c r="S418" s="2" t="s">
        <v>5845</v>
      </c>
      <c r="T418" s="2" t="s">
        <v>4963</v>
      </c>
      <c r="U418" s="2" t="s">
        <v>5846</v>
      </c>
      <c r="V418" s="2">
        <v>40.29265</v>
      </c>
      <c r="W418" s="2">
        <v>-79.403762</v>
      </c>
      <c r="X418" s="2">
        <v>38300.0</v>
      </c>
      <c r="Y418" s="2" t="s">
        <v>108</v>
      </c>
      <c r="Z418" s="15">
        <f>IF(ISERROR(vlookup($R418, 'Freshmen Makeup'!$M$2:$X1000, 12, 0)), 0, vlookup($R418, 'Freshmen Makeup'!$M$2:$X1000, 12, 0))</f>
        <v>0</v>
      </c>
      <c r="AA418" s="15">
        <f>IF(ISERROR(vlookup($R418, 'Freshmen_5%'!$M$2:$Y1000, 12, 0)), 0, vlookup($R418, 'Freshmen_5%'!$M$2:$Y1000, 12, 0))</f>
        <v>0</v>
      </c>
      <c r="AB418" s="15">
        <f>IF(ISERROR(vlookup($R418, 'Freshmen_5%'!$M$2:$Y1000, 13, 0)), 0, vlookup($R418, 'Freshmen_5%'!$M$2:$Y1000, 13, 0))</f>
        <v>0</v>
      </c>
      <c r="AC418" s="15">
        <f>IF(ISERROR(vlookup($R418, 'Freshmen_5%'!$M$2:$Z1000, 14, 0)), 0, vlookup($R418, 'Freshmen_5%'!$M$2:$Z1000, 14, 0))</f>
        <v>0</v>
      </c>
    </row>
    <row r="419">
      <c r="A419" s="2">
        <v>417.0</v>
      </c>
      <c r="B419" s="2">
        <v>215929.0</v>
      </c>
      <c r="C419" s="2" t="s">
        <v>5847</v>
      </c>
      <c r="D419" s="2" t="s">
        <v>4837</v>
      </c>
      <c r="E419" s="2">
        <v>954.0</v>
      </c>
      <c r="F419" s="2" t="s">
        <v>5014</v>
      </c>
      <c r="G419" s="2" t="s">
        <v>5014</v>
      </c>
      <c r="H419" s="2" t="s">
        <v>4750</v>
      </c>
      <c r="I419" s="2" t="s">
        <v>4745</v>
      </c>
      <c r="J419" s="2" t="s">
        <v>4751</v>
      </c>
      <c r="K419" s="2">
        <v>2018.0</v>
      </c>
      <c r="L419" s="2" t="s">
        <v>5847</v>
      </c>
      <c r="M419" s="2" t="s">
        <v>4837</v>
      </c>
      <c r="N419" s="2" t="s">
        <v>5015</v>
      </c>
      <c r="O419" s="2" t="s">
        <v>5016</v>
      </c>
      <c r="P419" s="2">
        <v>44532.0</v>
      </c>
      <c r="Q419" s="2">
        <v>0.0</v>
      </c>
      <c r="R419" s="2" t="s">
        <v>5847</v>
      </c>
      <c r="S419" s="2" t="s">
        <v>5788</v>
      </c>
      <c r="T419" s="2" t="s">
        <v>4963</v>
      </c>
      <c r="U419" s="2" t="s">
        <v>5848</v>
      </c>
      <c r="V419" s="2">
        <v>41.406556</v>
      </c>
      <c r="W419" s="2">
        <v>-75.656915</v>
      </c>
      <c r="X419" s="2">
        <v>42540.0</v>
      </c>
      <c r="Y419" s="2" t="s">
        <v>5758</v>
      </c>
      <c r="Z419" s="15">
        <f>IF(ISERROR(vlookup($R419, 'Freshmen Makeup'!$M$2:$X1000, 12, 0)), 0, vlookup($R419, 'Freshmen Makeup'!$M$2:$X1000, 12, 0))</f>
        <v>0</v>
      </c>
      <c r="AA419" s="15">
        <f>IF(ISERROR(vlookup($R419, 'Freshmen_5%'!$M$2:$Y1000, 12, 0)), 0, vlookup($R419, 'Freshmen_5%'!$M$2:$Y1000, 12, 0))</f>
        <v>0</v>
      </c>
      <c r="AB419" s="15">
        <f>IF(ISERROR(vlookup($R419, 'Freshmen_5%'!$M$2:$Y1000, 13, 0)), 0, vlookup($R419, 'Freshmen_5%'!$M$2:$Y1000, 13, 0))</f>
        <v>0</v>
      </c>
      <c r="AC419" s="15">
        <f>IF(ISERROR(vlookup($R419, 'Freshmen_5%'!$M$2:$Z1000, 14, 0)), 0, vlookup($R419, 'Freshmen_5%'!$M$2:$Z1000, 14, 0))</f>
        <v>0</v>
      </c>
    </row>
    <row r="420">
      <c r="A420" s="2">
        <v>418.0</v>
      </c>
      <c r="B420" s="2">
        <v>215947.0</v>
      </c>
      <c r="C420" s="2" t="s">
        <v>5849</v>
      </c>
      <c r="D420" s="2" t="s">
        <v>4837</v>
      </c>
      <c r="E420" s="2">
        <v>384.0</v>
      </c>
      <c r="F420" s="2" t="s">
        <v>5014</v>
      </c>
      <c r="G420" s="2" t="s">
        <v>5014</v>
      </c>
      <c r="H420" s="2" t="s">
        <v>4723</v>
      </c>
      <c r="I420" s="2" t="s">
        <v>4724</v>
      </c>
      <c r="J420" s="2" t="s">
        <v>4725</v>
      </c>
      <c r="K420" s="2">
        <v>2018.0</v>
      </c>
      <c r="L420" s="2" t="s">
        <v>5849</v>
      </c>
      <c r="M420" s="2" t="s">
        <v>4837</v>
      </c>
      <c r="N420" s="2" t="s">
        <v>5015</v>
      </c>
      <c r="O420" s="2" t="s">
        <v>5016</v>
      </c>
      <c r="P420" s="2">
        <v>35748.0</v>
      </c>
      <c r="Q420" s="2">
        <v>0.0</v>
      </c>
      <c r="R420" s="2" t="s">
        <v>5849</v>
      </c>
      <c r="S420" s="2" t="s">
        <v>5829</v>
      </c>
      <c r="T420" s="2" t="s">
        <v>4963</v>
      </c>
      <c r="U420" s="2">
        <v>15601.0</v>
      </c>
      <c r="V420" s="2">
        <v>40.309407</v>
      </c>
      <c r="W420" s="2">
        <v>-79.557433</v>
      </c>
      <c r="X420" s="2">
        <v>38300.0</v>
      </c>
      <c r="Y420" s="2" t="s">
        <v>108</v>
      </c>
      <c r="Z420" s="15">
        <f>IF(ISERROR(vlookup($R420, 'Freshmen Makeup'!$M$2:$X1000, 12, 0)), 0, vlookup($R420, 'Freshmen Makeup'!$M$2:$X1000, 12, 0))</f>
        <v>0</v>
      </c>
      <c r="AA420" s="15">
        <f>IF(ISERROR(vlookup($R420, 'Freshmen_5%'!$M$2:$Y1000, 12, 0)), 0, vlookup($R420, 'Freshmen_5%'!$M$2:$Y1000, 12, 0))</f>
        <v>0</v>
      </c>
      <c r="AB420" s="15">
        <f>IF(ISERROR(vlookup($R420, 'Freshmen_5%'!$M$2:$Y1000, 13, 0)), 0, vlookup($R420, 'Freshmen_5%'!$M$2:$Y1000, 13, 0))</f>
        <v>0</v>
      </c>
      <c r="AC420" s="15">
        <f>IF(ISERROR(vlookup($R420, 'Freshmen_5%'!$M$2:$Z1000, 14, 0)), 0, vlookup($R420, 'Freshmen_5%'!$M$2:$Z1000, 14, 0))</f>
        <v>0</v>
      </c>
    </row>
    <row r="421">
      <c r="A421" s="2">
        <v>419.0</v>
      </c>
      <c r="B421" s="2">
        <v>216010.0</v>
      </c>
      <c r="C421" s="2" t="s">
        <v>5850</v>
      </c>
      <c r="D421" s="2" t="s">
        <v>4837</v>
      </c>
      <c r="E421" s="2">
        <v>1351.0</v>
      </c>
      <c r="F421" s="2" t="s">
        <v>5014</v>
      </c>
      <c r="G421" s="2" t="s">
        <v>5014</v>
      </c>
      <c r="H421" s="2" t="s">
        <v>4750</v>
      </c>
      <c r="I421" s="2" t="s">
        <v>4724</v>
      </c>
      <c r="J421" s="2" t="s">
        <v>4772</v>
      </c>
      <c r="K421" s="2">
        <v>2018.0</v>
      </c>
      <c r="L421" s="2" t="s">
        <v>5850</v>
      </c>
      <c r="M421" s="2" t="s">
        <v>4837</v>
      </c>
      <c r="N421" s="2" t="s">
        <v>5015</v>
      </c>
      <c r="O421" s="2" t="s">
        <v>5016</v>
      </c>
      <c r="P421" s="2">
        <v>20760.0</v>
      </c>
      <c r="Q421" s="2">
        <v>8042.0</v>
      </c>
      <c r="R421" s="2" t="s">
        <v>5850</v>
      </c>
      <c r="S421" s="2" t="s">
        <v>5851</v>
      </c>
      <c r="T421" s="2" t="s">
        <v>4963</v>
      </c>
      <c r="U421" s="2" t="s">
        <v>5852</v>
      </c>
      <c r="V421" s="2">
        <v>40.057933</v>
      </c>
      <c r="W421" s="2">
        <v>-77.522335</v>
      </c>
      <c r="X421" s="2">
        <v>25420.0</v>
      </c>
      <c r="Y421" s="2" t="s">
        <v>5715</v>
      </c>
      <c r="Z421" s="15">
        <f>IF(ISERROR(vlookup($R421, 'Freshmen Makeup'!$M$2:$X1000, 12, 0)), 0, vlookup($R421, 'Freshmen Makeup'!$M$2:$X1000, 12, 0))</f>
        <v>0</v>
      </c>
      <c r="AA421" s="15">
        <f>IF(ISERROR(vlookup($R421, 'Freshmen_5%'!$M$2:$Y1000, 12, 0)), 0, vlookup($R421, 'Freshmen_5%'!$M$2:$Y1000, 12, 0))</f>
        <v>0</v>
      </c>
      <c r="AB421" s="15">
        <f>IF(ISERROR(vlookup($R421, 'Freshmen_5%'!$M$2:$Y1000, 13, 0)), 0, vlookup($R421, 'Freshmen_5%'!$M$2:$Y1000, 13, 0))</f>
        <v>0</v>
      </c>
      <c r="AC421" s="15">
        <f>IF(ISERROR(vlookup($R421, 'Freshmen_5%'!$M$2:$Z1000, 14, 0)), 0, vlookup($R421, 'Freshmen_5%'!$M$2:$Z1000, 14, 0))</f>
        <v>0</v>
      </c>
    </row>
    <row r="422">
      <c r="A422" s="2">
        <v>420.0</v>
      </c>
      <c r="B422" s="2">
        <v>216038.0</v>
      </c>
      <c r="C422" s="2" t="s">
        <v>5853</v>
      </c>
      <c r="D422" s="2" t="s">
        <v>4837</v>
      </c>
      <c r="E422" s="2">
        <v>1552.0</v>
      </c>
      <c r="F422" s="2" t="s">
        <v>5014</v>
      </c>
      <c r="G422" s="2" t="s">
        <v>5014</v>
      </c>
      <c r="H422" s="2" t="s">
        <v>4750</v>
      </c>
      <c r="I422" s="2" t="s">
        <v>4741</v>
      </c>
      <c r="J422" s="2" t="s">
        <v>4772</v>
      </c>
      <c r="K422" s="2">
        <v>2018.0</v>
      </c>
      <c r="L422" s="2" t="s">
        <v>5853</v>
      </c>
      <c r="M422" s="2" t="s">
        <v>4837</v>
      </c>
      <c r="N422" s="2" t="s">
        <v>5015</v>
      </c>
      <c r="O422" s="2" t="s">
        <v>5016</v>
      </c>
      <c r="P422" s="2">
        <v>14615.0</v>
      </c>
      <c r="Q422" s="2">
        <v>3858.0</v>
      </c>
      <c r="R422" s="2" t="s">
        <v>5853</v>
      </c>
      <c r="S422" s="2" t="s">
        <v>5854</v>
      </c>
      <c r="T422" s="2" t="s">
        <v>4963</v>
      </c>
      <c r="U422" s="2" t="s">
        <v>5855</v>
      </c>
      <c r="V422" s="2">
        <v>41.062719</v>
      </c>
      <c r="W422" s="2">
        <v>-80.045965</v>
      </c>
      <c r="X422" s="2">
        <v>38300.0</v>
      </c>
      <c r="Y422" s="2" t="s">
        <v>108</v>
      </c>
      <c r="Z422" s="15">
        <f>IF(ISERROR(vlookup($R422, 'Freshmen Makeup'!$M$2:$X1000, 12, 0)), 0, vlookup($R422, 'Freshmen Makeup'!$M$2:$X1000, 12, 0))</f>
        <v>0</v>
      </c>
      <c r="AA422" s="15">
        <f>IF(ISERROR(vlookup($R422, 'Freshmen_5%'!$M$2:$Y1000, 12, 0)), 0, vlookup($R422, 'Freshmen_5%'!$M$2:$Y1000, 12, 0))</f>
        <v>0</v>
      </c>
      <c r="AB422" s="15">
        <f>IF(ISERROR(vlookup($R422, 'Freshmen_5%'!$M$2:$Y1000, 13, 0)), 0, vlookup($R422, 'Freshmen_5%'!$M$2:$Y1000, 13, 0))</f>
        <v>0</v>
      </c>
      <c r="AC422" s="15">
        <f>IF(ISERROR(vlookup($R422, 'Freshmen_5%'!$M$2:$Z1000, 14, 0)), 0, vlookup($R422, 'Freshmen_5%'!$M$2:$Z1000, 14, 0))</f>
        <v>0</v>
      </c>
    </row>
    <row r="423">
      <c r="A423" s="2">
        <v>421.0</v>
      </c>
      <c r="B423" s="2">
        <v>216278.0</v>
      </c>
      <c r="C423" s="2" t="s">
        <v>5856</v>
      </c>
      <c r="D423" s="2" t="s">
        <v>4837</v>
      </c>
      <c r="E423" s="2">
        <v>619.0</v>
      </c>
      <c r="F423" s="2" t="s">
        <v>5014</v>
      </c>
      <c r="G423" s="2" t="s">
        <v>5014</v>
      </c>
      <c r="H423" s="2" t="s">
        <v>4723</v>
      </c>
      <c r="I423" s="2" t="s">
        <v>4724</v>
      </c>
      <c r="J423" s="2" t="s">
        <v>4725</v>
      </c>
      <c r="K423" s="2">
        <v>2018.0</v>
      </c>
      <c r="L423" s="2" t="s">
        <v>5856</v>
      </c>
      <c r="M423" s="2" t="s">
        <v>4837</v>
      </c>
      <c r="N423" s="2" t="s">
        <v>5015</v>
      </c>
      <c r="O423" s="2" t="s">
        <v>5016</v>
      </c>
      <c r="P423" s="2">
        <v>47290.0</v>
      </c>
      <c r="Q423" s="2">
        <v>0.0</v>
      </c>
      <c r="R423" s="2" t="s">
        <v>5856</v>
      </c>
      <c r="S423" s="2" t="s">
        <v>5857</v>
      </c>
      <c r="T423" s="2" t="s">
        <v>4963</v>
      </c>
      <c r="U423" s="2" t="s">
        <v>5858</v>
      </c>
      <c r="V423" s="2">
        <v>40.797502</v>
      </c>
      <c r="W423" s="2">
        <v>-76.875329</v>
      </c>
      <c r="X423" s="2">
        <v>42780.0</v>
      </c>
      <c r="Y423" s="2" t="s">
        <v>5859</v>
      </c>
      <c r="Z423" s="15">
        <f>IF(ISERROR(vlookup($R423, 'Freshmen Makeup'!$M$2:$X1000, 12, 0)), 0, vlookup($R423, 'Freshmen Makeup'!$M$2:$X1000, 12, 0))</f>
        <v>0</v>
      </c>
      <c r="AA423" s="15">
        <f>IF(ISERROR(vlookup($R423, 'Freshmen_5%'!$M$2:$Y1000, 12, 0)), 0, vlookup($R423, 'Freshmen_5%'!$M$2:$Y1000, 12, 0))</f>
        <v>0</v>
      </c>
      <c r="AB423" s="15">
        <f>IF(ISERROR(vlookup($R423, 'Freshmen_5%'!$M$2:$Y1000, 13, 0)), 0, vlookup($R423, 'Freshmen_5%'!$M$2:$Y1000, 13, 0))</f>
        <v>0</v>
      </c>
      <c r="AC423" s="15">
        <f>IF(ISERROR(vlookup($R423, 'Freshmen_5%'!$M$2:$Z1000, 14, 0)), 0, vlookup($R423, 'Freshmen_5%'!$M$2:$Z1000, 14, 0))</f>
        <v>0</v>
      </c>
    </row>
    <row r="424">
      <c r="A424" s="2">
        <v>422.0</v>
      </c>
      <c r="B424" s="2">
        <v>216287.0</v>
      </c>
      <c r="C424" s="2" t="s">
        <v>4966</v>
      </c>
      <c r="D424" s="2" t="s">
        <v>4837</v>
      </c>
      <c r="E424" s="2">
        <v>414.0</v>
      </c>
      <c r="F424" s="2" t="s">
        <v>5014</v>
      </c>
      <c r="G424" s="2" t="s">
        <v>5014</v>
      </c>
      <c r="H424" s="2" t="s">
        <v>4723</v>
      </c>
      <c r="I424" s="2" t="s">
        <v>4745</v>
      </c>
      <c r="J424" s="2" t="s">
        <v>4725</v>
      </c>
      <c r="K424" s="2">
        <v>2018.0</v>
      </c>
      <c r="L424" s="2" t="s">
        <v>4966</v>
      </c>
      <c r="M424" s="2" t="s">
        <v>4837</v>
      </c>
      <c r="N424" s="2" t="s">
        <v>5015</v>
      </c>
      <c r="O424" s="2" t="s">
        <v>5016</v>
      </c>
      <c r="P424" s="2">
        <v>52588.0</v>
      </c>
      <c r="Q424" s="2">
        <v>0.0</v>
      </c>
      <c r="R424" s="2" t="s">
        <v>4966</v>
      </c>
      <c r="S424" s="2" t="s">
        <v>4967</v>
      </c>
      <c r="T424" s="2" t="s">
        <v>4963</v>
      </c>
      <c r="U424" s="2">
        <v>19081.0</v>
      </c>
      <c r="V424" s="2">
        <v>39.905159</v>
      </c>
      <c r="W424" s="2">
        <v>-75.354278</v>
      </c>
      <c r="X424" s="2">
        <v>37980.0</v>
      </c>
      <c r="Y424" s="2" t="s">
        <v>103</v>
      </c>
      <c r="Z424" s="15">
        <f>IF(ISERROR(vlookup($R424, 'Freshmen Makeup'!$M$2:$X1000, 12, 0)), 0, vlookup($R424, 'Freshmen Makeup'!$M$2:$X1000, 12, 0))</f>
        <v>1</v>
      </c>
      <c r="AA424" s="15">
        <f>IF(ISERROR(vlookup($R424, 'Freshmen_5%'!$M$2:$Y1000, 12, 0)), 0, vlookup($R424, 'Freshmen_5%'!$M$2:$Y1000, 12, 0))</f>
        <v>1</v>
      </c>
      <c r="AB424" s="15">
        <f>IF(ISERROR(vlookup($R424, 'Freshmen_5%'!$M$2:$Y1000, 13, 0)), 0, vlookup($R424, 'Freshmen_5%'!$M$2:$Y1000, 13, 0))</f>
        <v>1</v>
      </c>
      <c r="AC424" s="15">
        <f>IF(ISERROR(vlookup($R424, 'Freshmen_5%'!$M$2:$Z1000, 14, 0)), 0, vlookup($R424, 'Freshmen_5%'!$M$2:$Z1000, 14, 0))</f>
        <v>0</v>
      </c>
    </row>
    <row r="425">
      <c r="A425" s="2">
        <v>423.0</v>
      </c>
      <c r="B425" s="2">
        <v>216366.0</v>
      </c>
      <c r="C425" s="2" t="s">
        <v>4978</v>
      </c>
      <c r="D425" s="2" t="s">
        <v>4837</v>
      </c>
      <c r="E425" s="2">
        <v>563.0</v>
      </c>
      <c r="F425" s="2" t="s">
        <v>5014</v>
      </c>
      <c r="G425" s="2" t="s">
        <v>5014</v>
      </c>
      <c r="H425" s="2" t="s">
        <v>4750</v>
      </c>
      <c r="I425" s="2" t="s">
        <v>4735</v>
      </c>
      <c r="J425" s="2" t="s">
        <v>4751</v>
      </c>
      <c r="K425" s="2">
        <v>2018.0</v>
      </c>
      <c r="L425" s="2" t="s">
        <v>4978</v>
      </c>
      <c r="M425" s="2" t="s">
        <v>4837</v>
      </c>
      <c r="N425" s="2" t="s">
        <v>5015</v>
      </c>
      <c r="O425" s="2" t="s">
        <v>5016</v>
      </c>
      <c r="P425" s="2">
        <v>40501.0</v>
      </c>
      <c r="Q425" s="2">
        <v>0.0</v>
      </c>
      <c r="R425" s="2" t="s">
        <v>4978</v>
      </c>
      <c r="S425" s="2" t="s">
        <v>4585</v>
      </c>
      <c r="T425" s="2" t="s">
        <v>4963</v>
      </c>
      <c r="U425" s="2">
        <v>19107.0</v>
      </c>
      <c r="V425" s="2">
        <v>39.948274</v>
      </c>
      <c r="W425" s="2">
        <v>-75.158266</v>
      </c>
      <c r="X425" s="2">
        <v>37980.0</v>
      </c>
      <c r="Y425" s="2" t="s">
        <v>103</v>
      </c>
      <c r="Z425" s="15">
        <f>IF(ISERROR(vlookup($R425, 'Freshmen Makeup'!$M$2:$X1000, 12, 0)), 0, vlookup($R425, 'Freshmen Makeup'!$M$2:$X1000, 12, 0))</f>
        <v>1</v>
      </c>
      <c r="AA425" s="15">
        <f>IF(ISERROR(vlookup($R425, 'Freshmen_5%'!$M$2:$Y1000, 12, 0)), 0, vlookup($R425, 'Freshmen_5%'!$M$2:$Y1000, 12, 0))</f>
        <v>0</v>
      </c>
      <c r="AB425" s="15">
        <f>IF(ISERROR(vlookup($R425, 'Freshmen_5%'!$M$2:$Y1000, 13, 0)), 0, vlookup($R425, 'Freshmen_5%'!$M$2:$Y1000, 13, 0))</f>
        <v>0</v>
      </c>
      <c r="AC425" s="15">
        <f>IF(ISERROR(vlookup($R425, 'Freshmen_5%'!$M$2:$Z1000, 14, 0)), 0, vlookup($R425, 'Freshmen_5%'!$M$2:$Z1000, 14, 0))</f>
        <v>0</v>
      </c>
    </row>
    <row r="426">
      <c r="A426" s="2">
        <v>424.0</v>
      </c>
      <c r="B426" s="2">
        <v>216524.0</v>
      </c>
      <c r="C426" s="2" t="s">
        <v>4974</v>
      </c>
      <c r="D426" s="2" t="s">
        <v>4837</v>
      </c>
      <c r="E426" s="2">
        <v>378.0</v>
      </c>
      <c r="F426" s="2" t="s">
        <v>5014</v>
      </c>
      <c r="G426" s="2" t="s">
        <v>5014</v>
      </c>
      <c r="H426" s="2" t="s">
        <v>4723</v>
      </c>
      <c r="I426" s="2" t="s">
        <v>4745</v>
      </c>
      <c r="J426" s="2" t="s">
        <v>4725</v>
      </c>
      <c r="K426" s="2">
        <v>2018.0</v>
      </c>
      <c r="L426" s="2" t="s">
        <v>4974</v>
      </c>
      <c r="M426" s="2" t="s">
        <v>4837</v>
      </c>
      <c r="N426" s="2" t="s">
        <v>5015</v>
      </c>
      <c r="O426" s="2" t="s">
        <v>5016</v>
      </c>
      <c r="P426" s="2">
        <v>52050.0</v>
      </c>
      <c r="Q426" s="2">
        <v>0.0</v>
      </c>
      <c r="R426" s="2" t="s">
        <v>4974</v>
      </c>
      <c r="S426" s="2" t="s">
        <v>4975</v>
      </c>
      <c r="T426" s="2" t="s">
        <v>4963</v>
      </c>
      <c r="U426" s="2" t="s">
        <v>5860</v>
      </c>
      <c r="V426" s="2">
        <v>40.193023</v>
      </c>
      <c r="W426" s="2">
        <v>-75.456505</v>
      </c>
      <c r="X426" s="2">
        <v>37980.0</v>
      </c>
      <c r="Y426" s="2" t="s">
        <v>103</v>
      </c>
      <c r="Z426" s="15">
        <f>IF(ISERROR(vlookup($R426, 'Freshmen Makeup'!$M$2:$X1000, 12, 0)), 0, vlookup($R426, 'Freshmen Makeup'!$M$2:$X1000, 12, 0))</f>
        <v>1</v>
      </c>
      <c r="AA426" s="15">
        <f>IF(ISERROR(vlookup($R426, 'Freshmen_5%'!$M$2:$Y1000, 12, 0)), 0, vlookup($R426, 'Freshmen_5%'!$M$2:$Y1000, 12, 0))</f>
        <v>0</v>
      </c>
      <c r="AB426" s="15">
        <f>IF(ISERROR(vlookup($R426, 'Freshmen_5%'!$M$2:$Y1000, 13, 0)), 0, vlookup($R426, 'Freshmen_5%'!$M$2:$Y1000, 13, 0))</f>
        <v>0</v>
      </c>
      <c r="AC426" s="15">
        <f>IF(ISERROR(vlookup($R426, 'Freshmen_5%'!$M$2:$Z1000, 14, 0)), 0, vlookup($R426, 'Freshmen_5%'!$M$2:$Z1000, 14, 0))</f>
        <v>0</v>
      </c>
    </row>
    <row r="427">
      <c r="A427" s="2">
        <v>425.0</v>
      </c>
      <c r="B427" s="2">
        <v>216597.0</v>
      </c>
      <c r="C427" s="2" t="s">
        <v>4961</v>
      </c>
      <c r="D427" s="2" t="s">
        <v>4837</v>
      </c>
      <c r="E427" s="2">
        <v>1685.0</v>
      </c>
      <c r="F427" s="2" t="s">
        <v>5014</v>
      </c>
      <c r="G427" s="2" t="s">
        <v>5014</v>
      </c>
      <c r="H427" s="2" t="s">
        <v>4744</v>
      </c>
      <c r="I427" s="2" t="s">
        <v>4745</v>
      </c>
      <c r="J427" s="2" t="s">
        <v>4751</v>
      </c>
      <c r="K427" s="2">
        <v>2018.0</v>
      </c>
      <c r="L427" s="2" t="s">
        <v>4961</v>
      </c>
      <c r="M427" s="2" t="s">
        <v>4837</v>
      </c>
      <c r="N427" s="2" t="s">
        <v>5015</v>
      </c>
      <c r="O427" s="2" t="s">
        <v>5016</v>
      </c>
      <c r="P427" s="2">
        <v>53308.0</v>
      </c>
      <c r="Q427" s="2">
        <v>0.0</v>
      </c>
      <c r="R427" s="2" t="s">
        <v>4961</v>
      </c>
      <c r="S427" s="2" t="s">
        <v>4962</v>
      </c>
      <c r="T427" s="2" t="s">
        <v>4963</v>
      </c>
      <c r="U427" s="2" t="s">
        <v>5861</v>
      </c>
      <c r="V427" s="2">
        <v>40.039388</v>
      </c>
      <c r="W427" s="2">
        <v>-75.345457</v>
      </c>
      <c r="X427" s="2">
        <v>37980.0</v>
      </c>
      <c r="Y427" s="2" t="s">
        <v>103</v>
      </c>
      <c r="Z427" s="15">
        <f>IF(ISERROR(vlookup($R427, 'Freshmen Makeup'!$M$2:$X1000, 12, 0)), 0, vlookup($R427, 'Freshmen Makeup'!$M$2:$X1000, 12, 0))</f>
        <v>1</v>
      </c>
      <c r="AA427" s="15">
        <f>IF(ISERROR(vlookup($R427, 'Freshmen_5%'!$M$2:$Y1000, 12, 0)), 0, vlookup($R427, 'Freshmen_5%'!$M$2:$Y1000, 12, 0))</f>
        <v>1</v>
      </c>
      <c r="AB427" s="15">
        <f>IF(ISERROR(vlookup($R427, 'Freshmen_5%'!$M$2:$Y1000, 13, 0)), 0, vlookup($R427, 'Freshmen_5%'!$M$2:$Y1000, 13, 0))</f>
        <v>1</v>
      </c>
      <c r="AC427" s="15">
        <f>IF(ISERROR(vlookup($R427, 'Freshmen_5%'!$M$2:$Z1000, 14, 0)), 0, vlookup($R427, 'Freshmen_5%'!$M$2:$Z1000, 14, 0))</f>
        <v>1</v>
      </c>
    </row>
    <row r="428">
      <c r="A428" s="2">
        <v>426.0</v>
      </c>
      <c r="B428" s="2">
        <v>216667.0</v>
      </c>
      <c r="C428" s="2" t="s">
        <v>5862</v>
      </c>
      <c r="D428" s="2" t="s">
        <v>4837</v>
      </c>
      <c r="E428" s="2">
        <v>351.0</v>
      </c>
      <c r="F428" s="2" t="s">
        <v>5014</v>
      </c>
      <c r="G428" s="2" t="s">
        <v>5014</v>
      </c>
      <c r="H428" s="2" t="s">
        <v>4723</v>
      </c>
      <c r="I428" s="2" t="s">
        <v>4745</v>
      </c>
      <c r="J428" s="2" t="s">
        <v>4725</v>
      </c>
      <c r="K428" s="2">
        <v>2018.0</v>
      </c>
      <c r="L428" s="2" t="s">
        <v>5862</v>
      </c>
      <c r="M428" s="2" t="s">
        <v>4837</v>
      </c>
      <c r="N428" s="2" t="s">
        <v>5015</v>
      </c>
      <c r="O428" s="2" t="s">
        <v>5016</v>
      </c>
      <c r="P428" s="2">
        <v>47964.0</v>
      </c>
      <c r="Q428" s="2">
        <v>0.0</v>
      </c>
      <c r="R428" s="2" t="s">
        <v>5862</v>
      </c>
      <c r="S428" s="2" t="s">
        <v>4500</v>
      </c>
      <c r="T428" s="2" t="s">
        <v>4963</v>
      </c>
      <c r="U428" s="2">
        <v>15301.0</v>
      </c>
      <c r="V428" s="2">
        <v>40.170622</v>
      </c>
      <c r="W428" s="2">
        <v>-80.24049</v>
      </c>
      <c r="X428" s="2">
        <v>38300.0</v>
      </c>
      <c r="Y428" s="2" t="s">
        <v>108</v>
      </c>
      <c r="Z428" s="15">
        <f>IF(ISERROR(vlookup($R428, 'Freshmen Makeup'!$M$2:$X1000, 12, 0)), 0, vlookup($R428, 'Freshmen Makeup'!$M$2:$X1000, 12, 0))</f>
        <v>0</v>
      </c>
      <c r="AA428" s="15">
        <f>IF(ISERROR(vlookup($R428, 'Freshmen_5%'!$M$2:$Y1000, 12, 0)), 0, vlookup($R428, 'Freshmen_5%'!$M$2:$Y1000, 12, 0))</f>
        <v>0</v>
      </c>
      <c r="AB428" s="15">
        <f>IF(ISERROR(vlookup($R428, 'Freshmen_5%'!$M$2:$Y1000, 13, 0)), 0, vlookup($R428, 'Freshmen_5%'!$M$2:$Y1000, 13, 0))</f>
        <v>0</v>
      </c>
      <c r="AC428" s="15">
        <f>IF(ISERROR(vlookup($R428, 'Freshmen_5%'!$M$2:$Z1000, 14, 0)), 0, vlookup($R428, 'Freshmen_5%'!$M$2:$Z1000, 14, 0))</f>
        <v>0</v>
      </c>
    </row>
    <row r="429">
      <c r="A429" s="2">
        <v>427.0</v>
      </c>
      <c r="B429" s="2">
        <v>216694.0</v>
      </c>
      <c r="C429" s="2" t="s">
        <v>5863</v>
      </c>
      <c r="D429" s="2" t="s">
        <v>4837</v>
      </c>
      <c r="E429" s="2">
        <v>325.0</v>
      </c>
      <c r="F429" s="2" t="s">
        <v>5014</v>
      </c>
      <c r="G429" s="2" t="s">
        <v>5014</v>
      </c>
      <c r="H429" s="2" t="s">
        <v>4723</v>
      </c>
      <c r="I429" s="2" t="s">
        <v>4724</v>
      </c>
      <c r="J429" s="2" t="s">
        <v>4725</v>
      </c>
      <c r="K429" s="2">
        <v>2018.0</v>
      </c>
      <c r="L429" s="2" t="s">
        <v>5863</v>
      </c>
      <c r="M429" s="2" t="s">
        <v>4837</v>
      </c>
      <c r="N429" s="2" t="s">
        <v>5015</v>
      </c>
      <c r="O429" s="2" t="s">
        <v>5016</v>
      </c>
      <c r="P429" s="2">
        <v>24820.0</v>
      </c>
      <c r="Q429" s="2">
        <v>0.0</v>
      </c>
      <c r="R429" s="2" t="s">
        <v>5863</v>
      </c>
      <c r="S429" s="2" t="s">
        <v>5864</v>
      </c>
      <c r="T429" s="2" t="s">
        <v>4963</v>
      </c>
      <c r="U429" s="2" t="s">
        <v>5865</v>
      </c>
      <c r="V429" s="2">
        <v>39.899871</v>
      </c>
      <c r="W429" s="2">
        <v>-80.186205</v>
      </c>
      <c r="X429" s="2" t="s">
        <v>5103</v>
      </c>
      <c r="Y429" s="2" t="s">
        <v>5103</v>
      </c>
      <c r="Z429" s="15">
        <f>IF(ISERROR(vlookup($R429, 'Freshmen Makeup'!$M$2:$X1000, 12, 0)), 0, vlookup($R429, 'Freshmen Makeup'!$M$2:$X1000, 12, 0))</f>
        <v>0</v>
      </c>
      <c r="AA429" s="15">
        <f>IF(ISERROR(vlookup($R429, 'Freshmen_5%'!$M$2:$Y1000, 12, 0)), 0, vlookup($R429, 'Freshmen_5%'!$M$2:$Y1000, 12, 0))</f>
        <v>0</v>
      </c>
      <c r="AB429" s="15">
        <f>IF(ISERROR(vlookup($R429, 'Freshmen_5%'!$M$2:$Y1000, 13, 0)), 0, vlookup($R429, 'Freshmen_5%'!$M$2:$Y1000, 13, 0))</f>
        <v>0</v>
      </c>
      <c r="AC429" s="15">
        <f>IF(ISERROR(vlookup($R429, 'Freshmen_5%'!$M$2:$Z1000, 14, 0)), 0, vlookup($R429, 'Freshmen_5%'!$M$2:$Z1000, 14, 0))</f>
        <v>0</v>
      </c>
    </row>
    <row r="430">
      <c r="A430" s="2">
        <v>428.0</v>
      </c>
      <c r="B430" s="2">
        <v>216764.0</v>
      </c>
      <c r="C430" s="2" t="s">
        <v>4970</v>
      </c>
      <c r="D430" s="2" t="s">
        <v>4837</v>
      </c>
      <c r="E430" s="2">
        <v>2771.0</v>
      </c>
      <c r="F430" s="2" t="s">
        <v>5014</v>
      </c>
      <c r="G430" s="2" t="s">
        <v>5014</v>
      </c>
      <c r="H430" s="2" t="s">
        <v>4744</v>
      </c>
      <c r="I430" s="2" t="s">
        <v>4741</v>
      </c>
      <c r="J430" s="2" t="s">
        <v>4736</v>
      </c>
      <c r="K430" s="2">
        <v>2018.0</v>
      </c>
      <c r="L430" s="2" t="s">
        <v>4970</v>
      </c>
      <c r="M430" s="2" t="s">
        <v>4837</v>
      </c>
      <c r="N430" s="2" t="s">
        <v>5015</v>
      </c>
      <c r="O430" s="2" t="s">
        <v>5016</v>
      </c>
      <c r="P430" s="2">
        <v>22187.0</v>
      </c>
      <c r="Q430" s="2">
        <v>11824.0</v>
      </c>
      <c r="R430" s="2" t="s">
        <v>4970</v>
      </c>
      <c r="S430" s="2" t="s">
        <v>4971</v>
      </c>
      <c r="T430" s="2" t="s">
        <v>4963</v>
      </c>
      <c r="U430" s="2">
        <v>19383.0</v>
      </c>
      <c r="V430" s="2">
        <v>39.953398</v>
      </c>
      <c r="W430" s="2">
        <v>-75.59812</v>
      </c>
      <c r="X430" s="2">
        <v>37980.0</v>
      </c>
      <c r="Y430" s="2" t="s">
        <v>103</v>
      </c>
      <c r="Z430" s="15">
        <f>IF(ISERROR(vlookup($R430, 'Freshmen Makeup'!$M$2:$X1000, 12, 0)), 0, vlookup($R430, 'Freshmen Makeup'!$M$2:$X1000, 12, 0))</f>
        <v>1</v>
      </c>
      <c r="AA430" s="15">
        <f>IF(ISERROR(vlookup($R430, 'Freshmen_5%'!$M$2:$Y1000, 12, 0)), 0, vlookup($R430, 'Freshmen_5%'!$M$2:$Y1000, 12, 0))</f>
        <v>0</v>
      </c>
      <c r="AB430" s="15">
        <f>IF(ISERROR(vlookup($R430, 'Freshmen_5%'!$M$2:$Y1000, 13, 0)), 0, vlookup($R430, 'Freshmen_5%'!$M$2:$Y1000, 13, 0))</f>
        <v>0</v>
      </c>
      <c r="AC430" s="15">
        <f>IF(ISERROR(vlookup($R430, 'Freshmen_5%'!$M$2:$Z1000, 14, 0)), 0, vlookup($R430, 'Freshmen_5%'!$M$2:$Z1000, 14, 0))</f>
        <v>0</v>
      </c>
    </row>
    <row r="431">
      <c r="A431" s="2">
        <v>429.0</v>
      </c>
      <c r="B431" s="2">
        <v>216807.0</v>
      </c>
      <c r="C431" s="2" t="s">
        <v>4991</v>
      </c>
      <c r="D431" s="2" t="s">
        <v>4837</v>
      </c>
      <c r="E431" s="2">
        <v>348.0</v>
      </c>
      <c r="F431" s="2" t="s">
        <v>5014</v>
      </c>
      <c r="G431" s="2" t="s">
        <v>5014</v>
      </c>
      <c r="H431" s="2" t="s">
        <v>4723</v>
      </c>
      <c r="I431" s="2" t="s">
        <v>4724</v>
      </c>
      <c r="J431" s="2" t="s">
        <v>4725</v>
      </c>
      <c r="K431" s="2">
        <v>2018.0</v>
      </c>
      <c r="L431" s="2" t="s">
        <v>4991</v>
      </c>
      <c r="M431" s="2" t="s">
        <v>4837</v>
      </c>
      <c r="N431" s="2" t="s">
        <v>5015</v>
      </c>
      <c r="O431" s="2" t="s">
        <v>5016</v>
      </c>
      <c r="P431" s="2">
        <v>36806.0</v>
      </c>
      <c r="Q431" s="2">
        <v>0.0</v>
      </c>
      <c r="R431" s="2" t="s">
        <v>4991</v>
      </c>
      <c r="S431" s="2" t="s">
        <v>5866</v>
      </c>
      <c r="T431" s="2" t="s">
        <v>4963</v>
      </c>
      <c r="U431" s="2">
        <v>16172.0</v>
      </c>
      <c r="V431" s="2">
        <v>41.119272</v>
      </c>
      <c r="W431" s="2">
        <v>-80.331017</v>
      </c>
      <c r="X431" s="2">
        <v>35260.0</v>
      </c>
      <c r="Y431" s="2" t="s">
        <v>5867</v>
      </c>
      <c r="Z431" s="15">
        <f>IF(ISERROR(vlookup($R431, 'Freshmen Makeup'!$M$2:$X1000, 12, 0)), 0, vlookup($R431, 'Freshmen Makeup'!$M$2:$X1000, 12, 0))</f>
        <v>1</v>
      </c>
      <c r="AA431" s="15">
        <f>IF(ISERROR(vlookup($R431, 'Freshmen_5%'!$M$2:$Y1000, 12, 0)), 0, vlookup($R431, 'Freshmen_5%'!$M$2:$Y1000, 12, 0))</f>
        <v>0</v>
      </c>
      <c r="AB431" s="15">
        <f>IF(ISERROR(vlookup($R431, 'Freshmen_5%'!$M$2:$Y1000, 13, 0)), 0, vlookup($R431, 'Freshmen_5%'!$M$2:$Y1000, 13, 0))</f>
        <v>0</v>
      </c>
      <c r="AC431" s="15">
        <f>IF(ISERROR(vlookup($R431, 'Freshmen_5%'!$M$2:$Z1000, 14, 0)), 0, vlookup($R431, 'Freshmen_5%'!$M$2:$Z1000, 14, 0))</f>
        <v>0</v>
      </c>
    </row>
    <row r="432">
      <c r="A432" s="2">
        <v>430.0</v>
      </c>
      <c r="B432" s="2">
        <v>216852.0</v>
      </c>
      <c r="C432" s="2" t="s">
        <v>4964</v>
      </c>
      <c r="D432" s="2" t="s">
        <v>4837</v>
      </c>
      <c r="E432" s="2">
        <v>768.0</v>
      </c>
      <c r="F432" s="2" t="s">
        <v>5014</v>
      </c>
      <c r="G432" s="2" t="s">
        <v>5014</v>
      </c>
      <c r="H432" s="2" t="s">
        <v>4750</v>
      </c>
      <c r="I432" s="2" t="s">
        <v>4724</v>
      </c>
      <c r="J432" s="2" t="s">
        <v>4751</v>
      </c>
      <c r="K432" s="2">
        <v>2018.0</v>
      </c>
      <c r="L432" s="2" t="s">
        <v>4964</v>
      </c>
      <c r="M432" s="2" t="s">
        <v>4837</v>
      </c>
      <c r="N432" s="2" t="s">
        <v>5015</v>
      </c>
      <c r="O432" s="2" t="s">
        <v>5016</v>
      </c>
      <c r="P432" s="2">
        <v>45948.0</v>
      </c>
      <c r="Q432" s="2">
        <v>0.0</v>
      </c>
      <c r="R432" s="2" t="s">
        <v>4964</v>
      </c>
      <c r="S432" s="2" t="s">
        <v>4965</v>
      </c>
      <c r="T432" s="2" t="s">
        <v>4963</v>
      </c>
      <c r="U432" s="2" t="s">
        <v>5868</v>
      </c>
      <c r="V432" s="2">
        <v>39.861689</v>
      </c>
      <c r="W432" s="2">
        <v>-75.355363</v>
      </c>
      <c r="X432" s="2">
        <v>37980.0</v>
      </c>
      <c r="Y432" s="2" t="s">
        <v>103</v>
      </c>
      <c r="Z432" s="15">
        <f>IF(ISERROR(vlookup($R432, 'Freshmen Makeup'!$M$2:$X1000, 12, 0)), 0, vlookup($R432, 'Freshmen Makeup'!$M$2:$X1000, 12, 0))</f>
        <v>1</v>
      </c>
      <c r="AA432" s="15">
        <f>IF(ISERROR(vlookup($R432, 'Freshmen_5%'!$M$2:$Y1000, 12, 0)), 0, vlookup($R432, 'Freshmen_5%'!$M$2:$Y1000, 12, 0))</f>
        <v>0</v>
      </c>
      <c r="AB432" s="15">
        <f>IF(ISERROR(vlookup($R432, 'Freshmen_5%'!$M$2:$Y1000, 13, 0)), 0, vlookup($R432, 'Freshmen_5%'!$M$2:$Y1000, 13, 0))</f>
        <v>0</v>
      </c>
      <c r="AC432" s="15">
        <f>IF(ISERROR(vlookup($R432, 'Freshmen_5%'!$M$2:$Z1000, 14, 0)), 0, vlookup($R432, 'Freshmen_5%'!$M$2:$Z1000, 14, 0))</f>
        <v>0</v>
      </c>
    </row>
    <row r="433">
      <c r="A433" s="2">
        <v>431.0</v>
      </c>
      <c r="B433" s="2">
        <v>216931.0</v>
      </c>
      <c r="C433" s="2" t="s">
        <v>5869</v>
      </c>
      <c r="D433" s="2" t="s">
        <v>4837</v>
      </c>
      <c r="E433" s="2">
        <v>631.0</v>
      </c>
      <c r="F433" s="2" t="s">
        <v>5014</v>
      </c>
      <c r="G433" s="2" t="s">
        <v>5014</v>
      </c>
      <c r="H433" s="2" t="s">
        <v>4750</v>
      </c>
      <c r="I433" s="2" t="s">
        <v>4741</v>
      </c>
      <c r="J433" s="2" t="s">
        <v>4772</v>
      </c>
      <c r="K433" s="2">
        <v>2018.0</v>
      </c>
      <c r="L433" s="2" t="s">
        <v>5869</v>
      </c>
      <c r="M433" s="2" t="s">
        <v>4837</v>
      </c>
      <c r="N433" s="2" t="s">
        <v>5015</v>
      </c>
      <c r="O433" s="2" t="s">
        <v>5016</v>
      </c>
      <c r="P433" s="2">
        <v>36194.0</v>
      </c>
      <c r="Q433" s="2">
        <v>0.0</v>
      </c>
      <c r="R433" s="2" t="s">
        <v>5869</v>
      </c>
      <c r="S433" s="2" t="s">
        <v>5760</v>
      </c>
      <c r="T433" s="2" t="s">
        <v>4963</v>
      </c>
      <c r="U433" s="2">
        <v>18766.0</v>
      </c>
      <c r="V433" s="2">
        <v>41.244199</v>
      </c>
      <c r="W433" s="2">
        <v>-75.890262</v>
      </c>
      <c r="X433" s="2">
        <v>42540.0</v>
      </c>
      <c r="Y433" s="2" t="s">
        <v>5758</v>
      </c>
      <c r="Z433" s="15">
        <f>IF(ISERROR(vlookup($R433, 'Freshmen Makeup'!$M$2:$X1000, 12, 0)), 0, vlookup($R433, 'Freshmen Makeup'!$M$2:$X1000, 12, 0))</f>
        <v>0</v>
      </c>
      <c r="AA433" s="15">
        <f>IF(ISERROR(vlookup($R433, 'Freshmen_5%'!$M$2:$Y1000, 12, 0)), 0, vlookup($R433, 'Freshmen_5%'!$M$2:$Y1000, 12, 0))</f>
        <v>0</v>
      </c>
      <c r="AB433" s="15">
        <f>IF(ISERROR(vlookup($R433, 'Freshmen_5%'!$M$2:$Y1000, 13, 0)), 0, vlookup($R433, 'Freshmen_5%'!$M$2:$Y1000, 13, 0))</f>
        <v>0</v>
      </c>
      <c r="AC433" s="15">
        <f>IF(ISERROR(vlookup($R433, 'Freshmen_5%'!$M$2:$Z1000, 14, 0)), 0, vlookup($R433, 'Freshmen_5%'!$M$2:$Z1000, 14, 0))</f>
        <v>0</v>
      </c>
    </row>
    <row r="434">
      <c r="A434" s="2">
        <v>432.0</v>
      </c>
      <c r="B434" s="2">
        <v>217059.0</v>
      </c>
      <c r="C434" s="2" t="s">
        <v>5870</v>
      </c>
      <c r="D434" s="2" t="s">
        <v>4837</v>
      </c>
      <c r="E434" s="2">
        <v>975.0</v>
      </c>
      <c r="F434" s="2" t="s">
        <v>5014</v>
      </c>
      <c r="G434" s="2" t="s">
        <v>5014</v>
      </c>
      <c r="H434" s="2" t="s">
        <v>4723</v>
      </c>
      <c r="I434" s="2" t="s">
        <v>4724</v>
      </c>
      <c r="J434" s="2" t="s">
        <v>4751</v>
      </c>
      <c r="K434" s="2">
        <v>2018.0</v>
      </c>
      <c r="L434" s="2" t="s">
        <v>5870</v>
      </c>
      <c r="M434" s="2" t="s">
        <v>4837</v>
      </c>
      <c r="N434" s="2" t="s">
        <v>5015</v>
      </c>
      <c r="O434" s="2" t="s">
        <v>5016</v>
      </c>
      <c r="P434" s="2">
        <v>20100.0</v>
      </c>
      <c r="Q434" s="2">
        <v>0.0</v>
      </c>
      <c r="R434" s="2" t="s">
        <v>5870</v>
      </c>
      <c r="S434" s="2" t="s">
        <v>5871</v>
      </c>
      <c r="T434" s="2" t="s">
        <v>4963</v>
      </c>
      <c r="U434" s="2" t="s">
        <v>5872</v>
      </c>
      <c r="V434" s="2">
        <v>39.94614</v>
      </c>
      <c r="W434" s="2">
        <v>-76.727984</v>
      </c>
      <c r="X434" s="2">
        <v>49620.0</v>
      </c>
      <c r="Y434" s="2" t="s">
        <v>5873</v>
      </c>
      <c r="Z434" s="15">
        <f>IF(ISERROR(vlookup($R434, 'Freshmen Makeup'!$M$2:$X1000, 12, 0)), 0, vlookup($R434, 'Freshmen Makeup'!$M$2:$X1000, 12, 0))</f>
        <v>0</v>
      </c>
      <c r="AA434" s="15">
        <f>IF(ISERROR(vlookup($R434, 'Freshmen_5%'!$M$2:$Y1000, 12, 0)), 0, vlookup($R434, 'Freshmen_5%'!$M$2:$Y1000, 12, 0))</f>
        <v>0</v>
      </c>
      <c r="AB434" s="15">
        <f>IF(ISERROR(vlookup($R434, 'Freshmen_5%'!$M$2:$Y1000, 13, 0)), 0, vlookup($R434, 'Freshmen_5%'!$M$2:$Y1000, 13, 0))</f>
        <v>0</v>
      </c>
      <c r="AC434" s="15">
        <f>IF(ISERROR(vlookup($R434, 'Freshmen_5%'!$M$2:$Z1000, 14, 0)), 0, vlookup($R434, 'Freshmen_5%'!$M$2:$Z1000, 14, 0))</f>
        <v>0</v>
      </c>
    </row>
    <row r="435">
      <c r="A435" s="2">
        <v>433.0</v>
      </c>
      <c r="B435" s="2">
        <v>230807.0</v>
      </c>
      <c r="C435" s="2" t="s">
        <v>4991</v>
      </c>
      <c r="D435" s="2" t="s">
        <v>4786</v>
      </c>
      <c r="E435" s="2">
        <v>435.0</v>
      </c>
      <c r="F435" s="2" t="s">
        <v>5014</v>
      </c>
      <c r="G435" s="2" t="s">
        <v>5014</v>
      </c>
      <c r="H435" s="2" t="s">
        <v>4723</v>
      </c>
      <c r="I435" s="2" t="s">
        <v>4741</v>
      </c>
      <c r="J435" s="2" t="s">
        <v>4766</v>
      </c>
      <c r="K435" s="2">
        <v>2018.0</v>
      </c>
      <c r="L435" s="2" t="s">
        <v>4991</v>
      </c>
      <c r="M435" s="2" t="s">
        <v>4786</v>
      </c>
      <c r="N435" s="2" t="s">
        <v>5015</v>
      </c>
      <c r="O435" s="2" t="s">
        <v>5016</v>
      </c>
      <c r="P435" s="2">
        <v>34000.0</v>
      </c>
      <c r="Q435" s="2">
        <v>0.0</v>
      </c>
      <c r="R435" s="2" t="s">
        <v>4991</v>
      </c>
      <c r="S435" s="2" t="s">
        <v>4992</v>
      </c>
      <c r="T435" s="2" t="s">
        <v>4993</v>
      </c>
      <c r="U435" s="2">
        <v>84105.0</v>
      </c>
      <c r="V435" s="2">
        <v>40.730779</v>
      </c>
      <c r="W435" s="2">
        <v>-111.855757</v>
      </c>
      <c r="X435" s="2">
        <v>41620.0</v>
      </c>
      <c r="Y435" s="2" t="s">
        <v>118</v>
      </c>
      <c r="Z435" s="15">
        <f>IF(ISERROR(vlookup($R435, 'Freshmen Makeup'!$M$2:$X1000, 12, 0)), 0, vlookup($R435, 'Freshmen Makeup'!$M$2:$X1000, 12, 0))</f>
        <v>1</v>
      </c>
      <c r="AA435" s="15">
        <f>IF(ISERROR(vlookup($R435, 'Freshmen_5%'!$M$2:$Y1000, 12, 0)), 0, vlookup($R435, 'Freshmen_5%'!$M$2:$Y1000, 12, 0))</f>
        <v>0</v>
      </c>
      <c r="AB435" s="15">
        <f>IF(ISERROR(vlookup($R435, 'Freshmen_5%'!$M$2:$Y1000, 13, 0)), 0, vlookup($R435, 'Freshmen_5%'!$M$2:$Y1000, 13, 0))</f>
        <v>0</v>
      </c>
      <c r="AC435" s="15">
        <f>IF(ISERROR(vlookup($R435, 'Freshmen_5%'!$M$2:$Z1000, 14, 0)), 0, vlookup($R435, 'Freshmen_5%'!$M$2:$Z1000, 14, 0))</f>
        <v>0</v>
      </c>
    </row>
    <row r="436">
      <c r="A436" s="2">
        <v>434.0</v>
      </c>
      <c r="B436" s="2">
        <v>235097.0</v>
      </c>
      <c r="C436" s="2" t="s">
        <v>5874</v>
      </c>
      <c r="D436" s="2" t="s">
        <v>4500</v>
      </c>
      <c r="E436" s="2">
        <v>1728.0</v>
      </c>
      <c r="F436" s="2" t="s">
        <v>5014</v>
      </c>
      <c r="G436" s="2" t="s">
        <v>5014</v>
      </c>
      <c r="H436" s="2" t="s">
        <v>4744</v>
      </c>
      <c r="I436" s="2" t="s">
        <v>4731</v>
      </c>
      <c r="J436" s="2" t="s">
        <v>4736</v>
      </c>
      <c r="K436" s="2">
        <v>2018.0</v>
      </c>
      <c r="L436" s="2" t="s">
        <v>5874</v>
      </c>
      <c r="M436" s="2" t="s">
        <v>4500</v>
      </c>
      <c r="N436" s="2" t="s">
        <v>5015</v>
      </c>
      <c r="O436" s="2" t="s">
        <v>5016</v>
      </c>
      <c r="P436" s="2">
        <v>24444.0</v>
      </c>
      <c r="Q436" s="2">
        <v>17121.0</v>
      </c>
      <c r="R436" s="2" t="s">
        <v>5874</v>
      </c>
      <c r="S436" s="2" t="s">
        <v>5875</v>
      </c>
      <c r="T436" s="2" t="s">
        <v>5876</v>
      </c>
      <c r="U436" s="2" t="s">
        <v>5877</v>
      </c>
      <c r="V436" s="2">
        <v>47.490667</v>
      </c>
      <c r="W436" s="2">
        <v>-117.583808</v>
      </c>
      <c r="X436" s="2">
        <v>44060.0</v>
      </c>
      <c r="Y436" s="2" t="s">
        <v>106</v>
      </c>
      <c r="Z436" s="15">
        <f>IF(ISERROR(vlookup($R436, 'Freshmen Makeup'!$M$2:$X1000, 12, 0)), 0, vlookup($R436, 'Freshmen Makeup'!$M$2:$X1000, 12, 0))</f>
        <v>0</v>
      </c>
      <c r="AA436" s="15">
        <f>IF(ISERROR(vlookup($R436, 'Freshmen_5%'!$M$2:$Y1000, 12, 0)), 0, vlookup($R436, 'Freshmen_5%'!$M$2:$Y1000, 12, 0))</f>
        <v>0</v>
      </c>
      <c r="AB436" s="15">
        <f>IF(ISERROR(vlookup($R436, 'Freshmen_5%'!$M$2:$Y1000, 13, 0)), 0, vlookup($R436, 'Freshmen_5%'!$M$2:$Y1000, 13, 0))</f>
        <v>0</v>
      </c>
      <c r="AC436" s="15">
        <f>IF(ISERROR(vlookup($R436, 'Freshmen_5%'!$M$2:$Z1000, 14, 0)), 0, vlookup($R436, 'Freshmen_5%'!$M$2:$Z1000, 14, 0))</f>
        <v>0</v>
      </c>
    </row>
    <row r="437">
      <c r="A437" s="2">
        <v>435.0</v>
      </c>
      <c r="B437" s="2">
        <v>235167.0</v>
      </c>
      <c r="C437" s="2" t="s">
        <v>5878</v>
      </c>
      <c r="D437" s="2" t="s">
        <v>4500</v>
      </c>
      <c r="E437" s="2">
        <v>302.0</v>
      </c>
      <c r="F437" s="2" t="s">
        <v>5014</v>
      </c>
      <c r="G437" s="2" t="s">
        <v>5014</v>
      </c>
      <c r="H437" s="2" t="s">
        <v>4723</v>
      </c>
      <c r="I437" s="2" t="s">
        <v>4741</v>
      </c>
      <c r="J437" s="2" t="s">
        <v>4772</v>
      </c>
      <c r="K437" s="2">
        <v>2018.0</v>
      </c>
      <c r="L437" s="2" t="s">
        <v>5878</v>
      </c>
      <c r="M437" s="2" t="s">
        <v>4500</v>
      </c>
      <c r="N437" s="2" t="s">
        <v>5015</v>
      </c>
      <c r="O437" s="2" t="s">
        <v>5016</v>
      </c>
      <c r="P437" s="2">
        <v>26262.0</v>
      </c>
      <c r="Q437" s="2">
        <v>18516.0</v>
      </c>
      <c r="R437" s="2" t="s">
        <v>5878</v>
      </c>
      <c r="S437" s="2" t="s">
        <v>5879</v>
      </c>
      <c r="T437" s="2" t="s">
        <v>5876</v>
      </c>
      <c r="U437" s="2" t="s">
        <v>5880</v>
      </c>
      <c r="V437" s="2">
        <v>47.07382</v>
      </c>
      <c r="W437" s="2">
        <v>-122.977492</v>
      </c>
      <c r="X437" s="2">
        <v>36500.0</v>
      </c>
      <c r="Y437" s="2" t="s">
        <v>5881</v>
      </c>
      <c r="Z437" s="15">
        <f>IF(ISERROR(vlookup($R437, 'Freshmen Makeup'!$M$2:$X1000, 12, 0)), 0, vlookup($R437, 'Freshmen Makeup'!$M$2:$X1000, 12, 0))</f>
        <v>0</v>
      </c>
      <c r="AA437" s="15">
        <f>IF(ISERROR(vlookup($R437, 'Freshmen_5%'!$M$2:$Y1000, 12, 0)), 0, vlookup($R437, 'Freshmen_5%'!$M$2:$Y1000, 12, 0))</f>
        <v>0</v>
      </c>
      <c r="AB437" s="15">
        <f>IF(ISERROR(vlookup($R437, 'Freshmen_5%'!$M$2:$Y1000, 13, 0)), 0, vlookup($R437, 'Freshmen_5%'!$M$2:$Y1000, 13, 0))</f>
        <v>0</v>
      </c>
      <c r="AC437" s="15">
        <f>IF(ISERROR(vlookup($R437, 'Freshmen_5%'!$M$2:$Z1000, 14, 0)), 0, vlookup($R437, 'Freshmen_5%'!$M$2:$Z1000, 14, 0))</f>
        <v>0</v>
      </c>
    </row>
    <row r="438">
      <c r="A438" s="2">
        <v>436.0</v>
      </c>
      <c r="B438" s="2">
        <v>235316.0</v>
      </c>
      <c r="C438" s="2" t="s">
        <v>5882</v>
      </c>
      <c r="D438" s="2" t="s">
        <v>4500</v>
      </c>
      <c r="E438" s="2">
        <v>1196.0</v>
      </c>
      <c r="F438" s="2" t="s">
        <v>5014</v>
      </c>
      <c r="G438" s="2" t="s">
        <v>5014</v>
      </c>
      <c r="H438" s="2" t="s">
        <v>4750</v>
      </c>
      <c r="I438" s="2" t="s">
        <v>4745</v>
      </c>
      <c r="J438" s="2" t="s">
        <v>4751</v>
      </c>
      <c r="K438" s="2">
        <v>2018.0</v>
      </c>
      <c r="L438" s="2" t="s">
        <v>5882</v>
      </c>
      <c r="M438" s="2" t="s">
        <v>4500</v>
      </c>
      <c r="N438" s="2" t="s">
        <v>5015</v>
      </c>
      <c r="O438" s="2" t="s">
        <v>5016</v>
      </c>
      <c r="P438" s="2">
        <v>43210.0</v>
      </c>
      <c r="Q438" s="2">
        <v>0.0</v>
      </c>
      <c r="R438" s="2" t="s">
        <v>5882</v>
      </c>
      <c r="S438" s="2" t="s">
        <v>4630</v>
      </c>
      <c r="T438" s="2" t="s">
        <v>5876</v>
      </c>
      <c r="U438" s="2" t="s">
        <v>5883</v>
      </c>
      <c r="V438" s="2">
        <v>47.666531</v>
      </c>
      <c r="W438" s="2">
        <v>-117.400625</v>
      </c>
      <c r="X438" s="2">
        <v>44060.0</v>
      </c>
      <c r="Y438" s="2" t="s">
        <v>106</v>
      </c>
      <c r="Z438" s="15">
        <f>IF(ISERROR(vlookup($R438, 'Freshmen Makeup'!$M$2:$X1000, 12, 0)), 0, vlookup($R438, 'Freshmen Makeup'!$M$2:$X1000, 12, 0))</f>
        <v>0</v>
      </c>
      <c r="AA438" s="15">
        <f>IF(ISERROR(vlookup($R438, 'Freshmen_5%'!$M$2:$Y1000, 12, 0)), 0, vlookup($R438, 'Freshmen_5%'!$M$2:$Y1000, 12, 0))</f>
        <v>0</v>
      </c>
      <c r="AB438" s="15">
        <f>IF(ISERROR(vlookup($R438, 'Freshmen_5%'!$M$2:$Y1000, 13, 0)), 0, vlookup($R438, 'Freshmen_5%'!$M$2:$Y1000, 13, 0))</f>
        <v>0</v>
      </c>
      <c r="AC438" s="15">
        <f>IF(ISERROR(vlookup($R438, 'Freshmen_5%'!$M$2:$Z1000, 14, 0)), 0, vlookup($R438, 'Freshmen_5%'!$M$2:$Z1000, 14, 0))</f>
        <v>0</v>
      </c>
    </row>
    <row r="439">
      <c r="A439" s="2">
        <v>437.0</v>
      </c>
      <c r="B439" s="2">
        <v>235547.0</v>
      </c>
      <c r="C439" s="2" t="s">
        <v>5884</v>
      </c>
      <c r="D439" s="2" t="s">
        <v>4500</v>
      </c>
      <c r="F439" s="2" t="s">
        <v>5014</v>
      </c>
      <c r="G439" s="2" t="s">
        <v>5014</v>
      </c>
      <c r="H439" s="2" t="s">
        <v>4723</v>
      </c>
      <c r="I439" s="2" t="s">
        <v>4731</v>
      </c>
      <c r="J439" s="2" t="s">
        <v>4725</v>
      </c>
      <c r="K439" s="2">
        <v>2018.0</v>
      </c>
      <c r="L439" s="2" t="s">
        <v>5884</v>
      </c>
      <c r="M439" s="2" t="s">
        <v>4500</v>
      </c>
      <c r="N439" s="2" t="s">
        <v>5015</v>
      </c>
      <c r="O439" s="2" t="s">
        <v>5016</v>
      </c>
      <c r="P439" s="2">
        <v>26091.0</v>
      </c>
      <c r="Q439" s="2">
        <v>0.0</v>
      </c>
      <c r="R439" s="2" t="s">
        <v>5884</v>
      </c>
      <c r="S439" s="2" t="s">
        <v>5885</v>
      </c>
      <c r="T439" s="2" t="s">
        <v>5876</v>
      </c>
      <c r="U439" s="2" t="s">
        <v>5886</v>
      </c>
      <c r="V439" s="2">
        <v>47.729935</v>
      </c>
      <c r="W439" s="2">
        <v>-122.251708</v>
      </c>
      <c r="X439" s="2">
        <v>42660.0</v>
      </c>
      <c r="Y439" s="2" t="s">
        <v>107</v>
      </c>
      <c r="Z439" s="15">
        <f>IF(ISERROR(vlookup($R439, 'Freshmen Makeup'!$M$2:$X1000, 12, 0)), 0, vlookup($R439, 'Freshmen Makeup'!$M$2:$X1000, 12, 0))</f>
        <v>0</v>
      </c>
      <c r="AA439" s="15">
        <f>IF(ISERROR(vlookup($R439, 'Freshmen_5%'!$M$2:$Y1000, 12, 0)), 0, vlookup($R439, 'Freshmen_5%'!$M$2:$Y1000, 12, 0))</f>
        <v>0</v>
      </c>
      <c r="AB439" s="15">
        <f>IF(ISERROR(vlookup($R439, 'Freshmen_5%'!$M$2:$Y1000, 13, 0)), 0, vlookup($R439, 'Freshmen_5%'!$M$2:$Y1000, 13, 0))</f>
        <v>0</v>
      </c>
      <c r="AC439" s="15">
        <f>IF(ISERROR(vlookup($R439, 'Freshmen_5%'!$M$2:$Z1000, 14, 0)), 0, vlookup($R439, 'Freshmen_5%'!$M$2:$Z1000, 14, 0))</f>
        <v>0</v>
      </c>
    </row>
    <row r="440">
      <c r="A440" s="2">
        <v>438.0</v>
      </c>
      <c r="B440" s="2">
        <v>236133.0</v>
      </c>
      <c r="C440" s="2" t="s">
        <v>5887</v>
      </c>
      <c r="D440" s="2" t="s">
        <v>4500</v>
      </c>
      <c r="E440" s="2">
        <v>224.0</v>
      </c>
      <c r="F440" s="2" t="s">
        <v>5014</v>
      </c>
      <c r="G440" s="2" t="s">
        <v>5014</v>
      </c>
      <c r="H440" s="2" t="s">
        <v>4723</v>
      </c>
      <c r="I440" s="2" t="s">
        <v>4741</v>
      </c>
      <c r="J440" s="2" t="s">
        <v>4725</v>
      </c>
      <c r="K440" s="2">
        <v>2018.0</v>
      </c>
      <c r="L440" s="2" t="s">
        <v>5887</v>
      </c>
      <c r="M440" s="2" t="s">
        <v>4500</v>
      </c>
      <c r="N440" s="2" t="s">
        <v>5015</v>
      </c>
      <c r="O440" s="2" t="s">
        <v>5016</v>
      </c>
      <c r="P440" s="2">
        <v>31540.0</v>
      </c>
      <c r="Q440" s="2">
        <v>0.0</v>
      </c>
      <c r="R440" s="2" t="s">
        <v>5887</v>
      </c>
      <c r="S440" s="2" t="s">
        <v>5888</v>
      </c>
      <c r="T440" s="2" t="s">
        <v>5876</v>
      </c>
      <c r="U440" s="2" t="s">
        <v>5889</v>
      </c>
      <c r="V440" s="2">
        <v>47.657945</v>
      </c>
      <c r="W440" s="2">
        <v>-122.192763</v>
      </c>
      <c r="X440" s="2">
        <v>42660.0</v>
      </c>
      <c r="Y440" s="2" t="s">
        <v>107</v>
      </c>
      <c r="Z440" s="15">
        <f>IF(ISERROR(vlookup($R440, 'Freshmen Makeup'!$M$2:$X1000, 12, 0)), 0, vlookup($R440, 'Freshmen Makeup'!$M$2:$X1000, 12, 0))</f>
        <v>0</v>
      </c>
      <c r="AA440" s="15">
        <f>IF(ISERROR(vlookup($R440, 'Freshmen_5%'!$M$2:$Y1000, 12, 0)), 0, vlookup($R440, 'Freshmen_5%'!$M$2:$Y1000, 12, 0))</f>
        <v>0</v>
      </c>
      <c r="AB440" s="15">
        <f>IF(ISERROR(vlookup($R440, 'Freshmen_5%'!$M$2:$Y1000, 13, 0)), 0, vlookup($R440, 'Freshmen_5%'!$M$2:$Y1000, 13, 0))</f>
        <v>0</v>
      </c>
      <c r="AC440" s="15">
        <f>IF(ISERROR(vlookup($R440, 'Freshmen_5%'!$M$2:$Z1000, 14, 0)), 0, vlookup($R440, 'Freshmen_5%'!$M$2:$Z1000, 14, 0))</f>
        <v>0</v>
      </c>
    </row>
    <row r="441">
      <c r="A441" s="2">
        <v>439.0</v>
      </c>
      <c r="B441" s="2">
        <v>236230.0</v>
      </c>
      <c r="C441" s="2" t="s">
        <v>5890</v>
      </c>
      <c r="D441" s="2" t="s">
        <v>4500</v>
      </c>
      <c r="E441" s="2">
        <v>649.0</v>
      </c>
      <c r="F441" s="2" t="s">
        <v>5014</v>
      </c>
      <c r="G441" s="2" t="s">
        <v>5014</v>
      </c>
      <c r="H441" s="2" t="s">
        <v>4723</v>
      </c>
      <c r="I441" s="2" t="s">
        <v>4741</v>
      </c>
      <c r="J441" s="2" t="s">
        <v>4725</v>
      </c>
      <c r="K441" s="2">
        <v>2018.0</v>
      </c>
      <c r="L441" s="2" t="s">
        <v>5890</v>
      </c>
      <c r="M441" s="2" t="s">
        <v>4500</v>
      </c>
      <c r="N441" s="2" t="s">
        <v>5015</v>
      </c>
      <c r="O441" s="2" t="s">
        <v>5016</v>
      </c>
      <c r="P441" s="2">
        <v>42066.0</v>
      </c>
      <c r="Q441" s="2">
        <v>0.0</v>
      </c>
      <c r="R441" s="2" t="s">
        <v>5890</v>
      </c>
      <c r="S441" s="2" t="s">
        <v>4592</v>
      </c>
      <c r="T441" s="2" t="s">
        <v>5876</v>
      </c>
      <c r="U441" s="2" t="s">
        <v>5891</v>
      </c>
      <c r="V441" s="2">
        <v>47.14516</v>
      </c>
      <c r="W441" s="2">
        <v>-122.440421</v>
      </c>
      <c r="X441" s="2">
        <v>42660.0</v>
      </c>
      <c r="Y441" s="2" t="s">
        <v>107</v>
      </c>
      <c r="Z441" s="15">
        <f>IF(ISERROR(vlookup($R441, 'Freshmen Makeup'!$M$2:$X1000, 12, 0)), 0, vlookup($R441, 'Freshmen Makeup'!$M$2:$X1000, 12, 0))</f>
        <v>0</v>
      </c>
      <c r="AA441" s="15">
        <f>IF(ISERROR(vlookup($R441, 'Freshmen_5%'!$M$2:$Y1000, 12, 0)), 0, vlookup($R441, 'Freshmen_5%'!$M$2:$Y1000, 12, 0))</f>
        <v>0</v>
      </c>
      <c r="AB441" s="15">
        <f>IF(ISERROR(vlookup($R441, 'Freshmen_5%'!$M$2:$Y1000, 13, 0)), 0, vlookup($R441, 'Freshmen_5%'!$M$2:$Y1000, 13, 0))</f>
        <v>0</v>
      </c>
      <c r="AC441" s="15">
        <f>IF(ISERROR(vlookup($R441, 'Freshmen_5%'!$M$2:$Z1000, 14, 0)), 0, vlookup($R441, 'Freshmen_5%'!$M$2:$Z1000, 14, 0))</f>
        <v>0</v>
      </c>
    </row>
    <row r="442">
      <c r="A442" s="2">
        <v>440.0</v>
      </c>
      <c r="B442" s="2">
        <v>236328.0</v>
      </c>
      <c r="C442" s="2" t="s">
        <v>5892</v>
      </c>
      <c r="D442" s="2" t="s">
        <v>4500</v>
      </c>
      <c r="E442" s="2">
        <v>653.0</v>
      </c>
      <c r="F442" s="2" t="s">
        <v>5014</v>
      </c>
      <c r="G442" s="2" t="s">
        <v>5014</v>
      </c>
      <c r="H442" s="2" t="s">
        <v>4723</v>
      </c>
      <c r="I442" s="2" t="s">
        <v>4789</v>
      </c>
      <c r="J442" s="2" t="s">
        <v>4725</v>
      </c>
      <c r="K442" s="2">
        <v>2018.0</v>
      </c>
      <c r="L442" s="2" t="s">
        <v>5892</v>
      </c>
      <c r="M442" s="2" t="s">
        <v>4500</v>
      </c>
      <c r="N442" s="2" t="s">
        <v>5015</v>
      </c>
      <c r="O442" s="2" t="s">
        <v>5016</v>
      </c>
      <c r="P442" s="2">
        <v>49776.0</v>
      </c>
      <c r="Q442" s="2">
        <v>0.0</v>
      </c>
      <c r="R442" s="2" t="s">
        <v>5892</v>
      </c>
      <c r="S442" s="2" t="s">
        <v>4592</v>
      </c>
      <c r="T442" s="2" t="s">
        <v>5876</v>
      </c>
      <c r="U442" s="2">
        <v>98416.0</v>
      </c>
      <c r="V442" s="2">
        <v>47.26308</v>
      </c>
      <c r="W442" s="2">
        <v>-122.478982</v>
      </c>
      <c r="X442" s="2">
        <v>42660.0</v>
      </c>
      <c r="Y442" s="2" t="s">
        <v>107</v>
      </c>
      <c r="Z442" s="15">
        <f>IF(ISERROR(vlookup($R442, 'Freshmen Makeup'!$M$2:$X1000, 12, 0)), 0, vlookup($R442, 'Freshmen Makeup'!$M$2:$X1000, 12, 0))</f>
        <v>0</v>
      </c>
      <c r="AA442" s="15">
        <f>IF(ISERROR(vlookup($R442, 'Freshmen_5%'!$M$2:$Y1000, 12, 0)), 0, vlookup($R442, 'Freshmen_5%'!$M$2:$Y1000, 12, 0))</f>
        <v>0</v>
      </c>
      <c r="AB442" s="15">
        <f>IF(ISERROR(vlookup($R442, 'Freshmen_5%'!$M$2:$Y1000, 13, 0)), 0, vlookup($R442, 'Freshmen_5%'!$M$2:$Y1000, 13, 0))</f>
        <v>0</v>
      </c>
      <c r="AC442" s="15">
        <f>IF(ISERROR(vlookup($R442, 'Freshmen_5%'!$M$2:$Z1000, 14, 0)), 0, vlookup($R442, 'Freshmen_5%'!$M$2:$Z1000, 14, 0))</f>
        <v>0</v>
      </c>
    </row>
    <row r="443">
      <c r="A443" s="2">
        <v>441.0</v>
      </c>
      <c r="B443" s="2">
        <v>236452.0</v>
      </c>
      <c r="C443" s="2" t="s">
        <v>5893</v>
      </c>
      <c r="D443" s="2" t="s">
        <v>4500</v>
      </c>
      <c r="E443" s="2">
        <v>239.0</v>
      </c>
      <c r="F443" s="2" t="s">
        <v>5014</v>
      </c>
      <c r="G443" s="2" t="s">
        <v>5014</v>
      </c>
      <c r="H443" s="2" t="s">
        <v>4723</v>
      </c>
      <c r="I443" s="2" t="s">
        <v>4741</v>
      </c>
      <c r="J443" s="2" t="s">
        <v>4725</v>
      </c>
      <c r="K443" s="2">
        <v>2018.0</v>
      </c>
      <c r="L443" s="2" t="s">
        <v>5893</v>
      </c>
      <c r="M443" s="2" t="s">
        <v>4500</v>
      </c>
      <c r="N443" s="2" t="s">
        <v>5015</v>
      </c>
      <c r="O443" s="2" t="s">
        <v>5016</v>
      </c>
      <c r="P443" s="2">
        <v>37356.0</v>
      </c>
      <c r="Q443" s="2">
        <v>0.0</v>
      </c>
      <c r="R443" s="2" t="s">
        <v>5893</v>
      </c>
      <c r="S443" s="2" t="s">
        <v>5894</v>
      </c>
      <c r="T443" s="2" t="s">
        <v>5876</v>
      </c>
      <c r="U443" s="2" t="s">
        <v>5895</v>
      </c>
      <c r="V443" s="2">
        <v>47.041068</v>
      </c>
      <c r="W443" s="2">
        <v>-122.816354</v>
      </c>
      <c r="X443" s="2">
        <v>36500.0</v>
      </c>
      <c r="Y443" s="2" t="s">
        <v>5881</v>
      </c>
      <c r="Z443" s="15">
        <f>IF(ISERROR(vlookup($R443, 'Freshmen Makeup'!$M$2:$X1000, 12, 0)), 0, vlookup($R443, 'Freshmen Makeup'!$M$2:$X1000, 12, 0))</f>
        <v>0</v>
      </c>
      <c r="AA443" s="15">
        <f>IF(ISERROR(vlookup($R443, 'Freshmen_5%'!$M$2:$Y1000, 12, 0)), 0, vlookup($R443, 'Freshmen_5%'!$M$2:$Y1000, 12, 0))</f>
        <v>0</v>
      </c>
      <c r="AB443" s="15">
        <f>IF(ISERROR(vlookup($R443, 'Freshmen_5%'!$M$2:$Y1000, 13, 0)), 0, vlookup($R443, 'Freshmen_5%'!$M$2:$Y1000, 13, 0))</f>
        <v>0</v>
      </c>
      <c r="AC443" s="15">
        <f>IF(ISERROR(vlookup($R443, 'Freshmen_5%'!$M$2:$Z1000, 14, 0)), 0, vlookup($R443, 'Freshmen_5%'!$M$2:$Z1000, 14, 0))</f>
        <v>0</v>
      </c>
    </row>
    <row r="444">
      <c r="A444" s="2">
        <v>442.0</v>
      </c>
      <c r="B444" s="2">
        <v>236577.0</v>
      </c>
      <c r="C444" s="2" t="s">
        <v>5896</v>
      </c>
      <c r="D444" s="2" t="s">
        <v>4500</v>
      </c>
      <c r="E444" s="2">
        <v>708.0</v>
      </c>
      <c r="F444" s="2" t="s">
        <v>5014</v>
      </c>
      <c r="G444" s="2" t="s">
        <v>5014</v>
      </c>
      <c r="H444" s="2" t="s">
        <v>4723</v>
      </c>
      <c r="I444" s="2" t="s">
        <v>4741</v>
      </c>
      <c r="J444" s="2" t="s">
        <v>4751</v>
      </c>
      <c r="K444" s="2">
        <v>2018.0</v>
      </c>
      <c r="L444" s="2" t="s">
        <v>5896</v>
      </c>
      <c r="M444" s="2" t="s">
        <v>4500</v>
      </c>
      <c r="N444" s="2" t="s">
        <v>5015</v>
      </c>
      <c r="O444" s="2" t="s">
        <v>5016</v>
      </c>
      <c r="P444" s="2">
        <v>42939.0</v>
      </c>
      <c r="Q444" s="2">
        <v>0.0</v>
      </c>
      <c r="R444" s="2" t="s">
        <v>5896</v>
      </c>
      <c r="S444" s="2" t="s">
        <v>4534</v>
      </c>
      <c r="T444" s="2" t="s">
        <v>5876</v>
      </c>
      <c r="U444" s="2" t="s">
        <v>5897</v>
      </c>
      <c r="V444" s="2">
        <v>47.650214</v>
      </c>
      <c r="W444" s="2">
        <v>-122.361667</v>
      </c>
      <c r="X444" s="2">
        <v>42660.0</v>
      </c>
      <c r="Y444" s="2" t="s">
        <v>107</v>
      </c>
      <c r="Z444" s="15">
        <f>IF(ISERROR(vlookup($R444, 'Freshmen Makeup'!$M$2:$X1000, 12, 0)), 0, vlookup($R444, 'Freshmen Makeup'!$M$2:$X1000, 12, 0))</f>
        <v>0</v>
      </c>
      <c r="AA444" s="15">
        <f>IF(ISERROR(vlookup($R444, 'Freshmen_5%'!$M$2:$Y1000, 12, 0)), 0, vlookup($R444, 'Freshmen_5%'!$M$2:$Y1000, 12, 0))</f>
        <v>0</v>
      </c>
      <c r="AB444" s="15">
        <f>IF(ISERROR(vlookup($R444, 'Freshmen_5%'!$M$2:$Y1000, 13, 0)), 0, vlookup($R444, 'Freshmen_5%'!$M$2:$Y1000, 13, 0))</f>
        <v>0</v>
      </c>
      <c r="AC444" s="15">
        <f>IF(ISERROR(vlookup($R444, 'Freshmen_5%'!$M$2:$Z1000, 14, 0)), 0, vlookup($R444, 'Freshmen_5%'!$M$2:$Z1000, 14, 0))</f>
        <v>0</v>
      </c>
    </row>
    <row r="445">
      <c r="A445" s="2">
        <v>443.0</v>
      </c>
      <c r="B445" s="2">
        <v>236595.0</v>
      </c>
      <c r="C445" s="2" t="s">
        <v>5898</v>
      </c>
      <c r="D445" s="2" t="s">
        <v>4500</v>
      </c>
      <c r="E445" s="2">
        <v>1074.0</v>
      </c>
      <c r="F445" s="2" t="s">
        <v>5014</v>
      </c>
      <c r="G445" s="2" t="s">
        <v>5014</v>
      </c>
      <c r="H445" s="2" t="s">
        <v>4750</v>
      </c>
      <c r="I445" s="2" t="s">
        <v>4735</v>
      </c>
      <c r="J445" s="2" t="s">
        <v>4772</v>
      </c>
      <c r="K445" s="2">
        <v>2018.0</v>
      </c>
      <c r="L445" s="2" t="s">
        <v>5898</v>
      </c>
      <c r="M445" s="2" t="s">
        <v>4500</v>
      </c>
      <c r="N445" s="2" t="s">
        <v>5015</v>
      </c>
      <c r="O445" s="2" t="s">
        <v>5016</v>
      </c>
      <c r="P445" s="2">
        <v>44610.0</v>
      </c>
      <c r="Q445" s="2">
        <v>0.0</v>
      </c>
      <c r="R445" s="2" t="s">
        <v>5898</v>
      </c>
      <c r="S445" s="2" t="s">
        <v>4534</v>
      </c>
      <c r="T445" s="2" t="s">
        <v>5876</v>
      </c>
      <c r="U445" s="2" t="s">
        <v>5899</v>
      </c>
      <c r="V445" s="2">
        <v>47.608859</v>
      </c>
      <c r="W445" s="2">
        <v>-122.318851</v>
      </c>
      <c r="X445" s="2">
        <v>42660.0</v>
      </c>
      <c r="Y445" s="2" t="s">
        <v>107</v>
      </c>
      <c r="Z445" s="15">
        <f>IF(ISERROR(vlookup($R445, 'Freshmen Makeup'!$M$2:$X1000, 12, 0)), 0, vlookup($R445, 'Freshmen Makeup'!$M$2:$X1000, 12, 0))</f>
        <v>0</v>
      </c>
      <c r="AA445" s="15">
        <f>IF(ISERROR(vlookup($R445, 'Freshmen_5%'!$M$2:$Y1000, 12, 0)), 0, vlookup($R445, 'Freshmen_5%'!$M$2:$Y1000, 12, 0))</f>
        <v>0</v>
      </c>
      <c r="AB445" s="15">
        <f>IF(ISERROR(vlookup($R445, 'Freshmen_5%'!$M$2:$Y1000, 13, 0)), 0, vlookup($R445, 'Freshmen_5%'!$M$2:$Y1000, 13, 0))</f>
        <v>0</v>
      </c>
      <c r="AC445" s="15">
        <f>IF(ISERROR(vlookup($R445, 'Freshmen_5%'!$M$2:$Z1000, 14, 0)), 0, vlookup($R445, 'Freshmen_5%'!$M$2:$Z1000, 14, 0))</f>
        <v>0</v>
      </c>
    </row>
    <row r="446">
      <c r="A446" s="2">
        <v>444.0</v>
      </c>
      <c r="B446" s="2">
        <v>236896.0</v>
      </c>
      <c r="C446" s="2" t="s">
        <v>5900</v>
      </c>
      <c r="D446" s="2" t="s">
        <v>4500</v>
      </c>
      <c r="E446" s="2">
        <v>402.0</v>
      </c>
      <c r="F446" s="2" t="s">
        <v>5014</v>
      </c>
      <c r="G446" s="2" t="s">
        <v>5014</v>
      </c>
      <c r="H446" s="2" t="s">
        <v>4723</v>
      </c>
      <c r="I446" s="2" t="s">
        <v>4731</v>
      </c>
      <c r="J446" s="2" t="s">
        <v>4725</v>
      </c>
      <c r="K446" s="2">
        <v>2018.0</v>
      </c>
      <c r="L446" s="2" t="s">
        <v>5900</v>
      </c>
      <c r="M446" s="2" t="s">
        <v>4500</v>
      </c>
      <c r="N446" s="2" t="s">
        <v>5015</v>
      </c>
      <c r="O446" s="2" t="s">
        <v>5016</v>
      </c>
      <c r="P446" s="2">
        <v>28035.0</v>
      </c>
      <c r="Q446" s="2">
        <v>0.0</v>
      </c>
      <c r="R446" s="2" t="s">
        <v>5900</v>
      </c>
      <c r="S446" s="2" t="s">
        <v>5901</v>
      </c>
      <c r="T446" s="2" t="s">
        <v>5876</v>
      </c>
      <c r="U446" s="2" t="s">
        <v>5902</v>
      </c>
      <c r="V446" s="2">
        <v>46.048088</v>
      </c>
      <c r="W446" s="2">
        <v>-118.389555</v>
      </c>
      <c r="X446" s="2">
        <v>47460.0</v>
      </c>
      <c r="Y446" s="2" t="s">
        <v>5903</v>
      </c>
      <c r="Z446" s="15">
        <f>IF(ISERROR(vlookup($R446, 'Freshmen Makeup'!$M$2:$X1000, 12, 0)), 0, vlookup($R446, 'Freshmen Makeup'!$M$2:$X1000, 12, 0))</f>
        <v>0</v>
      </c>
      <c r="AA446" s="15">
        <f>IF(ISERROR(vlookup($R446, 'Freshmen_5%'!$M$2:$Y1000, 12, 0)), 0, vlookup($R446, 'Freshmen_5%'!$M$2:$Y1000, 12, 0))</f>
        <v>0</v>
      </c>
      <c r="AB446" s="15">
        <f>IF(ISERROR(vlookup($R446, 'Freshmen_5%'!$M$2:$Y1000, 13, 0)), 0, vlookup($R446, 'Freshmen_5%'!$M$2:$Y1000, 13, 0))</f>
        <v>0</v>
      </c>
      <c r="AC446" s="15">
        <f>IF(ISERROR(vlookup($R446, 'Freshmen_5%'!$M$2:$Z1000, 14, 0)), 0, vlookup($R446, 'Freshmen_5%'!$M$2:$Z1000, 14, 0))</f>
        <v>0</v>
      </c>
    </row>
    <row r="447">
      <c r="A447" s="2">
        <v>445.0</v>
      </c>
      <c r="B447" s="2">
        <v>236939.0</v>
      </c>
      <c r="C447" s="2" t="s">
        <v>5904</v>
      </c>
      <c r="D447" s="2" t="s">
        <v>4500</v>
      </c>
      <c r="E447" s="2">
        <v>5048.0</v>
      </c>
      <c r="F447" s="2" t="s">
        <v>5014</v>
      </c>
      <c r="G447" s="2" t="s">
        <v>5014</v>
      </c>
      <c r="H447" s="2" t="s">
        <v>4734</v>
      </c>
      <c r="I447" s="2" t="s">
        <v>4741</v>
      </c>
      <c r="J447" s="2" t="s">
        <v>4736</v>
      </c>
      <c r="K447" s="2">
        <v>2018.0</v>
      </c>
      <c r="L447" s="2" t="s">
        <v>5904</v>
      </c>
      <c r="M447" s="2" t="s">
        <v>4500</v>
      </c>
      <c r="N447" s="2" t="s">
        <v>5015</v>
      </c>
      <c r="O447" s="2" t="s">
        <v>5016</v>
      </c>
      <c r="P447" s="2">
        <v>25820.0</v>
      </c>
      <c r="Q447" s="2">
        <v>14236.0</v>
      </c>
      <c r="R447" s="2" t="s">
        <v>5904</v>
      </c>
      <c r="S447" s="2" t="s">
        <v>5905</v>
      </c>
      <c r="T447" s="2" t="s">
        <v>5876</v>
      </c>
      <c r="U447" s="2" t="s">
        <v>5906</v>
      </c>
      <c r="V447" s="2">
        <v>46.730448</v>
      </c>
      <c r="W447" s="2">
        <v>-117.158168</v>
      </c>
      <c r="X447" s="2">
        <v>39420.0</v>
      </c>
      <c r="Y447" s="2" t="s">
        <v>5907</v>
      </c>
      <c r="Z447" s="15">
        <f>IF(ISERROR(vlookup($R447, 'Freshmen Makeup'!$M$2:$X1000, 12, 0)), 0, vlookup($R447, 'Freshmen Makeup'!$M$2:$X1000, 12, 0))</f>
        <v>0</v>
      </c>
      <c r="AA447" s="15">
        <f>IF(ISERROR(vlookup($R447, 'Freshmen_5%'!$M$2:$Y1000, 12, 0)), 0, vlookup($R447, 'Freshmen_5%'!$M$2:$Y1000, 12, 0))</f>
        <v>0</v>
      </c>
      <c r="AB447" s="15">
        <f>IF(ISERROR(vlookup($R447, 'Freshmen_5%'!$M$2:$Y1000, 13, 0)), 0, vlookup($R447, 'Freshmen_5%'!$M$2:$Y1000, 13, 0))</f>
        <v>0</v>
      </c>
      <c r="AC447" s="15">
        <f>IF(ISERROR(vlookup($R447, 'Freshmen_5%'!$M$2:$Z1000, 14, 0)), 0, vlookup($R447, 'Freshmen_5%'!$M$2:$Z1000, 14, 0))</f>
        <v>0</v>
      </c>
    </row>
    <row r="448">
      <c r="A448" s="2">
        <v>446.0</v>
      </c>
      <c r="B448" s="2">
        <v>236948.0</v>
      </c>
      <c r="C448" s="2" t="s">
        <v>5908</v>
      </c>
      <c r="D448" s="2" t="s">
        <v>4500</v>
      </c>
      <c r="E448" s="2">
        <v>7096.0</v>
      </c>
      <c r="F448" s="2" t="s">
        <v>5014</v>
      </c>
      <c r="G448" s="2" t="s">
        <v>5014</v>
      </c>
      <c r="H448" s="2" t="s">
        <v>4734</v>
      </c>
      <c r="I448" s="2" t="s">
        <v>4745</v>
      </c>
      <c r="J448" s="2" t="s">
        <v>4736</v>
      </c>
      <c r="K448" s="2">
        <v>2018.0</v>
      </c>
      <c r="L448" s="2" t="s">
        <v>5908</v>
      </c>
      <c r="M448" s="2" t="s">
        <v>4500</v>
      </c>
      <c r="N448" s="2" t="s">
        <v>5015</v>
      </c>
      <c r="O448" s="2" t="s">
        <v>5016</v>
      </c>
      <c r="P448" s="2">
        <v>36588.0</v>
      </c>
      <c r="Q448" s="2">
        <v>25381.0</v>
      </c>
      <c r="R448" s="2" t="s">
        <v>5908</v>
      </c>
      <c r="S448" s="2" t="s">
        <v>4534</v>
      </c>
      <c r="T448" s="2" t="s">
        <v>5876</v>
      </c>
      <c r="U448" s="2" t="s">
        <v>5909</v>
      </c>
      <c r="V448" s="2">
        <v>47.65538</v>
      </c>
      <c r="W448" s="2">
        <v>-122.30514</v>
      </c>
      <c r="X448" s="2">
        <v>42660.0</v>
      </c>
      <c r="Y448" s="2" t="s">
        <v>107</v>
      </c>
      <c r="Z448" s="15">
        <f>IF(ISERROR(vlookup($R448, 'Freshmen Makeup'!$M$2:$X1000, 12, 0)), 0, vlookup($R448, 'Freshmen Makeup'!$M$2:$X1000, 12, 0))</f>
        <v>0</v>
      </c>
      <c r="AA448" s="15">
        <f>IF(ISERROR(vlookup($R448, 'Freshmen_5%'!$M$2:$Y1000, 12, 0)), 0, vlookup($R448, 'Freshmen_5%'!$M$2:$Y1000, 12, 0))</f>
        <v>0</v>
      </c>
      <c r="AB448" s="15">
        <f>IF(ISERROR(vlookup($R448, 'Freshmen_5%'!$M$2:$Y1000, 13, 0)), 0, vlookup($R448, 'Freshmen_5%'!$M$2:$Y1000, 13, 0))</f>
        <v>0</v>
      </c>
      <c r="AC448" s="15">
        <f>IF(ISERROR(vlookup($R448, 'Freshmen_5%'!$M$2:$Z1000, 14, 0)), 0, vlookup($R448, 'Freshmen_5%'!$M$2:$Z1000, 14, 0))</f>
        <v>0</v>
      </c>
    </row>
    <row r="449">
      <c r="A449" s="2">
        <v>447.0</v>
      </c>
      <c r="B449" s="2">
        <v>237011.0</v>
      </c>
      <c r="C449" s="2" t="s">
        <v>5910</v>
      </c>
      <c r="D449" s="2" t="s">
        <v>4500</v>
      </c>
      <c r="E449" s="2">
        <v>3117.0</v>
      </c>
      <c r="F449" s="2" t="s">
        <v>5014</v>
      </c>
      <c r="G449" s="2" t="s">
        <v>5014</v>
      </c>
      <c r="H449" s="2" t="s">
        <v>4744</v>
      </c>
      <c r="I449" s="2" t="s">
        <v>4735</v>
      </c>
      <c r="J449" s="2" t="s">
        <v>4736</v>
      </c>
      <c r="K449" s="2">
        <v>2018.0</v>
      </c>
      <c r="L449" s="2" t="s">
        <v>5910</v>
      </c>
      <c r="M449" s="2" t="s">
        <v>4500</v>
      </c>
      <c r="N449" s="2" t="s">
        <v>5015</v>
      </c>
      <c r="O449" s="2" t="s">
        <v>5016</v>
      </c>
      <c r="P449" s="2">
        <v>23535.0</v>
      </c>
      <c r="Q449" s="2">
        <v>15414.0</v>
      </c>
      <c r="R449" s="2" t="s">
        <v>5910</v>
      </c>
      <c r="S449" s="2" t="s">
        <v>5911</v>
      </c>
      <c r="T449" s="2" t="s">
        <v>5876</v>
      </c>
      <c r="U449" s="2" t="s">
        <v>5912</v>
      </c>
      <c r="V449" s="2">
        <v>48.737812</v>
      </c>
      <c r="W449" s="2">
        <v>-122.485734</v>
      </c>
      <c r="X449" s="2">
        <v>13380.0</v>
      </c>
      <c r="Y449" s="2" t="s">
        <v>5913</v>
      </c>
      <c r="Z449" s="15">
        <f>IF(ISERROR(vlookup($R449, 'Freshmen Makeup'!$M$2:$X1000, 12, 0)), 0, vlookup($R449, 'Freshmen Makeup'!$M$2:$X1000, 12, 0))</f>
        <v>0</v>
      </c>
      <c r="AA449" s="15">
        <f>IF(ISERROR(vlookup($R449, 'Freshmen_5%'!$M$2:$Y1000, 12, 0)), 0, vlookup($R449, 'Freshmen_5%'!$M$2:$Y1000, 12, 0))</f>
        <v>0</v>
      </c>
      <c r="AB449" s="15">
        <f>IF(ISERROR(vlookup($R449, 'Freshmen_5%'!$M$2:$Y1000, 13, 0)), 0, vlookup($R449, 'Freshmen_5%'!$M$2:$Y1000, 13, 0))</f>
        <v>0</v>
      </c>
      <c r="AC449" s="15">
        <f>IF(ISERROR(vlookup($R449, 'Freshmen_5%'!$M$2:$Z1000, 14, 0)), 0, vlookup($R449, 'Freshmen_5%'!$M$2:$Z1000, 14, 0))</f>
        <v>0</v>
      </c>
    </row>
    <row r="450">
      <c r="A450" s="2">
        <v>448.0</v>
      </c>
      <c r="B450" s="2">
        <v>237057.0</v>
      </c>
      <c r="C450" s="2" t="s">
        <v>5914</v>
      </c>
      <c r="D450" s="2" t="s">
        <v>4500</v>
      </c>
      <c r="E450" s="2">
        <v>426.0</v>
      </c>
      <c r="F450" s="2" t="s">
        <v>5014</v>
      </c>
      <c r="G450" s="2" t="s">
        <v>5014</v>
      </c>
      <c r="H450" s="2" t="s">
        <v>4723</v>
      </c>
      <c r="I450" s="2" t="s">
        <v>4745</v>
      </c>
      <c r="J450" s="2" t="s">
        <v>4725</v>
      </c>
      <c r="K450" s="2">
        <v>2018.0</v>
      </c>
      <c r="L450" s="2" t="s">
        <v>5914</v>
      </c>
      <c r="M450" s="2" t="s">
        <v>4500</v>
      </c>
      <c r="N450" s="2" t="s">
        <v>5015</v>
      </c>
      <c r="O450" s="2" t="s">
        <v>5016</v>
      </c>
      <c r="P450" s="2">
        <v>51764.0</v>
      </c>
      <c r="Q450" s="2">
        <v>0.0</v>
      </c>
      <c r="R450" s="2" t="s">
        <v>5914</v>
      </c>
      <c r="S450" s="2" t="s">
        <v>5915</v>
      </c>
      <c r="T450" s="2" t="s">
        <v>5876</v>
      </c>
      <c r="U450" s="2">
        <v>99362.0</v>
      </c>
      <c r="V450" s="2">
        <v>46.069815</v>
      </c>
      <c r="W450" s="2">
        <v>-118.331546</v>
      </c>
      <c r="X450" s="2">
        <v>47460.0</v>
      </c>
      <c r="Y450" s="2" t="s">
        <v>5903</v>
      </c>
      <c r="Z450" s="15">
        <f>IF(ISERROR(vlookup($R450, 'Freshmen Makeup'!$M$2:$X1000, 12, 0)), 0, vlookup($R450, 'Freshmen Makeup'!$M$2:$X1000, 12, 0))</f>
        <v>0</v>
      </c>
      <c r="AA450" s="15">
        <f>IF(ISERROR(vlookup($R450, 'Freshmen_5%'!$M$2:$Y1000, 12, 0)), 0, vlookup($R450, 'Freshmen_5%'!$M$2:$Y1000, 12, 0))</f>
        <v>0</v>
      </c>
      <c r="AB450" s="15">
        <f>IF(ISERROR(vlookup($R450, 'Freshmen_5%'!$M$2:$Y1000, 13, 0)), 0, vlookup($R450, 'Freshmen_5%'!$M$2:$Y1000, 13, 0))</f>
        <v>0</v>
      </c>
      <c r="AC450" s="15">
        <f>IF(ISERROR(vlookup($R450, 'Freshmen_5%'!$M$2:$Z1000, 14, 0)), 0, vlookup($R450, 'Freshmen_5%'!$M$2:$Z1000, 14, 0))</f>
        <v>0</v>
      </c>
    </row>
    <row r="451">
      <c r="A451" s="2">
        <v>449.0</v>
      </c>
      <c r="B451" s="2">
        <v>237066.0</v>
      </c>
      <c r="C451" s="2" t="s">
        <v>5916</v>
      </c>
      <c r="D451" s="2" t="s">
        <v>4500</v>
      </c>
      <c r="E451" s="2">
        <v>696.0</v>
      </c>
      <c r="F451" s="2" t="s">
        <v>5014</v>
      </c>
      <c r="G451" s="2" t="s">
        <v>5014</v>
      </c>
      <c r="H451" s="2" t="s">
        <v>4723</v>
      </c>
      <c r="I451" s="2" t="s">
        <v>4745</v>
      </c>
      <c r="J451" s="2" t="s">
        <v>4725</v>
      </c>
      <c r="K451" s="2">
        <v>2018.0</v>
      </c>
      <c r="L451" s="2" t="s">
        <v>5916</v>
      </c>
      <c r="M451" s="2" t="s">
        <v>4500</v>
      </c>
      <c r="N451" s="2" t="s">
        <v>5015</v>
      </c>
      <c r="O451" s="2" t="s">
        <v>5016</v>
      </c>
      <c r="P451" s="2">
        <v>43640.0</v>
      </c>
      <c r="Q451" s="2">
        <v>0.0</v>
      </c>
      <c r="R451" s="2" t="s">
        <v>5916</v>
      </c>
      <c r="S451" s="2" t="s">
        <v>4630</v>
      </c>
      <c r="T451" s="2" t="s">
        <v>5876</v>
      </c>
      <c r="U451" s="2">
        <v>99251.0</v>
      </c>
      <c r="V451" s="2">
        <v>47.753358</v>
      </c>
      <c r="W451" s="2">
        <v>-117.416714</v>
      </c>
      <c r="X451" s="2">
        <v>44060.0</v>
      </c>
      <c r="Y451" s="2" t="s">
        <v>106</v>
      </c>
      <c r="Z451" s="15">
        <f>IF(ISERROR(vlookup($R451, 'Freshmen Makeup'!$M$2:$X1000, 12, 0)), 0, vlookup($R451, 'Freshmen Makeup'!$M$2:$X1000, 12, 0))</f>
        <v>0</v>
      </c>
      <c r="AA451" s="15">
        <f>IF(ISERROR(vlookup($R451, 'Freshmen_5%'!$M$2:$Y1000, 12, 0)), 0, vlookup($R451, 'Freshmen_5%'!$M$2:$Y1000, 12, 0))</f>
        <v>0</v>
      </c>
      <c r="AB451" s="15">
        <f>IF(ISERROR(vlookup($R451, 'Freshmen_5%'!$M$2:$Y1000, 13, 0)), 0, vlookup($R451, 'Freshmen_5%'!$M$2:$Y1000, 13, 0))</f>
        <v>0</v>
      </c>
      <c r="AC451" s="15">
        <f>IF(ISERROR(vlookup($R451, 'Freshmen_5%'!$M$2:$Z1000, 14, 0)), 0, vlookup($R451, 'Freshmen_5%'!$M$2:$Z1000, 14, 0))</f>
        <v>0</v>
      </c>
    </row>
    <row r="452">
      <c r="A452" s="2">
        <v>450.0</v>
      </c>
      <c r="B452" s="2">
        <v>243744.0</v>
      </c>
      <c r="C452" s="2" t="s">
        <v>4743</v>
      </c>
      <c r="D452" s="2" t="s">
        <v>4722</v>
      </c>
      <c r="F452" s="2" t="s">
        <v>5014</v>
      </c>
      <c r="G452" s="2" t="s">
        <v>5014</v>
      </c>
      <c r="H452" s="2" t="s">
        <v>4744</v>
      </c>
      <c r="I452" s="2" t="s">
        <v>4745</v>
      </c>
      <c r="J452" s="2" t="s">
        <v>4738</v>
      </c>
      <c r="K452" s="2">
        <v>2018.0</v>
      </c>
      <c r="L452" s="2" t="s">
        <v>4743</v>
      </c>
      <c r="M452" s="2" t="s">
        <v>4722</v>
      </c>
      <c r="N452" s="2" t="s">
        <v>5015</v>
      </c>
      <c r="O452" s="2" t="s">
        <v>5016</v>
      </c>
      <c r="P452" s="2">
        <v>51354.0</v>
      </c>
      <c r="Q452" s="2">
        <v>0.0</v>
      </c>
      <c r="R452" s="2" t="s">
        <v>4743</v>
      </c>
      <c r="S452" s="2" t="s">
        <v>4746</v>
      </c>
      <c r="T452" s="2" t="s">
        <v>4727</v>
      </c>
      <c r="U452" s="2">
        <v>94305.0</v>
      </c>
      <c r="V452" s="2">
        <v>37.429434</v>
      </c>
      <c r="W452" s="2">
        <v>-122.167359</v>
      </c>
      <c r="X452" s="2">
        <v>41940.0</v>
      </c>
      <c r="Y452" s="2" t="s">
        <v>110</v>
      </c>
      <c r="Z452" s="15">
        <f>IF(ISERROR(vlookup($R452, 'Freshmen Makeup'!$M$2:$X1000, 12, 0)), 0, vlookup($R452, 'Freshmen Makeup'!$M$2:$X1000, 12, 0))</f>
        <v>1</v>
      </c>
      <c r="AA452" s="15">
        <f>IF(ISERROR(vlookup($R452, 'Freshmen_5%'!$M$2:$Y1000, 12, 0)), 0, vlookup($R452, 'Freshmen_5%'!$M$2:$Y1000, 12, 0))</f>
        <v>1</v>
      </c>
      <c r="AB452" s="15">
        <f>IF(ISERROR(vlookup($R452, 'Freshmen_5%'!$M$2:$Y1000, 13, 0)), 0, vlookup($R452, 'Freshmen_5%'!$M$2:$Y1000, 13, 0))</f>
        <v>1</v>
      </c>
      <c r="AC452" s="15">
        <f>IF(ISERROR(vlookup($R452, 'Freshmen_5%'!$M$2:$Z1000, 14, 0)), 0, vlookup($R452, 'Freshmen_5%'!$M$2:$Z1000, 14, 0))</f>
        <v>1</v>
      </c>
    </row>
    <row r="453">
      <c r="A453" s="2">
        <v>451.0</v>
      </c>
      <c r="B453" s="2">
        <v>366252.0</v>
      </c>
      <c r="C453" s="2" t="s">
        <v>5917</v>
      </c>
      <c r="D453" s="2" t="s">
        <v>4837</v>
      </c>
      <c r="F453" s="2" t="s">
        <v>5014</v>
      </c>
      <c r="G453" s="2" t="s">
        <v>5014</v>
      </c>
      <c r="H453" s="2" t="s">
        <v>4750</v>
      </c>
      <c r="I453" s="2" t="s">
        <v>4731</v>
      </c>
      <c r="J453" s="2" t="s">
        <v>4772</v>
      </c>
      <c r="K453" s="2">
        <v>2018.0</v>
      </c>
      <c r="L453" s="2" t="s">
        <v>5917</v>
      </c>
      <c r="M453" s="2" t="s">
        <v>4837</v>
      </c>
      <c r="N453" s="2" t="s">
        <v>5015</v>
      </c>
      <c r="O453" s="2" t="s">
        <v>5016</v>
      </c>
      <c r="P453" s="2">
        <v>23880.0</v>
      </c>
      <c r="Q453" s="2">
        <v>7140.0</v>
      </c>
      <c r="R453" s="2" t="s">
        <v>5917</v>
      </c>
      <c r="S453" s="2" t="s">
        <v>5782</v>
      </c>
      <c r="T453" s="2" t="s">
        <v>4963</v>
      </c>
      <c r="U453" s="2" t="s">
        <v>5918</v>
      </c>
      <c r="V453" s="2">
        <v>41.234145</v>
      </c>
      <c r="W453" s="2">
        <v>-77.023665</v>
      </c>
      <c r="X453" s="2">
        <v>48700.0</v>
      </c>
      <c r="Y453" s="2" t="s">
        <v>5784</v>
      </c>
      <c r="Z453" s="15">
        <f>IF(ISERROR(vlookup($R453, 'Freshmen Makeup'!$M$2:$X1000, 12, 0)), 0, vlookup($R453, 'Freshmen Makeup'!$M$2:$X1000, 12, 0))</f>
        <v>0</v>
      </c>
      <c r="AA453" s="15">
        <f>IF(ISERROR(vlookup($R453, 'Freshmen_5%'!$M$2:$Y1000, 12, 0)), 0, vlookup($R453, 'Freshmen_5%'!$M$2:$Y1000, 12, 0))</f>
        <v>0</v>
      </c>
      <c r="AB453" s="15">
        <f>IF(ISERROR(vlookup($R453, 'Freshmen_5%'!$M$2:$Y1000, 13, 0)), 0, vlookup($R453, 'Freshmen_5%'!$M$2:$Y1000, 13, 0))</f>
        <v>0</v>
      </c>
      <c r="AC453" s="15">
        <f>IF(ISERROR(vlookup($R453, 'Freshmen_5%'!$M$2:$Z1000, 14, 0)), 0, vlookup($R453, 'Freshmen_5%'!$M$2:$Z1000, 14, 0))</f>
        <v>0</v>
      </c>
    </row>
    <row r="454">
      <c r="A454" s="2">
        <v>452.0</v>
      </c>
      <c r="B454" s="2">
        <v>409698.0</v>
      </c>
      <c r="C454" s="2" t="s">
        <v>5919</v>
      </c>
      <c r="D454" s="2" t="s">
        <v>4722</v>
      </c>
      <c r="F454" s="2" t="s">
        <v>5014</v>
      </c>
      <c r="G454" s="2" t="s">
        <v>5014</v>
      </c>
      <c r="H454" s="2" t="s">
        <v>4750</v>
      </c>
      <c r="I454" s="2" t="s">
        <v>4741</v>
      </c>
      <c r="J454" s="2" t="s">
        <v>4751</v>
      </c>
      <c r="K454" s="2">
        <v>2018.0</v>
      </c>
      <c r="L454" s="2" t="s">
        <v>5919</v>
      </c>
      <c r="M454" s="2" t="s">
        <v>4722</v>
      </c>
      <c r="N454" s="2" t="s">
        <v>5015</v>
      </c>
      <c r="O454" s="2" t="s">
        <v>5016</v>
      </c>
      <c r="P454" s="2">
        <v>19023.0</v>
      </c>
      <c r="Q454" s="2">
        <v>11880.0</v>
      </c>
      <c r="R454" s="2" t="s">
        <v>5919</v>
      </c>
      <c r="S454" s="2" t="s">
        <v>5920</v>
      </c>
      <c r="T454" s="2" t="s">
        <v>4727</v>
      </c>
      <c r="U454" s="2" t="s">
        <v>5921</v>
      </c>
      <c r="V454" s="2">
        <v>36.652397</v>
      </c>
      <c r="W454" s="2">
        <v>-121.796178</v>
      </c>
      <c r="X454" s="2">
        <v>41500.0</v>
      </c>
      <c r="Y454" s="2" t="s">
        <v>5922</v>
      </c>
      <c r="Z454" s="15">
        <f>IF(ISERROR(vlookup($R454, 'Freshmen Makeup'!$M$2:$X1000, 12, 0)), 0, vlookup($R454, 'Freshmen Makeup'!$M$2:$X1000, 12, 0))</f>
        <v>0</v>
      </c>
      <c r="AA454" s="15">
        <f>IF(ISERROR(vlookup($R454, 'Freshmen_5%'!$M$2:$Y1000, 12, 0)), 0, vlookup($R454, 'Freshmen_5%'!$M$2:$Y1000, 12, 0))</f>
        <v>0</v>
      </c>
      <c r="AB454" s="15">
        <f>IF(ISERROR(vlookup($R454, 'Freshmen_5%'!$M$2:$Y1000, 13, 0)), 0, vlookup($R454, 'Freshmen_5%'!$M$2:$Y1000, 13, 0))</f>
        <v>0</v>
      </c>
      <c r="AC454" s="15">
        <f>IF(ISERROR(vlookup($R454, 'Freshmen_5%'!$M$2:$Z1000, 14, 0)), 0, vlookup($R454, 'Freshmen_5%'!$M$2:$Z1000, 14, 0))</f>
        <v>0</v>
      </c>
    </row>
    <row r="455">
      <c r="A455" s="2">
        <v>453.0</v>
      </c>
      <c r="B455" s="2">
        <v>414823.0</v>
      </c>
      <c r="C455" s="2" t="s">
        <v>5923</v>
      </c>
      <c r="D455" s="2" t="s">
        <v>5142</v>
      </c>
      <c r="E455" s="2">
        <v>292.0</v>
      </c>
      <c r="F455" s="2" t="s">
        <v>5014</v>
      </c>
      <c r="G455" s="2" t="s">
        <v>5014</v>
      </c>
      <c r="H455" s="2" t="s">
        <v>4723</v>
      </c>
      <c r="I455" s="2" t="s">
        <v>4724</v>
      </c>
      <c r="J455" s="2" t="s">
        <v>4725</v>
      </c>
      <c r="K455" s="2">
        <v>2018.0</v>
      </c>
      <c r="L455" s="2" t="s">
        <v>5923</v>
      </c>
      <c r="M455" s="2" t="s">
        <v>5142</v>
      </c>
      <c r="N455" s="2" t="s">
        <v>5015</v>
      </c>
      <c r="O455" s="2" t="s">
        <v>5016</v>
      </c>
      <c r="P455" s="2">
        <v>32091.0</v>
      </c>
      <c r="Q455" s="2">
        <v>0.0</v>
      </c>
      <c r="R455" s="2" t="s">
        <v>5923</v>
      </c>
      <c r="S455" s="2" t="s">
        <v>5924</v>
      </c>
      <c r="T455" s="2" t="s">
        <v>5143</v>
      </c>
      <c r="U455" s="2">
        <v>33181.0</v>
      </c>
      <c r="V455" s="2">
        <v>25.894337</v>
      </c>
      <c r="W455" s="2">
        <v>-80.164797</v>
      </c>
      <c r="X455" s="2">
        <v>33100.0</v>
      </c>
      <c r="Y455" s="2" t="s">
        <v>5145</v>
      </c>
      <c r="Z455" s="15">
        <f>IF(ISERROR(vlookup($R455, 'Freshmen Makeup'!$M$2:$X1000, 12, 0)), 0, vlookup($R455, 'Freshmen Makeup'!$M$2:$X1000, 12, 0))</f>
        <v>0</v>
      </c>
      <c r="AA455" s="15">
        <f>IF(ISERROR(vlookup($R455, 'Freshmen_5%'!$M$2:$Y1000, 12, 0)), 0, vlookup($R455, 'Freshmen_5%'!$M$2:$Y1000, 12, 0))</f>
        <v>0</v>
      </c>
      <c r="AB455" s="15">
        <f>IF(ISERROR(vlookup($R455, 'Freshmen_5%'!$M$2:$Y1000, 13, 0)), 0, vlookup($R455, 'Freshmen_5%'!$M$2:$Y1000, 13, 0))</f>
        <v>0</v>
      </c>
      <c r="AC455" s="15">
        <f>IF(ISERROR(vlookup($R455, 'Freshmen_5%'!$M$2:$Z1000, 14, 0)), 0, vlookup($R455, 'Freshmen_5%'!$M$2:$Z1000, 14, 0))</f>
        <v>0</v>
      </c>
    </row>
    <row r="456">
      <c r="A456" s="2">
        <v>454.0</v>
      </c>
      <c r="B456" s="2">
        <v>433660.0</v>
      </c>
      <c r="C456" s="2" t="s">
        <v>5925</v>
      </c>
      <c r="D456" s="2" t="s">
        <v>5142</v>
      </c>
      <c r="E456" s="2">
        <v>2833.0</v>
      </c>
      <c r="F456" s="2" t="s">
        <v>5014</v>
      </c>
      <c r="G456" s="2" t="s">
        <v>5014</v>
      </c>
      <c r="H456" s="2" t="s">
        <v>4744</v>
      </c>
      <c r="I456" s="2" t="s">
        <v>4806</v>
      </c>
      <c r="J456" s="2" t="s">
        <v>4736</v>
      </c>
      <c r="K456" s="2">
        <v>2018.0</v>
      </c>
      <c r="L456" s="2" t="s">
        <v>5925</v>
      </c>
      <c r="M456" s="2" t="s">
        <v>5142</v>
      </c>
      <c r="N456" s="2" t="s">
        <v>5015</v>
      </c>
      <c r="O456" s="2" t="s">
        <v>5016</v>
      </c>
      <c r="P456" s="2">
        <v>25162.0</v>
      </c>
      <c r="Q456" s="2">
        <v>19044.0</v>
      </c>
      <c r="R456" s="2" t="s">
        <v>5925</v>
      </c>
      <c r="S456" s="2" t="s">
        <v>5926</v>
      </c>
      <c r="T456" s="2" t="s">
        <v>5143</v>
      </c>
      <c r="U456" s="2" t="s">
        <v>5927</v>
      </c>
      <c r="V456" s="2">
        <v>26.463638</v>
      </c>
      <c r="W456" s="2">
        <v>-81.7726</v>
      </c>
      <c r="X456" s="2">
        <v>15980.0</v>
      </c>
      <c r="Y456" s="2" t="s">
        <v>5928</v>
      </c>
      <c r="Z456" s="15">
        <f>IF(ISERROR(vlookup($R456, 'Freshmen Makeup'!$M$2:$X1000, 12, 0)), 0, vlookup($R456, 'Freshmen Makeup'!$M$2:$X1000, 12, 0))</f>
        <v>0</v>
      </c>
      <c r="AA456" s="15">
        <f>IF(ISERROR(vlookup($R456, 'Freshmen_5%'!$M$2:$Y1000, 12, 0)), 0, vlookup($R456, 'Freshmen_5%'!$M$2:$Y1000, 12, 0))</f>
        <v>0</v>
      </c>
      <c r="AB456" s="15">
        <f>IF(ISERROR(vlookup($R456, 'Freshmen_5%'!$M$2:$Y1000, 13, 0)), 0, vlookup($R456, 'Freshmen_5%'!$M$2:$Y1000, 13, 0))</f>
        <v>0</v>
      </c>
      <c r="AC456" s="15">
        <f>IF(ISERROR(vlookup($R456, 'Freshmen_5%'!$M$2:$Z1000, 14, 0)), 0, vlookup($R456, 'Freshmen_5%'!$M$2:$Z1000, 14, 0))</f>
        <v>0</v>
      </c>
    </row>
    <row r="457">
      <c r="A457" s="2">
        <v>455.0</v>
      </c>
      <c r="B457" s="2">
        <v>439288.0</v>
      </c>
      <c r="C457" s="2" t="s">
        <v>4788</v>
      </c>
      <c r="D457" s="2" t="s">
        <v>4784</v>
      </c>
      <c r="E457" s="2">
        <v>295.0</v>
      </c>
      <c r="F457" s="2" t="s">
        <v>5014</v>
      </c>
      <c r="G457" s="2" t="s">
        <v>5014</v>
      </c>
      <c r="H457" s="2" t="s">
        <v>4723</v>
      </c>
      <c r="I457" s="2" t="s">
        <v>4789</v>
      </c>
      <c r="J457" s="2" t="s">
        <v>4725</v>
      </c>
      <c r="K457" s="2">
        <v>2018.0</v>
      </c>
      <c r="L457" s="2" t="s">
        <v>4788</v>
      </c>
      <c r="M457" s="2" t="s">
        <v>4784</v>
      </c>
      <c r="N457" s="2" t="s">
        <v>5015</v>
      </c>
      <c r="O457" s="2" t="s">
        <v>5016</v>
      </c>
      <c r="P457" s="2">
        <v>32091.0</v>
      </c>
      <c r="Q457" s="2">
        <v>0.0</v>
      </c>
      <c r="R457" s="2" t="s">
        <v>4788</v>
      </c>
      <c r="S457" s="2" t="s">
        <v>4599</v>
      </c>
      <c r="T457" s="2" t="s">
        <v>4785</v>
      </c>
      <c r="U457" s="2">
        <v>80220.0</v>
      </c>
      <c r="V457" s="2">
        <v>39.746101</v>
      </c>
      <c r="W457" s="2">
        <v>-104.906281</v>
      </c>
      <c r="X457" s="2">
        <v>19740.0</v>
      </c>
      <c r="Y457" s="2" t="s">
        <v>117</v>
      </c>
      <c r="Z457" s="15">
        <f>IF(ISERROR(vlookup($R457, 'Freshmen Makeup'!$M$2:$X1000, 12, 0)), 0, vlookup($R457, 'Freshmen Makeup'!$M$2:$X1000, 12, 0))</f>
        <v>1</v>
      </c>
      <c r="AA457" s="15">
        <f>IF(ISERROR(vlookup($R457, 'Freshmen_5%'!$M$2:$Y1000, 12, 0)), 0, vlookup($R457, 'Freshmen_5%'!$M$2:$Y1000, 12, 0))</f>
        <v>0</v>
      </c>
      <c r="AB457" s="15">
        <f>IF(ISERROR(vlookup($R457, 'Freshmen_5%'!$M$2:$Y1000, 13, 0)), 0, vlookup($R457, 'Freshmen_5%'!$M$2:$Y1000, 13, 0))</f>
        <v>0</v>
      </c>
      <c r="AC457" s="15">
        <f>IF(ISERROR(vlookup($R457, 'Freshmen_5%'!$M$2:$Z1000, 14, 0)), 0, vlookup($R457, 'Freshmen_5%'!$M$2:$Z1000, 14, 0))</f>
        <v>0</v>
      </c>
    </row>
    <row r="458">
      <c r="A458" s="2">
        <v>456.0</v>
      </c>
      <c r="B458" s="2">
        <v>441229.0</v>
      </c>
      <c r="C458" s="2" t="s">
        <v>4760</v>
      </c>
      <c r="D458" s="2" t="s">
        <v>4722</v>
      </c>
      <c r="F458" s="2" t="s">
        <v>5014</v>
      </c>
      <c r="G458" s="2" t="s">
        <v>5014</v>
      </c>
      <c r="H458" s="2" t="s">
        <v>4761</v>
      </c>
      <c r="I458" s="2" t="s">
        <v>4762</v>
      </c>
      <c r="J458" s="2" t="s">
        <v>4763</v>
      </c>
      <c r="K458" s="2">
        <v>2018.0</v>
      </c>
      <c r="L458" s="2" t="s">
        <v>4760</v>
      </c>
      <c r="M458" s="2" t="s">
        <v>4722</v>
      </c>
      <c r="N458" s="2" t="s">
        <v>5015</v>
      </c>
      <c r="O458" s="2" t="s">
        <v>5016</v>
      </c>
      <c r="P458" s="2">
        <v>18600.0</v>
      </c>
      <c r="Q458" s="2">
        <v>0.0</v>
      </c>
      <c r="R458" s="2" t="s">
        <v>4760</v>
      </c>
      <c r="S458" s="2" t="s">
        <v>4533</v>
      </c>
      <c r="T458" s="2" t="s">
        <v>4727</v>
      </c>
      <c r="U458" s="2">
        <v>90010.0</v>
      </c>
      <c r="V458" s="2">
        <v>34.061409</v>
      </c>
      <c r="W458" s="2">
        <v>-118.302836</v>
      </c>
      <c r="X458" s="2">
        <v>31080.0</v>
      </c>
      <c r="Y458" s="2" t="s">
        <v>109</v>
      </c>
      <c r="Z458" s="15">
        <f>IF(ISERROR(vlookup($R458, 'Freshmen Makeup'!$M$2:$X1000, 12, 0)), 0, vlookup($R458, 'Freshmen Makeup'!$M$2:$X1000, 12, 0))</f>
        <v>1</v>
      </c>
      <c r="AA458" s="15">
        <f>IF(ISERROR(vlookup($R458, 'Freshmen_5%'!$M$2:$Y1000, 12, 0)), 0, vlookup($R458, 'Freshmen_5%'!$M$2:$Y1000, 12, 0))</f>
        <v>1</v>
      </c>
      <c r="AB458" s="15">
        <f>IF(ISERROR(vlookup($R458, 'Freshmen_5%'!$M$2:$Y1000, 13, 0)), 0, vlookup($R458, 'Freshmen_5%'!$M$2:$Y1000, 13, 0))</f>
        <v>1</v>
      </c>
      <c r="AC458" s="15">
        <f>IF(ISERROR(vlookup($R458, 'Freshmen_5%'!$M$2:$Z1000, 14, 0)), 0, vlookup($R458, 'Freshmen_5%'!$M$2:$Z1000, 14, 0))</f>
        <v>0</v>
      </c>
    </row>
    <row r="459">
      <c r="A459" s="2">
        <v>457.0</v>
      </c>
      <c r="B459" s="2">
        <v>445188.0</v>
      </c>
      <c r="C459" s="2" t="s">
        <v>5929</v>
      </c>
      <c r="D459" s="2" t="s">
        <v>4722</v>
      </c>
      <c r="F459" s="2" t="s">
        <v>5014</v>
      </c>
      <c r="G459" s="2" t="s">
        <v>5014</v>
      </c>
      <c r="H459" s="2" t="s">
        <v>4750</v>
      </c>
      <c r="I459" s="2" t="s">
        <v>4724</v>
      </c>
      <c r="J459" s="2" t="s">
        <v>4772</v>
      </c>
      <c r="K459" s="2">
        <v>2018.0</v>
      </c>
      <c r="L459" s="2" t="s">
        <v>5929</v>
      </c>
      <c r="M459" s="2" t="s">
        <v>4722</v>
      </c>
      <c r="N459" s="2" t="s">
        <v>5015</v>
      </c>
      <c r="O459" s="2" t="s">
        <v>5016</v>
      </c>
      <c r="P459" s="2">
        <v>42530.0</v>
      </c>
      <c r="Q459" s="2">
        <v>28992.0</v>
      </c>
      <c r="R459" s="2" t="s">
        <v>5929</v>
      </c>
      <c r="S459" s="2" t="s">
        <v>5930</v>
      </c>
      <c r="T459" s="2" t="s">
        <v>4727</v>
      </c>
      <c r="U459" s="2" t="s">
        <v>5931</v>
      </c>
      <c r="V459" s="2">
        <v>37.366237</v>
      </c>
      <c r="W459" s="2">
        <v>-120.424944</v>
      </c>
      <c r="X459" s="2">
        <v>32900.0</v>
      </c>
      <c r="Y459" s="2" t="s">
        <v>5932</v>
      </c>
      <c r="Z459" s="15">
        <f>IF(ISERROR(vlookup($R459, 'Freshmen Makeup'!$M$2:$X1000, 12, 0)), 0, vlookup($R459, 'Freshmen Makeup'!$M$2:$X1000, 12, 0))</f>
        <v>0</v>
      </c>
      <c r="AA459" s="15">
        <f>IF(ISERROR(vlookup($R459, 'Freshmen_5%'!$M$2:$Y1000, 12, 0)), 0, vlookup($R459, 'Freshmen_5%'!$M$2:$Y1000, 12, 0))</f>
        <v>0</v>
      </c>
      <c r="AB459" s="15">
        <f>IF(ISERROR(vlookup($R459, 'Freshmen_5%'!$M$2:$Y1000, 13, 0)), 0, vlookup($R459, 'Freshmen_5%'!$M$2:$Y1000, 13, 0))</f>
        <v>0</v>
      </c>
      <c r="AC459" s="15">
        <f>IF(ISERROR(vlookup($R459, 'Freshmen_5%'!$M$2:$Z1000, 14, 0)), 0, vlookup($R459, 'Freshmen_5%'!$M$2:$Z1000, 14, 0))</f>
        <v>0</v>
      </c>
    </row>
    <row r="460">
      <c r="A460" s="2">
        <v>458.0</v>
      </c>
      <c r="B460" s="2">
        <v>445708.0</v>
      </c>
      <c r="C460" s="2" t="s">
        <v>5933</v>
      </c>
      <c r="D460" s="2" t="s">
        <v>4911</v>
      </c>
      <c r="E460" s="2">
        <v>486.0</v>
      </c>
      <c r="F460" s="2" t="s">
        <v>5014</v>
      </c>
      <c r="G460" s="2" t="s">
        <v>5014</v>
      </c>
      <c r="H460" s="2" t="s">
        <v>4723</v>
      </c>
      <c r="I460" s="2" t="s">
        <v>4789</v>
      </c>
      <c r="J460" s="2" t="s">
        <v>4725</v>
      </c>
      <c r="K460" s="2">
        <v>2018.0</v>
      </c>
      <c r="L460" s="2" t="s">
        <v>5933</v>
      </c>
      <c r="M460" s="2" t="s">
        <v>4911</v>
      </c>
      <c r="N460" s="2" t="s">
        <v>5015</v>
      </c>
      <c r="O460" s="2" t="s">
        <v>5016</v>
      </c>
      <c r="P460" s="2">
        <v>32091.0</v>
      </c>
      <c r="Q460" s="2">
        <v>0.0</v>
      </c>
      <c r="R460" s="2" t="s">
        <v>5933</v>
      </c>
      <c r="S460" s="2" t="s">
        <v>4546</v>
      </c>
      <c r="T460" s="2" t="s">
        <v>4946</v>
      </c>
      <c r="U460" s="2">
        <v>28202.0</v>
      </c>
      <c r="V460" s="2">
        <v>35.233502</v>
      </c>
      <c r="W460" s="2">
        <v>-80.851208</v>
      </c>
      <c r="X460" s="2">
        <v>16740.0</v>
      </c>
      <c r="Y460" s="2" t="s">
        <v>112</v>
      </c>
      <c r="Z460" s="15">
        <f>IF(ISERROR(vlookup($R460, 'Freshmen Makeup'!$M$2:$X1000, 12, 0)), 0, vlookup($R460, 'Freshmen Makeup'!$M$2:$X1000, 12, 0))</f>
        <v>0</v>
      </c>
      <c r="AA460" s="15">
        <f>IF(ISERROR(vlookup($R460, 'Freshmen_5%'!$M$2:$Y1000, 12, 0)), 0, vlookup($R460, 'Freshmen_5%'!$M$2:$Y1000, 12, 0))</f>
        <v>0</v>
      </c>
      <c r="AB460" s="15">
        <f>IF(ISERROR(vlookup($R460, 'Freshmen_5%'!$M$2:$Y1000, 13, 0)), 0, vlookup($R460, 'Freshmen_5%'!$M$2:$Y1000, 13, 0))</f>
        <v>0</v>
      </c>
      <c r="AC460" s="15">
        <f>IF(ISERROR(vlookup($R460, 'Freshmen_5%'!$M$2:$Z1000, 14, 0)), 0, vlookup($R460, 'Freshmen_5%'!$M$2:$Z1000, 14, 0))</f>
        <v>0</v>
      </c>
    </row>
    <row r="461">
      <c r="A461" s="2">
        <v>459.0</v>
      </c>
      <c r="B461" s="2">
        <v>446048.0</v>
      </c>
      <c r="C461" s="2" t="s">
        <v>5934</v>
      </c>
      <c r="D461" s="2" t="s">
        <v>5142</v>
      </c>
      <c r="E461" s="2">
        <v>331.0</v>
      </c>
      <c r="F461" s="2" t="s">
        <v>5014</v>
      </c>
      <c r="G461" s="2" t="s">
        <v>5014</v>
      </c>
      <c r="H461" s="2" t="s">
        <v>4723</v>
      </c>
      <c r="I461" s="2" t="s">
        <v>4741</v>
      </c>
      <c r="J461" s="2" t="s">
        <v>4725</v>
      </c>
      <c r="K461" s="2">
        <v>2018.0</v>
      </c>
      <c r="L461" s="2" t="s">
        <v>5934</v>
      </c>
      <c r="M461" s="2" t="s">
        <v>5142</v>
      </c>
      <c r="N461" s="2" t="s">
        <v>5015</v>
      </c>
      <c r="O461" s="2" t="s">
        <v>5016</v>
      </c>
      <c r="P461" s="2">
        <v>20850.0</v>
      </c>
      <c r="Q461" s="2">
        <v>0.0</v>
      </c>
      <c r="R461" s="2" t="s">
        <v>5934</v>
      </c>
      <c r="S461" s="2" t="s">
        <v>5935</v>
      </c>
      <c r="T461" s="2" t="s">
        <v>5143</v>
      </c>
      <c r="U461" s="2" t="s">
        <v>5936</v>
      </c>
      <c r="V461" s="2">
        <v>26.335983</v>
      </c>
      <c r="W461" s="2">
        <v>-81.438945</v>
      </c>
      <c r="X461" s="2">
        <v>34940.0</v>
      </c>
      <c r="Y461" s="2" t="s">
        <v>5937</v>
      </c>
      <c r="Z461" s="15">
        <f>IF(ISERROR(vlookup($R461, 'Freshmen Makeup'!$M$2:$X1000, 12, 0)), 0, vlookup($R461, 'Freshmen Makeup'!$M$2:$X1000, 12, 0))</f>
        <v>0</v>
      </c>
      <c r="AA461" s="15">
        <f>IF(ISERROR(vlookup($R461, 'Freshmen_5%'!$M$2:$Y1000, 12, 0)), 0, vlookup($R461, 'Freshmen_5%'!$M$2:$Y1000, 12, 0))</f>
        <v>0</v>
      </c>
      <c r="AB461" s="15">
        <f>IF(ISERROR(vlookup($R461, 'Freshmen_5%'!$M$2:$Y1000, 13, 0)), 0, vlookup($R461, 'Freshmen_5%'!$M$2:$Y1000, 13, 0))</f>
        <v>0</v>
      </c>
      <c r="AC461" s="15">
        <f>IF(ISERROR(vlookup($R461, 'Freshmen_5%'!$M$2:$Z1000, 14, 0)), 0, vlookup($R461, 'Freshmen_5%'!$M$2:$Z1000, 14, 0))</f>
        <v>0</v>
      </c>
    </row>
    <row r="462">
      <c r="A462" s="2">
        <v>460.0</v>
      </c>
      <c r="B462" s="2">
        <v>446604.0</v>
      </c>
      <c r="C462" s="2" t="s">
        <v>5938</v>
      </c>
      <c r="D462" s="2" t="s">
        <v>4512</v>
      </c>
      <c r="F462" s="2" t="s">
        <v>5014</v>
      </c>
      <c r="G462" s="2" t="s">
        <v>5014</v>
      </c>
      <c r="H462" s="2" t="s">
        <v>4723</v>
      </c>
      <c r="I462" s="2" t="s">
        <v>4731</v>
      </c>
      <c r="J462" s="2" t="s">
        <v>4766</v>
      </c>
      <c r="K462" s="2">
        <v>2018.0</v>
      </c>
      <c r="L462" s="2" t="s">
        <v>5938</v>
      </c>
      <c r="M462" s="2" t="s">
        <v>4512</v>
      </c>
      <c r="N462" s="2" t="s">
        <v>5015</v>
      </c>
      <c r="O462" s="2" t="s">
        <v>5016</v>
      </c>
      <c r="P462" s="2">
        <v>12000.0</v>
      </c>
      <c r="Q462" s="2">
        <v>0.0</v>
      </c>
      <c r="R462" s="2" t="s">
        <v>5938</v>
      </c>
      <c r="S462" s="2" t="s">
        <v>5939</v>
      </c>
      <c r="T462" s="2" t="s">
        <v>4910</v>
      </c>
      <c r="U462" s="2">
        <v>10950.0</v>
      </c>
      <c r="V462" s="2">
        <v>41.333864</v>
      </c>
      <c r="W462" s="2">
        <v>-74.161179</v>
      </c>
      <c r="X462" s="2">
        <v>39100.0</v>
      </c>
      <c r="Y462" s="2" t="s">
        <v>5411</v>
      </c>
      <c r="Z462" s="15">
        <f>IF(ISERROR(vlookup($R462, 'Freshmen Makeup'!$M$2:$X1000, 12, 0)), 0, vlookup($R462, 'Freshmen Makeup'!$M$2:$X1000, 12, 0))</f>
        <v>0</v>
      </c>
      <c r="AA462" s="15">
        <f>IF(ISERROR(vlookup($R462, 'Freshmen_5%'!$M$2:$Y1000, 12, 0)), 0, vlookup($R462, 'Freshmen_5%'!$M$2:$Y1000, 12, 0))</f>
        <v>0</v>
      </c>
      <c r="AB462" s="15">
        <f>IF(ISERROR(vlookup($R462, 'Freshmen_5%'!$M$2:$Y1000, 13, 0)), 0, vlookup($R462, 'Freshmen_5%'!$M$2:$Y1000, 13, 0))</f>
        <v>0</v>
      </c>
      <c r="AC462" s="15">
        <f>IF(ISERROR(vlookup($R462, 'Freshmen_5%'!$M$2:$Z1000, 14, 0)), 0, vlookup($R462, 'Freshmen_5%'!$M$2:$Z1000, 14, 0))</f>
        <v>0</v>
      </c>
    </row>
    <row r="463">
      <c r="A463" s="2">
        <v>461.0</v>
      </c>
      <c r="B463" s="2">
        <v>446640.0</v>
      </c>
      <c r="C463" s="2" t="s">
        <v>5940</v>
      </c>
      <c r="D463" s="2" t="s">
        <v>4837</v>
      </c>
      <c r="F463" s="2" t="s">
        <v>5014</v>
      </c>
      <c r="G463" s="2" t="s">
        <v>5014</v>
      </c>
      <c r="H463" s="2" t="s">
        <v>4723</v>
      </c>
      <c r="I463" s="2" t="s">
        <v>4789</v>
      </c>
      <c r="J463" s="2" t="s">
        <v>4751</v>
      </c>
      <c r="K463" s="2">
        <v>2018.0</v>
      </c>
      <c r="L463" s="2" t="s">
        <v>5940</v>
      </c>
      <c r="M463" s="2" t="s">
        <v>4837</v>
      </c>
      <c r="N463" s="2" t="s">
        <v>5015</v>
      </c>
      <c r="O463" s="2" t="s">
        <v>5016</v>
      </c>
      <c r="P463" s="2">
        <v>23900.0</v>
      </c>
      <c r="Q463" s="2">
        <v>0.0</v>
      </c>
      <c r="R463" s="2" t="s">
        <v>5940</v>
      </c>
      <c r="S463" s="2" t="s">
        <v>4516</v>
      </c>
      <c r="T463" s="2" t="s">
        <v>4963</v>
      </c>
      <c r="U463" s="2" t="s">
        <v>5941</v>
      </c>
      <c r="V463" s="2">
        <v>40.26193</v>
      </c>
      <c r="W463" s="2">
        <v>-76.880261</v>
      </c>
      <c r="X463" s="2">
        <v>25420.0</v>
      </c>
      <c r="Y463" s="2" t="s">
        <v>5715</v>
      </c>
      <c r="Z463" s="15">
        <f>IF(ISERROR(vlookup($R463, 'Freshmen Makeup'!$M$2:$X1000, 12, 0)), 0, vlookup($R463, 'Freshmen Makeup'!$M$2:$X1000, 12, 0))</f>
        <v>0</v>
      </c>
      <c r="AA463" s="15">
        <f>IF(ISERROR(vlookup($R463, 'Freshmen_5%'!$M$2:$Y1000, 12, 0)), 0, vlookup($R463, 'Freshmen_5%'!$M$2:$Y1000, 12, 0))</f>
        <v>0</v>
      </c>
      <c r="AB463" s="15">
        <f>IF(ISERROR(vlookup($R463, 'Freshmen_5%'!$M$2:$Y1000, 13, 0)), 0, vlookup($R463, 'Freshmen_5%'!$M$2:$Y1000, 13, 0))</f>
        <v>0</v>
      </c>
      <c r="AC463" s="15">
        <f>IF(ISERROR(vlookup($R463, 'Freshmen_5%'!$M$2:$Z1000, 14, 0)), 0, vlookup($R463, 'Freshmen_5%'!$M$2:$Z1000, 14, 0))</f>
        <v>0</v>
      </c>
    </row>
  </sheetData>
  <drawing r:id="rId1"/>
</worksheet>
</file>