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h.SPECMONT\Desktop\"/>
    </mc:Choice>
  </mc:AlternateContent>
  <bookViews>
    <workbookView xWindow="0" yWindow="0" windowWidth="23040" windowHeight="1053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G3" i="1"/>
  <c r="M3" i="1" s="1"/>
  <c r="R3" i="1" s="1"/>
  <c r="O3" i="1"/>
  <c r="E3" i="1"/>
  <c r="D3" i="1"/>
</calcChain>
</file>

<file path=xl/sharedStrings.xml><?xml version="1.0" encoding="utf-8"?>
<sst xmlns="http://schemas.openxmlformats.org/spreadsheetml/2006/main" count="32" uniqueCount="32">
  <si>
    <t>Вариация</t>
  </si>
  <si>
    <t>Посетители</t>
  </si>
  <si>
    <t>С1</t>
  </si>
  <si>
    <t>Покупатели</t>
  </si>
  <si>
    <t>Заказы</t>
  </si>
  <si>
    <t>Себестоимость 1 заказа</t>
  </si>
  <si>
    <t>ARPPU</t>
  </si>
  <si>
    <t>Доход с платящего(после учета переменных расходов)</t>
  </si>
  <si>
    <t>AvPrice</t>
  </si>
  <si>
    <t>ср.чек</t>
  </si>
  <si>
    <t>Среднее соотношен. Прибыли и доходности</t>
  </si>
  <si>
    <t>Margin</t>
  </si>
  <si>
    <t>Payments per 1 Byer</t>
  </si>
  <si>
    <t>CAC</t>
  </si>
  <si>
    <t>Стоим.привлечения платящего клиента</t>
  </si>
  <si>
    <t>Выручка</t>
  </si>
  <si>
    <t>Валовая прибыль</t>
  </si>
  <si>
    <t>Gross Profit</t>
  </si>
  <si>
    <t>Revenue</t>
  </si>
  <si>
    <t>Aquition Costs</t>
  </si>
  <si>
    <t>Стоимоть привлечения</t>
  </si>
  <si>
    <t>Себестоимость реализованной продукции</t>
  </si>
  <si>
    <t>COGS(уже учтено в Margin)</t>
  </si>
  <si>
    <t>Суммарные переменные расходы</t>
  </si>
  <si>
    <t>Variable Costs (учтено в Gross Profit)</t>
  </si>
  <si>
    <t>Fix Costs</t>
  </si>
  <si>
    <t>Фикс.расходы (на зарпл., команду)</t>
  </si>
  <si>
    <t>Profit</t>
  </si>
  <si>
    <t>111р.</t>
  </si>
  <si>
    <t>200000р.</t>
  </si>
  <si>
    <t>Прибыль</t>
  </si>
  <si>
    <t>Конверс. В 1 пок.(сквозная по всем действиям)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</si>
</sst>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₽&quot;_-;\-* #,##0\ &quot;₽&quot;_-;_-* &quot;-&quot;\ &quot;₽&quot;_-;_-@_-"/>
    <numFmt numFmtId="41" formatCode="_-* #,##0\ _₽_-;\-* #,##0\ _₽_-;_-* &quot;-&quot;\ _₽_-;_-@_-"/>
    <numFmt numFmtId="168" formatCode="0.0%"/>
    <numFmt numFmtId="170" formatCode="#,##0\ _₽"/>
    <numFmt numFmtId="171" formatCode="#,##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42" fontId="2" fillId="0" borderId="0" xfId="0" applyNumberFormat="1" applyFont="1" applyAlignment="1">
      <alignment wrapText="1"/>
    </xf>
    <xf numFmtId="42" fontId="1" fillId="0" borderId="0" xfId="0" applyNumberFormat="1" applyFont="1" applyAlignment="1">
      <alignment wrapText="1"/>
    </xf>
    <xf numFmtId="42" fontId="1" fillId="0" borderId="0" xfId="0" applyNumberFormat="1" applyFont="1"/>
    <xf numFmtId="42" fontId="0" fillId="0" borderId="0" xfId="0" applyNumberFormat="1"/>
    <xf numFmtId="10" fontId="2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0" fontId="1" fillId="0" borderId="0" xfId="0" applyNumberFormat="1" applyFont="1"/>
    <xf numFmtId="41" fontId="2" fillId="0" borderId="0" xfId="0" applyNumberFormat="1" applyFont="1" applyAlignment="1">
      <alignment wrapText="1"/>
    </xf>
    <xf numFmtId="41" fontId="1" fillId="0" borderId="0" xfId="0" applyNumberFormat="1" applyFont="1" applyAlignment="1">
      <alignment wrapText="1"/>
    </xf>
    <xf numFmtId="41" fontId="1" fillId="0" borderId="0" xfId="0" applyNumberFormat="1" applyFont="1"/>
    <xf numFmtId="41" fontId="0" fillId="0" borderId="0" xfId="0" applyNumberFormat="1"/>
    <xf numFmtId="168" fontId="2" fillId="0" borderId="0" xfId="0" applyNumberFormat="1" applyFont="1" applyAlignment="1">
      <alignment wrapText="1"/>
    </xf>
    <xf numFmtId="168" fontId="1" fillId="0" borderId="0" xfId="0" applyNumberFormat="1" applyFont="1" applyAlignment="1">
      <alignment wrapText="1"/>
    </xf>
    <xf numFmtId="168" fontId="1" fillId="0" borderId="0" xfId="0" applyNumberFormat="1" applyFont="1"/>
    <xf numFmtId="168" fontId="0" fillId="0" borderId="0" xfId="0" applyNumberFormat="1"/>
    <xf numFmtId="170" fontId="2" fillId="0" borderId="0" xfId="0" applyNumberFormat="1" applyFont="1" applyAlignment="1">
      <alignment wrapText="1"/>
    </xf>
    <xf numFmtId="170" fontId="1" fillId="0" borderId="0" xfId="0" applyNumberFormat="1" applyFont="1" applyAlignment="1">
      <alignment wrapText="1"/>
    </xf>
    <xf numFmtId="170" fontId="1" fillId="0" borderId="0" xfId="0" applyNumberFormat="1" applyFont="1"/>
    <xf numFmtId="170" fontId="0" fillId="0" borderId="0" xfId="0" applyNumberFormat="1"/>
    <xf numFmtId="0" fontId="0" fillId="0" borderId="0" xfId="0" applyNumberFormat="1"/>
    <xf numFmtId="171" fontId="2" fillId="0" borderId="0" xfId="0" applyNumberFormat="1" applyFont="1" applyAlignment="1">
      <alignment wrapText="1"/>
    </xf>
    <xf numFmtId="171" fontId="1" fillId="0" borderId="0" xfId="0" applyNumberFormat="1" applyFont="1" applyAlignment="1">
      <alignment wrapText="1"/>
    </xf>
    <xf numFmtId="171" fontId="1" fillId="0" borderId="0" xfId="0" applyNumberFormat="1" applyFont="1"/>
    <xf numFmtId="171" fontId="0" fillId="0" borderId="0" xfId="0" applyNumberFormat="1"/>
    <xf numFmtId="37" fontId="2" fillId="0" borderId="0" xfId="0" applyNumberFormat="1" applyFont="1" applyAlignment="1">
      <alignment wrapText="1"/>
    </xf>
    <xf numFmtId="37" fontId="1" fillId="0" borderId="0" xfId="0" applyNumberFormat="1" applyFont="1" applyAlignment="1">
      <alignment wrapText="1"/>
    </xf>
    <xf numFmtId="37" fontId="1" fillId="0" borderId="0" xfId="0" applyNumberFormat="1" applyFont="1"/>
    <xf numFmtId="3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P3" sqref="P3"/>
    </sheetView>
  </sheetViews>
  <sheetFormatPr defaultRowHeight="14.4" x14ac:dyDescent="0.3"/>
  <cols>
    <col min="2" max="2" width="10.33203125" style="16" bestFit="1" customWidth="1"/>
    <col min="3" max="3" width="8.88671875" style="3"/>
    <col min="4" max="4" width="8.88671875" style="16"/>
    <col min="5" max="5" width="8.88671875" style="33"/>
    <col min="6" max="6" width="8.88671875" style="16"/>
    <col min="7" max="7" width="20.33203125" style="24" customWidth="1"/>
    <col min="8" max="8" width="8.88671875" style="24"/>
    <col min="9" max="9" width="8.88671875" style="20"/>
    <col min="10" max="10" width="8.88671875" style="29"/>
    <col min="11" max="12" width="11.109375" style="9" customWidth="1"/>
    <col min="13" max="13" width="16.109375" style="9" customWidth="1"/>
    <col min="14" max="17" width="11.109375" style="9" customWidth="1"/>
    <col min="18" max="18" width="18.88671875" style="9" customWidth="1"/>
  </cols>
  <sheetData>
    <row r="1" spans="1:18" s="2" customFormat="1" ht="82.8" customHeight="1" x14ac:dyDescent="0.3">
      <c r="B1" s="13"/>
      <c r="C1" s="10" t="s">
        <v>31</v>
      </c>
      <c r="D1" s="13"/>
      <c r="E1" s="30"/>
      <c r="F1" s="13"/>
      <c r="G1" s="21" t="s">
        <v>7</v>
      </c>
      <c r="H1" s="21" t="s">
        <v>9</v>
      </c>
      <c r="I1" s="17" t="s">
        <v>10</v>
      </c>
      <c r="J1" s="26"/>
      <c r="K1" s="6" t="s">
        <v>14</v>
      </c>
      <c r="L1" s="6" t="s">
        <v>15</v>
      </c>
      <c r="M1" s="6" t="s">
        <v>16</v>
      </c>
      <c r="N1" s="6" t="s">
        <v>20</v>
      </c>
      <c r="O1" s="6" t="s">
        <v>21</v>
      </c>
      <c r="P1" s="6" t="s">
        <v>23</v>
      </c>
      <c r="Q1" s="6" t="s">
        <v>26</v>
      </c>
      <c r="R1" s="6" t="s">
        <v>30</v>
      </c>
    </row>
    <row r="2" spans="1:18" s="1" customFormat="1" ht="48" customHeight="1" x14ac:dyDescent="0.3">
      <c r="A2" s="1" t="s">
        <v>0</v>
      </c>
      <c r="B2" s="14" t="s">
        <v>1</v>
      </c>
      <c r="C2" s="11" t="s">
        <v>2</v>
      </c>
      <c r="D2" s="14" t="s">
        <v>3</v>
      </c>
      <c r="E2" s="31" t="s">
        <v>4</v>
      </c>
      <c r="F2" s="14" t="s">
        <v>5</v>
      </c>
      <c r="G2" s="22" t="s">
        <v>6</v>
      </c>
      <c r="H2" s="22" t="s">
        <v>8</v>
      </c>
      <c r="I2" s="18" t="s">
        <v>11</v>
      </c>
      <c r="J2" s="27" t="s">
        <v>12</v>
      </c>
      <c r="K2" s="7" t="s">
        <v>13</v>
      </c>
      <c r="L2" s="7" t="s">
        <v>18</v>
      </c>
      <c r="M2" s="7" t="s">
        <v>17</v>
      </c>
      <c r="N2" s="7" t="s">
        <v>19</v>
      </c>
      <c r="O2" s="7" t="s">
        <v>22</v>
      </c>
      <c r="P2" s="7" t="s">
        <v>24</v>
      </c>
      <c r="Q2" s="7" t="s">
        <v>25</v>
      </c>
      <c r="R2" s="7" t="s">
        <v>27</v>
      </c>
    </row>
    <row r="3" spans="1:18" s="4" customFormat="1" x14ac:dyDescent="0.3">
      <c r="A3" s="4">
        <v>1</v>
      </c>
      <c r="B3" s="15">
        <v>120000</v>
      </c>
      <c r="C3" s="5">
        <v>1.4999999999999999E-2</v>
      </c>
      <c r="D3" s="15">
        <f>B3*C3</f>
        <v>1800</v>
      </c>
      <c r="E3" s="32">
        <f>D3*J3</f>
        <v>1980.0000000000002</v>
      </c>
      <c r="F3" s="15">
        <v>200</v>
      </c>
      <c r="G3" s="23">
        <f>H3*J3*I3</f>
        <v>770</v>
      </c>
      <c r="H3" s="23">
        <v>1000</v>
      </c>
      <c r="I3" s="19">
        <v>0.7</v>
      </c>
      <c r="J3" s="28">
        <v>1.1000000000000001</v>
      </c>
      <c r="K3" s="8" t="s">
        <v>28</v>
      </c>
      <c r="L3" s="12">
        <f>E3*H3</f>
        <v>1980000.0000000002</v>
      </c>
      <c r="M3" s="8">
        <f>G3*D3</f>
        <v>1386000</v>
      </c>
      <c r="N3" s="8" t="s">
        <v>29</v>
      </c>
      <c r="O3" s="8">
        <f>E3*F3</f>
        <v>396000.00000000006</v>
      </c>
      <c r="P3" s="8">
        <v>596000</v>
      </c>
      <c r="Q3" s="8">
        <v>300000</v>
      </c>
      <c r="R3" s="8">
        <f>M3-Q3</f>
        <v>1086000</v>
      </c>
    </row>
    <row r="25" spans="1:1" x14ac:dyDescent="0.3">
      <c r="A25" s="2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2022-10-24T07:32:15Z</dcterms:created>
  <dcterms:modified xsi:type="dcterms:W3CDTF">2022-10-24T14:02:52Z</dcterms:modified>
</cp:coreProperties>
</file>