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ywork\评价系统\"/>
    </mc:Choice>
  </mc:AlternateContent>
  <bookViews>
    <workbookView xWindow="0" yWindow="0" windowWidth="11700" windowHeight="8550" firstSheet="12" activeTab="16"/>
  </bookViews>
  <sheets>
    <sheet name="基本参数" sheetId="1" r:id="rId1"/>
    <sheet name="成本费用" sheetId="2" r:id="rId2"/>
    <sheet name="收入和税金" sheetId="3" r:id="rId3"/>
    <sheet name="敏感性参数" sheetId="4" r:id="rId4"/>
    <sheet name="财务指标汇总表" sheetId="14" r:id="rId5"/>
    <sheet name="投资计划与资金筹措表" sheetId="5" r:id="rId6"/>
    <sheet name="总成本费用表" sheetId="6" r:id="rId7"/>
    <sheet name="利润和利润分配表" sheetId="7" r:id="rId8"/>
    <sheet name="借款还本付息计划表" sheetId="8" r:id="rId9"/>
    <sheet name="财务计划现金流量表" sheetId="9" r:id="rId10"/>
    <sheet name="项目投资现金流量表" sheetId="10" r:id="rId11"/>
    <sheet name="项目资本金现金流量表" sheetId="11" r:id="rId12"/>
    <sheet name="资金来源与运用表" sheetId="12" r:id="rId13"/>
    <sheet name="资产负债表" sheetId="13" r:id="rId14"/>
    <sheet name="EVA测算表" sheetId="15" r:id="rId15"/>
    <sheet name="单因素敏感性分析表" sheetId="16" r:id="rId16"/>
    <sheet name="敏感度系数和临界点分析表" sheetId="17" r:id="rId17"/>
  </sheets>
  <calcPr calcId="162913"/>
</workbook>
</file>

<file path=xl/calcChain.xml><?xml version="1.0" encoding="utf-8"?>
<calcChain xmlns="http://schemas.openxmlformats.org/spreadsheetml/2006/main">
  <c r="F26" i="10" l="1"/>
  <c r="F25" i="10"/>
  <c r="F21" i="10"/>
  <c r="F24" i="10"/>
  <c r="F23" i="10"/>
  <c r="F22" i="10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H17" i="6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D27" i="13"/>
  <c r="S21" i="11"/>
</calcChain>
</file>

<file path=xl/comments1.xml><?xml version="1.0" encoding="utf-8"?>
<comments xmlns="http://schemas.openxmlformats.org/spreadsheetml/2006/main">
  <authors>
    <author>Administrator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16.7*14*0.6=140.28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长期借款和流动借款本金</t>
        </r>
      </text>
    </comment>
  </commentList>
</comments>
</file>

<file path=xl/sharedStrings.xml><?xml version="1.0" encoding="utf-8"?>
<sst xmlns="http://schemas.openxmlformats.org/spreadsheetml/2006/main" count="1240" uniqueCount="509">
  <si>
    <t>计算期（年）</t>
  </si>
  <si>
    <t>建设期（年）</t>
  </si>
  <si>
    <t>建设期起始年</t>
  </si>
  <si>
    <t>建设期起始月</t>
  </si>
  <si>
    <t>第一年施工月数</t>
  </si>
  <si>
    <t>建设期分年度投资</t>
  </si>
  <si>
    <t>第1年</t>
  </si>
  <si>
    <t>分年度投资（万元）</t>
  </si>
  <si>
    <t>无形资产（万元）</t>
  </si>
  <si>
    <t>其他资产（万元）</t>
  </si>
  <si>
    <t>资本金投入</t>
  </si>
  <si>
    <t>资本金投入方式</t>
  </si>
  <si>
    <t>等比例投入</t>
  </si>
  <si>
    <t>比例（%）</t>
  </si>
  <si>
    <t>资本金基准收益率（%）</t>
  </si>
  <si>
    <t>行业基准收益率（所得税前）（%）</t>
  </si>
  <si>
    <t>行业基准收益率（所得税后）（%）</t>
  </si>
  <si>
    <t>资本成本率（%）</t>
  </si>
  <si>
    <t>流动资金及短期贷款</t>
  </si>
  <si>
    <t>自有流动资金比例（%）</t>
  </si>
  <si>
    <t>流动资金贷款利率（%）</t>
  </si>
  <si>
    <t>短期贷款利率（%）</t>
  </si>
  <si>
    <t>长期借款利息</t>
  </si>
  <si>
    <t>预定还款期（年）</t>
  </si>
  <si>
    <t>还本付息方式</t>
  </si>
  <si>
    <t>等额还本利息照付</t>
  </si>
  <si>
    <t>长期贷款利率（%）</t>
  </si>
  <si>
    <t>折旧费</t>
  </si>
  <si>
    <t>残值率（%）</t>
  </si>
  <si>
    <t>折旧费计算方式</t>
  </si>
  <si>
    <t>折旧年限</t>
  </si>
  <si>
    <t>折旧年限（年）</t>
  </si>
  <si>
    <t>维修费</t>
  </si>
  <si>
    <t>维修费计算方式</t>
  </si>
  <si>
    <t>各年不同</t>
  </si>
  <si>
    <t>第2年</t>
  </si>
  <si>
    <t>第3年</t>
  </si>
  <si>
    <t>第4年</t>
  </si>
  <si>
    <t>第5年</t>
  </si>
  <si>
    <t>第6年</t>
  </si>
  <si>
    <t>第7年</t>
  </si>
  <si>
    <t>第8年</t>
  </si>
  <si>
    <t>第9年</t>
  </si>
  <si>
    <t>第10年</t>
  </si>
  <si>
    <t>第11年</t>
  </si>
  <si>
    <t>第12年</t>
  </si>
  <si>
    <t>第13年</t>
  </si>
  <si>
    <t>第14年</t>
  </si>
  <si>
    <t>第15年</t>
  </si>
  <si>
    <t>第16年</t>
  </si>
  <si>
    <t>第17年</t>
  </si>
  <si>
    <t>第18年</t>
  </si>
  <si>
    <t>第19年</t>
  </si>
  <si>
    <t>第20年</t>
  </si>
  <si>
    <t>第21年</t>
  </si>
  <si>
    <t>第22年</t>
  </si>
  <si>
    <t>第23年</t>
  </si>
  <si>
    <t>第24年</t>
  </si>
  <si>
    <t>第25年</t>
  </si>
  <si>
    <t>第26年</t>
  </si>
  <si>
    <t>第27年</t>
  </si>
  <si>
    <t>第28年</t>
  </si>
  <si>
    <t>第29年</t>
  </si>
  <si>
    <t>第30年</t>
  </si>
  <si>
    <t>第31年</t>
  </si>
  <si>
    <t>维修费率（%）</t>
  </si>
  <si>
    <t>人工工资及福利</t>
  </si>
  <si>
    <t>劳动岗位类别（类）</t>
  </si>
  <si>
    <t>人工工资及福利计算方式</t>
  </si>
  <si>
    <t>各年相同</t>
  </si>
  <si>
    <t>人员数量</t>
  </si>
  <si>
    <t>人工年平均工资（万元）</t>
  </si>
  <si>
    <t>福利费及其他（%）</t>
  </si>
  <si>
    <t>保险费</t>
  </si>
  <si>
    <t>保险费计算方式</t>
  </si>
  <si>
    <t>保险费计算基数</t>
  </si>
  <si>
    <t>固定资产原值</t>
  </si>
  <si>
    <t>保险费率（%）</t>
  </si>
  <si>
    <t>摊销费</t>
  </si>
  <si>
    <t>无形资产摊销（年）</t>
  </si>
  <si>
    <t>其他资产摊销（年）</t>
  </si>
  <si>
    <t>其他费用</t>
  </si>
  <si>
    <t>其他费用项</t>
  </si>
  <si>
    <t>其他费用1</t>
  </si>
  <si>
    <t>产量</t>
  </si>
  <si>
    <t>税率</t>
  </si>
  <si>
    <t>增值税税率（%）</t>
  </si>
  <si>
    <t>企业所得税税率输入方式</t>
  </si>
  <si>
    <t>企业所得税税率（%）</t>
  </si>
  <si>
    <t>城市维护建设税（%）</t>
  </si>
  <si>
    <t>教育费附加（%）</t>
  </si>
  <si>
    <t>应付利润比例（%）</t>
  </si>
  <si>
    <t>法定盈余公积金比例（%）</t>
  </si>
  <si>
    <t>任意盈余公积金比例（%）</t>
  </si>
  <si>
    <t>增值税即征即退50%</t>
  </si>
  <si>
    <t xml:space="preserve"> </t>
  </si>
  <si>
    <t>所得税三免三减半</t>
  </si>
  <si>
    <t xml:space="preserve">√  </t>
  </si>
  <si>
    <t>盈利能力分析指标计算采用所得税类型</t>
  </si>
  <si>
    <t>项目投资财务内部收益率（税后）</t>
  </si>
  <si>
    <t>调整所得税</t>
  </si>
  <si>
    <t xml:space="preserve">项目投资财务净现值（税后） </t>
  </si>
  <si>
    <t>项目投资回收期（税后）</t>
  </si>
  <si>
    <t>其他</t>
  </si>
  <si>
    <t>变化幅度（%）</t>
  </si>
  <si>
    <t>投资计划与资金筹措表</t>
  </si>
  <si>
    <t>人民币单位：万元</t>
  </si>
  <si>
    <t>序号</t>
  </si>
  <si>
    <t>项目</t>
  </si>
  <si>
    <t>合计</t>
  </si>
  <si>
    <t>建设期</t>
  </si>
  <si>
    <t>总投资</t>
  </si>
  <si>
    <t>建设投资</t>
  </si>
  <si>
    <t>建设期利息</t>
  </si>
  <si>
    <t>流动资金</t>
  </si>
  <si>
    <t>资金筹措</t>
  </si>
  <si>
    <t>资本金（资金筹措）</t>
  </si>
  <si>
    <t>2.1.1</t>
  </si>
  <si>
    <t>建设投资资本金</t>
  </si>
  <si>
    <t>2.1.2</t>
  </si>
  <si>
    <t>流动资金资本金</t>
  </si>
  <si>
    <t>借款</t>
  </si>
  <si>
    <t>2.2.1</t>
  </si>
  <si>
    <t>长期借款</t>
  </si>
  <si>
    <t>长期借款本金</t>
  </si>
  <si>
    <t>2.2.2</t>
  </si>
  <si>
    <t>流动资金借款</t>
  </si>
  <si>
    <t>总成本费用表</t>
  </si>
  <si>
    <t>运行期</t>
  </si>
  <si>
    <t>工资及福利</t>
  </si>
  <si>
    <t>利息支出</t>
  </si>
  <si>
    <t>固定成本</t>
  </si>
  <si>
    <t>可变成本</t>
  </si>
  <si>
    <t>总成本费用</t>
  </si>
  <si>
    <t>经营成本</t>
  </si>
  <si>
    <t>利润和利润分配表</t>
  </si>
  <si>
    <t>营业收入</t>
  </si>
  <si>
    <t>营业税金附加</t>
  </si>
  <si>
    <t>城市维护建设税</t>
  </si>
  <si>
    <t>教育费附加</t>
  </si>
  <si>
    <t>补贴收入（应税）</t>
  </si>
  <si>
    <t>利润总额（1-2-3+4）</t>
  </si>
  <si>
    <t>弥补以前年度亏损</t>
  </si>
  <si>
    <t>应纳税所得额（5-6）</t>
  </si>
  <si>
    <t>所得税</t>
  </si>
  <si>
    <t>净利润（5-8+9）</t>
  </si>
  <si>
    <t>期初未分配的利润</t>
  </si>
  <si>
    <t>可供分配的利润（10+11）</t>
  </si>
  <si>
    <t>提取法定盈余公积金</t>
  </si>
  <si>
    <t>可供投资者分配的利润（12-13）</t>
  </si>
  <si>
    <t>提取任意盈余公积金</t>
  </si>
  <si>
    <t>应付利润</t>
  </si>
  <si>
    <t>未分配利润（14-15-16）</t>
  </si>
  <si>
    <t>息税前利润（利润总额+利息支出）</t>
  </si>
  <si>
    <t>息税折旧摊销前利润</t>
  </si>
  <si>
    <t>借款还本付息计划表</t>
  </si>
  <si>
    <t>1.2.1</t>
  </si>
  <si>
    <t>1.2.2</t>
  </si>
  <si>
    <t>本年付息</t>
  </si>
  <si>
    <t>短期借款</t>
  </si>
  <si>
    <t>偿还短期借款本金</t>
  </si>
  <si>
    <t>短期借款利息</t>
  </si>
  <si>
    <t>计算指标</t>
  </si>
  <si>
    <t>利息备付率</t>
  </si>
  <si>
    <t>偿债备付率</t>
  </si>
  <si>
    <t>财务计划现金流量表</t>
  </si>
  <si>
    <t>经营活动净现金流量</t>
  </si>
  <si>
    <t>现金流入</t>
  </si>
  <si>
    <t>1.1.1</t>
  </si>
  <si>
    <t>1.1.2</t>
  </si>
  <si>
    <t>增值税销项税额</t>
  </si>
  <si>
    <t>1.1.3</t>
  </si>
  <si>
    <t>补贴收入（不含增值税优惠）</t>
  </si>
  <si>
    <t>1.1.4</t>
  </si>
  <si>
    <t>其他流入</t>
  </si>
  <si>
    <t>现金流出</t>
  </si>
  <si>
    <t>增值税进项税额</t>
  </si>
  <si>
    <t>1.2.3</t>
  </si>
  <si>
    <t>1.2.4</t>
  </si>
  <si>
    <t>增值税</t>
  </si>
  <si>
    <t>1.2.5</t>
  </si>
  <si>
    <t>1.2.6</t>
  </si>
  <si>
    <t>其他流出</t>
  </si>
  <si>
    <t>投资活动净现金流量</t>
  </si>
  <si>
    <t>2.2.3</t>
  </si>
  <si>
    <t>筹资活动净现金流量</t>
  </si>
  <si>
    <t>3.1.1</t>
  </si>
  <si>
    <t>项目资本金投入</t>
  </si>
  <si>
    <t>3.1.2</t>
  </si>
  <si>
    <t>建设投资借款</t>
  </si>
  <si>
    <t>3.1.3</t>
  </si>
  <si>
    <t>3.1.4</t>
  </si>
  <si>
    <t>债券</t>
  </si>
  <si>
    <t>3.1.5</t>
  </si>
  <si>
    <t>3.1.6</t>
  </si>
  <si>
    <t>3.2.1</t>
  </si>
  <si>
    <t>各种利息支出</t>
  </si>
  <si>
    <t>3.2.2</t>
  </si>
  <si>
    <t>偿还债务本金</t>
  </si>
  <si>
    <t>3.2.3</t>
  </si>
  <si>
    <t>应付利润（股利分配）</t>
  </si>
  <si>
    <t>3.2.4</t>
  </si>
  <si>
    <t>净现金流量</t>
  </si>
  <si>
    <t>累计盈余资金</t>
  </si>
  <si>
    <t>项目投资现金流量表</t>
  </si>
  <si>
    <t>回收固定资产余值</t>
  </si>
  <si>
    <t>回收流动资金</t>
  </si>
  <si>
    <t>所得税前净现金流量（1-2）</t>
  </si>
  <si>
    <t>累计所得税前净现金流量</t>
  </si>
  <si>
    <t>所得税后净现金流量（3-5）</t>
  </si>
  <si>
    <t>累计所得税后净现金流量</t>
  </si>
  <si>
    <t>计算指标：</t>
  </si>
  <si>
    <t>项目资本金现金流量表</t>
  </si>
  <si>
    <t>项目资本金</t>
  </si>
  <si>
    <t>借款本金偿还</t>
  </si>
  <si>
    <t>借款利息支付</t>
  </si>
  <si>
    <t>净现金流量（1-2）</t>
  </si>
  <si>
    <t>资本金财务内部收益率（%）</t>
  </si>
  <si>
    <t>资金来源与运用表</t>
  </si>
  <si>
    <t>资金来源</t>
  </si>
  <si>
    <t>利润总额</t>
  </si>
  <si>
    <t>其他短期借款</t>
  </si>
  <si>
    <t>资本金</t>
  </si>
  <si>
    <t>资金运用</t>
  </si>
  <si>
    <t>固定资产投资</t>
  </si>
  <si>
    <t>盈余资金（1-2）</t>
  </si>
  <si>
    <t>资产负债表</t>
  </si>
  <si>
    <t>资产</t>
  </si>
  <si>
    <t>流动资产总额</t>
  </si>
  <si>
    <t>流动资产</t>
  </si>
  <si>
    <t>在建工程</t>
  </si>
  <si>
    <t>固定资产净值</t>
  </si>
  <si>
    <t>无形及其他资产净值</t>
  </si>
  <si>
    <t>可抵扣增值税形成资产</t>
  </si>
  <si>
    <t>负债及所有者权益（2.4+2.5）</t>
  </si>
  <si>
    <t>流动负债总额</t>
  </si>
  <si>
    <t>本年短期借款</t>
  </si>
  <si>
    <t>负债小计（2.1+2.2+2.3）</t>
  </si>
  <si>
    <t>所有者权益</t>
  </si>
  <si>
    <t>2.5.1</t>
  </si>
  <si>
    <t>2.5.2</t>
  </si>
  <si>
    <t>资本公积</t>
  </si>
  <si>
    <t>2.5.3</t>
  </si>
  <si>
    <t>累计盈余公积金</t>
  </si>
  <si>
    <t>2.5.4</t>
  </si>
  <si>
    <t>累计未分配利润</t>
  </si>
  <si>
    <t>资产负债平衡</t>
  </si>
  <si>
    <t>计算指标：资产负债率（%）</t>
  </si>
  <si>
    <t>财务指标汇总表</t>
  </si>
  <si>
    <t>单位</t>
  </si>
  <si>
    <t>数值</t>
  </si>
  <si>
    <t>万元</t>
  </si>
  <si>
    <t>销售收入总额(不含增值税)</t>
  </si>
  <si>
    <t>营业税金附加总额</t>
  </si>
  <si>
    <t>项目投资回收期（所得税前）</t>
  </si>
  <si>
    <t>年</t>
  </si>
  <si>
    <t>项目投资回收期（所得税后）</t>
  </si>
  <si>
    <t>项目投资财务内部收益率（所得税前）</t>
  </si>
  <si>
    <t>%</t>
  </si>
  <si>
    <t>项目投资财务内部收益率（所得税后）</t>
  </si>
  <si>
    <t>项目投资财务净现值（所得税前）</t>
  </si>
  <si>
    <t>项目投资财务净现值（所得税后）</t>
  </si>
  <si>
    <t>资本金财务内部收益率</t>
  </si>
  <si>
    <t>资本金财务净现值</t>
  </si>
  <si>
    <t>总投资收益率（ROI）</t>
  </si>
  <si>
    <t>投资利税率</t>
  </si>
  <si>
    <t>项目资本金净利润率（ROE）</t>
  </si>
  <si>
    <t>资产负债率（最大值）</t>
  </si>
  <si>
    <t>盈亏平衡点（生产能力利用率）</t>
  </si>
  <si>
    <t>EVA测算表</t>
  </si>
  <si>
    <t>税后净营业利润</t>
  </si>
  <si>
    <t>净利润</t>
  </si>
  <si>
    <t>资本成本</t>
  </si>
  <si>
    <t>负债小计</t>
  </si>
  <si>
    <t>EVA</t>
  </si>
  <si>
    <t>△EVA</t>
  </si>
  <si>
    <t>敏感性分析表</t>
  </si>
  <si>
    <t>方案类型</t>
  </si>
  <si>
    <t xml:space="preserve"> 投资回收期(所得税后) (年)</t>
  </si>
  <si>
    <t>项目投资财务内部收益率(所得税前)(%)</t>
  </si>
  <si>
    <t>项目投资财务内部收益率(所得税后)(%)</t>
  </si>
  <si>
    <t>项目投资财务净现值（所得税后）（万元）</t>
  </si>
  <si>
    <t>资本金财务净现值（万元）</t>
  </si>
  <si>
    <t>总投资收益率（ROI）（%）</t>
  </si>
  <si>
    <t>投资利税率（%）</t>
  </si>
  <si>
    <t>项目资本金净利润率（ROE）（%）</t>
  </si>
  <si>
    <t>资产负债率（%）</t>
  </si>
  <si>
    <t>投资变化分析</t>
  </si>
  <si>
    <t>-10.00</t>
  </si>
  <si>
    <t>-5.00</t>
  </si>
  <si>
    <t>0.00</t>
  </si>
  <si>
    <t>5.00</t>
  </si>
  <si>
    <t>10.00</t>
  </si>
  <si>
    <t>产量变化分析</t>
  </si>
  <si>
    <t>电价变化分析</t>
  </si>
  <si>
    <t>利率变化分析</t>
  </si>
  <si>
    <t>敏感度系数和临界点分析表</t>
  </si>
  <si>
    <t>项目投资财务内部收益率（所得税后）（%）</t>
  </si>
  <si>
    <t>敏感度系数</t>
  </si>
  <si>
    <t>临界点（%）</t>
  </si>
  <si>
    <t>基本方案</t>
  </si>
  <si>
    <t>年限和供热面积</t>
    <phoneticPr fontId="1" type="noConversion"/>
  </si>
  <si>
    <t>建筑面积（万平方米）</t>
    <phoneticPr fontId="1" type="noConversion"/>
  </si>
  <si>
    <t>指标（万元）</t>
    <phoneticPr fontId="1" type="noConversion"/>
  </si>
  <si>
    <t>供暖费</t>
    <phoneticPr fontId="1" type="noConversion"/>
  </si>
  <si>
    <t>年平均（万元）</t>
    <phoneticPr fontId="1" type="noConversion"/>
  </si>
  <si>
    <t>供热面积（万平方米）</t>
    <phoneticPr fontId="1" type="noConversion"/>
  </si>
  <si>
    <t>入住率</t>
    <phoneticPr fontId="1" type="noConversion"/>
  </si>
  <si>
    <t>取暖费</t>
    <phoneticPr fontId="1" type="noConversion"/>
  </si>
  <si>
    <t>各年相同</t>
    <phoneticPr fontId="1" type="noConversion"/>
  </si>
  <si>
    <t>输入方式</t>
    <phoneticPr fontId="1" type="noConversion"/>
  </si>
  <si>
    <t>取暖费（含增值税）（元/平方米）</t>
    <phoneticPr fontId="1" type="noConversion"/>
  </si>
  <si>
    <t>配套费</t>
    <phoneticPr fontId="1" type="noConversion"/>
  </si>
  <si>
    <t>供热面积</t>
    <phoneticPr fontId="1" type="noConversion"/>
  </si>
  <si>
    <t>万平方米</t>
    <phoneticPr fontId="1" type="noConversion"/>
  </si>
  <si>
    <t>常规年供热面积</t>
    <phoneticPr fontId="1" type="noConversion"/>
  </si>
  <si>
    <t>供热利润总额</t>
    <phoneticPr fontId="1" type="noConversion"/>
  </si>
  <si>
    <t>经营期收费（不含增值税）</t>
    <phoneticPr fontId="1" type="noConversion"/>
  </si>
  <si>
    <t>经营期收费（含增值税）</t>
    <phoneticPr fontId="1" type="noConversion"/>
  </si>
  <si>
    <t>元/平方米</t>
  </si>
  <si>
    <t>元/平方米</t>
    <phoneticPr fontId="1" type="noConversion"/>
  </si>
  <si>
    <t>盈亏平衡点（供热面积）</t>
    <phoneticPr fontId="1" type="noConversion"/>
  </si>
  <si>
    <t>配套费</t>
    <phoneticPr fontId="1" type="noConversion"/>
  </si>
  <si>
    <t>收入（万元）</t>
    <phoneticPr fontId="1" type="noConversion"/>
  </si>
  <si>
    <t>配套收入（免税）</t>
    <phoneticPr fontId="1" type="noConversion"/>
  </si>
  <si>
    <t>配套收入</t>
    <phoneticPr fontId="1" type="noConversion"/>
  </si>
  <si>
    <t>项目投资财务内部收益率（%）（所得税前）</t>
    <phoneticPr fontId="1" type="noConversion"/>
  </si>
  <si>
    <t>项目投资财务内部收益率（%）（所得税后）</t>
    <phoneticPr fontId="1" type="noConversion"/>
  </si>
  <si>
    <t>项目投资财务净现值（万元）（所得税前）</t>
    <phoneticPr fontId="1" type="noConversion"/>
  </si>
  <si>
    <t>项目投资财务净现值（万元）（所得税后）</t>
    <phoneticPr fontId="1" type="noConversion"/>
  </si>
  <si>
    <t>项目投资回收期（年）（所得税前）</t>
    <phoneticPr fontId="1" type="noConversion"/>
  </si>
  <si>
    <t>项目投资回收期（年）（所得税后）</t>
    <phoneticPr fontId="1" type="noConversion"/>
  </si>
  <si>
    <t>资本金财务内部收益率（%）</t>
    <phoneticPr fontId="1" type="noConversion"/>
  </si>
  <si>
    <t>D15+D16</t>
    <phoneticPr fontId="1" type="noConversion"/>
  </si>
  <si>
    <t>D14+D17</t>
    <phoneticPr fontId="1" type="noConversion"/>
  </si>
  <si>
    <t>D11+D12</t>
    <phoneticPr fontId="1" type="noConversion"/>
  </si>
  <si>
    <t>说明：自筹资金至少占总投资的20%，流动资金的自筹部分至少占总的流动资金的30%</t>
    <phoneticPr fontId="1" type="noConversion"/>
  </si>
  <si>
    <t>D12+D17</t>
    <phoneticPr fontId="1" type="noConversion"/>
  </si>
  <si>
    <t>公式</t>
    <phoneticPr fontId="1" type="noConversion"/>
  </si>
  <si>
    <t>1折旧费</t>
    <phoneticPr fontId="1" type="noConversion"/>
  </si>
  <si>
    <t>2维修费</t>
    <phoneticPr fontId="1" type="noConversion"/>
  </si>
  <si>
    <t>可抵扣税金（万元）</t>
    <phoneticPr fontId="1" type="noConversion"/>
  </si>
  <si>
    <t xml:space="preserve">每年的折旧费=固定资产*（1-0.05）/20；
其中固定资产 = 建设投资（资金筹措表）+建设期利息（资金筹措表）-可抵扣税金（万元）（基本参数）= 
</t>
    <phoneticPr fontId="1" type="noConversion"/>
  </si>
  <si>
    <t>3工资及福利</t>
    <phoneticPr fontId="1" type="noConversion"/>
  </si>
  <si>
    <t>4保险费</t>
    <phoneticPr fontId="1" type="noConversion"/>
  </si>
  <si>
    <t>固定资产原值=建设投资-可抵扣金额=2172.51-93.79
保险费=固定资产原值*保险费率</t>
    <phoneticPr fontId="1" type="noConversion"/>
  </si>
  <si>
    <t>5供暖费</t>
    <phoneticPr fontId="1" type="noConversion"/>
  </si>
  <si>
    <t>（成本费用）供暖费</t>
    <phoneticPr fontId="1" type="noConversion"/>
  </si>
  <si>
    <t>6摊销费</t>
    <phoneticPr fontId="1" type="noConversion"/>
  </si>
  <si>
    <t>无</t>
    <phoneticPr fontId="1" type="noConversion"/>
  </si>
  <si>
    <t>7利息支出</t>
    <phoneticPr fontId="1" type="noConversion"/>
  </si>
  <si>
    <t>（借款还本付息计划表）长期借款利息+流动借款利息+短期借款利息</t>
    <phoneticPr fontId="1" type="noConversion"/>
  </si>
  <si>
    <t>8其他费用</t>
    <phoneticPr fontId="1" type="noConversion"/>
  </si>
  <si>
    <t>固定成本</t>
    <phoneticPr fontId="1" type="noConversion"/>
  </si>
  <si>
    <t>可变成本</t>
    <phoneticPr fontId="1" type="noConversion"/>
  </si>
  <si>
    <t>总成本费用</t>
    <phoneticPr fontId="1" type="noConversion"/>
  </si>
  <si>
    <t>固定成本+可变成本</t>
    <phoneticPr fontId="1" type="noConversion"/>
  </si>
  <si>
    <t>经营成本</t>
    <phoneticPr fontId="1" type="noConversion"/>
  </si>
  <si>
    <r>
      <t>维修费+工资及福利</t>
    </r>
    <r>
      <rPr>
        <sz val="10"/>
        <rFont val="宋体"/>
        <family val="3"/>
        <charset val="134"/>
      </rPr>
      <t>+保险费+供暖费+其他费用</t>
    </r>
    <phoneticPr fontId="1" type="noConversion"/>
  </si>
  <si>
    <t>除供暖费之外的其他费用</t>
    <phoneticPr fontId="1" type="noConversion"/>
  </si>
  <si>
    <t>1长期借款</t>
    <phoneticPr fontId="1" type="noConversion"/>
  </si>
  <si>
    <t>年初借款余额</t>
    <phoneticPr fontId="1" type="noConversion"/>
  </si>
  <si>
    <t>1.1年初借款余额</t>
    <phoneticPr fontId="1" type="noConversion"/>
  </si>
  <si>
    <t>长期借款本金+建设期利息</t>
    <phoneticPr fontId="1" type="noConversion"/>
  </si>
  <si>
    <t>从第二年开始还本金，年初借款余额=期末借款余额</t>
    <phoneticPr fontId="1" type="noConversion"/>
  </si>
  <si>
    <t>当期还本付息</t>
    <phoneticPr fontId="1" type="noConversion"/>
  </si>
  <si>
    <t>1.2当期还本付息</t>
    <phoneticPr fontId="1" type="noConversion"/>
  </si>
  <si>
    <t>本年还本</t>
    <phoneticPr fontId="1" type="noConversion"/>
  </si>
  <si>
    <t>1.2.1本年还本</t>
    <phoneticPr fontId="1" type="noConversion"/>
  </si>
  <si>
    <t>1.2.2本年付息</t>
    <phoneticPr fontId="1" type="noConversion"/>
  </si>
  <si>
    <t>年初借款余额*利率</t>
    <phoneticPr fontId="1" type="noConversion"/>
  </si>
  <si>
    <t>1.2.1+1.2.2</t>
    <phoneticPr fontId="1" type="noConversion"/>
  </si>
  <si>
    <t>期末借款余额</t>
    <phoneticPr fontId="1" type="noConversion"/>
  </si>
  <si>
    <t>1.3期末借款余额</t>
    <phoneticPr fontId="1" type="noConversion"/>
  </si>
  <si>
    <r>
      <t>1</t>
    </r>
    <r>
      <rPr>
        <sz val="10"/>
        <rFont val="宋体"/>
        <family val="3"/>
        <charset val="134"/>
      </rPr>
      <t>.1-1.2.1</t>
    </r>
    <phoneticPr fontId="1" type="noConversion"/>
  </si>
  <si>
    <t>流动资金借款</t>
    <phoneticPr fontId="1" type="noConversion"/>
  </si>
  <si>
    <t>2流动资金借款</t>
    <phoneticPr fontId="1" type="noConversion"/>
  </si>
  <si>
    <t>流动资金借款累计</t>
    <phoneticPr fontId="1" type="noConversion"/>
  </si>
  <si>
    <t>2.1流动资金借款累计</t>
    <phoneticPr fontId="1" type="noConversion"/>
  </si>
  <si>
    <t>流动资金利息</t>
    <phoneticPr fontId="1" type="noConversion"/>
  </si>
  <si>
    <t>2.2流动资金利息</t>
    <phoneticPr fontId="1" type="noConversion"/>
  </si>
  <si>
    <t>偿还流动资金借款本金</t>
    <phoneticPr fontId="1" type="noConversion"/>
  </si>
  <si>
    <t>2.3偿还流动资金借款本金</t>
    <phoneticPr fontId="1" type="noConversion"/>
  </si>
  <si>
    <t>（投资计划与资金筹措表）流动资金借款</t>
    <phoneticPr fontId="1" type="noConversion"/>
  </si>
  <si>
    <r>
      <t>2</t>
    </r>
    <r>
      <rPr>
        <sz val="10"/>
        <rFont val="宋体"/>
        <family val="3"/>
        <charset val="134"/>
      </rPr>
      <t>.1*利率</t>
    </r>
    <phoneticPr fontId="1" type="noConversion"/>
  </si>
  <si>
    <t>1长期借款/借款年限=每年金额</t>
    <phoneticPr fontId="1" type="noConversion"/>
  </si>
  <si>
    <t>最后一年偿还本金</t>
    <phoneticPr fontId="1" type="noConversion"/>
  </si>
  <si>
    <t>3短期借款</t>
    <phoneticPr fontId="1" type="noConversion"/>
  </si>
  <si>
    <t>3.1偿还短期借款本金</t>
    <phoneticPr fontId="1" type="noConversion"/>
  </si>
  <si>
    <t>3.2短期借款利息</t>
    <phoneticPr fontId="1" type="noConversion"/>
  </si>
  <si>
    <t>第一年借第二年期末还</t>
    <phoneticPr fontId="1" type="noConversion"/>
  </si>
  <si>
    <t>当年借款金额*短期借款利率</t>
    <phoneticPr fontId="1" type="noConversion"/>
  </si>
  <si>
    <t>利息备付率</t>
    <phoneticPr fontId="1" type="noConversion"/>
  </si>
  <si>
    <t>偿债备付率</t>
    <phoneticPr fontId="1" type="noConversion"/>
  </si>
  <si>
    <r>
      <t>(利润表：息税前利润加折旧和摊销-</t>
    </r>
    <r>
      <rPr>
        <sz val="10"/>
        <rFont val="宋体"/>
        <charset val="134"/>
      </rPr>
      <t>企业所得税</t>
    </r>
    <r>
      <rPr>
        <sz val="10"/>
        <rFont val="宋体"/>
        <family val="3"/>
        <charset val="134"/>
      </rPr>
      <t>)</t>
    </r>
    <r>
      <rPr>
        <sz val="10"/>
        <rFont val="宋体"/>
        <charset val="134"/>
      </rPr>
      <t>/当期应还本付息的金额</t>
    </r>
    <phoneticPr fontId="1" type="noConversion"/>
  </si>
  <si>
    <t>（利润表：息税前利润）/当期利息合计</t>
    <phoneticPr fontId="1" type="noConversion"/>
  </si>
  <si>
    <t>1营业收入</t>
    <phoneticPr fontId="1" type="noConversion"/>
  </si>
  <si>
    <t>供热面积*入住率*单价</t>
    <phoneticPr fontId="1" type="noConversion"/>
  </si>
  <si>
    <t>2营业税金附加</t>
    <phoneticPr fontId="1" type="noConversion"/>
  </si>
  <si>
    <t>2.1城市维护建设税</t>
    <phoneticPr fontId="1" type="noConversion"/>
  </si>
  <si>
    <t>2.2教育费附加</t>
    <phoneticPr fontId="1" type="noConversion"/>
  </si>
  <si>
    <t>3总成本费用</t>
    <phoneticPr fontId="1" type="noConversion"/>
  </si>
  <si>
    <t>4补贴收入（应税）</t>
    <phoneticPr fontId="1" type="noConversion"/>
  </si>
  <si>
    <r>
      <t>5利润总额（</t>
    </r>
    <r>
      <rPr>
        <sz val="10"/>
        <color indexed="8"/>
        <rFont val="宋体"/>
        <family val="3"/>
        <charset val="134"/>
      </rPr>
      <t>1-2-3+4</t>
    </r>
    <r>
      <rPr>
        <sz val="10"/>
        <color indexed="8"/>
        <rFont val="宋体"/>
        <charset val="134"/>
      </rPr>
      <t>）</t>
    </r>
    <phoneticPr fontId="1" type="noConversion"/>
  </si>
  <si>
    <t>6弥补以前年度亏损</t>
    <phoneticPr fontId="1" type="noConversion"/>
  </si>
  <si>
    <r>
      <t>7应纳税所得额（</t>
    </r>
    <r>
      <rPr>
        <sz val="10"/>
        <color indexed="8"/>
        <rFont val="宋体"/>
        <family val="3"/>
        <charset val="134"/>
      </rPr>
      <t>5-6</t>
    </r>
    <r>
      <rPr>
        <sz val="10"/>
        <color indexed="8"/>
        <rFont val="宋体"/>
        <charset val="134"/>
      </rPr>
      <t>）</t>
    </r>
    <phoneticPr fontId="1" type="noConversion"/>
  </si>
  <si>
    <t>8所得税</t>
    <phoneticPr fontId="1" type="noConversion"/>
  </si>
  <si>
    <t>9配套收入（免税）</t>
    <phoneticPr fontId="1" type="noConversion"/>
  </si>
  <si>
    <r>
      <t>10净利润（</t>
    </r>
    <r>
      <rPr>
        <sz val="10"/>
        <color indexed="8"/>
        <rFont val="宋体"/>
        <family val="3"/>
        <charset val="134"/>
      </rPr>
      <t>5-8+9</t>
    </r>
    <r>
      <rPr>
        <sz val="10"/>
        <color indexed="8"/>
        <rFont val="宋体"/>
        <charset val="134"/>
      </rPr>
      <t>）</t>
    </r>
    <phoneticPr fontId="1" type="noConversion"/>
  </si>
  <si>
    <t>11期初未分配的利润</t>
    <phoneticPr fontId="1" type="noConversion"/>
  </si>
  <si>
    <r>
      <t>12可供分配的利润（</t>
    </r>
    <r>
      <rPr>
        <sz val="10"/>
        <color indexed="8"/>
        <rFont val="宋体"/>
        <family val="3"/>
        <charset val="134"/>
      </rPr>
      <t>10+11</t>
    </r>
    <r>
      <rPr>
        <sz val="10"/>
        <color indexed="8"/>
        <rFont val="宋体"/>
        <charset val="134"/>
      </rPr>
      <t>）</t>
    </r>
    <phoneticPr fontId="1" type="noConversion"/>
  </si>
  <si>
    <t>13提取法定盈余公积金</t>
    <phoneticPr fontId="1" type="noConversion"/>
  </si>
  <si>
    <r>
      <t>14可供投资者分配的利润（</t>
    </r>
    <r>
      <rPr>
        <sz val="10"/>
        <color indexed="8"/>
        <rFont val="宋体"/>
        <family val="3"/>
        <charset val="134"/>
      </rPr>
      <t>12-13</t>
    </r>
    <r>
      <rPr>
        <sz val="10"/>
        <color indexed="8"/>
        <rFont val="宋体"/>
        <charset val="134"/>
      </rPr>
      <t>）</t>
    </r>
    <phoneticPr fontId="1" type="noConversion"/>
  </si>
  <si>
    <t>15提取任意盈余公积金</t>
    <phoneticPr fontId="1" type="noConversion"/>
  </si>
  <si>
    <t>16应付利润</t>
    <phoneticPr fontId="1" type="noConversion"/>
  </si>
  <si>
    <r>
      <t>17未分配利润（</t>
    </r>
    <r>
      <rPr>
        <sz val="10"/>
        <color indexed="8"/>
        <rFont val="宋体"/>
        <family val="3"/>
        <charset val="134"/>
      </rPr>
      <t>14-15-16</t>
    </r>
    <r>
      <rPr>
        <sz val="10"/>
        <color indexed="8"/>
        <rFont val="宋体"/>
        <charset val="134"/>
      </rPr>
      <t>）</t>
    </r>
    <phoneticPr fontId="1" type="noConversion"/>
  </si>
  <si>
    <r>
      <t>18息税前利润（利润总额</t>
    </r>
    <r>
      <rPr>
        <sz val="10"/>
        <color indexed="8"/>
        <rFont val="宋体"/>
        <family val="3"/>
        <charset val="134"/>
      </rPr>
      <t>+</t>
    </r>
    <r>
      <rPr>
        <sz val="10"/>
        <color indexed="8"/>
        <rFont val="宋体"/>
        <charset val="134"/>
      </rPr>
      <t>利息支出）</t>
    </r>
    <phoneticPr fontId="1" type="noConversion"/>
  </si>
  <si>
    <t>19息税折旧摊销前利润</t>
    <phoneticPr fontId="1" type="noConversion"/>
  </si>
  <si>
    <t>总成本费用表（总成本费用）</t>
    <phoneticPr fontId="1" type="noConversion"/>
  </si>
  <si>
    <t>出现正的利润时，弥补往前数之多五年的负利润</t>
    <phoneticPr fontId="1" type="noConversion"/>
  </si>
  <si>
    <t>应纳税所得额*所得税税率</t>
    <phoneticPr fontId="1" type="noConversion"/>
  </si>
  <si>
    <t>第二年有配套费</t>
    <phoneticPr fontId="1" type="noConversion"/>
  </si>
  <si>
    <t>上一期的未分配利润</t>
    <phoneticPr fontId="1" type="noConversion"/>
  </si>
  <si>
    <t>净利润*公积金率</t>
    <phoneticPr fontId="1" type="noConversion"/>
  </si>
  <si>
    <t>自筹金额*应付利润率（收入和税金表-应付利润率）</t>
    <phoneticPr fontId="1" type="noConversion"/>
  </si>
  <si>
    <t>息税前利润+折旧费</t>
    <phoneticPr fontId="1" type="noConversion"/>
  </si>
  <si>
    <t>经营活动净现金流量</t>
    <phoneticPr fontId="1" type="noConversion"/>
  </si>
  <si>
    <t>利润表-营业收入</t>
    <phoneticPr fontId="1" type="noConversion"/>
  </si>
  <si>
    <r>
      <t>1</t>
    </r>
    <r>
      <rPr>
        <sz val="10"/>
        <rFont val="宋体"/>
        <family val="3"/>
        <charset val="134"/>
      </rPr>
      <t>.1=1.1.1+1.1.2+1.1.3+1.1.4</t>
    </r>
    <phoneticPr fontId="1" type="noConversion"/>
  </si>
  <si>
    <t>总成本费用表-经营成本</t>
    <phoneticPr fontId="1" type="noConversion"/>
  </si>
  <si>
    <t>利润表-所得税</t>
    <phoneticPr fontId="1" type="noConversion"/>
  </si>
  <si>
    <r>
      <t>1</t>
    </r>
    <r>
      <rPr>
        <sz val="10"/>
        <rFont val="宋体"/>
        <family val="3"/>
        <charset val="134"/>
      </rPr>
      <t>=1.1+1.2</t>
    </r>
    <phoneticPr fontId="1" type="noConversion"/>
  </si>
  <si>
    <r>
      <t>1</t>
    </r>
    <r>
      <rPr>
        <sz val="10"/>
        <rFont val="宋体"/>
        <family val="3"/>
        <charset val="134"/>
      </rPr>
      <t>.2=1.2.1+1.2.2+1.2.3+1.2.4+1.2.5+1.2.6</t>
    </r>
    <phoneticPr fontId="1" type="noConversion"/>
  </si>
  <si>
    <t>资金筹措表-建设投资</t>
    <phoneticPr fontId="1" type="noConversion"/>
  </si>
  <si>
    <t>资金筹措表-流动资金</t>
    <phoneticPr fontId="1" type="noConversion"/>
  </si>
  <si>
    <r>
      <t>2</t>
    </r>
    <r>
      <rPr>
        <sz val="10"/>
        <color indexed="8"/>
        <rFont val="宋体"/>
        <family val="3"/>
        <charset val="134"/>
      </rPr>
      <t>.2=2.2.1+2.2.2</t>
    </r>
    <phoneticPr fontId="1" type="noConversion"/>
  </si>
  <si>
    <t>资金筹措表-2.1资本金</t>
    <phoneticPr fontId="1" type="noConversion"/>
  </si>
  <si>
    <t>资金筹措表-长期借款本金</t>
    <phoneticPr fontId="1" type="noConversion"/>
  </si>
  <si>
    <t>资金筹措表-流动资金借款</t>
    <phoneticPr fontId="1" type="noConversion"/>
  </si>
  <si>
    <t>？？？</t>
    <phoneticPr fontId="1" type="noConversion"/>
  </si>
  <si>
    <t>借款还本付息计划表-各种利息合计</t>
    <phoneticPr fontId="1" type="noConversion"/>
  </si>
  <si>
    <t>借款还本付息计划表-各种偿还本金合计</t>
    <phoneticPr fontId="1" type="noConversion"/>
  </si>
  <si>
    <t>利润表-应付利润</t>
    <phoneticPr fontId="1" type="noConversion"/>
  </si>
  <si>
    <r>
      <t>1</t>
    </r>
    <r>
      <rPr>
        <sz val="10"/>
        <rFont val="宋体"/>
        <family val="3"/>
        <charset val="134"/>
      </rPr>
      <t>+2+3</t>
    </r>
    <phoneticPr fontId="1" type="noConversion"/>
  </si>
  <si>
    <t>本期净现金流量+上期盈余资金</t>
    <phoneticPr fontId="1" type="noConversion"/>
  </si>
  <si>
    <t>利润表-配套收入</t>
    <phoneticPr fontId="1" type="noConversion"/>
  </si>
  <si>
    <t>自筹流动资金+流动资金借款，最后一年回收</t>
  </si>
  <si>
    <t>自筹流动资金+流动资金借款，最后一年回收</t>
    <phoneticPr fontId="1" type="noConversion"/>
  </si>
  <si>
    <t>固定资产价值-折旧总额 ，最后一年回收</t>
  </si>
  <si>
    <t>固定资产价值-折旧总额 ，最后一年回收</t>
    <phoneticPr fontId="1" type="noConversion"/>
  </si>
  <si>
    <r>
      <t>1</t>
    </r>
    <r>
      <rPr>
        <sz val="10"/>
        <rFont val="宋体"/>
        <family val="3"/>
        <charset val="134"/>
      </rPr>
      <t>=1.1+1.2+1.3+1.4</t>
    </r>
    <phoneticPr fontId="1" type="noConversion"/>
  </si>
  <si>
    <t>利润表-息税前利润*所得税税率,利润为正时有所得税</t>
    <phoneticPr fontId="1" type="noConversion"/>
  </si>
  <si>
    <t>累计所得税前净现金流量</t>
    <phoneticPr fontId="1" type="noConversion"/>
  </si>
  <si>
    <t>本期净现金流量+上期累计所得税前净现金流量</t>
    <phoneticPr fontId="1" type="noConversion"/>
  </si>
  <si>
    <t>irr(E15:AI15)</t>
    <phoneticPr fontId="1" type="noConversion"/>
  </si>
  <si>
    <t>irr(E18:AI18)</t>
    <phoneticPr fontId="1" type="noConversion"/>
  </si>
  <si>
    <t>npv(0.07,E15:AI15)</t>
    <phoneticPr fontId="1" type="noConversion"/>
  </si>
  <si>
    <t>npv(0.06,E18:AI18)</t>
    <phoneticPr fontId="1" type="noConversion"/>
  </si>
  <si>
    <t>累计净现金流量开始出现正值的年份数-1+上一年累计净现金流量的绝对值/出现正值年份的净现金流量</t>
    <phoneticPr fontId="1" type="noConversion"/>
  </si>
  <si>
    <t>资金筹措表-自筹资本金</t>
    <phoneticPr fontId="1" type="noConversion"/>
  </si>
  <si>
    <r>
      <t>借款还利息表-长期借款</t>
    </r>
    <r>
      <rPr>
        <sz val="10"/>
        <color indexed="8"/>
        <rFont val="宋体"/>
        <family val="3"/>
        <charset val="134"/>
      </rPr>
      <t>+流动资金借款</t>
    </r>
    <phoneticPr fontId="1" type="noConversion"/>
  </si>
  <si>
    <t>借款还利息表-各种利息合计</t>
    <phoneticPr fontId="1" type="noConversion"/>
  </si>
  <si>
    <r>
      <t>i</t>
    </r>
    <r>
      <rPr>
        <sz val="10"/>
        <color indexed="8"/>
        <rFont val="宋体"/>
        <family val="3"/>
        <charset val="134"/>
      </rPr>
      <t>rr</t>
    </r>
    <phoneticPr fontId="1" type="noConversion"/>
  </si>
  <si>
    <t>利润表-利润总额</t>
    <phoneticPr fontId="1" type="noConversion"/>
  </si>
  <si>
    <t>总成本费用表-折旧费</t>
    <phoneticPr fontId="1" type="noConversion"/>
  </si>
  <si>
    <t>总成本费用表-摊销费</t>
    <phoneticPr fontId="1" type="noConversion"/>
  </si>
  <si>
    <t>借款还利息表-长期借款</t>
    <phoneticPr fontId="1" type="noConversion"/>
  </si>
  <si>
    <t>借款还利息表-流动资金借款</t>
    <phoneticPr fontId="1" type="noConversion"/>
  </si>
  <si>
    <t>借款还利息表-短期借款</t>
    <phoneticPr fontId="1" type="noConversion"/>
  </si>
  <si>
    <t>资金筹措表-资本金</t>
    <phoneticPr fontId="1" type="noConversion"/>
  </si>
  <si>
    <t>项目资本金现金流量表-回收固定资产余值</t>
    <phoneticPr fontId="1" type="noConversion"/>
  </si>
  <si>
    <t>项目资本金现金流量表-回收流动资金</t>
    <phoneticPr fontId="1" type="noConversion"/>
  </si>
  <si>
    <t>资金筹措表-建设期利息</t>
    <phoneticPr fontId="1" type="noConversion"/>
  </si>
  <si>
    <t>资金筹措表-流动资金</t>
    <phoneticPr fontId="1" type="noConversion"/>
  </si>
  <si>
    <t>借款还利息表-长期借款+流动资金借款+短期借款</t>
    <phoneticPr fontId="1" type="noConversion"/>
  </si>
  <si>
    <t>财务计划现金流量表-累计盈余资金</t>
    <phoneticPr fontId="1" type="noConversion"/>
  </si>
  <si>
    <r>
      <t>1</t>
    </r>
    <r>
      <rPr>
        <sz val="10"/>
        <rFont val="宋体"/>
        <family val="3"/>
        <charset val="134"/>
      </rPr>
      <t>.1=1.1.1+1.1.2</t>
    </r>
    <phoneticPr fontId="1" type="noConversion"/>
  </si>
  <si>
    <r>
      <t>资金筹措表-建设投资</t>
    </r>
    <r>
      <rPr>
        <sz val="10"/>
        <rFont val="宋体"/>
        <family val="3"/>
        <charset val="134"/>
      </rPr>
      <t>+建设利息</t>
    </r>
    <phoneticPr fontId="1" type="noConversion"/>
  </si>
  <si>
    <r>
      <t>建设投资+建设利息</t>
    </r>
    <r>
      <rPr>
        <sz val="10"/>
        <rFont val="宋体"/>
        <family val="3"/>
        <charset val="134"/>
      </rPr>
      <t>-抵扣税金-当期折旧费用</t>
    </r>
    <phoneticPr fontId="1" type="noConversion"/>
  </si>
  <si>
    <t>可抵扣税额（基本参数）</t>
    <phoneticPr fontId="1" type="noConversion"/>
  </si>
  <si>
    <t>利润表-净利润</t>
    <phoneticPr fontId="1" type="noConversion"/>
  </si>
  <si>
    <t>借款还利息表-利息支出</t>
    <phoneticPr fontId="1" type="noConversion"/>
  </si>
  <si>
    <t>资产负债表-所有者权益</t>
    <phoneticPr fontId="1" type="noConversion"/>
  </si>
  <si>
    <t>资产负债表-负债小计</t>
    <phoneticPr fontId="1" type="noConversion"/>
  </si>
  <si>
    <t>资产负债表-在建工程</t>
    <phoneticPr fontId="1" type="noConversion"/>
  </si>
  <si>
    <t>税后净利润-资本成本</t>
    <phoneticPr fontId="1" type="noConversion"/>
  </si>
  <si>
    <t>△EVA</t>
    <phoneticPr fontId="1" type="noConversion"/>
  </si>
  <si>
    <t>本期EVA-上期EVA</t>
    <phoneticPr fontId="1" type="noConversion"/>
  </si>
  <si>
    <t>供热面积变化分析</t>
    <phoneticPr fontId="1" type="noConversion"/>
  </si>
  <si>
    <t>供暖单价变化分析</t>
    <phoneticPr fontId="1" type="noConversion"/>
  </si>
  <si>
    <t xml:space="preserve"> </t>
    <phoneticPr fontId="1" type="noConversion"/>
  </si>
  <si>
    <t>固定资产原值=建设投资-可抵扣金额=2172.51-93.79
维修费=固定资产原值*维修费率</t>
    <phoneticPr fontId="1" type="noConversion"/>
  </si>
  <si>
    <t>人员*年工资*（1+福利费率）  （成本费用表）</t>
    <phoneticPr fontId="1" type="noConversion"/>
  </si>
  <si>
    <t>？？</t>
    <phoneticPr fontId="1" type="noConversion"/>
  </si>
  <si>
    <t>所得税前净现金流量（1-2）</t>
    <phoneticPr fontId="1" type="noConversion"/>
  </si>
  <si>
    <t>所得税后净现金流量（3-5）</t>
    <phoneticPr fontId="1" type="noConversion"/>
  </si>
  <si>
    <t>借款还利息表-短期借款</t>
    <phoneticPr fontId="1" type="noConversion"/>
  </si>
  <si>
    <t>借款还利息表-长期借款期初借款余额</t>
    <phoneticPr fontId="1" type="noConversion"/>
  </si>
  <si>
    <t>借款还利息表-长期借款期初借款余额</t>
    <phoneticPr fontId="1" type="noConversion"/>
  </si>
  <si>
    <t>借还还利息表-短期借款累计，最后一期为0</t>
    <phoneticPr fontId="1" type="noConversion"/>
  </si>
  <si>
    <t>借还还利息表-短期借款累计，最后一期为0</t>
    <phoneticPr fontId="1" type="noConversion"/>
  </si>
  <si>
    <t>资金筹措表-自筹资本金</t>
    <phoneticPr fontId="1" type="noConversion"/>
  </si>
  <si>
    <t>资金筹措表-自筹资本金</t>
    <phoneticPr fontId="1" type="noConversion"/>
  </si>
  <si>
    <t>利润表-公积金累计，需要处理下，本期加当前累计</t>
    <phoneticPr fontId="1" type="noConversion"/>
  </si>
  <si>
    <t>利润表-公积金累计，需要处理下，本期加当前累计</t>
    <phoneticPr fontId="1" type="noConversion"/>
  </si>
  <si>
    <r>
      <t>利润表-</t>
    </r>
    <r>
      <rPr>
        <sz val="10"/>
        <rFont val="宋体"/>
        <family val="3"/>
        <charset val="134"/>
      </rPr>
      <t>-未分配利润</t>
    </r>
    <phoneticPr fontId="1" type="noConversion"/>
  </si>
  <si>
    <t>利润表--未分配利润</t>
    <phoneticPr fontId="1" type="noConversion"/>
  </si>
  <si>
    <t>2.4负债小计/1资产</t>
  </si>
  <si>
    <t>2.4负债小计/1资产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</si>
</sst>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¥&quot;#,##0.00;[Red]&quot;¥&quot;\-#,##0.00"/>
    <numFmt numFmtId="176" formatCode="0.00_ "/>
    <numFmt numFmtId="177" formatCode="0_ ;\-0;;"/>
    <numFmt numFmtId="178" formatCode="0.0000_ "/>
    <numFmt numFmtId="179" formatCode="0.00_ ;\-0.00;;"/>
    <numFmt numFmtId="180" formatCode="0.0_ "/>
    <numFmt numFmtId="181" formatCode="0_ "/>
    <numFmt numFmtId="182" formatCode="&quot;¥&quot;0.00;&quot;¥&quot;\-0.00"/>
    <numFmt numFmtId="183" formatCode="0.00000_ "/>
  </numFmts>
  <fonts count="17" x14ac:knownFonts="1">
    <font>
      <sz val="10"/>
      <name val="宋体"/>
      <charset val="134"/>
    </font>
    <font>
      <sz val="9"/>
      <name val="宋体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2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4" fillId="2" borderId="1" xfId="0" applyNumberFormat="1" applyFont="1" applyFill="1" applyBorder="1" applyAlignment="1" applyProtection="1"/>
    <xf numFmtId="0" fontId="4" fillId="3" borderId="1" xfId="0" applyNumberFormat="1" applyFont="1" applyFill="1" applyBorder="1" applyAlignment="1" applyProtection="1">
      <alignment horizontal="right"/>
    </xf>
    <xf numFmtId="0" fontId="5" fillId="2" borderId="1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>
      <alignment horizontal="left"/>
    </xf>
    <xf numFmtId="0" fontId="4" fillId="2" borderId="1" xfId="0" applyNumberFormat="1" applyFont="1" applyFill="1" applyBorder="1" applyAlignment="1" applyProtection="1">
      <alignment horizontal="left" vertical="center"/>
    </xf>
    <xf numFmtId="0" fontId="4" fillId="3" borderId="1" xfId="0" applyNumberFormat="1" applyFont="1" applyFill="1" applyBorder="1" applyAlignment="1" applyProtection="1">
      <alignment horizontal="left" vertical="center"/>
    </xf>
    <xf numFmtId="0" fontId="4" fillId="2" borderId="2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vertical="center"/>
    </xf>
    <xf numFmtId="0" fontId="4" fillId="3" borderId="1" xfId="0" applyNumberFormat="1" applyFont="1" applyFill="1" applyBorder="1" applyAlignment="1" applyProtection="1">
      <alignment horizontal="right" vertical="center"/>
    </xf>
    <xf numFmtId="0" fontId="4" fillId="3" borderId="1" xfId="0" applyNumberFormat="1" applyFont="1" applyFill="1" applyBorder="1" applyAlignment="1" applyProtection="1">
      <alignment horizontal="left"/>
    </xf>
    <xf numFmtId="0" fontId="4" fillId="3" borderId="2" xfId="0" applyNumberFormat="1" applyFont="1" applyFill="1" applyBorder="1" applyAlignment="1" applyProtection="1">
      <alignment horizontal="left" vertical="center"/>
    </xf>
    <xf numFmtId="176" fontId="4" fillId="2" borderId="1" xfId="0" applyNumberFormat="1" applyFont="1" applyFill="1" applyBorder="1" applyAlignment="1" applyProtection="1">
      <alignment horizontal="left" vertical="center"/>
    </xf>
    <xf numFmtId="0" fontId="4" fillId="3" borderId="1" xfId="0" applyNumberFormat="1" applyFont="1" applyFill="1" applyBorder="1" applyAlignment="1" applyProtection="1"/>
    <xf numFmtId="0" fontId="4" fillId="3" borderId="1" xfId="0" applyNumberFormat="1" applyFont="1" applyFill="1" applyBorder="1" applyAlignment="1" applyProtection="1">
      <alignment vertical="center"/>
    </xf>
    <xf numFmtId="0" fontId="4" fillId="3" borderId="3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/>
    </xf>
    <xf numFmtId="176" fontId="4" fillId="3" borderId="1" xfId="0" applyNumberFormat="1" applyFont="1" applyFill="1" applyBorder="1" applyAlignment="1" applyProtection="1">
      <alignment horizontal="left"/>
    </xf>
    <xf numFmtId="176" fontId="4" fillId="3" borderId="2" xfId="0" applyNumberFormat="1" applyFont="1" applyFill="1" applyBorder="1" applyAlignment="1" applyProtection="1">
      <alignment horizontal="right"/>
    </xf>
    <xf numFmtId="176" fontId="4" fillId="3" borderId="1" xfId="0" applyNumberFormat="1" applyFont="1" applyFill="1" applyBorder="1" applyAlignment="1" applyProtection="1">
      <alignment horizontal="right"/>
    </xf>
    <xf numFmtId="177" fontId="4" fillId="3" borderId="1" xfId="0" applyNumberFormat="1" applyFont="1" applyFill="1" applyBorder="1" applyAlignment="1" applyProtection="1">
      <alignment horizontal="left"/>
    </xf>
    <xf numFmtId="176" fontId="4" fillId="3" borderId="2" xfId="0" applyNumberFormat="1" applyFont="1" applyFill="1" applyBorder="1" applyAlignment="1" applyProtection="1">
      <alignment horizontal="left"/>
    </xf>
    <xf numFmtId="0" fontId="4" fillId="3" borderId="4" xfId="0" applyNumberFormat="1" applyFont="1" applyFill="1" applyBorder="1" applyAlignment="1" applyProtection="1">
      <alignment horizontal="left"/>
    </xf>
    <xf numFmtId="176" fontId="4" fillId="3" borderId="4" xfId="0" applyNumberFormat="1" applyFont="1" applyFill="1" applyBorder="1" applyAlignment="1" applyProtection="1">
      <alignment horizontal="left"/>
    </xf>
    <xf numFmtId="176" fontId="4" fillId="3" borderId="4" xfId="0" applyNumberFormat="1" applyFont="1" applyFill="1" applyBorder="1" applyAlignment="1" applyProtection="1">
      <alignment horizontal="right"/>
    </xf>
    <xf numFmtId="176" fontId="4" fillId="3" borderId="0" xfId="0" applyNumberFormat="1" applyFont="1" applyFill="1" applyBorder="1" applyAlignment="1" applyProtection="1">
      <alignment horizontal="right"/>
    </xf>
    <xf numFmtId="177" fontId="4" fillId="3" borderId="1" xfId="0" applyNumberFormat="1" applyFont="1" applyFill="1" applyBorder="1" applyAlignment="1" applyProtection="1">
      <alignment horizontal="left" vertical="center"/>
    </xf>
    <xf numFmtId="176" fontId="4" fillId="3" borderId="2" xfId="0" applyNumberFormat="1" applyFont="1" applyFill="1" applyBorder="1" applyAlignment="1" applyProtection="1">
      <alignment horizontal="left" vertical="center"/>
    </xf>
    <xf numFmtId="176" fontId="4" fillId="3" borderId="1" xfId="0" applyNumberFormat="1" applyFont="1" applyFill="1" applyBorder="1" applyAlignment="1" applyProtection="1">
      <alignment horizontal="right" vertical="center"/>
    </xf>
    <xf numFmtId="176" fontId="4" fillId="3" borderId="1" xfId="0" applyNumberFormat="1" applyFont="1" applyFill="1" applyBorder="1" applyAlignment="1" applyProtection="1">
      <alignment horizontal="left" vertical="center"/>
    </xf>
    <xf numFmtId="180" fontId="4" fillId="3" borderId="1" xfId="0" applyNumberFormat="1" applyFont="1" applyFill="1" applyBorder="1" applyAlignment="1" applyProtection="1">
      <alignment horizontal="left" vertical="center"/>
    </xf>
    <xf numFmtId="181" fontId="4" fillId="3" borderId="1" xfId="0" applyNumberFormat="1" applyFont="1" applyFill="1" applyBorder="1" applyAlignment="1" applyProtection="1">
      <alignment horizontal="left" vertical="center"/>
    </xf>
    <xf numFmtId="182" fontId="2" fillId="3" borderId="1" xfId="0" applyNumberFormat="1" applyFont="1" applyFill="1" applyBorder="1" applyAlignment="1" applyProtection="1">
      <alignment horizontal="center"/>
    </xf>
    <xf numFmtId="182" fontId="4" fillId="3" borderId="1" xfId="0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176" fontId="0" fillId="0" borderId="0" xfId="0" applyNumberFormat="1"/>
    <xf numFmtId="181" fontId="4" fillId="3" borderId="1" xfId="0" applyNumberFormat="1" applyFont="1" applyFill="1" applyBorder="1" applyAlignment="1" applyProtection="1">
      <alignment horizontal="right"/>
    </xf>
    <xf numFmtId="0" fontId="4" fillId="5" borderId="1" xfId="0" applyNumberFormat="1" applyFont="1" applyFill="1" applyBorder="1" applyAlignment="1" applyProtection="1">
      <alignment horizontal="left"/>
    </xf>
    <xf numFmtId="176" fontId="4" fillId="5" borderId="1" xfId="0" applyNumberFormat="1" applyFont="1" applyFill="1" applyBorder="1" applyAlignment="1" applyProtection="1">
      <alignment horizontal="left"/>
    </xf>
    <xf numFmtId="176" fontId="4" fillId="5" borderId="1" xfId="0" applyNumberFormat="1" applyFont="1" applyFill="1" applyBorder="1" applyAlignment="1" applyProtection="1">
      <alignment horizontal="right"/>
    </xf>
    <xf numFmtId="0" fontId="0" fillId="5" borderId="0" xfId="0" applyFill="1"/>
    <xf numFmtId="177" fontId="4" fillId="5" borderId="1" xfId="0" applyNumberFormat="1" applyFont="1" applyFill="1" applyBorder="1" applyAlignment="1" applyProtection="1">
      <alignment horizontal="left"/>
    </xf>
    <xf numFmtId="0" fontId="4" fillId="6" borderId="1" xfId="0" applyNumberFormat="1" applyFont="1" applyFill="1" applyBorder="1" applyAlignment="1" applyProtection="1">
      <alignment horizontal="left"/>
    </xf>
    <xf numFmtId="176" fontId="4" fillId="6" borderId="1" xfId="0" applyNumberFormat="1" applyFont="1" applyFill="1" applyBorder="1" applyAlignment="1" applyProtection="1">
      <alignment horizontal="left"/>
    </xf>
    <xf numFmtId="176" fontId="4" fillId="6" borderId="1" xfId="0" applyNumberFormat="1" applyFont="1" applyFill="1" applyBorder="1" applyAlignment="1" applyProtection="1">
      <alignment horizontal="right"/>
    </xf>
    <xf numFmtId="0" fontId="0" fillId="6" borderId="0" xfId="0" applyFill="1"/>
    <xf numFmtId="178" fontId="4" fillId="3" borderId="1" xfId="0" applyNumberFormat="1" applyFont="1" applyFill="1" applyBorder="1" applyAlignment="1" applyProtection="1">
      <alignment horizontal="right"/>
    </xf>
    <xf numFmtId="0" fontId="4" fillId="0" borderId="1" xfId="0" applyNumberFormat="1" applyFont="1" applyFill="1" applyBorder="1" applyAlignment="1" applyProtection="1">
      <alignment horizontal="left"/>
    </xf>
    <xf numFmtId="176" fontId="4" fillId="0" borderId="1" xfId="0" applyNumberFormat="1" applyFont="1" applyFill="1" applyBorder="1" applyAlignment="1" applyProtection="1">
      <alignment horizontal="left"/>
    </xf>
    <xf numFmtId="176" fontId="4" fillId="0" borderId="1" xfId="0" applyNumberFormat="1" applyFont="1" applyFill="1" applyBorder="1" applyAlignment="1" applyProtection="1">
      <alignment horizontal="right"/>
    </xf>
    <xf numFmtId="0" fontId="0" fillId="0" borderId="0" xfId="0" applyFill="1"/>
    <xf numFmtId="0" fontId="4" fillId="5" borderId="1" xfId="0" applyNumberFormat="1" applyFont="1" applyFill="1" applyBorder="1" applyAlignment="1" applyProtection="1">
      <alignment horizontal="left" vertical="center"/>
    </xf>
    <xf numFmtId="176" fontId="4" fillId="5" borderId="1" xfId="0" applyNumberFormat="1" applyFont="1" applyFill="1" applyBorder="1" applyAlignment="1" applyProtection="1">
      <alignment horizontal="left" vertical="center"/>
    </xf>
    <xf numFmtId="176" fontId="4" fillId="5" borderId="1" xfId="0" applyNumberFormat="1" applyFont="1" applyFill="1" applyBorder="1" applyAlignment="1" applyProtection="1">
      <alignment horizontal="right" vertical="center"/>
    </xf>
    <xf numFmtId="0" fontId="4" fillId="6" borderId="1" xfId="0" applyNumberFormat="1" applyFont="1" applyFill="1" applyBorder="1" applyAlignment="1" applyProtection="1">
      <alignment horizontal="left" vertical="center"/>
    </xf>
    <xf numFmtId="176" fontId="4" fillId="6" borderId="1" xfId="0" applyNumberFormat="1" applyFont="1" applyFill="1" applyBorder="1" applyAlignment="1" applyProtection="1">
      <alignment horizontal="left" vertical="center"/>
    </xf>
    <xf numFmtId="176" fontId="4" fillId="6" borderId="1" xfId="0" applyNumberFormat="1" applyFont="1" applyFill="1" applyBorder="1" applyAlignment="1" applyProtection="1">
      <alignment horizontal="right" vertical="center"/>
    </xf>
    <xf numFmtId="179" fontId="4" fillId="6" borderId="1" xfId="0" applyNumberFormat="1" applyFont="1" applyFill="1" applyBorder="1" applyAlignment="1" applyProtection="1">
      <alignment horizontal="left" vertical="center"/>
    </xf>
    <xf numFmtId="180" fontId="4" fillId="6" borderId="1" xfId="0" applyNumberFormat="1" applyFont="1" applyFill="1" applyBorder="1" applyAlignment="1" applyProtection="1">
      <alignment horizontal="left" vertical="center"/>
    </xf>
    <xf numFmtId="0" fontId="12" fillId="0" borderId="0" xfId="0" applyFont="1"/>
    <xf numFmtId="9" fontId="0" fillId="0" borderId="0" xfId="0" applyNumberFormat="1"/>
    <xf numFmtId="182" fontId="4" fillId="5" borderId="1" xfId="0" applyNumberFormat="1" applyFont="1" applyFill="1" applyBorder="1" applyAlignment="1" applyProtection="1">
      <alignment horizontal="center"/>
    </xf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5" fillId="0" borderId="0" xfId="0" applyFont="1" applyAlignment="1">
      <alignment wrapText="1"/>
    </xf>
    <xf numFmtId="0" fontId="15" fillId="0" borderId="0" xfId="0" applyFont="1"/>
    <xf numFmtId="176" fontId="16" fillId="3" borderId="1" xfId="0" applyNumberFormat="1" applyFont="1" applyFill="1" applyBorder="1" applyAlignment="1" applyProtection="1">
      <alignment horizontal="left"/>
    </xf>
    <xf numFmtId="176" fontId="16" fillId="6" borderId="1" xfId="0" applyNumberFormat="1" applyFont="1" applyFill="1" applyBorder="1" applyAlignment="1" applyProtection="1">
      <alignment horizontal="left"/>
    </xf>
    <xf numFmtId="0" fontId="16" fillId="0" borderId="1" xfId="0" applyNumberFormat="1" applyFont="1" applyFill="1" applyBorder="1" applyAlignment="1" applyProtection="1">
      <alignment horizontal="left"/>
    </xf>
    <xf numFmtId="176" fontId="16" fillId="0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>
      <alignment horizontal="left" wrapText="1"/>
    </xf>
    <xf numFmtId="0" fontId="4" fillId="3" borderId="1" xfId="0" applyNumberFormat="1" applyFont="1" applyFill="1" applyBorder="1" applyAlignment="1" applyProtection="1">
      <alignment horizontal="left" wrapText="1"/>
    </xf>
    <xf numFmtId="176" fontId="16" fillId="3" borderId="1" xfId="0" applyNumberFormat="1" applyFont="1" applyFill="1" applyBorder="1" applyAlignment="1" applyProtection="1">
      <alignment horizontal="left" wrapText="1"/>
    </xf>
    <xf numFmtId="176" fontId="4" fillId="0" borderId="1" xfId="0" applyNumberFormat="1" applyFont="1" applyFill="1" applyBorder="1" applyAlignment="1" applyProtection="1">
      <alignment horizontal="left" wrapText="1"/>
    </xf>
    <xf numFmtId="176" fontId="4" fillId="3" borderId="1" xfId="0" applyNumberFormat="1" applyFont="1" applyFill="1" applyBorder="1" applyAlignment="1" applyProtection="1">
      <alignment horizontal="left" wrapText="1"/>
    </xf>
    <xf numFmtId="176" fontId="16" fillId="0" borderId="1" xfId="0" applyNumberFormat="1" applyFont="1" applyFill="1" applyBorder="1" applyAlignment="1" applyProtection="1">
      <alignment horizontal="left" wrapText="1"/>
    </xf>
    <xf numFmtId="0" fontId="0" fillId="0" borderId="0" xfId="0" applyFill="1" applyAlignment="1">
      <alignment wrapText="1"/>
    </xf>
    <xf numFmtId="176" fontId="13" fillId="0" borderId="5" xfId="0" applyNumberFormat="1" applyFont="1" applyFill="1" applyBorder="1" applyAlignment="1" applyProtection="1">
      <alignment horizontal="right"/>
    </xf>
    <xf numFmtId="176" fontId="13" fillId="0" borderId="0" xfId="0" applyNumberFormat="1" applyFont="1" applyFill="1" applyBorder="1" applyAlignment="1" applyProtection="1">
      <alignment horizontal="right"/>
    </xf>
    <xf numFmtId="0" fontId="4" fillId="0" borderId="3" xfId="0" applyNumberFormat="1" applyFont="1" applyFill="1" applyBorder="1" applyAlignment="1" applyProtection="1">
      <alignment horizontal="left" wrapText="1"/>
    </xf>
    <xf numFmtId="0" fontId="15" fillId="7" borderId="1" xfId="0" applyFont="1" applyFill="1" applyBorder="1" applyAlignment="1">
      <alignment wrapText="1"/>
    </xf>
    <xf numFmtId="0" fontId="0" fillId="0" borderId="1" xfId="0" applyBorder="1"/>
    <xf numFmtId="0" fontId="4" fillId="3" borderId="3" xfId="0" applyNumberFormat="1" applyFont="1" applyFill="1" applyBorder="1" applyAlignment="1" applyProtection="1">
      <alignment horizontal="left" wrapText="1"/>
    </xf>
    <xf numFmtId="183" fontId="4" fillId="3" borderId="1" xfId="0" applyNumberFormat="1" applyFont="1" applyFill="1" applyBorder="1" applyAlignment="1" applyProtection="1">
      <alignment horizontal="right"/>
    </xf>
    <xf numFmtId="176" fontId="16" fillId="3" borderId="1" xfId="0" applyNumberFormat="1" applyFont="1" applyFill="1" applyBorder="1" applyAlignment="1" applyProtection="1">
      <alignment horizontal="right"/>
    </xf>
    <xf numFmtId="176" fontId="16" fillId="3" borderId="5" xfId="0" applyNumberFormat="1" applyFont="1" applyFill="1" applyBorder="1" applyAlignment="1" applyProtection="1">
      <alignment horizontal="right"/>
    </xf>
    <xf numFmtId="176" fontId="16" fillId="3" borderId="0" xfId="0" applyNumberFormat="1" applyFont="1" applyFill="1" applyBorder="1" applyAlignment="1" applyProtection="1">
      <alignment horizontal="right"/>
    </xf>
    <xf numFmtId="177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76" fontId="4" fillId="0" borderId="1" xfId="0" applyNumberFormat="1" applyFont="1" applyFill="1" applyBorder="1" applyAlignment="1" applyProtection="1">
      <alignment horizontal="left" vertical="center"/>
    </xf>
    <xf numFmtId="179" fontId="4" fillId="0" borderId="1" xfId="0" applyNumberFormat="1" applyFont="1" applyFill="1" applyBorder="1" applyAlignment="1" applyProtection="1">
      <alignment horizontal="left" vertical="center"/>
    </xf>
    <xf numFmtId="180" fontId="4" fillId="0" borderId="1" xfId="0" applyNumberFormat="1" applyFont="1" applyFill="1" applyBorder="1" applyAlignment="1" applyProtection="1">
      <alignment horizontal="left" vertical="center"/>
    </xf>
    <xf numFmtId="181" fontId="4" fillId="0" borderId="1" xfId="0" applyNumberFormat="1" applyFont="1" applyFill="1" applyBorder="1" applyAlignment="1" applyProtection="1">
      <alignment horizontal="left" vertical="center"/>
    </xf>
    <xf numFmtId="0" fontId="15" fillId="0" borderId="1" xfId="0" applyFont="1" applyBorder="1"/>
    <xf numFmtId="176" fontId="16" fillId="3" borderId="1" xfId="0" applyNumberFormat="1" applyFont="1" applyFill="1" applyBorder="1" applyAlignment="1" applyProtection="1">
      <alignment horizontal="left" vertical="center"/>
    </xf>
    <xf numFmtId="0" fontId="0" fillId="7" borderId="1" xfId="0" applyFill="1" applyBorder="1" applyAlignment="1">
      <alignment wrapText="1"/>
    </xf>
    <xf numFmtId="176" fontId="4" fillId="7" borderId="1" xfId="0" applyNumberFormat="1" applyFont="1" applyFill="1" applyBorder="1" applyAlignment="1" applyProtection="1">
      <alignment horizontal="right"/>
    </xf>
    <xf numFmtId="176" fontId="16" fillId="7" borderId="1" xfId="0" applyNumberFormat="1" applyFont="1" applyFill="1" applyBorder="1" applyAlignment="1" applyProtection="1">
      <alignment horizontal="right"/>
    </xf>
    <xf numFmtId="0" fontId="0" fillId="7" borderId="1" xfId="0" applyFill="1" applyBorder="1"/>
    <xf numFmtId="0" fontId="15" fillId="7" borderId="1" xfId="0" applyFont="1" applyFill="1" applyBorder="1"/>
    <xf numFmtId="58" fontId="15" fillId="7" borderId="1" xfId="0" applyNumberFormat="1" applyFont="1" applyFill="1" applyBorder="1"/>
    <xf numFmtId="0" fontId="4" fillId="3" borderId="1" xfId="0" applyNumberFormat="1" applyFont="1" applyFill="1" applyBorder="1" applyAlignment="1" applyProtection="1">
      <alignment horizontal="left"/>
    </xf>
    <xf numFmtId="176" fontId="4" fillId="3" borderId="1" xfId="0" applyNumberFormat="1" applyFont="1" applyFill="1" applyBorder="1" applyAlignment="1" applyProtection="1">
      <alignment horizontal="left"/>
    </xf>
    <xf numFmtId="0" fontId="1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5" fillId="4" borderId="7" xfId="0" applyNumberFormat="1" applyFont="1" applyFill="1" applyBorder="1" applyAlignment="1" applyProtection="1"/>
    <xf numFmtId="0" fontId="5" fillId="4" borderId="8" xfId="0" applyNumberFormat="1" applyFont="1" applyFill="1" applyBorder="1" applyAlignment="1" applyProtection="1"/>
    <xf numFmtId="0" fontId="5" fillId="4" borderId="3" xfId="0" applyNumberFormat="1" applyFont="1" applyFill="1" applyBorder="1" applyAlignment="1" applyProtection="1"/>
    <xf numFmtId="0" fontId="4" fillId="4" borderId="1" xfId="0" applyNumberFormat="1" applyFont="1" applyFill="1" applyBorder="1" applyAlignment="1" applyProtection="1">
      <alignment horizontal="right"/>
    </xf>
    <xf numFmtId="176" fontId="4" fillId="4" borderId="1" xfId="0" applyNumberFormat="1" applyFont="1" applyFill="1" applyBorder="1" applyAlignment="1" applyProtection="1">
      <alignment horizontal="right"/>
    </xf>
    <xf numFmtId="0" fontId="4" fillId="4" borderId="1" xfId="0" applyNumberFormat="1" applyFont="1" applyFill="1" applyBorder="1" applyAlignment="1" applyProtection="1">
      <alignment horizontal="left" vertical="center"/>
    </xf>
    <xf numFmtId="0" fontId="3" fillId="4" borderId="1" xfId="0" applyNumberFormat="1" applyFont="1" applyFill="1" applyBorder="1" applyAlignment="1" applyProtection="1">
      <alignment horizontal="center"/>
    </xf>
    <xf numFmtId="0" fontId="5" fillId="4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5" fillId="4" borderId="1" xfId="0" applyNumberFormat="1" applyFont="1" applyFill="1" applyBorder="1" applyAlignment="1" applyProtection="1">
      <alignment horizontal="right"/>
    </xf>
    <xf numFmtId="0" fontId="4" fillId="3" borderId="9" xfId="0" applyNumberFormat="1" applyFont="1" applyFill="1" applyBorder="1" applyAlignment="1" applyProtection="1">
      <alignment horizontal="left" vertical="center"/>
    </xf>
    <xf numFmtId="0" fontId="5" fillId="3" borderId="9" xfId="0" applyNumberFormat="1" applyFont="1" applyFill="1" applyBorder="1" applyAlignment="1" applyProtection="1">
      <alignment horizontal="left"/>
    </xf>
    <xf numFmtId="0" fontId="5" fillId="3" borderId="2" xfId="0" applyNumberFormat="1" applyFont="1" applyFill="1" applyBorder="1" applyAlignment="1" applyProtection="1">
      <alignment horizontal="left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/>
    </xf>
    <xf numFmtId="182" fontId="3" fillId="3" borderId="1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right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7" fillId="3" borderId="1" xfId="0" applyNumberFormat="1" applyFont="1" applyFill="1" applyBorder="1" applyAlignment="1" applyProtection="1">
      <alignment horizontal="center"/>
    </xf>
    <xf numFmtId="0" fontId="4" fillId="3" borderId="1" xfId="0" applyNumberFormat="1" applyFont="1" applyFill="1" applyBorder="1" applyAlignment="1" applyProtection="1">
      <alignment horizontal="right"/>
    </xf>
    <xf numFmtId="0" fontId="5" fillId="3" borderId="1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left"/>
    </xf>
    <xf numFmtId="0" fontId="2" fillId="3" borderId="1" xfId="0" applyNumberFormat="1" applyFont="1" applyFill="1" applyBorder="1" applyAlignment="1" applyProtection="1">
      <alignment horizontal="center"/>
    </xf>
    <xf numFmtId="0" fontId="5" fillId="3" borderId="1" xfId="0" applyNumberFormat="1" applyFont="1" applyFill="1" applyBorder="1" applyAlignment="1" applyProtection="1">
      <alignment horizontal="right"/>
    </xf>
    <xf numFmtId="0" fontId="1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 wrapText="1"/>
    </xf>
    <xf numFmtId="0" fontId="15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1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76" fontId="16" fillId="7" borderId="1" xfId="0" applyNumberFormat="1" applyFont="1" applyFill="1" applyBorder="1" applyAlignment="1" applyProtection="1">
      <alignment horizontal="center"/>
    </xf>
    <xf numFmtId="0" fontId="4" fillId="3" borderId="1" xfId="0" applyNumberFormat="1" applyFont="1" applyFill="1" applyBorder="1" applyAlignment="1" applyProtection="1">
      <alignment horizontal="left" vertical="center"/>
    </xf>
    <xf numFmtId="0" fontId="4" fillId="3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right"/>
    </xf>
    <xf numFmtId="0" fontId="4" fillId="7" borderId="1" xfId="0" applyNumberFormat="1" applyFont="1" applyFill="1" applyBorder="1" applyAlignment="1" applyProtection="1">
      <alignment horizontal="center" wrapText="1"/>
    </xf>
    <xf numFmtId="0" fontId="16" fillId="7" borderId="1" xfId="0" applyNumberFormat="1" applyFont="1" applyFill="1" applyBorder="1" applyAlignment="1" applyProtection="1">
      <alignment horizontal="center" wrapText="1"/>
    </xf>
    <xf numFmtId="0" fontId="4" fillId="3" borderId="0" xfId="0" applyNumberFormat="1" applyFont="1" applyFill="1" applyBorder="1" applyAlignment="1" applyProtection="1">
      <alignment horizontal="left"/>
    </xf>
    <xf numFmtId="176" fontId="4" fillId="3" borderId="0" xfId="0" applyNumberFormat="1" applyFont="1" applyFill="1" applyBorder="1" applyAlignment="1" applyProtection="1">
      <alignment horizontal="left"/>
    </xf>
    <xf numFmtId="58" fontId="0" fillId="7" borderId="7" xfId="0" applyNumberFormat="1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15" fillId="7" borderId="7" xfId="0" applyFont="1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right" vertical="center"/>
    </xf>
    <xf numFmtId="0" fontId="5" fillId="3" borderId="1" xfId="0" applyNumberFormat="1" applyFont="1" applyFill="1" applyBorder="1" applyAlignment="1" applyProtection="1">
      <alignment horizontal="right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6" fontId="4" fillId="3" borderId="1" xfId="0" applyNumberFormat="1" applyFont="1" applyFill="1" applyBorder="1" applyAlignment="1" applyProtection="1">
      <alignment horizontal="left"/>
    </xf>
    <xf numFmtId="0" fontId="0" fillId="7" borderId="7" xfId="0" applyFill="1" applyBorder="1" applyAlignment="1">
      <alignment horizontal="center"/>
    </xf>
    <xf numFmtId="176" fontId="4" fillId="3" borderId="1" xfId="0" applyNumberFormat="1" applyFont="1" applyFill="1" applyBorder="1" applyAlignment="1" applyProtection="1">
      <alignment horizontal="left" vertical="center"/>
    </xf>
    <xf numFmtId="176" fontId="4" fillId="3" borderId="1" xfId="0" applyNumberFormat="1" applyFont="1" applyFill="1" applyBorder="1" applyAlignment="1" applyProtection="1">
      <alignment horizontal="right"/>
    </xf>
    <xf numFmtId="0" fontId="8" fillId="3" borderId="1" xfId="0" applyNumberFormat="1" applyFont="1" applyFill="1" applyBorder="1" applyAlignment="1" applyProtection="1"/>
    <xf numFmtId="176" fontId="4" fillId="3" borderId="1" xfId="0" applyNumberFormat="1" applyFont="1" applyFill="1" applyBorder="1" applyAlignment="1" applyProtection="1">
      <alignment horizontal="center" vertical="center"/>
    </xf>
    <xf numFmtId="0" fontId="0" fillId="0" borderId="3" xfId="0" applyBorder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0E0E0"/>
      <rgbColor rgb="00FFFF99"/>
      <rgbColor rgb="00ECE9D8"/>
      <rgbColor rgb="00EBE9ED"/>
      <rgbColor rgb="00000040"/>
      <rgbColor rgb="00D4D0C8"/>
      <rgbColor rgb="00A7A6AA"/>
      <rgbColor rgb="00808080"/>
      <rgbColor rgb="00ACA899"/>
      <rgbColor rgb="00FFFFC8"/>
      <rgbColor rgb="000000FF"/>
      <rgbColor rgb="00C0C0C0"/>
      <rgbColor rgb="00FAF4C5"/>
      <rgbColor rgb="00F3F1A0"/>
      <rgbColor rgb="00FAF4AD"/>
      <rgbColor rgb="00EAEC9F"/>
      <rgbColor rgb="00F5EA0C"/>
      <rgbColor rgb="00FFFF04"/>
      <rgbColor rgb="00F8FE01"/>
      <rgbColor rgb="00FFFF80"/>
      <rgbColor rgb="00A0A0A0"/>
      <rgbColor rgb="00F0F0F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9"/>
  <sheetViews>
    <sheetView topLeftCell="A7" workbookViewId="0">
      <selection activeCell="A10" sqref="A10:B13"/>
    </sheetView>
  </sheetViews>
  <sheetFormatPr defaultRowHeight="14.25" customHeight="1" x14ac:dyDescent="0.15"/>
  <cols>
    <col min="1" max="1" width="40.28515625" customWidth="1"/>
    <col min="2" max="2" width="17.7109375" customWidth="1"/>
    <col min="3" max="3" width="37.5703125" customWidth="1"/>
  </cols>
  <sheetData>
    <row r="1" spans="1:3" ht="13.9" customHeight="1" x14ac:dyDescent="0.15">
      <c r="A1" s="108" t="s">
        <v>301</v>
      </c>
      <c r="B1" s="109"/>
    </row>
    <row r="2" spans="1:3" ht="13.9" customHeight="1" x14ac:dyDescent="0.15">
      <c r="A2" s="1" t="s">
        <v>0</v>
      </c>
      <c r="B2" s="2">
        <v>31</v>
      </c>
      <c r="C2" s="106"/>
    </row>
    <row r="3" spans="1:3" ht="13.9" customHeight="1" x14ac:dyDescent="0.15">
      <c r="A3" s="1" t="s">
        <v>1</v>
      </c>
      <c r="B3" s="2">
        <v>1</v>
      </c>
      <c r="C3" s="107"/>
    </row>
    <row r="4" spans="1:3" ht="13.9" customHeight="1" x14ac:dyDescent="0.15">
      <c r="A4" s="1" t="s">
        <v>302</v>
      </c>
      <c r="B4" s="2">
        <v>16.7</v>
      </c>
      <c r="C4" s="107"/>
    </row>
    <row r="5" spans="1:3" ht="13.9" customHeight="1" x14ac:dyDescent="0.15">
      <c r="A5" s="1" t="s">
        <v>2</v>
      </c>
      <c r="B5" s="2">
        <v>2018</v>
      </c>
      <c r="C5" s="107"/>
    </row>
    <row r="6" spans="1:3" ht="13.9" customHeight="1" x14ac:dyDescent="0.15">
      <c r="A6" s="1" t="s">
        <v>3</v>
      </c>
      <c r="B6" s="2">
        <v>4</v>
      </c>
      <c r="C6" s="107"/>
    </row>
    <row r="7" spans="1:3" ht="13.9" customHeight="1" x14ac:dyDescent="0.15">
      <c r="A7" s="1" t="s">
        <v>4</v>
      </c>
      <c r="B7" s="2">
        <v>7</v>
      </c>
      <c r="C7" s="107"/>
    </row>
    <row r="8" spans="1:3" ht="13.9" customHeight="1" x14ac:dyDescent="0.15">
      <c r="A8" s="108" t="s">
        <v>5</v>
      </c>
      <c r="B8" s="109"/>
    </row>
    <row r="9" spans="1:3" ht="13.9" customHeight="1" x14ac:dyDescent="0.15">
      <c r="A9" s="3"/>
      <c r="B9" s="4" t="s">
        <v>6</v>
      </c>
    </row>
    <row r="10" spans="1:3" ht="13.9" customHeight="1" x14ac:dyDescent="0.15">
      <c r="A10" s="5" t="s">
        <v>7</v>
      </c>
      <c r="B10" s="2">
        <v>2172.5100000000002</v>
      </c>
      <c r="C10" s="61"/>
    </row>
    <row r="11" spans="1:3" ht="13.9" customHeight="1" x14ac:dyDescent="0.15">
      <c r="A11" s="5" t="s">
        <v>8</v>
      </c>
      <c r="B11" s="2">
        <v>0</v>
      </c>
    </row>
    <row r="12" spans="1:3" ht="13.9" customHeight="1" x14ac:dyDescent="0.15">
      <c r="A12" s="5" t="s">
        <v>9</v>
      </c>
      <c r="B12" s="2">
        <v>0</v>
      </c>
    </row>
    <row r="13" spans="1:3" ht="13.9" customHeight="1" x14ac:dyDescent="0.15">
      <c r="A13" s="5" t="s">
        <v>341</v>
      </c>
      <c r="B13" s="2">
        <v>93.79</v>
      </c>
      <c r="C13" s="61"/>
    </row>
    <row r="14" spans="1:3" ht="13.9" customHeight="1" x14ac:dyDescent="0.15">
      <c r="A14" s="108" t="s">
        <v>10</v>
      </c>
      <c r="B14" s="109"/>
    </row>
    <row r="15" spans="1:3" ht="23.45" customHeight="1" x14ac:dyDescent="0.15">
      <c r="A15" s="6" t="s">
        <v>11</v>
      </c>
      <c r="B15" s="7" t="s">
        <v>12</v>
      </c>
    </row>
    <row r="16" spans="1:3" ht="13.9" customHeight="1" x14ac:dyDescent="0.15">
      <c r="A16" s="5" t="s">
        <v>13</v>
      </c>
      <c r="B16" s="2">
        <v>20</v>
      </c>
    </row>
    <row r="17" spans="1:2" ht="13.9" customHeight="1" x14ac:dyDescent="0.15">
      <c r="A17" s="5" t="s">
        <v>14</v>
      </c>
      <c r="B17" s="2">
        <v>7.0000000000000009</v>
      </c>
    </row>
    <row r="18" spans="1:2" ht="13.9" customHeight="1" x14ac:dyDescent="0.15">
      <c r="A18" s="5" t="s">
        <v>15</v>
      </c>
      <c r="B18" s="2">
        <v>7.0000000000000009</v>
      </c>
    </row>
    <row r="19" spans="1:2" ht="13.9" customHeight="1" x14ac:dyDescent="0.15">
      <c r="A19" s="5" t="s">
        <v>16</v>
      </c>
      <c r="B19" s="2">
        <v>6</v>
      </c>
    </row>
    <row r="20" spans="1:2" ht="13.9" customHeight="1" x14ac:dyDescent="0.15">
      <c r="A20" s="5" t="s">
        <v>17</v>
      </c>
      <c r="B20" s="2">
        <v>0</v>
      </c>
    </row>
    <row r="21" spans="1:2" ht="13.9" customHeight="1" x14ac:dyDescent="0.15">
      <c r="A21" s="108" t="s">
        <v>18</v>
      </c>
      <c r="B21" s="109"/>
    </row>
    <row r="22" spans="1:2" ht="13.9" customHeight="1" x14ac:dyDescent="0.15">
      <c r="A22" s="5" t="s">
        <v>303</v>
      </c>
      <c r="B22" s="2">
        <v>35</v>
      </c>
    </row>
    <row r="23" spans="1:2" ht="13.9" customHeight="1" x14ac:dyDescent="0.15">
      <c r="A23" s="5" t="s">
        <v>19</v>
      </c>
      <c r="B23" s="2">
        <v>30</v>
      </c>
    </row>
    <row r="24" spans="1:2" ht="13.9" customHeight="1" x14ac:dyDescent="0.15">
      <c r="A24" s="5" t="s">
        <v>20</v>
      </c>
      <c r="B24" s="2">
        <v>4.3499999999999996</v>
      </c>
    </row>
    <row r="25" spans="1:2" ht="13.9" customHeight="1" x14ac:dyDescent="0.15">
      <c r="A25" s="5" t="s">
        <v>21</v>
      </c>
      <c r="B25" s="2">
        <v>4.3499999999999996</v>
      </c>
    </row>
    <row r="26" spans="1:2" ht="13.9" customHeight="1" x14ac:dyDescent="0.15">
      <c r="A26" s="108" t="s">
        <v>22</v>
      </c>
      <c r="B26" s="109"/>
    </row>
    <row r="27" spans="1:2" ht="13.9" customHeight="1" x14ac:dyDescent="0.15">
      <c r="A27" s="5" t="s">
        <v>23</v>
      </c>
      <c r="B27" s="2">
        <v>15</v>
      </c>
    </row>
    <row r="28" spans="1:2" ht="27.6" customHeight="1" x14ac:dyDescent="0.15">
      <c r="A28" s="6" t="s">
        <v>24</v>
      </c>
      <c r="B28" s="7" t="s">
        <v>25</v>
      </c>
    </row>
    <row r="29" spans="1:2" ht="13.9" customHeight="1" x14ac:dyDescent="0.15">
      <c r="A29" s="5" t="s">
        <v>26</v>
      </c>
      <c r="B29" s="2">
        <v>4.9000000000000004</v>
      </c>
    </row>
  </sheetData>
  <mergeCells count="6">
    <mergeCell ref="C2:C7"/>
    <mergeCell ref="A26:B26"/>
    <mergeCell ref="A1:B1"/>
    <mergeCell ref="A8:B8"/>
    <mergeCell ref="A14:B14"/>
    <mergeCell ref="A21:B21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portrait" errors="blank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72"/>
  <sheetViews>
    <sheetView topLeftCell="A22" workbookViewId="0">
      <pane xSplit="3" topLeftCell="D1" activePane="topRight" state="frozenSplit"/>
      <selection pane="topRight" activeCell="C26" sqref="C26"/>
    </sheetView>
  </sheetViews>
  <sheetFormatPr defaultRowHeight="14.25" customHeight="1" x14ac:dyDescent="0.15"/>
  <cols>
    <col min="1" max="1" width="10" customWidth="1"/>
    <col min="2" max="2" width="18.28515625" customWidth="1"/>
    <col min="3" max="3" width="29.5703125" customWidth="1"/>
    <col min="4" max="4" width="11.140625" customWidth="1"/>
    <col min="5" max="5" width="19.42578125" bestFit="1" customWidth="1"/>
    <col min="6" max="10" width="11.140625" customWidth="1"/>
    <col min="11" max="11" width="19.42578125" bestFit="1" customWidth="1"/>
    <col min="12" max="12" width="11.140625" customWidth="1"/>
    <col min="13" max="13" width="19.42578125" bestFit="1" customWidth="1"/>
    <col min="14" max="34" width="11.140625" customWidth="1"/>
  </cols>
  <sheetData>
    <row r="1" spans="1:34" ht="28.15" customHeight="1" x14ac:dyDescent="0.15">
      <c r="A1" s="123" t="s">
        <v>165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</row>
    <row r="2" spans="1:34" ht="13.9" customHeight="1" x14ac:dyDescent="0.15">
      <c r="A2" s="130" t="s">
        <v>106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3.9" customHeight="1" x14ac:dyDescent="0.15">
      <c r="A3" s="132" t="s">
        <v>107</v>
      </c>
      <c r="B3" s="132" t="s">
        <v>108</v>
      </c>
      <c r="C3" s="132" t="s">
        <v>109</v>
      </c>
      <c r="D3" s="18" t="s">
        <v>110</v>
      </c>
      <c r="E3" s="134" t="s">
        <v>128</v>
      </c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</row>
    <row r="4" spans="1:34" ht="13.9" customHeight="1" x14ac:dyDescent="0.15">
      <c r="A4" s="124"/>
      <c r="B4" s="124"/>
      <c r="C4" s="124"/>
      <c r="D4" s="18" t="s">
        <v>6</v>
      </c>
      <c r="E4" s="18" t="s">
        <v>35</v>
      </c>
      <c r="F4" s="18" t="s">
        <v>36</v>
      </c>
      <c r="G4" s="18" t="s">
        <v>37</v>
      </c>
      <c r="H4" s="18" t="s">
        <v>38</v>
      </c>
      <c r="I4" s="18" t="s">
        <v>39</v>
      </c>
      <c r="J4" s="18" t="s">
        <v>40</v>
      </c>
      <c r="K4" s="18" t="s">
        <v>41</v>
      </c>
      <c r="L4" s="18" t="s">
        <v>42</v>
      </c>
      <c r="M4" s="18" t="s">
        <v>43</v>
      </c>
      <c r="N4" s="18" t="s">
        <v>44</v>
      </c>
      <c r="O4" s="18" t="s">
        <v>45</v>
      </c>
      <c r="P4" s="18" t="s">
        <v>46</v>
      </c>
      <c r="Q4" s="18" t="s">
        <v>47</v>
      </c>
      <c r="R4" s="18" t="s">
        <v>48</v>
      </c>
      <c r="S4" s="18" t="s">
        <v>49</v>
      </c>
      <c r="T4" s="18" t="s">
        <v>50</v>
      </c>
      <c r="U4" s="18" t="s">
        <v>51</v>
      </c>
      <c r="V4" s="18" t="s">
        <v>52</v>
      </c>
      <c r="W4" s="18" t="s">
        <v>53</v>
      </c>
      <c r="X4" s="18" t="s">
        <v>54</v>
      </c>
      <c r="Y4" s="18" t="s">
        <v>55</v>
      </c>
      <c r="Z4" s="18" t="s">
        <v>56</v>
      </c>
      <c r="AA4" s="18" t="s">
        <v>57</v>
      </c>
      <c r="AB4" s="18" t="s">
        <v>58</v>
      </c>
      <c r="AC4" s="18" t="s">
        <v>59</v>
      </c>
      <c r="AD4" s="18" t="s">
        <v>60</v>
      </c>
      <c r="AE4" s="18" t="s">
        <v>61</v>
      </c>
      <c r="AF4" s="18" t="s">
        <v>62</v>
      </c>
      <c r="AG4" s="18" t="s">
        <v>63</v>
      </c>
      <c r="AH4" s="18" t="s">
        <v>64</v>
      </c>
    </row>
    <row r="5" spans="1:34" ht="13.9" customHeight="1" x14ac:dyDescent="0.15">
      <c r="A5" s="11">
        <v>1</v>
      </c>
      <c r="B5" s="19" t="s">
        <v>166</v>
      </c>
      <c r="C5" s="21">
        <v>3713.55</v>
      </c>
      <c r="D5" s="21">
        <v>-8.02</v>
      </c>
      <c r="E5" s="21">
        <v>93.27</v>
      </c>
      <c r="F5" s="21">
        <v>116.84</v>
      </c>
      <c r="G5" s="21">
        <v>136.25</v>
      </c>
      <c r="H5" s="21">
        <v>143.88</v>
      </c>
      <c r="I5" s="21">
        <v>143.88</v>
      </c>
      <c r="J5" s="21">
        <v>143.88</v>
      </c>
      <c r="K5" s="21">
        <v>139.72</v>
      </c>
      <c r="L5" s="21">
        <v>139.72</v>
      </c>
      <c r="M5" s="21">
        <v>139.72</v>
      </c>
      <c r="N5" s="21">
        <v>139.72</v>
      </c>
      <c r="O5" s="21">
        <v>139.72</v>
      </c>
      <c r="P5" s="21">
        <v>139.72</v>
      </c>
      <c r="Q5" s="21">
        <v>139.72</v>
      </c>
      <c r="R5" s="21">
        <v>134.92000000000002</v>
      </c>
      <c r="S5" s="21">
        <v>133.44</v>
      </c>
      <c r="T5" s="21">
        <v>130.85</v>
      </c>
      <c r="U5" s="21">
        <v>129.99</v>
      </c>
      <c r="V5" s="21">
        <v>129.99</v>
      </c>
      <c r="W5" s="21">
        <v>129.99</v>
      </c>
      <c r="X5" s="21">
        <v>125.83</v>
      </c>
      <c r="Y5" s="21">
        <v>105.06</v>
      </c>
      <c r="Z5" s="21">
        <v>105.06</v>
      </c>
      <c r="AA5" s="21">
        <v>105.06</v>
      </c>
      <c r="AB5" s="21">
        <v>105.06</v>
      </c>
      <c r="AC5" s="21">
        <v>105.06</v>
      </c>
      <c r="AD5" s="21">
        <v>105.06</v>
      </c>
      <c r="AE5" s="21">
        <v>105.06</v>
      </c>
      <c r="AF5" s="21">
        <v>105.06</v>
      </c>
      <c r="AG5" s="21">
        <v>105.06</v>
      </c>
      <c r="AH5" s="21">
        <v>105.06</v>
      </c>
    </row>
    <row r="6" spans="1:34" s="47" customFormat="1" ht="13.9" customHeight="1" x14ac:dyDescent="0.15">
      <c r="A6" s="44">
        <v>1.1000000000000001</v>
      </c>
      <c r="B6" s="45" t="s">
        <v>167</v>
      </c>
      <c r="C6" s="46">
        <v>5903.54</v>
      </c>
      <c r="D6" s="46">
        <v>0</v>
      </c>
      <c r="E6" s="46">
        <v>141.4</v>
      </c>
      <c r="F6" s="46">
        <v>164.97</v>
      </c>
      <c r="G6" s="46">
        <v>188.54</v>
      </c>
      <c r="H6" s="46">
        <v>200.32</v>
      </c>
      <c r="I6" s="46">
        <v>200.32</v>
      </c>
      <c r="J6" s="46">
        <v>200.32</v>
      </c>
      <c r="K6" s="46">
        <v>200.32</v>
      </c>
      <c r="L6" s="46">
        <v>200.32</v>
      </c>
      <c r="M6" s="46">
        <v>200.32</v>
      </c>
      <c r="N6" s="46">
        <v>200.32</v>
      </c>
      <c r="O6" s="46">
        <v>200.32</v>
      </c>
      <c r="P6" s="46">
        <v>200.32</v>
      </c>
      <c r="Q6" s="46">
        <v>200.32</v>
      </c>
      <c r="R6" s="46">
        <v>200.32</v>
      </c>
      <c r="S6" s="46">
        <v>200.32</v>
      </c>
      <c r="T6" s="46">
        <v>200.32</v>
      </c>
      <c r="U6" s="46">
        <v>200.32</v>
      </c>
      <c r="V6" s="46">
        <v>200.32</v>
      </c>
      <c r="W6" s="46">
        <v>200.32</v>
      </c>
      <c r="X6" s="46">
        <v>200.32</v>
      </c>
      <c r="Y6" s="46">
        <v>200.32</v>
      </c>
      <c r="Z6" s="46">
        <v>200.32</v>
      </c>
      <c r="AA6" s="46">
        <v>200.32</v>
      </c>
      <c r="AB6" s="46">
        <v>200.32</v>
      </c>
      <c r="AC6" s="46">
        <v>200.32</v>
      </c>
      <c r="AD6" s="46">
        <v>200.32</v>
      </c>
      <c r="AE6" s="46">
        <v>200.32</v>
      </c>
      <c r="AF6" s="46">
        <v>200.32</v>
      </c>
      <c r="AG6" s="46">
        <v>200.32</v>
      </c>
      <c r="AH6" s="46">
        <v>200.32</v>
      </c>
    </row>
    <row r="7" spans="1:34" s="47" customFormat="1" ht="13.9" customHeight="1" x14ac:dyDescent="0.15">
      <c r="A7" s="44" t="s">
        <v>168</v>
      </c>
      <c r="B7" s="45" t="s">
        <v>136</v>
      </c>
      <c r="C7" s="46">
        <v>5903.54</v>
      </c>
      <c r="D7" s="46">
        <v>0</v>
      </c>
      <c r="E7" s="46">
        <v>141.4</v>
      </c>
      <c r="F7" s="46">
        <v>164.97</v>
      </c>
      <c r="G7" s="46">
        <v>188.54</v>
      </c>
      <c r="H7" s="46">
        <v>200.32</v>
      </c>
      <c r="I7" s="46">
        <v>200.32</v>
      </c>
      <c r="J7" s="46">
        <v>200.32</v>
      </c>
      <c r="K7" s="46">
        <v>200.32</v>
      </c>
      <c r="L7" s="46">
        <v>200.32</v>
      </c>
      <c r="M7" s="46">
        <v>200.32</v>
      </c>
      <c r="N7" s="46">
        <v>200.32</v>
      </c>
      <c r="O7" s="46">
        <v>200.32</v>
      </c>
      <c r="P7" s="46">
        <v>200.32</v>
      </c>
      <c r="Q7" s="46">
        <v>200.32</v>
      </c>
      <c r="R7" s="46">
        <v>200.32</v>
      </c>
      <c r="S7" s="46">
        <v>200.32</v>
      </c>
      <c r="T7" s="46">
        <v>200.32</v>
      </c>
      <c r="U7" s="46">
        <v>200.32</v>
      </c>
      <c r="V7" s="46">
        <v>200.32</v>
      </c>
      <c r="W7" s="46">
        <v>200.32</v>
      </c>
      <c r="X7" s="46">
        <v>200.32</v>
      </c>
      <c r="Y7" s="46">
        <v>200.32</v>
      </c>
      <c r="Z7" s="46">
        <v>200.32</v>
      </c>
      <c r="AA7" s="46">
        <v>200.32</v>
      </c>
      <c r="AB7" s="46">
        <v>200.32</v>
      </c>
      <c r="AC7" s="46">
        <v>200.32</v>
      </c>
      <c r="AD7" s="46">
        <v>200.32</v>
      </c>
      <c r="AE7" s="46">
        <v>200.32</v>
      </c>
      <c r="AF7" s="46">
        <v>200.32</v>
      </c>
      <c r="AG7" s="46">
        <v>200.32</v>
      </c>
      <c r="AH7" s="46">
        <v>200.32</v>
      </c>
    </row>
    <row r="8" spans="1:34" s="47" customFormat="1" ht="13.9" customHeight="1" x14ac:dyDescent="0.15">
      <c r="A8" s="44" t="s">
        <v>169</v>
      </c>
      <c r="B8" s="45" t="s">
        <v>170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</row>
    <row r="9" spans="1:34" s="47" customFormat="1" ht="13.9" customHeight="1" x14ac:dyDescent="0.15">
      <c r="A9" s="44" t="s">
        <v>171</v>
      </c>
      <c r="B9" s="45" t="s">
        <v>172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</row>
    <row r="10" spans="1:34" s="47" customFormat="1" ht="13.9" customHeight="1" x14ac:dyDescent="0.15">
      <c r="A10" s="44" t="s">
        <v>173</v>
      </c>
      <c r="B10" s="45" t="s">
        <v>174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</row>
    <row r="11" spans="1:34" s="47" customFormat="1" ht="13.9" customHeight="1" x14ac:dyDescent="0.15">
      <c r="A11" s="44">
        <v>1.2</v>
      </c>
      <c r="B11" s="45" t="s">
        <v>175</v>
      </c>
      <c r="C11" s="46">
        <v>2189.9900000000002</v>
      </c>
      <c r="D11" s="46">
        <v>8.02</v>
      </c>
      <c r="E11" s="46">
        <v>48.13</v>
      </c>
      <c r="F11" s="46">
        <v>48.13</v>
      </c>
      <c r="G11" s="46">
        <v>52.29</v>
      </c>
      <c r="H11" s="46">
        <v>56.44</v>
      </c>
      <c r="I11" s="46">
        <v>56.44</v>
      </c>
      <c r="J11" s="46">
        <v>56.44</v>
      </c>
      <c r="K11" s="46">
        <v>60.6</v>
      </c>
      <c r="L11" s="46">
        <v>60.6</v>
      </c>
      <c r="M11" s="46">
        <v>60.6</v>
      </c>
      <c r="N11" s="46">
        <v>60.6</v>
      </c>
      <c r="O11" s="46">
        <v>60.6</v>
      </c>
      <c r="P11" s="46">
        <v>60.6</v>
      </c>
      <c r="Q11" s="46">
        <v>60.6</v>
      </c>
      <c r="R11" s="46">
        <v>65.400000000000006</v>
      </c>
      <c r="S11" s="46">
        <v>66.88</v>
      </c>
      <c r="T11" s="46">
        <v>69.47</v>
      </c>
      <c r="U11" s="46">
        <v>70.33</v>
      </c>
      <c r="V11" s="46">
        <v>70.33</v>
      </c>
      <c r="W11" s="46">
        <v>70.33</v>
      </c>
      <c r="X11" s="46">
        <v>74.489999999999995</v>
      </c>
      <c r="Y11" s="46">
        <v>95.26</v>
      </c>
      <c r="Z11" s="46">
        <v>95.26</v>
      </c>
      <c r="AA11" s="46">
        <v>95.26</v>
      </c>
      <c r="AB11" s="46">
        <v>95.26</v>
      </c>
      <c r="AC11" s="46">
        <v>95.26</v>
      </c>
      <c r="AD11" s="46">
        <v>95.26</v>
      </c>
      <c r="AE11" s="46">
        <v>95.26</v>
      </c>
      <c r="AF11" s="46">
        <v>95.26</v>
      </c>
      <c r="AG11" s="46">
        <v>95.26</v>
      </c>
      <c r="AH11" s="46">
        <v>95.26</v>
      </c>
    </row>
    <row r="12" spans="1:34" s="47" customFormat="1" ht="13.9" customHeight="1" x14ac:dyDescent="0.15">
      <c r="A12" s="44" t="s">
        <v>156</v>
      </c>
      <c r="B12" s="45" t="s">
        <v>134</v>
      </c>
      <c r="C12" s="46">
        <v>1780.32</v>
      </c>
      <c r="D12" s="46">
        <v>8.02</v>
      </c>
      <c r="E12" s="46">
        <v>48.13</v>
      </c>
      <c r="F12" s="46">
        <v>48.13</v>
      </c>
      <c r="G12" s="46">
        <v>52.29</v>
      </c>
      <c r="H12" s="46">
        <v>56.44</v>
      </c>
      <c r="I12" s="46">
        <v>56.44</v>
      </c>
      <c r="J12" s="46">
        <v>56.44</v>
      </c>
      <c r="K12" s="46">
        <v>60.6</v>
      </c>
      <c r="L12" s="46">
        <v>60.6</v>
      </c>
      <c r="M12" s="46">
        <v>60.6</v>
      </c>
      <c r="N12" s="46">
        <v>60.6</v>
      </c>
      <c r="O12" s="46">
        <v>60.6</v>
      </c>
      <c r="P12" s="46">
        <v>60.6</v>
      </c>
      <c r="Q12" s="46">
        <v>60.6</v>
      </c>
      <c r="R12" s="46">
        <v>60.6</v>
      </c>
      <c r="S12" s="46">
        <v>60.6</v>
      </c>
      <c r="T12" s="46">
        <v>60.6</v>
      </c>
      <c r="U12" s="46">
        <v>60.6</v>
      </c>
      <c r="V12" s="46">
        <v>60.6</v>
      </c>
      <c r="W12" s="46">
        <v>60.6</v>
      </c>
      <c r="X12" s="46">
        <v>60.6</v>
      </c>
      <c r="Y12" s="46">
        <v>60.6</v>
      </c>
      <c r="Z12" s="46">
        <v>60.6</v>
      </c>
      <c r="AA12" s="46">
        <v>60.6</v>
      </c>
      <c r="AB12" s="46">
        <v>60.6</v>
      </c>
      <c r="AC12" s="46">
        <v>60.6</v>
      </c>
      <c r="AD12" s="46">
        <v>60.6</v>
      </c>
      <c r="AE12" s="46">
        <v>60.6</v>
      </c>
      <c r="AF12" s="46">
        <v>60.6</v>
      </c>
      <c r="AG12" s="46">
        <v>60.6</v>
      </c>
      <c r="AH12" s="46">
        <v>60.6</v>
      </c>
    </row>
    <row r="13" spans="1:34" s="47" customFormat="1" ht="13.9" customHeight="1" x14ac:dyDescent="0.15">
      <c r="A13" s="44" t="s">
        <v>157</v>
      </c>
      <c r="B13" s="45" t="s">
        <v>176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</row>
    <row r="14" spans="1:34" s="47" customFormat="1" ht="13.9" customHeight="1" x14ac:dyDescent="0.15">
      <c r="A14" s="44" t="s">
        <v>177</v>
      </c>
      <c r="B14" s="45" t="s">
        <v>137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</row>
    <row r="15" spans="1:34" s="47" customFormat="1" ht="13.9" customHeight="1" x14ac:dyDescent="0.15">
      <c r="A15" s="44" t="s">
        <v>178</v>
      </c>
      <c r="B15" s="45" t="s">
        <v>179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</row>
    <row r="16" spans="1:34" s="47" customFormat="1" ht="13.9" customHeight="1" x14ac:dyDescent="0.15">
      <c r="A16" s="44" t="s">
        <v>180</v>
      </c>
      <c r="B16" s="45" t="s">
        <v>144</v>
      </c>
      <c r="C16" s="46">
        <v>409.67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4.8</v>
      </c>
      <c r="S16" s="46">
        <v>6.28</v>
      </c>
      <c r="T16" s="46">
        <v>8.870000000000001</v>
      </c>
      <c r="U16" s="46">
        <v>9.73</v>
      </c>
      <c r="V16" s="46">
        <v>9.73</v>
      </c>
      <c r="W16" s="46">
        <v>9.73</v>
      </c>
      <c r="X16" s="46">
        <v>13.89</v>
      </c>
      <c r="Y16" s="46">
        <v>34.660000000000004</v>
      </c>
      <c r="Z16" s="46">
        <v>34.660000000000004</v>
      </c>
      <c r="AA16" s="46">
        <v>34.660000000000004</v>
      </c>
      <c r="AB16" s="46">
        <v>34.660000000000004</v>
      </c>
      <c r="AC16" s="46">
        <v>34.660000000000004</v>
      </c>
      <c r="AD16" s="46">
        <v>34.660000000000004</v>
      </c>
      <c r="AE16" s="46">
        <v>34.660000000000004</v>
      </c>
      <c r="AF16" s="46">
        <v>34.660000000000004</v>
      </c>
      <c r="AG16" s="46">
        <v>34.660000000000004</v>
      </c>
      <c r="AH16" s="46">
        <v>34.660000000000004</v>
      </c>
    </row>
    <row r="17" spans="1:34" s="47" customFormat="1" ht="13.9" customHeight="1" x14ac:dyDescent="0.15">
      <c r="A17" s="44" t="s">
        <v>181</v>
      </c>
      <c r="B17" s="45" t="s">
        <v>182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</row>
    <row r="18" spans="1:34" s="52" customFormat="1" ht="13.9" customHeight="1" x14ac:dyDescent="0.15">
      <c r="A18" s="49">
        <v>2</v>
      </c>
      <c r="B18" s="50" t="s">
        <v>183</v>
      </c>
      <c r="C18" s="51">
        <v>-1539.51</v>
      </c>
      <c r="D18" s="51">
        <v>-2207.5100000000002</v>
      </c>
      <c r="E18" s="51">
        <v>668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</row>
    <row r="19" spans="1:34" s="47" customFormat="1" ht="13.9" customHeight="1" x14ac:dyDescent="0.15">
      <c r="A19" s="44">
        <v>2.1</v>
      </c>
      <c r="B19" s="45" t="s">
        <v>167</v>
      </c>
      <c r="C19" s="46">
        <v>668</v>
      </c>
      <c r="D19" s="46">
        <v>0</v>
      </c>
      <c r="E19" s="46">
        <v>668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</row>
    <row r="20" spans="1:34" s="47" customFormat="1" ht="13.9" customHeight="1" x14ac:dyDescent="0.15">
      <c r="A20" s="44">
        <v>2.2000000000000002</v>
      </c>
      <c r="B20" s="45" t="s">
        <v>175</v>
      </c>
      <c r="C20" s="46">
        <v>2207.5100000000002</v>
      </c>
      <c r="D20" s="46">
        <v>2207.5100000000002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</row>
    <row r="21" spans="1:34" s="47" customFormat="1" ht="13.9" customHeight="1" x14ac:dyDescent="0.15">
      <c r="A21" s="44" t="s">
        <v>122</v>
      </c>
      <c r="B21" s="45" t="s">
        <v>112</v>
      </c>
      <c r="C21" s="46">
        <v>2172.5100000000002</v>
      </c>
      <c r="D21" s="46">
        <v>2172.5100000000002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</row>
    <row r="22" spans="1:34" s="47" customFormat="1" ht="13.9" customHeight="1" x14ac:dyDescent="0.15">
      <c r="A22" s="44" t="s">
        <v>125</v>
      </c>
      <c r="B22" s="45" t="s">
        <v>114</v>
      </c>
      <c r="C22" s="46">
        <v>35</v>
      </c>
      <c r="D22" s="46">
        <v>35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</row>
    <row r="23" spans="1:34" s="47" customFormat="1" ht="13.9" customHeight="1" x14ac:dyDescent="0.15">
      <c r="A23" s="44" t="s">
        <v>184</v>
      </c>
      <c r="B23" s="45" t="s">
        <v>182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</row>
    <row r="24" spans="1:34" ht="13.9" customHeight="1" x14ac:dyDescent="0.15">
      <c r="A24" s="11">
        <v>3</v>
      </c>
      <c r="B24" s="19" t="s">
        <v>185</v>
      </c>
      <c r="C24" s="21">
        <v>-1288.46</v>
      </c>
      <c r="D24" s="21">
        <v>2215.5300000000002</v>
      </c>
      <c r="E24" s="21">
        <v>-277.72000000000003</v>
      </c>
      <c r="F24" s="21">
        <v>-243.19</v>
      </c>
      <c r="G24" s="21">
        <v>-237.46</v>
      </c>
      <c r="H24" s="21">
        <v>-231.72</v>
      </c>
      <c r="I24" s="21">
        <v>-225.99</v>
      </c>
      <c r="J24" s="21">
        <v>-220.26</v>
      </c>
      <c r="K24" s="21">
        <v>-147.25</v>
      </c>
      <c r="L24" s="21">
        <v>-141.84</v>
      </c>
      <c r="M24" s="21">
        <v>-139.72</v>
      </c>
      <c r="N24" s="21">
        <v>-139.72</v>
      </c>
      <c r="O24" s="21">
        <v>-139.72</v>
      </c>
      <c r="P24" s="21">
        <v>-137</v>
      </c>
      <c r="Q24" s="21">
        <v>-136.30000000000001</v>
      </c>
      <c r="R24" s="21">
        <v>-134.24</v>
      </c>
      <c r="S24" s="21">
        <v>-132.79</v>
      </c>
      <c r="T24" s="21">
        <v>-135.14000000000001</v>
      </c>
      <c r="U24" s="21">
        <v>-106.4</v>
      </c>
      <c r="V24" s="21">
        <v>-27.35</v>
      </c>
      <c r="W24" s="21">
        <v>-27.35</v>
      </c>
      <c r="X24" s="21">
        <v>-38.56</v>
      </c>
      <c r="Y24" s="21">
        <v>-45.98</v>
      </c>
      <c r="Z24" s="21">
        <v>-45.98</v>
      </c>
      <c r="AA24" s="21">
        <v>-45.98</v>
      </c>
      <c r="AB24" s="21">
        <v>-45.98</v>
      </c>
      <c r="AC24" s="21">
        <v>-45.98</v>
      </c>
      <c r="AD24" s="21">
        <v>-45.98</v>
      </c>
      <c r="AE24" s="21">
        <v>-45.98</v>
      </c>
      <c r="AF24" s="21">
        <v>-45.98</v>
      </c>
      <c r="AG24" s="21">
        <v>-45.98</v>
      </c>
      <c r="AH24" s="21">
        <v>-70.48</v>
      </c>
    </row>
    <row r="25" spans="1:34" s="47" customFormat="1" ht="13.9" customHeight="1" x14ac:dyDescent="0.15">
      <c r="A25" s="44">
        <v>3.1</v>
      </c>
      <c r="B25" s="45" t="s">
        <v>167</v>
      </c>
      <c r="C25" s="46">
        <v>3421.7</v>
      </c>
      <c r="D25" s="46">
        <v>2236.31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48.79</v>
      </c>
      <c r="L25" s="46">
        <v>74.06</v>
      </c>
      <c r="M25" s="46">
        <v>96.7</v>
      </c>
      <c r="N25" s="46">
        <v>114.38</v>
      </c>
      <c r="O25" s="46">
        <v>126.87</v>
      </c>
      <c r="P25" s="46">
        <v>136.78</v>
      </c>
      <c r="Q25" s="46">
        <v>153.32</v>
      </c>
      <c r="R25" s="46">
        <v>169.72</v>
      </c>
      <c r="S25" s="46">
        <v>185.73</v>
      </c>
      <c r="T25" s="46">
        <v>79.05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</row>
    <row r="26" spans="1:34" s="47" customFormat="1" ht="13.9" customHeight="1" x14ac:dyDescent="0.15">
      <c r="A26" s="44" t="s">
        <v>186</v>
      </c>
      <c r="B26" s="45" t="s">
        <v>187</v>
      </c>
      <c r="C26" s="46">
        <v>449.13</v>
      </c>
      <c r="D26" s="46">
        <v>449.13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</row>
    <row r="27" spans="1:34" s="47" customFormat="1" ht="13.9" customHeight="1" x14ac:dyDescent="0.15">
      <c r="A27" s="44" t="s">
        <v>188</v>
      </c>
      <c r="B27" s="45" t="s">
        <v>189</v>
      </c>
      <c r="C27" s="46">
        <v>1733.88</v>
      </c>
      <c r="D27" s="46">
        <v>1733.88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</row>
    <row r="28" spans="1:34" s="47" customFormat="1" ht="13.9" customHeight="1" x14ac:dyDescent="0.15">
      <c r="A28" s="44" t="s">
        <v>190</v>
      </c>
      <c r="B28" s="45" t="s">
        <v>126</v>
      </c>
      <c r="C28" s="46">
        <v>24.5</v>
      </c>
      <c r="D28" s="46">
        <v>24.5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</row>
    <row r="29" spans="1:34" s="47" customFormat="1" ht="13.9" customHeight="1" x14ac:dyDescent="0.15">
      <c r="A29" s="44" t="s">
        <v>191</v>
      </c>
      <c r="B29" s="45" t="s">
        <v>192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</row>
    <row r="30" spans="1:34" s="47" customFormat="1" ht="13.9" customHeight="1" x14ac:dyDescent="0.15">
      <c r="A30" s="44" t="s">
        <v>193</v>
      </c>
      <c r="B30" s="45" t="s">
        <v>159</v>
      </c>
      <c r="C30" s="46">
        <v>1214.19</v>
      </c>
      <c r="D30" s="46">
        <v>28.8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48.79</v>
      </c>
      <c r="L30" s="46">
        <v>74.06</v>
      </c>
      <c r="M30" s="46">
        <v>96.7</v>
      </c>
      <c r="N30" s="46">
        <v>114.38</v>
      </c>
      <c r="O30" s="46">
        <v>126.87</v>
      </c>
      <c r="P30" s="46">
        <v>136.78</v>
      </c>
      <c r="Q30" s="46">
        <v>153.32</v>
      </c>
      <c r="R30" s="46">
        <v>169.72</v>
      </c>
      <c r="S30" s="46">
        <v>185.73</v>
      </c>
      <c r="T30" s="46">
        <v>79.05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</row>
    <row r="31" spans="1:34" s="47" customFormat="1" ht="13.9" customHeight="1" x14ac:dyDescent="0.15">
      <c r="A31" s="44" t="s">
        <v>194</v>
      </c>
      <c r="B31" s="45" t="s">
        <v>174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</row>
    <row r="32" spans="1:34" s="47" customFormat="1" ht="13.9" customHeight="1" x14ac:dyDescent="0.15">
      <c r="A32" s="44">
        <v>3.2</v>
      </c>
      <c r="B32" s="45" t="s">
        <v>175</v>
      </c>
      <c r="C32" s="46">
        <v>4710.16</v>
      </c>
      <c r="D32" s="46">
        <v>20.78</v>
      </c>
      <c r="E32" s="46">
        <v>277.72000000000003</v>
      </c>
      <c r="F32" s="46">
        <v>243.19</v>
      </c>
      <c r="G32" s="46">
        <v>237.46</v>
      </c>
      <c r="H32" s="46">
        <v>231.72</v>
      </c>
      <c r="I32" s="46">
        <v>225.99</v>
      </c>
      <c r="J32" s="46">
        <v>220.26</v>
      </c>
      <c r="K32" s="46">
        <v>196.04</v>
      </c>
      <c r="L32" s="46">
        <v>215.9</v>
      </c>
      <c r="M32" s="46">
        <v>236.42</v>
      </c>
      <c r="N32" s="46">
        <v>254.1</v>
      </c>
      <c r="O32" s="46">
        <v>266.59000000000003</v>
      </c>
      <c r="P32" s="46">
        <v>273.78000000000003</v>
      </c>
      <c r="Q32" s="46">
        <v>289.61</v>
      </c>
      <c r="R32" s="46">
        <v>303.95999999999998</v>
      </c>
      <c r="S32" s="46">
        <v>318.52</v>
      </c>
      <c r="T32" s="46">
        <v>214.19</v>
      </c>
      <c r="U32" s="46">
        <v>106.4</v>
      </c>
      <c r="V32" s="46">
        <v>27.35</v>
      </c>
      <c r="W32" s="46">
        <v>27.35</v>
      </c>
      <c r="X32" s="46">
        <v>38.56</v>
      </c>
      <c r="Y32" s="46">
        <v>45.98</v>
      </c>
      <c r="Z32" s="46">
        <v>45.98</v>
      </c>
      <c r="AA32" s="46">
        <v>45.98</v>
      </c>
      <c r="AB32" s="46">
        <v>45.98</v>
      </c>
      <c r="AC32" s="46">
        <v>45.98</v>
      </c>
      <c r="AD32" s="46">
        <v>45.98</v>
      </c>
      <c r="AE32" s="46">
        <v>45.98</v>
      </c>
      <c r="AF32" s="46">
        <v>45.98</v>
      </c>
      <c r="AG32" s="46">
        <v>45.98</v>
      </c>
      <c r="AH32" s="46">
        <v>70.48</v>
      </c>
    </row>
    <row r="33" spans="1:34" s="47" customFormat="1" ht="13.9" customHeight="1" x14ac:dyDescent="0.15">
      <c r="A33" s="44" t="s">
        <v>195</v>
      </c>
      <c r="B33" s="45" t="s">
        <v>196</v>
      </c>
      <c r="C33" s="46">
        <v>792.09</v>
      </c>
      <c r="D33" s="46">
        <v>20.78</v>
      </c>
      <c r="E33" s="46">
        <v>87.04</v>
      </c>
      <c r="F33" s="46">
        <v>81.31</v>
      </c>
      <c r="G33" s="46">
        <v>75.570000000000007</v>
      </c>
      <c r="H33" s="46">
        <v>69.84</v>
      </c>
      <c r="I33" s="46">
        <v>64.11</v>
      </c>
      <c r="J33" s="46">
        <v>58.38</v>
      </c>
      <c r="K33" s="46">
        <v>54.77</v>
      </c>
      <c r="L33" s="46">
        <v>50.14</v>
      </c>
      <c r="M33" s="46">
        <v>45.39</v>
      </c>
      <c r="N33" s="46">
        <v>40.43</v>
      </c>
      <c r="O33" s="46">
        <v>35.24</v>
      </c>
      <c r="P33" s="46">
        <v>29.94</v>
      </c>
      <c r="Q33" s="46">
        <v>24.93</v>
      </c>
      <c r="R33" s="46">
        <v>19.91</v>
      </c>
      <c r="S33" s="46">
        <v>14.88</v>
      </c>
      <c r="T33" s="46">
        <v>4.5</v>
      </c>
      <c r="U33" s="46">
        <v>1.07</v>
      </c>
      <c r="V33" s="46">
        <v>1.07</v>
      </c>
      <c r="W33" s="46">
        <v>1.07</v>
      </c>
      <c r="X33" s="46">
        <v>1.07</v>
      </c>
      <c r="Y33" s="46">
        <v>1.07</v>
      </c>
      <c r="Z33" s="46">
        <v>1.07</v>
      </c>
      <c r="AA33" s="46">
        <v>1.07</v>
      </c>
      <c r="AB33" s="46">
        <v>1.07</v>
      </c>
      <c r="AC33" s="46">
        <v>1.07</v>
      </c>
      <c r="AD33" s="46">
        <v>1.07</v>
      </c>
      <c r="AE33" s="46">
        <v>1.07</v>
      </c>
      <c r="AF33" s="46">
        <v>1.07</v>
      </c>
      <c r="AG33" s="46">
        <v>1.07</v>
      </c>
      <c r="AH33" s="46">
        <v>1.07</v>
      </c>
    </row>
    <row r="34" spans="1:34" s="47" customFormat="1" ht="13.9" customHeight="1" x14ac:dyDescent="0.15">
      <c r="A34" s="44" t="s">
        <v>197</v>
      </c>
      <c r="B34" s="45" t="s">
        <v>198</v>
      </c>
      <c r="C34" s="46">
        <v>2993.21</v>
      </c>
      <c r="D34" s="46">
        <v>0</v>
      </c>
      <c r="E34" s="46">
        <v>145.77000000000001</v>
      </c>
      <c r="F34" s="46">
        <v>116.97</v>
      </c>
      <c r="G34" s="46">
        <v>116.97</v>
      </c>
      <c r="H34" s="46">
        <v>116.97</v>
      </c>
      <c r="I34" s="46">
        <v>116.97</v>
      </c>
      <c r="J34" s="46">
        <v>116.97</v>
      </c>
      <c r="K34" s="46">
        <v>116.97</v>
      </c>
      <c r="L34" s="46">
        <v>165.76</v>
      </c>
      <c r="M34" s="46">
        <v>191.02</v>
      </c>
      <c r="N34" s="46">
        <v>213.67</v>
      </c>
      <c r="O34" s="46">
        <v>231.35</v>
      </c>
      <c r="P34" s="46">
        <v>243.84</v>
      </c>
      <c r="Q34" s="46">
        <v>253.75</v>
      </c>
      <c r="R34" s="46">
        <v>270.29000000000002</v>
      </c>
      <c r="S34" s="46">
        <v>286.69</v>
      </c>
      <c r="T34" s="46">
        <v>185.73</v>
      </c>
      <c r="U34" s="46">
        <v>79.05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24.5</v>
      </c>
    </row>
    <row r="35" spans="1:34" s="47" customFormat="1" ht="13.9" customHeight="1" x14ac:dyDescent="0.15">
      <c r="A35" s="44" t="s">
        <v>199</v>
      </c>
      <c r="B35" s="45" t="s">
        <v>200</v>
      </c>
      <c r="C35" s="46">
        <v>924.85</v>
      </c>
      <c r="D35" s="46">
        <v>0</v>
      </c>
      <c r="E35" s="46">
        <v>44.91</v>
      </c>
      <c r="F35" s="46">
        <v>44.91</v>
      </c>
      <c r="G35" s="46">
        <v>44.91</v>
      </c>
      <c r="H35" s="46">
        <v>44.91</v>
      </c>
      <c r="I35" s="46">
        <v>44.91</v>
      </c>
      <c r="J35" s="46">
        <v>44.91</v>
      </c>
      <c r="K35" s="46">
        <v>24.3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10.93</v>
      </c>
      <c r="R35" s="46">
        <v>13.76</v>
      </c>
      <c r="S35" s="46">
        <v>16.96</v>
      </c>
      <c r="T35" s="46">
        <v>23.96</v>
      </c>
      <c r="U35" s="46">
        <v>26.28</v>
      </c>
      <c r="V35" s="46">
        <v>26.28</v>
      </c>
      <c r="W35" s="46">
        <v>26.28</v>
      </c>
      <c r="X35" s="46">
        <v>37.5</v>
      </c>
      <c r="Y35" s="46">
        <v>44.91</v>
      </c>
      <c r="Z35" s="46">
        <v>44.91</v>
      </c>
      <c r="AA35" s="46">
        <v>44.91</v>
      </c>
      <c r="AB35" s="46">
        <v>44.91</v>
      </c>
      <c r="AC35" s="46">
        <v>44.91</v>
      </c>
      <c r="AD35" s="46">
        <v>44.91</v>
      </c>
      <c r="AE35" s="46">
        <v>44.91</v>
      </c>
      <c r="AF35" s="46">
        <v>44.91</v>
      </c>
      <c r="AG35" s="46">
        <v>44.91</v>
      </c>
      <c r="AH35" s="46">
        <v>44.91</v>
      </c>
    </row>
    <row r="36" spans="1:34" s="47" customFormat="1" ht="13.9" customHeight="1" x14ac:dyDescent="0.15">
      <c r="A36" s="44" t="s">
        <v>201</v>
      </c>
      <c r="B36" s="45" t="s">
        <v>182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46">
        <v>0</v>
      </c>
      <c r="AE36" s="46">
        <v>0</v>
      </c>
      <c r="AF36" s="46">
        <v>0</v>
      </c>
      <c r="AG36" s="46">
        <v>0</v>
      </c>
      <c r="AH36" s="46">
        <v>0</v>
      </c>
    </row>
    <row r="37" spans="1:34" ht="13.9" customHeight="1" x14ac:dyDescent="0.15">
      <c r="A37" s="11">
        <v>4</v>
      </c>
      <c r="B37" s="19" t="s">
        <v>202</v>
      </c>
      <c r="C37" s="21">
        <v>885.58</v>
      </c>
      <c r="D37" s="21">
        <v>0</v>
      </c>
      <c r="E37" s="21">
        <v>483.56</v>
      </c>
      <c r="F37" s="21">
        <v>-126.35</v>
      </c>
      <c r="G37" s="21">
        <v>-101.21</v>
      </c>
      <c r="H37" s="21">
        <v>-87.85</v>
      </c>
      <c r="I37" s="21">
        <v>-82.12</v>
      </c>
      <c r="J37" s="21">
        <v>-76.39</v>
      </c>
      <c r="K37" s="21">
        <v>-7.53</v>
      </c>
      <c r="L37" s="21">
        <v>-2.12</v>
      </c>
      <c r="M37" s="21">
        <v>0</v>
      </c>
      <c r="N37" s="21">
        <v>0</v>
      </c>
      <c r="O37" s="21">
        <v>0</v>
      </c>
      <c r="P37" s="21">
        <v>2.72</v>
      </c>
      <c r="Q37" s="21">
        <v>3.42</v>
      </c>
      <c r="R37" s="21">
        <v>0.68</v>
      </c>
      <c r="S37" s="21">
        <v>0.64</v>
      </c>
      <c r="T37" s="21">
        <v>-4.29</v>
      </c>
      <c r="U37" s="21">
        <v>23.59</v>
      </c>
      <c r="V37" s="21">
        <v>102.64</v>
      </c>
      <c r="W37" s="21">
        <v>102.64</v>
      </c>
      <c r="X37" s="21">
        <v>87.27</v>
      </c>
      <c r="Y37" s="21">
        <v>59.08</v>
      </c>
      <c r="Z37" s="21">
        <v>59.08</v>
      </c>
      <c r="AA37" s="21">
        <v>59.08</v>
      </c>
      <c r="AB37" s="21">
        <v>59.08</v>
      </c>
      <c r="AC37" s="21">
        <v>59.08</v>
      </c>
      <c r="AD37" s="21">
        <v>59.08</v>
      </c>
      <c r="AE37" s="21">
        <v>59.08</v>
      </c>
      <c r="AF37" s="21">
        <v>59.08</v>
      </c>
      <c r="AG37" s="21">
        <v>59.08</v>
      </c>
      <c r="AH37" s="21">
        <v>34.58</v>
      </c>
    </row>
    <row r="38" spans="1:34" ht="13.9" customHeight="1" x14ac:dyDescent="0.15">
      <c r="A38" s="11">
        <v>5</v>
      </c>
      <c r="B38" s="19" t="s">
        <v>203</v>
      </c>
      <c r="C38" s="21"/>
      <c r="D38" s="21">
        <v>0</v>
      </c>
      <c r="E38" s="21">
        <v>483.56</v>
      </c>
      <c r="F38" s="21">
        <v>357.21</v>
      </c>
      <c r="G38" s="21">
        <v>256</v>
      </c>
      <c r="H38" s="21">
        <v>168.15</v>
      </c>
      <c r="I38" s="21">
        <v>86.04</v>
      </c>
      <c r="J38" s="21">
        <v>9.65</v>
      </c>
      <c r="K38" s="21">
        <v>2.12</v>
      </c>
      <c r="L38" s="21">
        <v>0</v>
      </c>
      <c r="M38" s="21">
        <v>0</v>
      </c>
      <c r="N38" s="21">
        <v>0</v>
      </c>
      <c r="O38" s="21">
        <v>0</v>
      </c>
      <c r="P38" s="21">
        <v>2.72</v>
      </c>
      <c r="Q38" s="21">
        <v>6.15</v>
      </c>
      <c r="R38" s="21">
        <v>6.83</v>
      </c>
      <c r="S38" s="21">
        <v>7.47</v>
      </c>
      <c r="T38" s="21">
        <v>3.18</v>
      </c>
      <c r="U38" s="21">
        <v>26.77</v>
      </c>
      <c r="V38" s="21">
        <v>129.41</v>
      </c>
      <c r="W38" s="21">
        <v>232.05</v>
      </c>
      <c r="X38" s="21">
        <v>319.32</v>
      </c>
      <c r="Y38" s="21">
        <v>378.39</v>
      </c>
      <c r="Z38" s="21">
        <v>437.47</v>
      </c>
      <c r="AA38" s="21">
        <v>496.55</v>
      </c>
      <c r="AB38" s="21">
        <v>555.62</v>
      </c>
      <c r="AC38" s="21">
        <v>614.70000000000005</v>
      </c>
      <c r="AD38" s="21">
        <v>673.78</v>
      </c>
      <c r="AE38" s="21">
        <v>732.85</v>
      </c>
      <c r="AF38" s="21">
        <v>791.93</v>
      </c>
      <c r="AG38" s="21">
        <v>851.01</v>
      </c>
      <c r="AH38" s="21">
        <v>885.58</v>
      </c>
    </row>
    <row r="39" spans="1:34" s="52" customFormat="1" ht="12" x14ac:dyDescent="0.15"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1:34" s="79" customFormat="1" ht="12" x14ac:dyDescent="0.15">
      <c r="D40" s="80"/>
      <c r="E40" s="81"/>
    </row>
    <row r="41" spans="1:34" s="65" customFormat="1" ht="12" x14ac:dyDescent="0.15">
      <c r="A41" s="73">
        <v>1</v>
      </c>
      <c r="B41" s="78" t="s">
        <v>426</v>
      </c>
      <c r="C41" s="83" t="s">
        <v>431</v>
      </c>
      <c r="D41" s="82">
        <v>2</v>
      </c>
      <c r="E41" s="76" t="s">
        <v>183</v>
      </c>
      <c r="F41" s="150"/>
      <c r="G41" s="150"/>
      <c r="H41" s="150"/>
      <c r="I41" s="73" t="s">
        <v>193</v>
      </c>
      <c r="J41" s="76" t="s">
        <v>159</v>
      </c>
      <c r="K41" s="147" t="s">
        <v>439</v>
      </c>
      <c r="L41" s="148"/>
    </row>
    <row r="42" spans="1:34" s="65" customFormat="1" ht="17.25" customHeight="1" x14ac:dyDescent="0.15">
      <c r="A42" s="73">
        <v>1.1000000000000001</v>
      </c>
      <c r="B42" s="76" t="s">
        <v>167</v>
      </c>
      <c r="C42" s="83" t="s">
        <v>428</v>
      </c>
      <c r="D42" s="82">
        <v>2.1</v>
      </c>
      <c r="E42" s="76" t="s">
        <v>167</v>
      </c>
      <c r="F42" s="151" t="s">
        <v>312</v>
      </c>
      <c r="G42" s="150"/>
      <c r="H42" s="150"/>
      <c r="I42" s="82" t="s">
        <v>194</v>
      </c>
      <c r="J42" s="76" t="s">
        <v>174</v>
      </c>
      <c r="K42" s="147" t="s">
        <v>349</v>
      </c>
      <c r="L42" s="148"/>
    </row>
    <row r="43" spans="1:34" s="65" customFormat="1" ht="12" x14ac:dyDescent="0.15">
      <c r="A43" s="73" t="s">
        <v>168</v>
      </c>
      <c r="B43" s="76" t="s">
        <v>136</v>
      </c>
      <c r="C43" s="83" t="s">
        <v>427</v>
      </c>
      <c r="D43" s="82">
        <v>2.2000000000000002</v>
      </c>
      <c r="E43" s="76" t="s">
        <v>175</v>
      </c>
      <c r="F43" s="151" t="s">
        <v>435</v>
      </c>
      <c r="G43" s="150"/>
      <c r="H43" s="150"/>
      <c r="I43" s="82">
        <v>3.2</v>
      </c>
      <c r="J43" s="76" t="s">
        <v>175</v>
      </c>
      <c r="K43" s="148"/>
      <c r="L43" s="148"/>
    </row>
    <row r="44" spans="1:34" s="65" customFormat="1" ht="24" x14ac:dyDescent="0.15">
      <c r="A44" s="73" t="s">
        <v>169</v>
      </c>
      <c r="B44" s="76" t="s">
        <v>170</v>
      </c>
      <c r="C44" s="83" t="s">
        <v>349</v>
      </c>
      <c r="D44" s="82" t="s">
        <v>122</v>
      </c>
      <c r="E44" s="76" t="s">
        <v>112</v>
      </c>
      <c r="F44" s="151" t="s">
        <v>433</v>
      </c>
      <c r="G44" s="150"/>
      <c r="H44" s="150"/>
      <c r="I44" s="82" t="s">
        <v>195</v>
      </c>
      <c r="J44" s="76" t="s">
        <v>196</v>
      </c>
      <c r="K44" s="147" t="s">
        <v>440</v>
      </c>
      <c r="L44" s="148"/>
    </row>
    <row r="45" spans="1:34" s="65" customFormat="1" ht="24" x14ac:dyDescent="0.15">
      <c r="A45" s="73" t="s">
        <v>171</v>
      </c>
      <c r="B45" s="76" t="s">
        <v>172</v>
      </c>
      <c r="C45" s="83" t="s">
        <v>349</v>
      </c>
      <c r="D45" s="82" t="s">
        <v>125</v>
      </c>
      <c r="E45" s="76" t="s">
        <v>114</v>
      </c>
      <c r="F45" s="151" t="s">
        <v>434</v>
      </c>
      <c r="G45" s="150"/>
      <c r="H45" s="150"/>
      <c r="I45" s="82" t="s">
        <v>197</v>
      </c>
      <c r="J45" s="76" t="s">
        <v>198</v>
      </c>
      <c r="K45" s="147" t="s">
        <v>441</v>
      </c>
      <c r="L45" s="148"/>
    </row>
    <row r="46" spans="1:34" s="65" customFormat="1" ht="36" x14ac:dyDescent="0.15">
      <c r="A46" s="73" t="s">
        <v>173</v>
      </c>
      <c r="B46" s="76" t="s">
        <v>174</v>
      </c>
      <c r="C46" s="83" t="s">
        <v>349</v>
      </c>
      <c r="D46" s="82" t="s">
        <v>184</v>
      </c>
      <c r="E46" s="76" t="s">
        <v>182</v>
      </c>
      <c r="F46" s="151" t="s">
        <v>349</v>
      </c>
      <c r="G46" s="150"/>
      <c r="H46" s="150"/>
      <c r="I46" s="82" t="s">
        <v>199</v>
      </c>
      <c r="J46" s="76" t="s">
        <v>200</v>
      </c>
      <c r="K46" s="147" t="s">
        <v>442</v>
      </c>
      <c r="L46" s="148"/>
    </row>
    <row r="47" spans="1:34" s="65" customFormat="1" ht="24" x14ac:dyDescent="0.15">
      <c r="A47" s="73">
        <v>1.2</v>
      </c>
      <c r="B47" s="76" t="s">
        <v>175</v>
      </c>
      <c r="C47" s="83" t="s">
        <v>432</v>
      </c>
      <c r="D47" s="82">
        <v>3</v>
      </c>
      <c r="E47" s="76" t="s">
        <v>185</v>
      </c>
      <c r="F47" s="148"/>
      <c r="G47" s="148"/>
      <c r="H47" s="148"/>
      <c r="I47" s="82" t="s">
        <v>201</v>
      </c>
      <c r="J47" s="76" t="s">
        <v>182</v>
      </c>
      <c r="K47" s="147" t="s">
        <v>349</v>
      </c>
      <c r="L47" s="148"/>
    </row>
    <row r="48" spans="1:34" s="65" customFormat="1" ht="15.75" customHeight="1" x14ac:dyDescent="0.15">
      <c r="A48" s="73" t="s">
        <v>156</v>
      </c>
      <c r="B48" s="76" t="s">
        <v>134</v>
      </c>
      <c r="C48" s="83" t="s">
        <v>429</v>
      </c>
      <c r="D48" s="82">
        <v>3.1</v>
      </c>
      <c r="E48" s="76" t="s">
        <v>167</v>
      </c>
      <c r="F48" s="148"/>
      <c r="G48" s="148"/>
      <c r="H48" s="148"/>
      <c r="I48" s="82">
        <v>4</v>
      </c>
      <c r="J48" s="76" t="s">
        <v>202</v>
      </c>
      <c r="K48" s="147" t="s">
        <v>443</v>
      </c>
      <c r="L48" s="148"/>
    </row>
    <row r="49" spans="1:12" s="65" customFormat="1" ht="18" customHeight="1" x14ac:dyDescent="0.15">
      <c r="A49" s="73" t="s">
        <v>157</v>
      </c>
      <c r="B49" s="76" t="s">
        <v>176</v>
      </c>
      <c r="C49" s="83" t="s">
        <v>349</v>
      </c>
      <c r="D49" s="82" t="s">
        <v>186</v>
      </c>
      <c r="E49" s="76" t="s">
        <v>187</v>
      </c>
      <c r="F49" s="147" t="s">
        <v>436</v>
      </c>
      <c r="G49" s="148"/>
      <c r="H49" s="148"/>
      <c r="I49" s="82">
        <v>5</v>
      </c>
      <c r="J49" s="76" t="s">
        <v>203</v>
      </c>
      <c r="K49" s="147" t="s">
        <v>444</v>
      </c>
      <c r="L49" s="148"/>
    </row>
    <row r="50" spans="1:12" s="65" customFormat="1" ht="12" x14ac:dyDescent="0.15">
      <c r="A50" s="73" t="s">
        <v>177</v>
      </c>
      <c r="B50" s="76" t="s">
        <v>137</v>
      </c>
      <c r="C50" s="83" t="s">
        <v>349</v>
      </c>
      <c r="D50" s="82" t="s">
        <v>188</v>
      </c>
      <c r="E50" s="76" t="s">
        <v>189</v>
      </c>
      <c r="F50" s="147" t="s">
        <v>437</v>
      </c>
      <c r="G50" s="148"/>
      <c r="H50" s="148"/>
    </row>
    <row r="51" spans="1:12" s="65" customFormat="1" ht="12" x14ac:dyDescent="0.15">
      <c r="A51" s="73" t="s">
        <v>178</v>
      </c>
      <c r="B51" s="76" t="s">
        <v>179</v>
      </c>
      <c r="C51" s="83" t="s">
        <v>349</v>
      </c>
      <c r="D51" s="82" t="s">
        <v>190</v>
      </c>
      <c r="E51" s="76" t="s">
        <v>126</v>
      </c>
      <c r="F51" s="147" t="s">
        <v>438</v>
      </c>
      <c r="G51" s="148"/>
      <c r="H51" s="148"/>
    </row>
    <row r="52" spans="1:12" s="65" customFormat="1" ht="12" x14ac:dyDescent="0.15">
      <c r="A52" s="73" t="s">
        <v>180</v>
      </c>
      <c r="B52" s="76" t="s">
        <v>144</v>
      </c>
      <c r="C52" s="83" t="s">
        <v>430</v>
      </c>
      <c r="D52" s="82" t="s">
        <v>191</v>
      </c>
      <c r="E52" s="76" t="s">
        <v>192</v>
      </c>
      <c r="F52" s="147" t="s">
        <v>349</v>
      </c>
      <c r="G52" s="148"/>
      <c r="H52" s="148"/>
    </row>
    <row r="53" spans="1:12" s="65" customFormat="1" ht="12" x14ac:dyDescent="0.15">
      <c r="A53" s="73" t="s">
        <v>181</v>
      </c>
      <c r="B53" s="76" t="s">
        <v>182</v>
      </c>
      <c r="C53" s="83" t="s">
        <v>349</v>
      </c>
      <c r="D53"/>
      <c r="E53"/>
      <c r="F53"/>
      <c r="G53"/>
      <c r="H53"/>
    </row>
    <row r="54" spans="1:12" s="65" customFormat="1" ht="12" x14ac:dyDescent="0.15">
      <c r="A54" s="79"/>
      <c r="B54" s="79"/>
      <c r="C54" s="79"/>
      <c r="D54"/>
      <c r="E54"/>
      <c r="F54"/>
      <c r="G54"/>
      <c r="H54"/>
    </row>
    <row r="55" spans="1:12" s="65" customFormat="1" ht="12" x14ac:dyDescent="0.15">
      <c r="A55" s="79"/>
      <c r="B55" s="79"/>
      <c r="C55" s="79"/>
      <c r="D55"/>
      <c r="E55"/>
      <c r="F55"/>
      <c r="G55"/>
      <c r="H55"/>
    </row>
    <row r="56" spans="1:12" ht="12" x14ac:dyDescent="0.15"/>
    <row r="57" spans="1:12" ht="12" x14ac:dyDescent="0.15"/>
    <row r="58" spans="1:12" ht="12" x14ac:dyDescent="0.15"/>
    <row r="59" spans="1:12" ht="12" x14ac:dyDescent="0.15"/>
    <row r="60" spans="1:12" ht="12" x14ac:dyDescent="0.15"/>
    <row r="61" spans="1:12" ht="12" x14ac:dyDescent="0.15"/>
    <row r="62" spans="1:12" ht="12" x14ac:dyDescent="0.15"/>
    <row r="63" spans="1:12" ht="12" x14ac:dyDescent="0.15"/>
    <row r="64" spans="1:12" ht="12" x14ac:dyDescent="0.15"/>
    <row r="65" ht="12" x14ac:dyDescent="0.15"/>
    <row r="66" ht="12" x14ac:dyDescent="0.15"/>
    <row r="67" ht="12" x14ac:dyDescent="0.15"/>
    <row r="68" ht="12" x14ac:dyDescent="0.15"/>
    <row r="69" ht="12" x14ac:dyDescent="0.15"/>
    <row r="70" ht="12" x14ac:dyDescent="0.15"/>
    <row r="71" ht="12" x14ac:dyDescent="0.15"/>
    <row r="72" ht="12" x14ac:dyDescent="0.15"/>
  </sheetData>
  <mergeCells count="27">
    <mergeCell ref="K47:L47"/>
    <mergeCell ref="K48:L48"/>
    <mergeCell ref="K49:L49"/>
    <mergeCell ref="K41:L41"/>
    <mergeCell ref="K43:L43"/>
    <mergeCell ref="K42:L42"/>
    <mergeCell ref="K44:L44"/>
    <mergeCell ref="K45:L45"/>
    <mergeCell ref="K46:L46"/>
    <mergeCell ref="F52:H52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A1:AH1"/>
    <mergeCell ref="A2:AH2"/>
    <mergeCell ref="A3:A4"/>
    <mergeCell ref="B3:B4"/>
    <mergeCell ref="C3:C4"/>
    <mergeCell ref="E3:AH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7"/>
  <sheetViews>
    <sheetView topLeftCell="A4" workbookViewId="0">
      <pane xSplit="4" topLeftCell="E1" activePane="topRight" state="frozenSplit"/>
      <selection pane="topRight" activeCell="C18" sqref="C18"/>
    </sheetView>
  </sheetViews>
  <sheetFormatPr defaultRowHeight="14.25" customHeight="1" x14ac:dyDescent="0.15"/>
  <cols>
    <col min="2" max="2" width="13.140625" bestFit="1" customWidth="1"/>
    <col min="3" max="3" width="34.5703125" customWidth="1"/>
    <col min="4" max="4" width="21.85546875" customWidth="1"/>
    <col min="5" max="5" width="11.140625" customWidth="1"/>
    <col min="6" max="6" width="27" bestFit="1" customWidth="1"/>
    <col min="7" max="7" width="41.7109375" customWidth="1"/>
    <col min="8" max="9" width="11.140625" customWidth="1"/>
    <col min="10" max="10" width="19.7109375" customWidth="1"/>
    <col min="11" max="35" width="11.140625" customWidth="1"/>
  </cols>
  <sheetData>
    <row r="1" spans="1:35" ht="27.6" customHeight="1" x14ac:dyDescent="0.15">
      <c r="B1" s="123" t="s">
        <v>204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</row>
    <row r="2" spans="1:35" ht="13.9" customHeight="1" x14ac:dyDescent="0.15">
      <c r="B2" s="130" t="s">
        <v>106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</row>
    <row r="3" spans="1:35" ht="13.9" customHeight="1" x14ac:dyDescent="0.15">
      <c r="B3" s="132" t="s">
        <v>107</v>
      </c>
      <c r="C3" s="132" t="s">
        <v>108</v>
      </c>
      <c r="D3" s="132" t="s">
        <v>109</v>
      </c>
      <c r="E3" s="18" t="s">
        <v>110</v>
      </c>
      <c r="F3" s="134" t="s">
        <v>128</v>
      </c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</row>
    <row r="4" spans="1:35" ht="13.9" customHeight="1" x14ac:dyDescent="0.15">
      <c r="B4" s="124"/>
      <c r="C4" s="124"/>
      <c r="D4" s="124"/>
      <c r="E4" s="18" t="s">
        <v>6</v>
      </c>
      <c r="F4" s="18" t="s">
        <v>35</v>
      </c>
      <c r="G4" s="18" t="s">
        <v>36</v>
      </c>
      <c r="H4" s="18" t="s">
        <v>37</v>
      </c>
      <c r="I4" s="18" t="s">
        <v>38</v>
      </c>
      <c r="J4" s="18" t="s">
        <v>39</v>
      </c>
      <c r="K4" s="18" t="s">
        <v>40</v>
      </c>
      <c r="L4" s="18" t="s">
        <v>41</v>
      </c>
      <c r="M4" s="18" t="s">
        <v>42</v>
      </c>
      <c r="N4" s="18" t="s">
        <v>43</v>
      </c>
      <c r="O4" s="18" t="s">
        <v>44</v>
      </c>
      <c r="P4" s="18" t="s">
        <v>45</v>
      </c>
      <c r="Q4" s="18" t="s">
        <v>46</v>
      </c>
      <c r="R4" s="18" t="s">
        <v>47</v>
      </c>
      <c r="S4" s="18" t="s">
        <v>48</v>
      </c>
      <c r="T4" s="18" t="s">
        <v>49</v>
      </c>
      <c r="U4" s="18" t="s">
        <v>50</v>
      </c>
      <c r="V4" s="18" t="s">
        <v>51</v>
      </c>
      <c r="W4" s="18" t="s">
        <v>52</v>
      </c>
      <c r="X4" s="18" t="s">
        <v>53</v>
      </c>
      <c r="Y4" s="18" t="s">
        <v>54</v>
      </c>
      <c r="Z4" s="18" t="s">
        <v>55</v>
      </c>
      <c r="AA4" s="18" t="s">
        <v>56</v>
      </c>
      <c r="AB4" s="18" t="s">
        <v>57</v>
      </c>
      <c r="AC4" s="18" t="s">
        <v>58</v>
      </c>
      <c r="AD4" s="18" t="s">
        <v>59</v>
      </c>
      <c r="AE4" s="18" t="s">
        <v>60</v>
      </c>
      <c r="AF4" s="18" t="s">
        <v>61</v>
      </c>
      <c r="AG4" s="18" t="s">
        <v>62</v>
      </c>
      <c r="AH4" s="18" t="s">
        <v>63</v>
      </c>
      <c r="AI4" s="18" t="s">
        <v>64</v>
      </c>
    </row>
    <row r="5" spans="1:35" ht="13.9" customHeight="1" x14ac:dyDescent="0.15">
      <c r="A5">
        <v>0</v>
      </c>
      <c r="B5" s="11">
        <v>1</v>
      </c>
      <c r="C5" s="19" t="s">
        <v>167</v>
      </c>
      <c r="D5" s="21">
        <v>6711.51</v>
      </c>
      <c r="E5" s="21">
        <v>0</v>
      </c>
      <c r="F5" s="21">
        <v>809.4</v>
      </c>
      <c r="G5" s="21">
        <v>164.97</v>
      </c>
      <c r="H5" s="21">
        <v>188.54</v>
      </c>
      <c r="I5" s="21">
        <v>200.32</v>
      </c>
      <c r="J5" s="21">
        <v>200.32</v>
      </c>
      <c r="K5" s="21">
        <v>200.32</v>
      </c>
      <c r="L5" s="21">
        <v>200.32</v>
      </c>
      <c r="M5" s="21">
        <v>200.32</v>
      </c>
      <c r="N5" s="21">
        <v>200.32</v>
      </c>
      <c r="O5" s="21">
        <v>200.32</v>
      </c>
      <c r="P5" s="21">
        <v>200.32</v>
      </c>
      <c r="Q5" s="21">
        <v>200.32</v>
      </c>
      <c r="R5" s="21">
        <v>200.32</v>
      </c>
      <c r="S5" s="21">
        <v>200.32</v>
      </c>
      <c r="T5" s="21">
        <v>200.32</v>
      </c>
      <c r="U5" s="21">
        <v>200.32</v>
      </c>
      <c r="V5" s="21">
        <v>200.32</v>
      </c>
      <c r="W5" s="21">
        <v>200.32</v>
      </c>
      <c r="X5" s="21">
        <v>200.32</v>
      </c>
      <c r="Y5" s="21">
        <v>200.32</v>
      </c>
      <c r="Z5" s="21">
        <v>200.32</v>
      </c>
      <c r="AA5" s="21">
        <v>200.32</v>
      </c>
      <c r="AB5" s="21">
        <v>200.32</v>
      </c>
      <c r="AC5" s="21">
        <v>200.32</v>
      </c>
      <c r="AD5" s="21">
        <v>200.32</v>
      </c>
      <c r="AE5" s="21">
        <v>200.32</v>
      </c>
      <c r="AF5" s="21">
        <v>200.32</v>
      </c>
      <c r="AG5" s="21">
        <v>200.32</v>
      </c>
      <c r="AH5" s="21">
        <v>200.32</v>
      </c>
      <c r="AI5" s="21">
        <v>340.29</v>
      </c>
    </row>
    <row r="6" spans="1:35" ht="13.9" customHeight="1" x14ac:dyDescent="0.15">
      <c r="A6">
        <v>1</v>
      </c>
      <c r="B6" s="11">
        <v>1.1000000000000001</v>
      </c>
      <c r="C6" s="19" t="s">
        <v>136</v>
      </c>
      <c r="D6" s="21">
        <v>5903.54</v>
      </c>
      <c r="E6" s="21">
        <v>0</v>
      </c>
      <c r="F6" s="21">
        <v>141.4</v>
      </c>
      <c r="G6" s="21">
        <v>164.97</v>
      </c>
      <c r="H6" s="21">
        <v>188.54</v>
      </c>
      <c r="I6" s="21">
        <v>200.32</v>
      </c>
      <c r="J6" s="21">
        <v>200.32</v>
      </c>
      <c r="K6" s="21">
        <v>200.32</v>
      </c>
      <c r="L6" s="21">
        <v>200.32</v>
      </c>
      <c r="M6" s="21">
        <v>200.32</v>
      </c>
      <c r="N6" s="21">
        <v>200.32</v>
      </c>
      <c r="O6" s="21">
        <v>200.32</v>
      </c>
      <c r="P6" s="21">
        <v>200.32</v>
      </c>
      <c r="Q6" s="21">
        <v>200.32</v>
      </c>
      <c r="R6" s="21">
        <v>200.32</v>
      </c>
      <c r="S6" s="21">
        <v>200.32</v>
      </c>
      <c r="T6" s="21">
        <v>200.32</v>
      </c>
      <c r="U6" s="21">
        <v>200.32</v>
      </c>
      <c r="V6" s="21">
        <v>200.32</v>
      </c>
      <c r="W6" s="21">
        <v>200.32</v>
      </c>
      <c r="X6" s="21">
        <v>200.32</v>
      </c>
      <c r="Y6" s="21">
        <v>200.32</v>
      </c>
      <c r="Z6" s="21">
        <v>200.32</v>
      </c>
      <c r="AA6" s="21">
        <v>200.32</v>
      </c>
      <c r="AB6" s="21">
        <v>200.32</v>
      </c>
      <c r="AC6" s="21">
        <v>200.32</v>
      </c>
      <c r="AD6" s="21">
        <v>200.32</v>
      </c>
      <c r="AE6" s="21">
        <v>200.32</v>
      </c>
      <c r="AF6" s="21">
        <v>200.32</v>
      </c>
      <c r="AG6" s="21">
        <v>200.32</v>
      </c>
      <c r="AH6" s="21">
        <v>200.32</v>
      </c>
      <c r="AI6" s="21">
        <v>200.32</v>
      </c>
    </row>
    <row r="7" spans="1:35" ht="13.9" customHeight="1" x14ac:dyDescent="0.15">
      <c r="A7">
        <v>2</v>
      </c>
      <c r="B7" s="11">
        <v>1.2</v>
      </c>
      <c r="C7" s="19" t="s">
        <v>325</v>
      </c>
      <c r="D7" s="21">
        <v>668</v>
      </c>
      <c r="E7" s="21">
        <v>0</v>
      </c>
      <c r="F7" s="21">
        <v>668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</row>
    <row r="8" spans="1:35" ht="13.9" customHeight="1" x14ac:dyDescent="0.15">
      <c r="A8">
        <v>3</v>
      </c>
      <c r="B8" s="11">
        <v>1.3</v>
      </c>
      <c r="C8" s="19" t="s">
        <v>205</v>
      </c>
      <c r="D8" s="21">
        <v>104.97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104.97</v>
      </c>
    </row>
    <row r="9" spans="1:35" ht="13.9" customHeight="1" x14ac:dyDescent="0.15">
      <c r="A9">
        <v>4</v>
      </c>
      <c r="B9" s="11">
        <v>1.4</v>
      </c>
      <c r="C9" s="19" t="s">
        <v>206</v>
      </c>
      <c r="D9" s="21">
        <v>35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35</v>
      </c>
    </row>
    <row r="10" spans="1:35" ht="13.9" customHeight="1" x14ac:dyDescent="0.15">
      <c r="A10">
        <v>5</v>
      </c>
      <c r="B10" s="11">
        <v>2</v>
      </c>
      <c r="C10" s="19" t="s">
        <v>175</v>
      </c>
      <c r="D10" s="21">
        <v>3987.83</v>
      </c>
      <c r="E10" s="21">
        <v>2215.5300000000002</v>
      </c>
      <c r="F10" s="21">
        <v>48.13</v>
      </c>
      <c r="G10" s="21">
        <v>48.13</v>
      </c>
      <c r="H10" s="21">
        <v>52.29</v>
      </c>
      <c r="I10" s="21">
        <v>56.44</v>
      </c>
      <c r="J10" s="21">
        <v>56.44</v>
      </c>
      <c r="K10" s="21">
        <v>56.44</v>
      </c>
      <c r="L10" s="21">
        <v>60.6</v>
      </c>
      <c r="M10" s="21">
        <v>60.6</v>
      </c>
      <c r="N10" s="21">
        <v>60.6</v>
      </c>
      <c r="O10" s="21">
        <v>60.6</v>
      </c>
      <c r="P10" s="21">
        <v>60.6</v>
      </c>
      <c r="Q10" s="21">
        <v>60.6</v>
      </c>
      <c r="R10" s="21">
        <v>60.6</v>
      </c>
      <c r="S10" s="21">
        <v>60.6</v>
      </c>
      <c r="T10" s="21">
        <v>60.6</v>
      </c>
      <c r="U10" s="21">
        <v>60.6</v>
      </c>
      <c r="V10" s="21">
        <v>60.6</v>
      </c>
      <c r="W10" s="21">
        <v>60.6</v>
      </c>
      <c r="X10" s="21">
        <v>60.6</v>
      </c>
      <c r="Y10" s="21">
        <v>60.6</v>
      </c>
      <c r="Z10" s="21">
        <v>60.6</v>
      </c>
      <c r="AA10" s="21">
        <v>60.6</v>
      </c>
      <c r="AB10" s="21">
        <v>60.6</v>
      </c>
      <c r="AC10" s="21">
        <v>60.6</v>
      </c>
      <c r="AD10" s="21">
        <v>60.6</v>
      </c>
      <c r="AE10" s="21">
        <v>60.6</v>
      </c>
      <c r="AF10" s="21">
        <v>60.6</v>
      </c>
      <c r="AG10" s="21">
        <v>60.6</v>
      </c>
      <c r="AH10" s="21">
        <v>60.6</v>
      </c>
      <c r="AI10" s="21">
        <v>60.6</v>
      </c>
    </row>
    <row r="11" spans="1:35" s="47" customFormat="1" ht="13.9" customHeight="1" x14ac:dyDescent="0.15">
      <c r="A11">
        <v>6</v>
      </c>
      <c r="B11" s="44">
        <v>2.1</v>
      </c>
      <c r="C11" s="45" t="s">
        <v>112</v>
      </c>
      <c r="D11" s="46">
        <v>2172.5100000000002</v>
      </c>
      <c r="E11" s="46">
        <v>2172.5100000000002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46">
        <v>0</v>
      </c>
    </row>
    <row r="12" spans="1:35" s="47" customFormat="1" ht="13.9" customHeight="1" x14ac:dyDescent="0.15">
      <c r="A12">
        <v>7</v>
      </c>
      <c r="B12" s="44">
        <v>2.2000000000000002</v>
      </c>
      <c r="C12" s="45" t="s">
        <v>114</v>
      </c>
      <c r="D12" s="46">
        <v>35</v>
      </c>
      <c r="E12" s="46">
        <v>35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</row>
    <row r="13" spans="1:35" s="47" customFormat="1" ht="13.9" customHeight="1" x14ac:dyDescent="0.15">
      <c r="A13">
        <v>8</v>
      </c>
      <c r="B13" s="44">
        <v>2.2999999999999998</v>
      </c>
      <c r="C13" s="45" t="s">
        <v>134</v>
      </c>
      <c r="D13" s="46">
        <v>1780.32</v>
      </c>
      <c r="E13" s="46">
        <v>8.02</v>
      </c>
      <c r="F13" s="46">
        <v>48.13</v>
      </c>
      <c r="G13" s="46">
        <v>48.13</v>
      </c>
      <c r="H13" s="46">
        <v>52.29</v>
      </c>
      <c r="I13" s="46">
        <v>56.44</v>
      </c>
      <c r="J13" s="46">
        <v>56.44</v>
      </c>
      <c r="K13" s="46">
        <v>56.44</v>
      </c>
      <c r="L13" s="46">
        <v>60.6</v>
      </c>
      <c r="M13" s="46">
        <v>60.6</v>
      </c>
      <c r="N13" s="46">
        <v>60.6</v>
      </c>
      <c r="O13" s="46">
        <v>60.6</v>
      </c>
      <c r="P13" s="46">
        <v>60.6</v>
      </c>
      <c r="Q13" s="46">
        <v>60.6</v>
      </c>
      <c r="R13" s="46">
        <v>60.6</v>
      </c>
      <c r="S13" s="46">
        <v>60.6</v>
      </c>
      <c r="T13" s="46">
        <v>60.6</v>
      </c>
      <c r="U13" s="46">
        <v>60.6</v>
      </c>
      <c r="V13" s="46">
        <v>60.6</v>
      </c>
      <c r="W13" s="46">
        <v>60.6</v>
      </c>
      <c r="X13" s="46">
        <v>60.6</v>
      </c>
      <c r="Y13" s="46">
        <v>60.6</v>
      </c>
      <c r="Z13" s="46">
        <v>60.6</v>
      </c>
      <c r="AA13" s="46">
        <v>60.6</v>
      </c>
      <c r="AB13" s="46">
        <v>60.6</v>
      </c>
      <c r="AC13" s="46">
        <v>60.6</v>
      </c>
      <c r="AD13" s="46">
        <v>60.6</v>
      </c>
      <c r="AE13" s="46">
        <v>60.6</v>
      </c>
      <c r="AF13" s="46">
        <v>60.6</v>
      </c>
      <c r="AG13" s="46">
        <v>60.6</v>
      </c>
      <c r="AH13" s="46">
        <v>60.6</v>
      </c>
      <c r="AI13" s="46">
        <v>60.6</v>
      </c>
    </row>
    <row r="14" spans="1:35" s="47" customFormat="1" ht="13.9" customHeight="1" x14ac:dyDescent="0.15">
      <c r="A14">
        <v>9</v>
      </c>
      <c r="B14" s="44">
        <v>2.4</v>
      </c>
      <c r="C14" s="45" t="s">
        <v>137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</row>
    <row r="15" spans="1:35" ht="13.9" customHeight="1" x14ac:dyDescent="0.15">
      <c r="A15">
        <v>10</v>
      </c>
      <c r="B15" s="11">
        <v>3</v>
      </c>
      <c r="C15" s="69" t="s">
        <v>494</v>
      </c>
      <c r="D15" s="21">
        <v>2723.69</v>
      </c>
      <c r="E15" s="21">
        <v>-2215.5300000000002</v>
      </c>
      <c r="F15" s="21">
        <v>761.27</v>
      </c>
      <c r="G15" s="21">
        <v>116.84</v>
      </c>
      <c r="H15" s="21">
        <v>136.25</v>
      </c>
      <c r="I15" s="21">
        <v>143.88</v>
      </c>
      <c r="J15" s="21">
        <v>143.88</v>
      </c>
      <c r="K15" s="21">
        <v>143.88</v>
      </c>
      <c r="L15" s="21">
        <v>139.72</v>
      </c>
      <c r="M15" s="21">
        <v>139.72</v>
      </c>
      <c r="N15" s="21">
        <v>139.72</v>
      </c>
      <c r="O15" s="21">
        <v>139.72</v>
      </c>
      <c r="P15" s="21">
        <v>139.72</v>
      </c>
      <c r="Q15" s="21">
        <v>139.72</v>
      </c>
      <c r="R15" s="21">
        <v>139.72</v>
      </c>
      <c r="S15" s="21">
        <v>139.72</v>
      </c>
      <c r="T15" s="21">
        <v>139.72</v>
      </c>
      <c r="U15" s="21">
        <v>139.72</v>
      </c>
      <c r="V15" s="21">
        <v>139.72</v>
      </c>
      <c r="W15" s="21">
        <v>139.72</v>
      </c>
      <c r="X15" s="21">
        <v>139.72</v>
      </c>
      <c r="Y15" s="21">
        <v>139.72</v>
      </c>
      <c r="Z15" s="21">
        <v>139.72</v>
      </c>
      <c r="AA15" s="21">
        <v>139.72</v>
      </c>
      <c r="AB15" s="21">
        <v>139.72</v>
      </c>
      <c r="AC15" s="21">
        <v>139.72</v>
      </c>
      <c r="AD15" s="21">
        <v>139.72</v>
      </c>
      <c r="AE15" s="21">
        <v>139.72</v>
      </c>
      <c r="AF15" s="21">
        <v>139.72</v>
      </c>
      <c r="AG15" s="21">
        <v>139.72</v>
      </c>
      <c r="AH15" s="21">
        <v>139.72</v>
      </c>
      <c r="AI15" s="21">
        <v>279.69</v>
      </c>
    </row>
    <row r="16" spans="1:35" ht="13.9" customHeight="1" x14ac:dyDescent="0.15">
      <c r="A16">
        <v>11</v>
      </c>
      <c r="B16" s="11">
        <v>4</v>
      </c>
      <c r="C16" s="19" t="s">
        <v>208</v>
      </c>
      <c r="D16" s="21"/>
      <c r="E16" s="21">
        <v>-2215.5300000000002</v>
      </c>
      <c r="F16" s="21">
        <v>-1454.26</v>
      </c>
      <c r="G16" s="21">
        <v>-1337.42</v>
      </c>
      <c r="H16" s="21">
        <v>-1201.17</v>
      </c>
      <c r="I16" s="21">
        <v>-1057.29</v>
      </c>
      <c r="J16" s="21">
        <v>-913.41</v>
      </c>
      <c r="K16" s="21">
        <v>-769.54</v>
      </c>
      <c r="L16" s="21">
        <v>-629.82000000000005</v>
      </c>
      <c r="M16" s="21">
        <v>-490.1</v>
      </c>
      <c r="N16" s="21">
        <v>-350.38</v>
      </c>
      <c r="O16" s="21">
        <v>-210.66</v>
      </c>
      <c r="P16" s="21">
        <v>-70.94</v>
      </c>
      <c r="Q16" s="21">
        <v>68.78</v>
      </c>
      <c r="R16" s="21">
        <v>208.5</v>
      </c>
      <c r="S16" s="21">
        <v>348.21</v>
      </c>
      <c r="T16" s="21">
        <v>487.93</v>
      </c>
      <c r="U16" s="21">
        <v>627.65</v>
      </c>
      <c r="V16" s="21">
        <v>767.37</v>
      </c>
      <c r="W16" s="21">
        <v>907.09</v>
      </c>
      <c r="X16" s="21">
        <v>1046.81</v>
      </c>
      <c r="Y16" s="21">
        <v>1186.53</v>
      </c>
      <c r="Z16" s="21">
        <v>1326.25</v>
      </c>
      <c r="AA16" s="21">
        <v>1465.97</v>
      </c>
      <c r="AB16" s="21">
        <v>1605.69</v>
      </c>
      <c r="AC16" s="21">
        <v>1745.4</v>
      </c>
      <c r="AD16" s="21">
        <v>1885.12</v>
      </c>
      <c r="AE16" s="21">
        <v>2024.84</v>
      </c>
      <c r="AF16" s="21">
        <v>2164.56</v>
      </c>
      <c r="AG16" s="21">
        <v>2304.2800000000002</v>
      </c>
      <c r="AH16" s="21">
        <v>2444</v>
      </c>
      <c r="AI16" s="21">
        <v>2723.69</v>
      </c>
    </row>
    <row r="17" spans="1:35" ht="13.9" customHeight="1" x14ac:dyDescent="0.15">
      <c r="A17">
        <v>12</v>
      </c>
      <c r="B17" s="11">
        <v>5</v>
      </c>
      <c r="C17" s="19" t="s">
        <v>100</v>
      </c>
      <c r="D17" s="21">
        <v>510.01</v>
      </c>
      <c r="E17" s="21">
        <v>0</v>
      </c>
      <c r="F17" s="21">
        <v>0</v>
      </c>
      <c r="G17" s="21">
        <v>0</v>
      </c>
      <c r="H17" s="21">
        <v>0</v>
      </c>
      <c r="I17" s="21">
        <v>5.52</v>
      </c>
      <c r="J17" s="21">
        <v>5.52</v>
      </c>
      <c r="K17" s="21">
        <v>5.52</v>
      </c>
      <c r="L17" s="21">
        <v>10</v>
      </c>
      <c r="M17" s="21">
        <v>10</v>
      </c>
      <c r="N17" s="21">
        <v>10</v>
      </c>
      <c r="O17" s="21">
        <v>10</v>
      </c>
      <c r="P17" s="21">
        <v>10</v>
      </c>
      <c r="Q17" s="21">
        <v>10</v>
      </c>
      <c r="R17" s="21">
        <v>10</v>
      </c>
      <c r="S17" s="21">
        <v>10</v>
      </c>
      <c r="T17" s="21">
        <v>10</v>
      </c>
      <c r="U17" s="21">
        <v>10</v>
      </c>
      <c r="V17" s="21">
        <v>10</v>
      </c>
      <c r="W17" s="21">
        <v>10</v>
      </c>
      <c r="X17" s="21">
        <v>10</v>
      </c>
      <c r="Y17" s="21">
        <v>14.15</v>
      </c>
      <c r="Z17" s="21">
        <v>34.93</v>
      </c>
      <c r="AA17" s="21">
        <v>34.93</v>
      </c>
      <c r="AB17" s="21">
        <v>34.93</v>
      </c>
      <c r="AC17" s="21">
        <v>34.93</v>
      </c>
      <c r="AD17" s="21">
        <v>34.93</v>
      </c>
      <c r="AE17" s="21">
        <v>34.93</v>
      </c>
      <c r="AF17" s="21">
        <v>34.93</v>
      </c>
      <c r="AG17" s="21">
        <v>34.93</v>
      </c>
      <c r="AH17" s="21">
        <v>34.93</v>
      </c>
      <c r="AI17" s="21">
        <v>34.93</v>
      </c>
    </row>
    <row r="18" spans="1:35" ht="13.9" customHeight="1" x14ac:dyDescent="0.15">
      <c r="A18">
        <v>13</v>
      </c>
      <c r="B18" s="11">
        <v>6</v>
      </c>
      <c r="C18" s="69" t="s">
        <v>495</v>
      </c>
      <c r="D18" s="21">
        <v>2213.6799999999998</v>
      </c>
      <c r="E18" s="21">
        <v>-2215.5300000000002</v>
      </c>
      <c r="F18" s="21">
        <v>761.27</v>
      </c>
      <c r="G18" s="21">
        <v>116.84</v>
      </c>
      <c r="H18" s="21">
        <v>136.25</v>
      </c>
      <c r="I18" s="21">
        <v>138.36000000000001</v>
      </c>
      <c r="J18" s="21">
        <v>138.36000000000001</v>
      </c>
      <c r="K18" s="21">
        <v>138.36000000000001</v>
      </c>
      <c r="L18" s="21">
        <v>129.72</v>
      </c>
      <c r="M18" s="21">
        <v>129.72</v>
      </c>
      <c r="N18" s="21">
        <v>129.72</v>
      </c>
      <c r="O18" s="21">
        <v>129.72</v>
      </c>
      <c r="P18" s="21">
        <v>129.72</v>
      </c>
      <c r="Q18" s="21">
        <v>129.72</v>
      </c>
      <c r="R18" s="21">
        <v>129.72</v>
      </c>
      <c r="S18" s="21">
        <v>129.72</v>
      </c>
      <c r="T18" s="21">
        <v>129.72</v>
      </c>
      <c r="U18" s="21">
        <v>129.72</v>
      </c>
      <c r="V18" s="21">
        <v>129.72</v>
      </c>
      <c r="W18" s="21">
        <v>129.72</v>
      </c>
      <c r="X18" s="21">
        <v>129.72</v>
      </c>
      <c r="Y18" s="21">
        <v>125.56</v>
      </c>
      <c r="Z18" s="21">
        <v>104.79</v>
      </c>
      <c r="AA18" s="21">
        <v>104.79</v>
      </c>
      <c r="AB18" s="21">
        <v>104.79</v>
      </c>
      <c r="AC18" s="21">
        <v>104.79</v>
      </c>
      <c r="AD18" s="21">
        <v>104.79</v>
      </c>
      <c r="AE18" s="21">
        <v>104.79</v>
      </c>
      <c r="AF18" s="21">
        <v>104.79</v>
      </c>
      <c r="AG18" s="21">
        <v>104.79</v>
      </c>
      <c r="AH18" s="21">
        <v>104.79</v>
      </c>
      <c r="AI18" s="21">
        <v>244.76</v>
      </c>
    </row>
    <row r="19" spans="1:35" ht="13.9" customHeight="1" x14ac:dyDescent="0.15">
      <c r="A19">
        <v>14</v>
      </c>
      <c r="B19" s="11">
        <v>7</v>
      </c>
      <c r="C19" s="19" t="s">
        <v>210</v>
      </c>
      <c r="D19" s="21"/>
      <c r="E19" s="21">
        <v>-2215.5300000000002</v>
      </c>
      <c r="F19" s="21">
        <v>-1454.26</v>
      </c>
      <c r="G19" s="21">
        <v>-1337.42</v>
      </c>
      <c r="H19" s="21">
        <v>-1201.17</v>
      </c>
      <c r="I19" s="21">
        <v>-1062.81</v>
      </c>
      <c r="J19" s="21">
        <v>-924.45</v>
      </c>
      <c r="K19" s="21">
        <v>-786.1</v>
      </c>
      <c r="L19" s="21">
        <v>-656.38</v>
      </c>
      <c r="M19" s="21">
        <v>-526.66</v>
      </c>
      <c r="N19" s="21">
        <v>-396.94</v>
      </c>
      <c r="O19" s="21">
        <v>-267.22000000000003</v>
      </c>
      <c r="P19" s="21">
        <v>-137.5</v>
      </c>
      <c r="Q19" s="21">
        <v>-7.78</v>
      </c>
      <c r="R19" s="21">
        <v>121.94</v>
      </c>
      <c r="S19" s="21">
        <v>251.66</v>
      </c>
      <c r="T19" s="21">
        <v>381.38</v>
      </c>
      <c r="U19" s="21">
        <v>511.1</v>
      </c>
      <c r="V19" s="21">
        <v>640.82000000000005</v>
      </c>
      <c r="W19" s="21">
        <v>770.53</v>
      </c>
      <c r="X19" s="21">
        <v>900.25</v>
      </c>
      <c r="Y19" s="21">
        <v>1025.82</v>
      </c>
      <c r="Z19" s="21">
        <v>1130.6100000000001</v>
      </c>
      <c r="AA19" s="21">
        <v>1235.4000000000001</v>
      </c>
      <c r="AB19" s="21">
        <v>1340.19</v>
      </c>
      <c r="AC19" s="21">
        <v>1444.98</v>
      </c>
      <c r="AD19" s="21">
        <v>1549.76</v>
      </c>
      <c r="AE19" s="21">
        <v>1654.55</v>
      </c>
      <c r="AF19" s="21">
        <v>1759.34</v>
      </c>
      <c r="AG19" s="21">
        <v>1864.13</v>
      </c>
      <c r="AH19" s="21">
        <v>1968.92</v>
      </c>
      <c r="AI19" s="21">
        <v>2213.6799999999998</v>
      </c>
    </row>
    <row r="20" spans="1:35" ht="13.9" customHeight="1" x14ac:dyDescent="0.15">
      <c r="B20" s="24" t="s">
        <v>211</v>
      </c>
      <c r="C20" s="25"/>
      <c r="D20" s="26"/>
      <c r="E20" s="21"/>
      <c r="F20" s="21"/>
      <c r="G20" s="21"/>
      <c r="H20" s="21"/>
      <c r="I20" s="21"/>
      <c r="J20" s="21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ht="13.9" customHeight="1" x14ac:dyDescent="0.15">
      <c r="B21" s="152" t="s">
        <v>326</v>
      </c>
      <c r="C21" s="153"/>
      <c r="D21" s="27">
        <v>7.59</v>
      </c>
      <c r="E21" s="21"/>
      <c r="F21" s="86">
        <f>IRR(E15:AI15)</f>
        <v>7.588078598008785E-2</v>
      </c>
      <c r="G21" s="87" t="s">
        <v>454</v>
      </c>
      <c r="H21" s="21"/>
      <c r="I21" s="21"/>
      <c r="J21" s="21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spans="1:35" ht="13.9" customHeight="1" x14ac:dyDescent="0.15">
      <c r="B22" s="152" t="s">
        <v>327</v>
      </c>
      <c r="C22" s="153"/>
      <c r="D22" s="27">
        <v>6.81</v>
      </c>
      <c r="E22" s="21"/>
      <c r="F22" s="86">
        <f>IRR(E18:AI18)</f>
        <v>6.8122870254319956E-2</v>
      </c>
      <c r="G22" s="87" t="s">
        <v>455</v>
      </c>
      <c r="H22" s="21"/>
      <c r="I22" s="21"/>
      <c r="J22" s="21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spans="1:35" ht="13.9" customHeight="1" x14ac:dyDescent="0.15">
      <c r="B23" s="152" t="s">
        <v>328</v>
      </c>
      <c r="C23" s="153"/>
      <c r="D23" s="27">
        <v>96.84</v>
      </c>
      <c r="E23" s="21"/>
      <c r="F23" s="21">
        <f>NPV(0.07,E15:AI15)</f>
        <v>96.851736933643735</v>
      </c>
      <c r="G23" s="87" t="s">
        <v>456</v>
      </c>
      <c r="H23" s="21"/>
      <c r="I23" s="21"/>
      <c r="J23" s="21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spans="1:35" ht="13.9" customHeight="1" x14ac:dyDescent="0.15">
      <c r="B24" s="152" t="s">
        <v>329</v>
      </c>
      <c r="C24" s="153"/>
      <c r="D24" s="27">
        <v>136.89000000000001</v>
      </c>
      <c r="E24" s="21"/>
      <c r="F24" s="48">
        <f>NPV(0.06,E18:AI18)</f>
        <v>136.90300490540639</v>
      </c>
      <c r="G24" s="87" t="s">
        <v>457</v>
      </c>
      <c r="H24" s="21"/>
      <c r="I24" s="21"/>
      <c r="J24" s="21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spans="1:35" ht="22.5" customHeight="1" x14ac:dyDescent="0.15">
      <c r="B25" s="152" t="s">
        <v>330</v>
      </c>
      <c r="C25" s="153"/>
      <c r="D25" s="27">
        <v>12.51</v>
      </c>
      <c r="E25" s="21"/>
      <c r="F25" s="68">
        <f>12+(0-P16)/Q15</f>
        <v>12.507729745204696</v>
      </c>
      <c r="G25" s="88" t="s">
        <v>458</v>
      </c>
      <c r="H25" s="21"/>
      <c r="I25" s="21"/>
      <c r="J25" s="21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1:35" ht="13.9" customHeight="1" x14ac:dyDescent="0.15">
      <c r="B26" s="152" t="s">
        <v>331</v>
      </c>
      <c r="C26" s="153"/>
      <c r="D26" s="27">
        <v>13.06</v>
      </c>
      <c r="E26" s="21"/>
      <c r="F26" s="87">
        <f>13+(0-Q19)/R18</f>
        <v>13.059975331483194</v>
      </c>
      <c r="G26" s="21"/>
      <c r="H26" s="21"/>
      <c r="I26" s="21"/>
      <c r="J26" s="21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1:35" ht="14.25" customHeight="1" x14ac:dyDescent="0.15">
      <c r="E27" s="84"/>
      <c r="F27" s="84"/>
      <c r="G27" s="84"/>
      <c r="H27" s="84"/>
      <c r="I27" s="84"/>
      <c r="J27" s="84"/>
    </row>
    <row r="28" spans="1:35" ht="27.75" customHeight="1" x14ac:dyDescent="0.15">
      <c r="A28" s="74">
        <v>1</v>
      </c>
      <c r="B28" s="77" t="s">
        <v>167</v>
      </c>
      <c r="C28" s="83" t="s">
        <v>450</v>
      </c>
      <c r="D28" s="65"/>
      <c r="E28" s="85">
        <v>3</v>
      </c>
      <c r="F28" s="77" t="s">
        <v>207</v>
      </c>
      <c r="G28" s="154"/>
      <c r="H28" s="155"/>
      <c r="I28" s="155"/>
      <c r="J28" s="156"/>
    </row>
    <row r="29" spans="1:35" ht="14.25" customHeight="1" x14ac:dyDescent="0.15">
      <c r="A29" s="74">
        <v>1.1000000000000001</v>
      </c>
      <c r="B29" s="77" t="s">
        <v>136</v>
      </c>
      <c r="C29" s="83" t="s">
        <v>427</v>
      </c>
      <c r="D29" s="65"/>
      <c r="E29" s="85">
        <v>4</v>
      </c>
      <c r="F29" s="75" t="s">
        <v>452</v>
      </c>
      <c r="G29" s="157" t="s">
        <v>453</v>
      </c>
      <c r="H29" s="155"/>
      <c r="I29" s="155"/>
      <c r="J29" s="156"/>
    </row>
    <row r="30" spans="1:35" ht="12" x14ac:dyDescent="0.15">
      <c r="A30" s="74">
        <v>1.2</v>
      </c>
      <c r="B30" s="77" t="s">
        <v>325</v>
      </c>
      <c r="C30" s="83" t="s">
        <v>445</v>
      </c>
      <c r="D30" s="65"/>
      <c r="E30" s="85">
        <v>5</v>
      </c>
      <c r="F30" s="77" t="s">
        <v>100</v>
      </c>
      <c r="G30" s="157" t="s">
        <v>451</v>
      </c>
      <c r="H30" s="155"/>
      <c r="I30" s="155"/>
      <c r="J30" s="156"/>
    </row>
    <row r="31" spans="1:35" ht="34.5" customHeight="1" x14ac:dyDescent="0.15">
      <c r="A31" s="74">
        <v>1.3</v>
      </c>
      <c r="B31" s="77" t="s">
        <v>205</v>
      </c>
      <c r="C31" s="83" t="s">
        <v>449</v>
      </c>
      <c r="D31" s="65"/>
      <c r="E31" s="85">
        <v>6</v>
      </c>
      <c r="F31" s="77" t="s">
        <v>209</v>
      </c>
      <c r="G31" s="158"/>
      <c r="H31" s="155"/>
      <c r="I31" s="155"/>
      <c r="J31" s="156"/>
    </row>
    <row r="32" spans="1:35" ht="24" x14ac:dyDescent="0.15">
      <c r="A32" s="74">
        <v>1.4</v>
      </c>
      <c r="B32" s="77" t="s">
        <v>206</v>
      </c>
      <c r="C32" s="83" t="s">
        <v>447</v>
      </c>
      <c r="D32" s="65"/>
      <c r="E32" s="85">
        <v>7</v>
      </c>
      <c r="F32" s="77" t="s">
        <v>210</v>
      </c>
      <c r="G32" s="157" t="s">
        <v>453</v>
      </c>
      <c r="H32" s="155"/>
      <c r="I32" s="155"/>
      <c r="J32" s="156"/>
    </row>
    <row r="33" spans="1:10" ht="14.25" customHeight="1" x14ac:dyDescent="0.15">
      <c r="A33" s="74">
        <v>2</v>
      </c>
      <c r="B33" s="77" t="s">
        <v>175</v>
      </c>
      <c r="C33" s="98"/>
      <c r="D33" s="65"/>
      <c r="E33" s="65"/>
      <c r="F33" s="65"/>
      <c r="G33" s="65"/>
      <c r="H33" s="65"/>
      <c r="I33" s="65"/>
      <c r="J33" s="65"/>
    </row>
    <row r="34" spans="1:10" ht="14.25" customHeight="1" x14ac:dyDescent="0.15">
      <c r="A34" s="73">
        <v>2.1</v>
      </c>
      <c r="B34" s="76" t="s">
        <v>112</v>
      </c>
      <c r="C34" s="83" t="s">
        <v>433</v>
      </c>
      <c r="D34" s="65"/>
      <c r="E34" s="65"/>
      <c r="F34" s="65"/>
      <c r="G34" s="65"/>
      <c r="H34" s="65"/>
      <c r="I34" s="65"/>
      <c r="J34" s="65"/>
    </row>
    <row r="35" spans="1:10" ht="14.25" customHeight="1" x14ac:dyDescent="0.15">
      <c r="A35" s="73">
        <v>2.2000000000000002</v>
      </c>
      <c r="B35" s="76" t="s">
        <v>114</v>
      </c>
      <c r="C35" s="83" t="s">
        <v>434</v>
      </c>
      <c r="D35" s="65"/>
      <c r="E35" s="65"/>
      <c r="F35" s="65"/>
      <c r="G35" s="65"/>
      <c r="H35" s="65"/>
      <c r="I35" s="65"/>
      <c r="J35" s="65"/>
    </row>
    <row r="36" spans="1:10" ht="14.25" customHeight="1" x14ac:dyDescent="0.15">
      <c r="A36" s="73">
        <v>2.2999999999999998</v>
      </c>
      <c r="B36" s="76" t="s">
        <v>134</v>
      </c>
      <c r="C36" s="83" t="s">
        <v>429</v>
      </c>
      <c r="D36" s="65"/>
      <c r="E36" s="65"/>
      <c r="F36" s="65"/>
      <c r="G36" s="65"/>
      <c r="H36" s="65"/>
      <c r="I36" s="65"/>
      <c r="J36" s="65"/>
    </row>
    <row r="37" spans="1:10" ht="14.25" customHeight="1" x14ac:dyDescent="0.15">
      <c r="A37" s="73">
        <v>2.4</v>
      </c>
      <c r="B37" s="76" t="s">
        <v>137</v>
      </c>
      <c r="C37" s="83" t="s">
        <v>349</v>
      </c>
      <c r="D37" s="65"/>
      <c r="E37" s="65"/>
      <c r="F37" s="65"/>
      <c r="G37" s="65"/>
      <c r="H37" s="65"/>
      <c r="I37" s="65"/>
      <c r="J37" s="65"/>
    </row>
  </sheetData>
  <mergeCells count="17">
    <mergeCell ref="G28:J28"/>
    <mergeCell ref="G29:J29"/>
    <mergeCell ref="G30:J30"/>
    <mergeCell ref="G31:J31"/>
    <mergeCell ref="G32:J32"/>
    <mergeCell ref="B25:C25"/>
    <mergeCell ref="B26:C26"/>
    <mergeCell ref="B21:C21"/>
    <mergeCell ref="B22:C22"/>
    <mergeCell ref="B23:C23"/>
    <mergeCell ref="B24:C24"/>
    <mergeCell ref="B1:AI1"/>
    <mergeCell ref="B2:AI2"/>
    <mergeCell ref="B3:B4"/>
    <mergeCell ref="C3:C4"/>
    <mergeCell ref="D3:D4"/>
    <mergeCell ref="F3:AI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I29"/>
  <sheetViews>
    <sheetView topLeftCell="A4" workbookViewId="0">
      <pane xSplit="4" topLeftCell="E1" activePane="topRight" state="frozenSplit"/>
      <selection pane="topRight" activeCell="D12" sqref="D12"/>
    </sheetView>
  </sheetViews>
  <sheetFormatPr defaultRowHeight="14.25" customHeight="1" x14ac:dyDescent="0.15"/>
  <cols>
    <col min="2" max="2" width="17.42578125" bestFit="1" customWidth="1"/>
    <col min="3" max="3" width="41.42578125" bestFit="1" customWidth="1"/>
    <col min="4" max="4" width="18.28515625" customWidth="1"/>
    <col min="5" max="5" width="12" customWidth="1"/>
    <col min="6" max="6" width="18.7109375" bestFit="1" customWidth="1"/>
    <col min="7" max="7" width="38.85546875" customWidth="1"/>
    <col min="8" max="35" width="12" customWidth="1"/>
  </cols>
  <sheetData>
    <row r="1" spans="1:35" ht="27.6" customHeight="1" x14ac:dyDescent="0.15">
      <c r="B1" s="123" t="s">
        <v>212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</row>
    <row r="2" spans="1:35" ht="13.9" customHeight="1" x14ac:dyDescent="0.15">
      <c r="B2" s="130" t="s">
        <v>106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</row>
    <row r="3" spans="1:35" ht="13.9" customHeight="1" x14ac:dyDescent="0.15">
      <c r="B3" s="132" t="s">
        <v>107</v>
      </c>
      <c r="C3" s="132" t="s">
        <v>108</v>
      </c>
      <c r="D3" s="132" t="s">
        <v>109</v>
      </c>
      <c r="E3" s="18" t="s">
        <v>110</v>
      </c>
      <c r="F3" s="134" t="s">
        <v>128</v>
      </c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</row>
    <row r="4" spans="1:35" ht="13.9" customHeight="1" x14ac:dyDescent="0.15">
      <c r="B4" s="124"/>
      <c r="C4" s="124"/>
      <c r="D4" s="124"/>
      <c r="E4" s="18" t="s">
        <v>6</v>
      </c>
      <c r="F4" s="18" t="s">
        <v>35</v>
      </c>
      <c r="G4" s="18" t="s">
        <v>36</v>
      </c>
      <c r="H4" s="18" t="s">
        <v>37</v>
      </c>
      <c r="I4" s="18" t="s">
        <v>38</v>
      </c>
      <c r="J4" s="18" t="s">
        <v>39</v>
      </c>
      <c r="K4" s="18" t="s">
        <v>40</v>
      </c>
      <c r="L4" s="18" t="s">
        <v>41</v>
      </c>
      <c r="M4" s="18" t="s">
        <v>42</v>
      </c>
      <c r="N4" s="18" t="s">
        <v>43</v>
      </c>
      <c r="O4" s="18" t="s">
        <v>44</v>
      </c>
      <c r="P4" s="18" t="s">
        <v>45</v>
      </c>
      <c r="Q4" s="18" t="s">
        <v>46</v>
      </c>
      <c r="R4" s="18" t="s">
        <v>47</v>
      </c>
      <c r="S4" s="18" t="s">
        <v>48</v>
      </c>
      <c r="T4" s="18" t="s">
        <v>49</v>
      </c>
      <c r="U4" s="18" t="s">
        <v>50</v>
      </c>
      <c r="V4" s="18" t="s">
        <v>51</v>
      </c>
      <c r="W4" s="18" t="s">
        <v>52</v>
      </c>
      <c r="X4" s="18" t="s">
        <v>53</v>
      </c>
      <c r="Y4" s="18" t="s">
        <v>54</v>
      </c>
      <c r="Z4" s="18" t="s">
        <v>55</v>
      </c>
      <c r="AA4" s="18" t="s">
        <v>56</v>
      </c>
      <c r="AB4" s="18" t="s">
        <v>57</v>
      </c>
      <c r="AC4" s="18" t="s">
        <v>58</v>
      </c>
      <c r="AD4" s="18" t="s">
        <v>59</v>
      </c>
      <c r="AE4" s="18" t="s">
        <v>60</v>
      </c>
      <c r="AF4" s="18" t="s">
        <v>61</v>
      </c>
      <c r="AG4" s="18" t="s">
        <v>62</v>
      </c>
      <c r="AH4" s="18" t="s">
        <v>63</v>
      </c>
      <c r="AI4" s="18" t="s">
        <v>64</v>
      </c>
    </row>
    <row r="5" spans="1:35" ht="13.9" customHeight="1" x14ac:dyDescent="0.15">
      <c r="A5">
        <v>0</v>
      </c>
      <c r="B5" s="11">
        <v>1</v>
      </c>
      <c r="C5" s="19" t="s">
        <v>167</v>
      </c>
      <c r="D5" s="21">
        <v>6711.51</v>
      </c>
      <c r="E5" s="21">
        <v>0</v>
      </c>
      <c r="F5" s="21">
        <v>809.4</v>
      </c>
      <c r="G5" s="21">
        <v>164.97</v>
      </c>
      <c r="H5" s="21">
        <v>188.54</v>
      </c>
      <c r="I5" s="21">
        <v>200.32</v>
      </c>
      <c r="J5" s="21">
        <v>200.32</v>
      </c>
      <c r="K5" s="21">
        <v>200.32</v>
      </c>
      <c r="L5" s="21">
        <v>200.32</v>
      </c>
      <c r="M5" s="21">
        <v>200.32</v>
      </c>
      <c r="N5" s="21">
        <v>200.32</v>
      </c>
      <c r="O5" s="21">
        <v>200.32</v>
      </c>
      <c r="P5" s="21">
        <v>200.32</v>
      </c>
      <c r="Q5" s="21">
        <v>200.32</v>
      </c>
      <c r="R5" s="21">
        <v>200.32</v>
      </c>
      <c r="S5" s="21">
        <v>200.32</v>
      </c>
      <c r="T5" s="21">
        <v>200.32</v>
      </c>
      <c r="U5" s="21">
        <v>200.32</v>
      </c>
      <c r="V5" s="21">
        <v>200.32</v>
      </c>
      <c r="W5" s="21">
        <v>200.32</v>
      </c>
      <c r="X5" s="21">
        <v>200.32</v>
      </c>
      <c r="Y5" s="21">
        <v>200.32</v>
      </c>
      <c r="Z5" s="21">
        <v>200.32</v>
      </c>
      <c r="AA5" s="21">
        <v>200.32</v>
      </c>
      <c r="AB5" s="21">
        <v>200.32</v>
      </c>
      <c r="AC5" s="21">
        <v>200.32</v>
      </c>
      <c r="AD5" s="21">
        <v>200.32</v>
      </c>
      <c r="AE5" s="21">
        <v>200.32</v>
      </c>
      <c r="AF5" s="21">
        <v>200.32</v>
      </c>
      <c r="AG5" s="21">
        <v>200.32</v>
      </c>
      <c r="AH5" s="21">
        <v>200.32</v>
      </c>
      <c r="AI5" s="21">
        <v>340.29</v>
      </c>
    </row>
    <row r="6" spans="1:35" s="47" customFormat="1" ht="13.9" customHeight="1" x14ac:dyDescent="0.15">
      <c r="A6">
        <v>1</v>
      </c>
      <c r="B6" s="44">
        <v>1.1000000000000001</v>
      </c>
      <c r="C6" s="45" t="s">
        <v>136</v>
      </c>
      <c r="D6" s="46">
        <v>5903.54</v>
      </c>
      <c r="E6" s="46">
        <v>0</v>
      </c>
      <c r="F6" s="46">
        <v>141.4</v>
      </c>
      <c r="G6" s="46">
        <v>164.97</v>
      </c>
      <c r="H6" s="46">
        <v>188.54</v>
      </c>
      <c r="I6" s="46">
        <v>200.32</v>
      </c>
      <c r="J6" s="46">
        <v>200.32</v>
      </c>
      <c r="K6" s="46">
        <v>200.32</v>
      </c>
      <c r="L6" s="46">
        <v>200.32</v>
      </c>
      <c r="M6" s="46">
        <v>200.32</v>
      </c>
      <c r="N6" s="46">
        <v>200.32</v>
      </c>
      <c r="O6" s="46">
        <v>200.32</v>
      </c>
      <c r="P6" s="46">
        <v>200.32</v>
      </c>
      <c r="Q6" s="46">
        <v>200.32</v>
      </c>
      <c r="R6" s="46">
        <v>200.32</v>
      </c>
      <c r="S6" s="46">
        <v>200.32</v>
      </c>
      <c r="T6" s="46">
        <v>200.32</v>
      </c>
      <c r="U6" s="46">
        <v>200.32</v>
      </c>
      <c r="V6" s="46">
        <v>200.32</v>
      </c>
      <c r="W6" s="46">
        <v>200.32</v>
      </c>
      <c r="X6" s="46">
        <v>200.32</v>
      </c>
      <c r="Y6" s="46">
        <v>200.32</v>
      </c>
      <c r="Z6" s="46">
        <v>200.32</v>
      </c>
      <c r="AA6" s="46">
        <v>200.32</v>
      </c>
      <c r="AB6" s="46">
        <v>200.32</v>
      </c>
      <c r="AC6" s="46">
        <v>200.32</v>
      </c>
      <c r="AD6" s="46">
        <v>200.32</v>
      </c>
      <c r="AE6" s="46">
        <v>200.32</v>
      </c>
      <c r="AF6" s="46">
        <v>200.32</v>
      </c>
      <c r="AG6" s="46">
        <v>200.32</v>
      </c>
      <c r="AH6" s="46">
        <v>200.32</v>
      </c>
      <c r="AI6" s="46">
        <v>200.32</v>
      </c>
    </row>
    <row r="7" spans="1:35" s="47" customFormat="1" ht="13.9" customHeight="1" x14ac:dyDescent="0.15">
      <c r="A7">
        <v>2</v>
      </c>
      <c r="B7" s="44">
        <v>1.2</v>
      </c>
      <c r="C7" s="45" t="s">
        <v>325</v>
      </c>
      <c r="D7" s="46">
        <v>668</v>
      </c>
      <c r="E7" s="46">
        <v>0</v>
      </c>
      <c r="F7" s="46">
        <v>668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</row>
    <row r="8" spans="1:35" s="47" customFormat="1" ht="13.9" customHeight="1" x14ac:dyDescent="0.15">
      <c r="A8">
        <v>3</v>
      </c>
      <c r="B8" s="44">
        <v>1.3</v>
      </c>
      <c r="C8" s="45" t="s">
        <v>205</v>
      </c>
      <c r="D8" s="46">
        <v>104.97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104.97</v>
      </c>
    </row>
    <row r="9" spans="1:35" s="47" customFormat="1" ht="13.9" customHeight="1" x14ac:dyDescent="0.15">
      <c r="A9">
        <v>4</v>
      </c>
      <c r="B9" s="44">
        <v>1.4</v>
      </c>
      <c r="C9" s="45" t="s">
        <v>206</v>
      </c>
      <c r="D9" s="46">
        <v>35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35</v>
      </c>
    </row>
    <row r="10" spans="1:35" ht="13.9" customHeight="1" x14ac:dyDescent="0.15">
      <c r="A10">
        <v>5</v>
      </c>
      <c r="B10" s="11">
        <v>2</v>
      </c>
      <c r="C10" s="19" t="s">
        <v>175</v>
      </c>
      <c r="D10" s="21">
        <v>6424.42</v>
      </c>
      <c r="E10" s="21">
        <v>477.92999999999995</v>
      </c>
      <c r="F10" s="21">
        <v>252.14000000000001</v>
      </c>
      <c r="G10" s="21">
        <v>246.41</v>
      </c>
      <c r="H10" s="21">
        <v>244.83</v>
      </c>
      <c r="I10" s="21">
        <v>243.25</v>
      </c>
      <c r="J10" s="21">
        <v>237.51999999999998</v>
      </c>
      <c r="K10" s="21">
        <v>231.79</v>
      </c>
      <c r="L10" s="21">
        <v>232.34</v>
      </c>
      <c r="M10" s="21">
        <v>227.71</v>
      </c>
      <c r="N10" s="21">
        <v>222.95000000000002</v>
      </c>
      <c r="O10" s="21">
        <v>217.99999999999997</v>
      </c>
      <c r="P10" s="21">
        <v>212.81</v>
      </c>
      <c r="Q10" s="21">
        <v>207.51</v>
      </c>
      <c r="R10" s="21">
        <v>202.5</v>
      </c>
      <c r="S10" s="21">
        <v>202.28000000000003</v>
      </c>
      <c r="T10" s="21">
        <v>198.73</v>
      </c>
      <c r="U10" s="21">
        <v>73.97</v>
      </c>
      <c r="V10" s="21">
        <v>71.400000000000006</v>
      </c>
      <c r="W10" s="21">
        <v>71.400000000000006</v>
      </c>
      <c r="X10" s="21">
        <v>71.400000000000006</v>
      </c>
      <c r="Y10" s="21">
        <v>75.56</v>
      </c>
      <c r="Z10" s="21">
        <v>96.330000000000013</v>
      </c>
      <c r="AA10" s="21">
        <v>96.330000000000013</v>
      </c>
      <c r="AB10" s="21">
        <v>96.330000000000013</v>
      </c>
      <c r="AC10" s="21">
        <v>96.330000000000013</v>
      </c>
      <c r="AD10" s="21">
        <v>96.330000000000013</v>
      </c>
      <c r="AE10" s="21">
        <v>96.330000000000013</v>
      </c>
      <c r="AF10" s="21">
        <v>96.330000000000013</v>
      </c>
      <c r="AG10" s="21">
        <v>96.330000000000013</v>
      </c>
      <c r="AH10" s="21">
        <v>96.330000000000013</v>
      </c>
      <c r="AI10" s="21">
        <v>120.83000000000001</v>
      </c>
    </row>
    <row r="11" spans="1:35" s="47" customFormat="1" ht="13.9" customHeight="1" x14ac:dyDescent="0.15">
      <c r="A11">
        <v>6</v>
      </c>
      <c r="B11" s="44">
        <v>2.1</v>
      </c>
      <c r="C11" s="45" t="s">
        <v>213</v>
      </c>
      <c r="D11" s="46">
        <v>449.13</v>
      </c>
      <c r="E11" s="46">
        <v>449.13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46">
        <v>0</v>
      </c>
    </row>
    <row r="12" spans="1:35" s="47" customFormat="1" ht="13.9" customHeight="1" x14ac:dyDescent="0.15">
      <c r="A12">
        <v>7</v>
      </c>
      <c r="B12" s="44">
        <v>2.2000000000000002</v>
      </c>
      <c r="C12" s="45" t="s">
        <v>214</v>
      </c>
      <c r="D12" s="41">
        <v>1779.0400000000002</v>
      </c>
      <c r="E12" s="46">
        <v>0</v>
      </c>
      <c r="F12" s="46">
        <v>116.97000000000001</v>
      </c>
      <c r="G12" s="46">
        <v>116.97</v>
      </c>
      <c r="H12" s="46">
        <v>116.97</v>
      </c>
      <c r="I12" s="46">
        <v>116.97</v>
      </c>
      <c r="J12" s="46">
        <v>116.97</v>
      </c>
      <c r="K12" s="46">
        <v>116.97</v>
      </c>
      <c r="L12" s="46">
        <v>116.97</v>
      </c>
      <c r="M12" s="46">
        <v>116.97</v>
      </c>
      <c r="N12" s="46">
        <v>116.96000000000001</v>
      </c>
      <c r="O12" s="46">
        <v>116.96999999999998</v>
      </c>
      <c r="P12" s="46">
        <v>116.97</v>
      </c>
      <c r="Q12" s="46">
        <v>116.97</v>
      </c>
      <c r="R12" s="46">
        <v>116.97</v>
      </c>
      <c r="S12" s="46">
        <v>116.97000000000003</v>
      </c>
      <c r="T12" s="46">
        <v>116.97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24.5</v>
      </c>
    </row>
    <row r="13" spans="1:35" ht="13.9" customHeight="1" x14ac:dyDescent="0.15">
      <c r="A13">
        <v>8</v>
      </c>
      <c r="B13" s="11">
        <v>2.2999999999999998</v>
      </c>
      <c r="C13" s="19" t="s">
        <v>215</v>
      </c>
      <c r="D13" s="21">
        <v>792.09</v>
      </c>
      <c r="E13" s="21">
        <v>20.78</v>
      </c>
      <c r="F13" s="21">
        <v>87.04</v>
      </c>
      <c r="G13" s="21">
        <v>81.31</v>
      </c>
      <c r="H13" s="21">
        <v>75.570000000000007</v>
      </c>
      <c r="I13" s="21">
        <v>69.84</v>
      </c>
      <c r="J13" s="21">
        <v>64.11</v>
      </c>
      <c r="K13" s="21">
        <v>58.38</v>
      </c>
      <c r="L13" s="21">
        <v>54.77</v>
      </c>
      <c r="M13" s="21">
        <v>50.14</v>
      </c>
      <c r="N13" s="21">
        <v>45.39</v>
      </c>
      <c r="O13" s="21">
        <v>40.43</v>
      </c>
      <c r="P13" s="21">
        <v>35.24</v>
      </c>
      <c r="Q13" s="21">
        <v>29.94</v>
      </c>
      <c r="R13" s="21">
        <v>24.93</v>
      </c>
      <c r="S13" s="21">
        <v>19.91</v>
      </c>
      <c r="T13" s="21">
        <v>14.88</v>
      </c>
      <c r="U13" s="21">
        <v>4.5</v>
      </c>
      <c r="V13" s="21">
        <v>1.07</v>
      </c>
      <c r="W13" s="21">
        <v>1.07</v>
      </c>
      <c r="X13" s="21">
        <v>1.07</v>
      </c>
      <c r="Y13" s="21">
        <v>1.07</v>
      </c>
      <c r="Z13" s="21">
        <v>1.07</v>
      </c>
      <c r="AA13" s="21">
        <v>1.07</v>
      </c>
      <c r="AB13" s="21">
        <v>1.07</v>
      </c>
      <c r="AC13" s="21">
        <v>1.07</v>
      </c>
      <c r="AD13" s="21">
        <v>1.07</v>
      </c>
      <c r="AE13" s="21">
        <v>1.07</v>
      </c>
      <c r="AF13" s="21">
        <v>1.07</v>
      </c>
      <c r="AG13" s="21">
        <v>1.07</v>
      </c>
      <c r="AH13" s="21">
        <v>1.07</v>
      </c>
      <c r="AI13" s="21">
        <v>1.07</v>
      </c>
    </row>
    <row r="14" spans="1:35" ht="13.9" customHeight="1" x14ac:dyDescent="0.15">
      <c r="A14">
        <v>9</v>
      </c>
      <c r="B14" s="11">
        <v>2.4</v>
      </c>
      <c r="C14" s="19" t="s">
        <v>134</v>
      </c>
      <c r="D14" s="21">
        <v>1780.32</v>
      </c>
      <c r="E14" s="21">
        <v>8.02</v>
      </c>
      <c r="F14" s="21">
        <v>48.13</v>
      </c>
      <c r="G14" s="21">
        <v>48.13</v>
      </c>
      <c r="H14" s="21">
        <v>52.29</v>
      </c>
      <c r="I14" s="21">
        <v>56.44</v>
      </c>
      <c r="J14" s="21">
        <v>56.44</v>
      </c>
      <c r="K14" s="21">
        <v>56.44</v>
      </c>
      <c r="L14" s="21">
        <v>60.6</v>
      </c>
      <c r="M14" s="21">
        <v>60.6</v>
      </c>
      <c r="N14" s="21">
        <v>60.6</v>
      </c>
      <c r="O14" s="21">
        <v>60.6</v>
      </c>
      <c r="P14" s="21">
        <v>60.6</v>
      </c>
      <c r="Q14" s="21">
        <v>60.6</v>
      </c>
      <c r="R14" s="21">
        <v>60.6</v>
      </c>
      <c r="S14" s="21">
        <v>60.6</v>
      </c>
      <c r="T14" s="21">
        <v>60.6</v>
      </c>
      <c r="U14" s="21">
        <v>60.6</v>
      </c>
      <c r="V14" s="21">
        <v>60.6</v>
      </c>
      <c r="W14" s="21">
        <v>60.6</v>
      </c>
      <c r="X14" s="21">
        <v>60.6</v>
      </c>
      <c r="Y14" s="21">
        <v>60.6</v>
      </c>
      <c r="Z14" s="21">
        <v>60.6</v>
      </c>
      <c r="AA14" s="21">
        <v>60.6</v>
      </c>
      <c r="AB14" s="21">
        <v>60.6</v>
      </c>
      <c r="AC14" s="21">
        <v>60.6</v>
      </c>
      <c r="AD14" s="21">
        <v>60.6</v>
      </c>
      <c r="AE14" s="21">
        <v>60.6</v>
      </c>
      <c r="AF14" s="21">
        <v>60.6</v>
      </c>
      <c r="AG14" s="21">
        <v>60.6</v>
      </c>
      <c r="AH14" s="21">
        <v>60.6</v>
      </c>
      <c r="AI14" s="21">
        <v>60.6</v>
      </c>
    </row>
    <row r="15" spans="1:35" ht="13.9" customHeight="1" x14ac:dyDescent="0.15">
      <c r="A15">
        <v>10</v>
      </c>
      <c r="B15" s="11">
        <v>2.5</v>
      </c>
      <c r="C15" s="19" t="s">
        <v>137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3.9" customHeight="1" x14ac:dyDescent="0.15">
      <c r="A16">
        <v>11</v>
      </c>
      <c r="B16" s="11">
        <v>2.6</v>
      </c>
      <c r="C16" s="19" t="s">
        <v>144</v>
      </c>
      <c r="D16" s="21">
        <v>409.67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4.8</v>
      </c>
      <c r="T16" s="21">
        <v>6.28</v>
      </c>
      <c r="U16" s="21">
        <v>8.870000000000001</v>
      </c>
      <c r="V16" s="21">
        <v>9.73</v>
      </c>
      <c r="W16" s="21">
        <v>9.73</v>
      </c>
      <c r="X16" s="21">
        <v>9.73</v>
      </c>
      <c r="Y16" s="21">
        <v>13.89</v>
      </c>
      <c r="Z16" s="21">
        <v>34.660000000000004</v>
      </c>
      <c r="AA16" s="21">
        <v>34.660000000000004</v>
      </c>
      <c r="AB16" s="21">
        <v>34.660000000000004</v>
      </c>
      <c r="AC16" s="21">
        <v>34.660000000000004</v>
      </c>
      <c r="AD16" s="21">
        <v>34.660000000000004</v>
      </c>
      <c r="AE16" s="21">
        <v>34.660000000000004</v>
      </c>
      <c r="AF16" s="21">
        <v>34.660000000000004</v>
      </c>
      <c r="AG16" s="21">
        <v>34.660000000000004</v>
      </c>
      <c r="AH16" s="21">
        <v>34.660000000000004</v>
      </c>
      <c r="AI16" s="21">
        <v>34.660000000000004</v>
      </c>
    </row>
    <row r="17" spans="1:35" ht="13.9" customHeight="1" x14ac:dyDescent="0.15">
      <c r="A17">
        <v>12</v>
      </c>
      <c r="B17" s="11">
        <v>3</v>
      </c>
      <c r="C17" s="19" t="s">
        <v>216</v>
      </c>
      <c r="D17" s="21">
        <v>287.09000000000003</v>
      </c>
      <c r="E17" s="21">
        <v>-477.92999999999995</v>
      </c>
      <c r="F17" s="21">
        <v>557.26</v>
      </c>
      <c r="G17" s="21">
        <v>-81.44</v>
      </c>
      <c r="H17" s="21">
        <v>-56.29000000000002</v>
      </c>
      <c r="I17" s="21">
        <v>-42.930000000000007</v>
      </c>
      <c r="J17" s="21">
        <v>-37.199999999999989</v>
      </c>
      <c r="K17" s="21">
        <v>-31.47</v>
      </c>
      <c r="L17" s="21">
        <v>-32.02000000000001</v>
      </c>
      <c r="M17" s="21">
        <v>-27.390000000000015</v>
      </c>
      <c r="N17" s="21">
        <v>-22.630000000000024</v>
      </c>
      <c r="O17" s="21">
        <v>-17.679999999999978</v>
      </c>
      <c r="P17" s="21">
        <v>-12.490000000000009</v>
      </c>
      <c r="Q17" s="21">
        <v>-7.1899999999999977</v>
      </c>
      <c r="R17" s="21">
        <v>-2.1800000000000068</v>
      </c>
      <c r="S17" s="21">
        <v>-1.9600000000000364</v>
      </c>
      <c r="T17" s="21">
        <v>1.5900000000000034</v>
      </c>
      <c r="U17" s="21">
        <v>126.35</v>
      </c>
      <c r="V17" s="21">
        <v>128.91999999999999</v>
      </c>
      <c r="W17" s="21">
        <v>128.91999999999999</v>
      </c>
      <c r="X17" s="21">
        <v>128.91999999999999</v>
      </c>
      <c r="Y17" s="21">
        <v>124.75999999999999</v>
      </c>
      <c r="Z17" s="21">
        <v>103.98999999999998</v>
      </c>
      <c r="AA17" s="21">
        <v>103.98999999999998</v>
      </c>
      <c r="AB17" s="21">
        <v>103.98999999999998</v>
      </c>
      <c r="AC17" s="21">
        <v>103.98999999999998</v>
      </c>
      <c r="AD17" s="21">
        <v>103.98999999999998</v>
      </c>
      <c r="AE17" s="21">
        <v>103.98999999999998</v>
      </c>
      <c r="AF17" s="21">
        <v>103.98999999999998</v>
      </c>
      <c r="AG17" s="21">
        <v>103.98999999999998</v>
      </c>
      <c r="AH17" s="21">
        <v>103.98999999999998</v>
      </c>
      <c r="AI17" s="21">
        <v>219.46</v>
      </c>
    </row>
    <row r="18" spans="1:35" ht="13.9" customHeight="1" x14ac:dyDescent="0.15">
      <c r="B18" s="24" t="s">
        <v>211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ht="13.9" customHeight="1" x14ac:dyDescent="0.15">
      <c r="B19" s="152" t="s">
        <v>332</v>
      </c>
      <c r="C19" s="153"/>
      <c r="D19" s="37">
        <v>10.374187775854676</v>
      </c>
      <c r="E19" s="89" t="s">
        <v>462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1" spans="1:35" ht="14.25" customHeight="1" x14ac:dyDescent="0.15">
      <c r="D21" s="64"/>
      <c r="E21" s="62"/>
      <c r="S21" s="37">
        <f>SUM(F12:T12)</f>
        <v>1754.5400000000002</v>
      </c>
    </row>
    <row r="22" spans="1:35" ht="14.25" customHeight="1" x14ac:dyDescent="0.15">
      <c r="A22" s="49">
        <v>1</v>
      </c>
      <c r="B22" s="50" t="s">
        <v>167</v>
      </c>
      <c r="C22" s="99"/>
      <c r="E22" s="11">
        <v>2.2999999999999998</v>
      </c>
      <c r="F22" s="19" t="s">
        <v>215</v>
      </c>
      <c r="G22" s="100" t="s">
        <v>461</v>
      </c>
    </row>
    <row r="23" spans="1:35" ht="14.25" customHeight="1" x14ac:dyDescent="0.15">
      <c r="A23" s="49">
        <v>1.1000000000000001</v>
      </c>
      <c r="B23" s="50" t="s">
        <v>136</v>
      </c>
      <c r="C23" s="100" t="s">
        <v>427</v>
      </c>
      <c r="E23" s="11">
        <v>2.4</v>
      </c>
      <c r="F23" s="19" t="s">
        <v>134</v>
      </c>
      <c r="G23" s="100" t="s">
        <v>429</v>
      </c>
    </row>
    <row r="24" spans="1:35" ht="14.25" customHeight="1" x14ac:dyDescent="0.15">
      <c r="A24" s="49">
        <v>1.2</v>
      </c>
      <c r="B24" s="50" t="s">
        <v>325</v>
      </c>
      <c r="C24" s="100" t="s">
        <v>445</v>
      </c>
      <c r="E24" s="11">
        <v>2.5</v>
      </c>
      <c r="F24" s="19" t="s">
        <v>137</v>
      </c>
      <c r="G24" s="100" t="s">
        <v>349</v>
      </c>
    </row>
    <row r="25" spans="1:35" ht="14.25" customHeight="1" x14ac:dyDescent="0.15">
      <c r="A25" s="49">
        <v>1.3</v>
      </c>
      <c r="B25" s="50" t="s">
        <v>205</v>
      </c>
      <c r="C25" s="99" t="s">
        <v>448</v>
      </c>
      <c r="E25" s="11">
        <v>2.6</v>
      </c>
      <c r="F25" s="19" t="s">
        <v>144</v>
      </c>
      <c r="G25" s="100" t="s">
        <v>430</v>
      </c>
    </row>
    <row r="26" spans="1:35" ht="14.25" customHeight="1" x14ac:dyDescent="0.15">
      <c r="A26" s="49">
        <v>1.4</v>
      </c>
      <c r="B26" s="50" t="s">
        <v>206</v>
      </c>
      <c r="C26" s="99" t="s">
        <v>446</v>
      </c>
      <c r="E26" s="11">
        <v>3</v>
      </c>
      <c r="F26" s="19" t="s">
        <v>216</v>
      </c>
      <c r="G26" s="99"/>
    </row>
    <row r="27" spans="1:35" ht="14.25" customHeight="1" x14ac:dyDescent="0.15">
      <c r="A27" s="49">
        <v>2</v>
      </c>
      <c r="B27" s="50" t="s">
        <v>175</v>
      </c>
      <c r="C27" s="99"/>
    </row>
    <row r="28" spans="1:35" ht="14.25" customHeight="1" x14ac:dyDescent="0.15">
      <c r="A28" s="49">
        <v>2.1</v>
      </c>
      <c r="B28" s="50" t="s">
        <v>213</v>
      </c>
      <c r="C28" s="100" t="s">
        <v>459</v>
      </c>
    </row>
    <row r="29" spans="1:35" ht="14.25" customHeight="1" x14ac:dyDescent="0.15">
      <c r="A29" s="49">
        <v>2.2000000000000002</v>
      </c>
      <c r="B29" s="50" t="s">
        <v>214</v>
      </c>
      <c r="C29" s="100" t="s">
        <v>460</v>
      </c>
    </row>
  </sheetData>
  <mergeCells count="7">
    <mergeCell ref="B19:C19"/>
    <mergeCell ref="B1:AI1"/>
    <mergeCell ref="B2:AI2"/>
    <mergeCell ref="B3:B4"/>
    <mergeCell ref="C3:C4"/>
    <mergeCell ref="D3:D4"/>
    <mergeCell ref="F3:AI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I37"/>
  <sheetViews>
    <sheetView topLeftCell="A22" workbookViewId="0">
      <pane xSplit="4" topLeftCell="E1" activePane="topRight" state="frozenSplit"/>
      <selection pane="topRight" activeCell="E27" sqref="E27:G36"/>
    </sheetView>
  </sheetViews>
  <sheetFormatPr defaultRowHeight="14.25" customHeight="1" x14ac:dyDescent="0.15"/>
  <cols>
    <col min="2" max="2" width="17.42578125" bestFit="1" customWidth="1"/>
    <col min="3" max="3" width="39.42578125" bestFit="1" customWidth="1"/>
    <col min="4" max="4" width="15.28515625" customWidth="1"/>
    <col min="5" max="5" width="11.140625" customWidth="1"/>
    <col min="6" max="6" width="16.5703125" bestFit="1" customWidth="1"/>
    <col min="7" max="7" width="45.85546875" bestFit="1" customWidth="1"/>
    <col min="8" max="35" width="11.140625" customWidth="1"/>
  </cols>
  <sheetData>
    <row r="1" spans="1:35" ht="28.15" customHeight="1" x14ac:dyDescent="0.15">
      <c r="B1" s="123" t="s">
        <v>218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</row>
    <row r="2" spans="1:35" ht="13.9" customHeight="1" x14ac:dyDescent="0.15">
      <c r="B2" s="160" t="s">
        <v>106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</row>
    <row r="3" spans="1:35" ht="13.9" customHeight="1" x14ac:dyDescent="0.15">
      <c r="B3" s="132" t="s">
        <v>107</v>
      </c>
      <c r="C3" s="132" t="s">
        <v>108</v>
      </c>
      <c r="D3" s="132" t="s">
        <v>109</v>
      </c>
      <c r="E3" s="17" t="s">
        <v>110</v>
      </c>
      <c r="F3" s="132" t="s">
        <v>128</v>
      </c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</row>
    <row r="4" spans="1:35" ht="13.9" customHeight="1" x14ac:dyDescent="0.15">
      <c r="B4" s="162"/>
      <c r="C4" s="162"/>
      <c r="D4" s="162"/>
      <c r="E4" s="17" t="s">
        <v>6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7" t="s">
        <v>46</v>
      </c>
      <c r="R4" s="17" t="s">
        <v>47</v>
      </c>
      <c r="S4" s="17" t="s">
        <v>48</v>
      </c>
      <c r="T4" s="17" t="s">
        <v>49</v>
      </c>
      <c r="U4" s="17" t="s">
        <v>50</v>
      </c>
      <c r="V4" s="17" t="s">
        <v>51</v>
      </c>
      <c r="W4" s="17" t="s">
        <v>52</v>
      </c>
      <c r="X4" s="17" t="s">
        <v>53</v>
      </c>
      <c r="Y4" s="17" t="s">
        <v>54</v>
      </c>
      <c r="Z4" s="17" t="s">
        <v>55</v>
      </c>
      <c r="AA4" s="17" t="s">
        <v>56</v>
      </c>
      <c r="AB4" s="17" t="s">
        <v>57</v>
      </c>
      <c r="AC4" s="17" t="s">
        <v>58</v>
      </c>
      <c r="AD4" s="17" t="s">
        <v>59</v>
      </c>
      <c r="AE4" s="17" t="s">
        <v>60</v>
      </c>
      <c r="AF4" s="17" t="s">
        <v>61</v>
      </c>
      <c r="AG4" s="17" t="s">
        <v>62</v>
      </c>
      <c r="AH4" s="17" t="s">
        <v>63</v>
      </c>
      <c r="AI4" s="17" t="s">
        <v>64</v>
      </c>
    </row>
    <row r="5" spans="1:35" ht="13.9" customHeight="1" x14ac:dyDescent="0.15">
      <c r="A5">
        <v>0</v>
      </c>
      <c r="B5" s="28">
        <v>1</v>
      </c>
      <c r="C5" s="29" t="s">
        <v>219</v>
      </c>
      <c r="D5" s="30">
        <v>7581.45</v>
      </c>
      <c r="E5" s="30">
        <v>2228.16</v>
      </c>
      <c r="F5" s="30">
        <v>674.24</v>
      </c>
      <c r="G5" s="30">
        <v>35.53</v>
      </c>
      <c r="H5" s="30">
        <v>60.68</v>
      </c>
      <c r="I5" s="30">
        <v>74.03</v>
      </c>
      <c r="J5" s="30">
        <v>79.760000000000005</v>
      </c>
      <c r="K5" s="30">
        <v>85.5</v>
      </c>
      <c r="L5" s="30">
        <v>133.74</v>
      </c>
      <c r="M5" s="30">
        <v>163.64000000000001</v>
      </c>
      <c r="N5" s="30">
        <v>191.02</v>
      </c>
      <c r="O5" s="30">
        <v>213.67</v>
      </c>
      <c r="P5" s="30">
        <v>231.35</v>
      </c>
      <c r="Q5" s="30">
        <v>246.56</v>
      </c>
      <c r="R5" s="30">
        <v>268.11</v>
      </c>
      <c r="S5" s="30">
        <v>289.53000000000003</v>
      </c>
      <c r="T5" s="30">
        <v>310.57</v>
      </c>
      <c r="U5" s="30">
        <v>214.27</v>
      </c>
      <c r="V5" s="30">
        <v>138.65</v>
      </c>
      <c r="W5" s="30">
        <v>138.65</v>
      </c>
      <c r="X5" s="30">
        <v>138.65</v>
      </c>
      <c r="Y5" s="30">
        <v>138.65</v>
      </c>
      <c r="Z5" s="30">
        <v>138.65</v>
      </c>
      <c r="AA5" s="30">
        <v>138.65</v>
      </c>
      <c r="AB5" s="30">
        <v>138.65</v>
      </c>
      <c r="AC5" s="30">
        <v>138.65</v>
      </c>
      <c r="AD5" s="30">
        <v>138.65</v>
      </c>
      <c r="AE5" s="30">
        <v>138.65</v>
      </c>
      <c r="AF5" s="30">
        <v>138.65</v>
      </c>
      <c r="AG5" s="30">
        <v>138.65</v>
      </c>
      <c r="AH5" s="30">
        <v>138.65</v>
      </c>
      <c r="AI5" s="30">
        <v>278.62</v>
      </c>
    </row>
    <row r="6" spans="1:35" s="42" customFormat="1" ht="13.9" customHeight="1" x14ac:dyDescent="0.15">
      <c r="A6" s="42">
        <v>1</v>
      </c>
      <c r="B6" s="53">
        <v>1.1000000000000001</v>
      </c>
      <c r="C6" s="54" t="s">
        <v>220</v>
      </c>
      <c r="D6" s="55">
        <v>1336.74</v>
      </c>
      <c r="E6" s="55">
        <v>-45.42</v>
      </c>
      <c r="F6" s="55">
        <v>-93.48</v>
      </c>
      <c r="G6" s="55">
        <v>-64.19</v>
      </c>
      <c r="H6" s="55">
        <v>-39.04</v>
      </c>
      <c r="I6" s="55">
        <v>-25.69</v>
      </c>
      <c r="J6" s="55">
        <v>-19.96</v>
      </c>
      <c r="K6" s="55">
        <v>-14.22</v>
      </c>
      <c r="L6" s="55">
        <v>-14.77</v>
      </c>
      <c r="M6" s="55">
        <v>-10.14</v>
      </c>
      <c r="N6" s="55">
        <v>-5.39</v>
      </c>
      <c r="O6" s="55">
        <v>-0.43</v>
      </c>
      <c r="P6" s="55">
        <v>4.76</v>
      </c>
      <c r="Q6" s="55">
        <v>10.06</v>
      </c>
      <c r="R6" s="55">
        <v>15.07</v>
      </c>
      <c r="S6" s="55">
        <v>20.09</v>
      </c>
      <c r="T6" s="55">
        <v>25.12</v>
      </c>
      <c r="U6" s="55">
        <v>35.49</v>
      </c>
      <c r="V6" s="55">
        <v>38.93</v>
      </c>
      <c r="W6" s="55">
        <v>38.93</v>
      </c>
      <c r="X6" s="55">
        <v>38.93</v>
      </c>
      <c r="Y6" s="55">
        <v>55.55</v>
      </c>
      <c r="Z6" s="55">
        <v>138.65</v>
      </c>
      <c r="AA6" s="55">
        <v>138.65</v>
      </c>
      <c r="AB6" s="55">
        <v>138.65</v>
      </c>
      <c r="AC6" s="55">
        <v>138.65</v>
      </c>
      <c r="AD6" s="55">
        <v>138.65</v>
      </c>
      <c r="AE6" s="55">
        <v>138.65</v>
      </c>
      <c r="AF6" s="55">
        <v>138.65</v>
      </c>
      <c r="AG6" s="55">
        <v>138.65</v>
      </c>
      <c r="AH6" s="55">
        <v>138.65</v>
      </c>
      <c r="AI6" s="55">
        <v>138.65</v>
      </c>
    </row>
    <row r="7" spans="1:35" s="42" customFormat="1" ht="13.9" customHeight="1" x14ac:dyDescent="0.15">
      <c r="A7" s="42">
        <v>2</v>
      </c>
      <c r="B7" s="53">
        <v>1.2</v>
      </c>
      <c r="C7" s="54" t="s">
        <v>27</v>
      </c>
      <c r="D7" s="55">
        <v>1994.4</v>
      </c>
      <c r="E7" s="55">
        <v>16.62</v>
      </c>
      <c r="F7" s="55">
        <v>99.72</v>
      </c>
      <c r="G7" s="55">
        <v>99.72</v>
      </c>
      <c r="H7" s="55">
        <v>99.72</v>
      </c>
      <c r="I7" s="55">
        <v>99.72</v>
      </c>
      <c r="J7" s="55">
        <v>99.72</v>
      </c>
      <c r="K7" s="55">
        <v>99.72</v>
      </c>
      <c r="L7" s="55">
        <v>99.72</v>
      </c>
      <c r="M7" s="55">
        <v>99.72</v>
      </c>
      <c r="N7" s="55">
        <v>99.72</v>
      </c>
      <c r="O7" s="55">
        <v>99.72</v>
      </c>
      <c r="P7" s="55">
        <v>99.72</v>
      </c>
      <c r="Q7" s="55">
        <v>99.72</v>
      </c>
      <c r="R7" s="55">
        <v>99.72</v>
      </c>
      <c r="S7" s="55">
        <v>99.72</v>
      </c>
      <c r="T7" s="55">
        <v>99.72</v>
      </c>
      <c r="U7" s="55">
        <v>99.72</v>
      </c>
      <c r="V7" s="55">
        <v>99.72</v>
      </c>
      <c r="W7" s="55">
        <v>99.72</v>
      </c>
      <c r="X7" s="55">
        <v>99.72</v>
      </c>
      <c r="Y7" s="55">
        <v>83.1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</row>
    <row r="8" spans="1:35" s="47" customFormat="1" ht="13.9" customHeight="1" x14ac:dyDescent="0.15">
      <c r="A8" s="47">
        <v>3</v>
      </c>
      <c r="B8" s="56">
        <v>1.3</v>
      </c>
      <c r="C8" s="57" t="s">
        <v>78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</row>
    <row r="9" spans="1:35" s="47" customFormat="1" ht="13.9" customHeight="1" x14ac:dyDescent="0.15">
      <c r="A9" s="47">
        <v>4</v>
      </c>
      <c r="B9" s="56">
        <v>1.4</v>
      </c>
      <c r="C9" s="57" t="s">
        <v>123</v>
      </c>
      <c r="D9" s="58">
        <v>1754.53</v>
      </c>
      <c r="E9" s="58">
        <v>1754.53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</row>
    <row r="10" spans="1:35" s="47" customFormat="1" ht="13.9" customHeight="1" x14ac:dyDescent="0.15">
      <c r="A10" s="47">
        <v>5</v>
      </c>
      <c r="B10" s="56">
        <v>1.5</v>
      </c>
      <c r="C10" s="57" t="s">
        <v>126</v>
      </c>
      <c r="D10" s="58">
        <v>24.5</v>
      </c>
      <c r="E10" s="58">
        <v>24.5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</row>
    <row r="11" spans="1:35" s="47" customFormat="1" ht="13.9" customHeight="1" x14ac:dyDescent="0.15">
      <c r="A11" s="47">
        <v>6</v>
      </c>
      <c r="B11" s="56">
        <v>1.6</v>
      </c>
      <c r="C11" s="57" t="s">
        <v>221</v>
      </c>
      <c r="D11" s="58">
        <v>1214.19</v>
      </c>
      <c r="E11" s="58">
        <v>28.8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48.79</v>
      </c>
      <c r="M11" s="58">
        <v>74.06</v>
      </c>
      <c r="N11" s="58">
        <v>96.7</v>
      </c>
      <c r="O11" s="58">
        <v>114.38</v>
      </c>
      <c r="P11" s="58">
        <v>126.87</v>
      </c>
      <c r="Q11" s="58">
        <v>136.78</v>
      </c>
      <c r="R11" s="58">
        <v>153.32</v>
      </c>
      <c r="S11" s="58">
        <v>169.72</v>
      </c>
      <c r="T11" s="58">
        <v>185.73</v>
      </c>
      <c r="U11" s="58">
        <v>79.05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</row>
    <row r="12" spans="1:35" s="47" customFormat="1" ht="13.9" customHeight="1" x14ac:dyDescent="0.15">
      <c r="A12" s="47">
        <v>7</v>
      </c>
      <c r="B12" s="56">
        <v>1.7</v>
      </c>
      <c r="C12" s="57" t="s">
        <v>222</v>
      </c>
      <c r="D12" s="58">
        <v>449.13</v>
      </c>
      <c r="E12" s="58">
        <v>449.13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</row>
    <row r="13" spans="1:35" s="47" customFormat="1" ht="13.9" customHeight="1" x14ac:dyDescent="0.15">
      <c r="A13" s="47">
        <v>8</v>
      </c>
      <c r="B13" s="56">
        <v>1.8</v>
      </c>
      <c r="C13" s="57" t="s">
        <v>322</v>
      </c>
      <c r="D13" s="58">
        <v>668</v>
      </c>
      <c r="E13" s="58">
        <v>0</v>
      </c>
      <c r="F13" s="58">
        <v>668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</row>
    <row r="14" spans="1:35" s="47" customFormat="1" ht="13.9" customHeight="1" x14ac:dyDescent="0.15">
      <c r="A14" s="47">
        <v>9</v>
      </c>
      <c r="B14" s="56">
        <v>1.9</v>
      </c>
      <c r="C14" s="57" t="s">
        <v>205</v>
      </c>
      <c r="D14" s="58">
        <v>104.97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104.97</v>
      </c>
    </row>
    <row r="15" spans="1:35" s="47" customFormat="1" ht="13.9" customHeight="1" x14ac:dyDescent="0.15">
      <c r="A15" s="47">
        <v>10</v>
      </c>
      <c r="B15" s="59">
        <v>1.1000000000000001</v>
      </c>
      <c r="C15" s="57" t="s">
        <v>206</v>
      </c>
      <c r="D15" s="58">
        <v>35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35</v>
      </c>
    </row>
    <row r="16" spans="1:35" ht="13.9" customHeight="1" x14ac:dyDescent="0.15">
      <c r="A16">
        <v>11</v>
      </c>
      <c r="B16" s="28">
        <v>2</v>
      </c>
      <c r="C16" s="31" t="s">
        <v>223</v>
      </c>
      <c r="D16" s="30">
        <v>6555.9</v>
      </c>
      <c r="E16" s="30">
        <v>2228.16</v>
      </c>
      <c r="F16" s="30">
        <v>190.68</v>
      </c>
      <c r="G16" s="30">
        <v>161.88</v>
      </c>
      <c r="H16" s="30">
        <v>161.88</v>
      </c>
      <c r="I16" s="30">
        <v>161.88</v>
      </c>
      <c r="J16" s="30">
        <v>161.88</v>
      </c>
      <c r="K16" s="30">
        <v>161.88</v>
      </c>
      <c r="L16" s="30">
        <v>141.27000000000001</v>
      </c>
      <c r="M16" s="30">
        <v>165.76</v>
      </c>
      <c r="N16" s="30">
        <v>191.02</v>
      </c>
      <c r="O16" s="30">
        <v>213.67</v>
      </c>
      <c r="P16" s="30">
        <v>231.35</v>
      </c>
      <c r="Q16" s="30">
        <v>243.84</v>
      </c>
      <c r="R16" s="30">
        <v>264.68</v>
      </c>
      <c r="S16" s="30">
        <v>288.84000000000003</v>
      </c>
      <c r="T16" s="30">
        <v>309.93</v>
      </c>
      <c r="U16" s="30">
        <v>218.56</v>
      </c>
      <c r="V16" s="30">
        <v>115.07</v>
      </c>
      <c r="W16" s="30">
        <v>36.01</v>
      </c>
      <c r="X16" s="30">
        <v>36.01</v>
      </c>
      <c r="Y16" s="30">
        <v>51.39</v>
      </c>
      <c r="Z16" s="30">
        <v>79.58</v>
      </c>
      <c r="AA16" s="30">
        <v>79.58</v>
      </c>
      <c r="AB16" s="30">
        <v>79.58</v>
      </c>
      <c r="AC16" s="30">
        <v>79.58</v>
      </c>
      <c r="AD16" s="30">
        <v>79.58</v>
      </c>
      <c r="AE16" s="30">
        <v>79.58</v>
      </c>
      <c r="AF16" s="30">
        <v>79.58</v>
      </c>
      <c r="AG16" s="30">
        <v>79.58</v>
      </c>
      <c r="AH16" s="30">
        <v>79.58</v>
      </c>
      <c r="AI16" s="30">
        <v>104.08</v>
      </c>
    </row>
    <row r="17" spans="1:35" s="47" customFormat="1" ht="13.9" customHeight="1" x14ac:dyDescent="0.15">
      <c r="A17" s="47">
        <v>12</v>
      </c>
      <c r="B17" s="56">
        <v>2.1</v>
      </c>
      <c r="C17" s="57" t="s">
        <v>224</v>
      </c>
      <c r="D17" s="58">
        <v>2172.5100000000002</v>
      </c>
      <c r="E17" s="58">
        <v>2172.5100000000002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</row>
    <row r="18" spans="1:35" s="47" customFormat="1" ht="13.9" customHeight="1" x14ac:dyDescent="0.15">
      <c r="A18" s="47">
        <v>13</v>
      </c>
      <c r="B18" s="56">
        <v>2.2000000000000002</v>
      </c>
      <c r="C18" s="57" t="s">
        <v>113</v>
      </c>
      <c r="D18" s="58">
        <v>20.65</v>
      </c>
      <c r="E18" s="58">
        <v>20.65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</row>
    <row r="19" spans="1:35" s="47" customFormat="1" ht="13.9" customHeight="1" x14ac:dyDescent="0.15">
      <c r="A19" s="47">
        <v>14</v>
      </c>
      <c r="B19" s="56">
        <v>2.2999999999999998</v>
      </c>
      <c r="C19" s="57" t="s">
        <v>114</v>
      </c>
      <c r="D19" s="58">
        <v>35</v>
      </c>
      <c r="E19" s="58">
        <v>35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</row>
    <row r="20" spans="1:35" s="47" customFormat="1" ht="13.9" customHeight="1" x14ac:dyDescent="0.15">
      <c r="A20" s="47">
        <v>15</v>
      </c>
      <c r="B20" s="56">
        <v>2.4</v>
      </c>
      <c r="C20" s="57" t="s">
        <v>144</v>
      </c>
      <c r="D20" s="58">
        <v>409.67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4.8</v>
      </c>
      <c r="T20" s="58">
        <v>6.28</v>
      </c>
      <c r="U20" s="58">
        <v>8.870000000000001</v>
      </c>
      <c r="V20" s="58">
        <v>9.73</v>
      </c>
      <c r="W20" s="58">
        <v>9.73</v>
      </c>
      <c r="X20" s="58">
        <v>9.73</v>
      </c>
      <c r="Y20" s="58">
        <v>13.89</v>
      </c>
      <c r="Z20" s="58">
        <v>34.660000000000004</v>
      </c>
      <c r="AA20" s="58">
        <v>34.660000000000004</v>
      </c>
      <c r="AB20" s="58">
        <v>34.660000000000004</v>
      </c>
      <c r="AC20" s="58">
        <v>34.660000000000004</v>
      </c>
      <c r="AD20" s="58">
        <v>34.660000000000004</v>
      </c>
      <c r="AE20" s="58">
        <v>34.660000000000004</v>
      </c>
      <c r="AF20" s="58">
        <v>34.660000000000004</v>
      </c>
      <c r="AG20" s="58">
        <v>34.660000000000004</v>
      </c>
      <c r="AH20" s="58">
        <v>34.660000000000004</v>
      </c>
      <c r="AI20" s="58">
        <v>34.660000000000004</v>
      </c>
    </row>
    <row r="21" spans="1:35" s="47" customFormat="1" ht="13.9" customHeight="1" x14ac:dyDescent="0.15">
      <c r="A21" s="47">
        <v>16</v>
      </c>
      <c r="B21" s="56">
        <v>2.5</v>
      </c>
      <c r="C21" s="57" t="s">
        <v>151</v>
      </c>
      <c r="D21" s="58">
        <v>924.85</v>
      </c>
      <c r="E21" s="58">
        <v>0</v>
      </c>
      <c r="F21" s="58">
        <v>44.91</v>
      </c>
      <c r="G21" s="58">
        <v>44.91</v>
      </c>
      <c r="H21" s="58">
        <v>44.91</v>
      </c>
      <c r="I21" s="58">
        <v>44.91</v>
      </c>
      <c r="J21" s="58">
        <v>44.91</v>
      </c>
      <c r="K21" s="58">
        <v>44.91</v>
      </c>
      <c r="L21" s="58">
        <v>24.3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10.93</v>
      </c>
      <c r="S21" s="58">
        <v>13.76</v>
      </c>
      <c r="T21" s="58">
        <v>16.96</v>
      </c>
      <c r="U21" s="58">
        <v>23.96</v>
      </c>
      <c r="V21" s="58">
        <v>26.28</v>
      </c>
      <c r="W21" s="58">
        <v>26.28</v>
      </c>
      <c r="X21" s="58">
        <v>26.28</v>
      </c>
      <c r="Y21" s="58">
        <v>37.5</v>
      </c>
      <c r="Z21" s="58">
        <v>44.91</v>
      </c>
      <c r="AA21" s="58">
        <v>44.91</v>
      </c>
      <c r="AB21" s="58">
        <v>44.91</v>
      </c>
      <c r="AC21" s="58">
        <v>44.91</v>
      </c>
      <c r="AD21" s="58">
        <v>44.91</v>
      </c>
      <c r="AE21" s="58">
        <v>44.91</v>
      </c>
      <c r="AF21" s="58">
        <v>44.91</v>
      </c>
      <c r="AG21" s="58">
        <v>44.91</v>
      </c>
      <c r="AH21" s="58">
        <v>44.91</v>
      </c>
      <c r="AI21" s="58">
        <v>44.91</v>
      </c>
    </row>
    <row r="22" spans="1:35" s="47" customFormat="1" ht="13.9" customHeight="1" x14ac:dyDescent="0.15">
      <c r="A22" s="47">
        <v>17</v>
      </c>
      <c r="B22" s="60">
        <v>2.6</v>
      </c>
      <c r="C22" s="57" t="s">
        <v>214</v>
      </c>
      <c r="D22" s="58">
        <v>2993.21</v>
      </c>
      <c r="E22" s="58">
        <v>0</v>
      </c>
      <c r="F22" s="58">
        <v>145.77000000000001</v>
      </c>
      <c r="G22" s="58">
        <v>116.97</v>
      </c>
      <c r="H22" s="58">
        <v>116.97</v>
      </c>
      <c r="I22" s="58">
        <v>116.97</v>
      </c>
      <c r="J22" s="58">
        <v>116.97</v>
      </c>
      <c r="K22" s="58">
        <v>116.97</v>
      </c>
      <c r="L22" s="58">
        <v>116.97</v>
      </c>
      <c r="M22" s="58">
        <v>165.76</v>
      </c>
      <c r="N22" s="58">
        <v>191.02</v>
      </c>
      <c r="O22" s="58">
        <v>213.67</v>
      </c>
      <c r="P22" s="58">
        <v>231.35</v>
      </c>
      <c r="Q22" s="58">
        <v>243.84</v>
      </c>
      <c r="R22" s="58">
        <v>253.75</v>
      </c>
      <c r="S22" s="58">
        <v>270.29000000000002</v>
      </c>
      <c r="T22" s="58">
        <v>286.69</v>
      </c>
      <c r="U22" s="58">
        <v>185.73</v>
      </c>
      <c r="V22" s="58">
        <v>79.05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24.5</v>
      </c>
    </row>
    <row r="23" spans="1:35" ht="13.9" customHeight="1" x14ac:dyDescent="0.15">
      <c r="A23">
        <v>18</v>
      </c>
      <c r="B23" s="32">
        <v>2.7</v>
      </c>
      <c r="C23" s="31" t="s">
        <v>103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</row>
    <row r="24" spans="1:35" ht="13.9" customHeight="1" x14ac:dyDescent="0.15">
      <c r="A24">
        <v>19</v>
      </c>
      <c r="B24" s="33">
        <v>3</v>
      </c>
      <c r="C24" s="31" t="s">
        <v>225</v>
      </c>
      <c r="D24" s="30">
        <v>1025.55</v>
      </c>
      <c r="E24" s="30">
        <v>0</v>
      </c>
      <c r="F24" s="30">
        <v>483.56</v>
      </c>
      <c r="G24" s="30">
        <v>-126.35</v>
      </c>
      <c r="H24" s="30">
        <v>-101.21</v>
      </c>
      <c r="I24" s="30">
        <v>-87.85</v>
      </c>
      <c r="J24" s="30">
        <v>-82.12</v>
      </c>
      <c r="K24" s="30">
        <v>-76.39</v>
      </c>
      <c r="L24" s="30">
        <v>-7.53</v>
      </c>
      <c r="M24" s="30">
        <v>-2.12</v>
      </c>
      <c r="N24" s="30">
        <v>0</v>
      </c>
      <c r="O24" s="30">
        <v>0</v>
      </c>
      <c r="P24" s="30">
        <v>0</v>
      </c>
      <c r="Q24" s="30">
        <v>2.72</v>
      </c>
      <c r="R24" s="30">
        <v>3.42</v>
      </c>
      <c r="S24" s="30">
        <v>0.68</v>
      </c>
      <c r="T24" s="30">
        <v>0.64</v>
      </c>
      <c r="U24" s="30">
        <v>-4.29</v>
      </c>
      <c r="V24" s="30">
        <v>23.59</v>
      </c>
      <c r="W24" s="30">
        <v>102.64</v>
      </c>
      <c r="X24" s="30">
        <v>102.64</v>
      </c>
      <c r="Y24" s="30">
        <v>87.27</v>
      </c>
      <c r="Z24" s="30">
        <v>59.08</v>
      </c>
      <c r="AA24" s="30">
        <v>59.08</v>
      </c>
      <c r="AB24" s="30">
        <v>59.08</v>
      </c>
      <c r="AC24" s="30">
        <v>59.08</v>
      </c>
      <c r="AD24" s="30">
        <v>59.08</v>
      </c>
      <c r="AE24" s="30">
        <v>59.08</v>
      </c>
      <c r="AF24" s="30">
        <v>59.08</v>
      </c>
      <c r="AG24" s="30">
        <v>59.08</v>
      </c>
      <c r="AH24" s="30">
        <v>59.08</v>
      </c>
      <c r="AI24" s="30">
        <v>174.55</v>
      </c>
    </row>
    <row r="25" spans="1:35" ht="13.9" customHeight="1" x14ac:dyDescent="0.15">
      <c r="A25">
        <v>20</v>
      </c>
      <c r="B25" s="33">
        <v>4</v>
      </c>
      <c r="C25" s="31" t="s">
        <v>203</v>
      </c>
      <c r="D25" s="30"/>
      <c r="E25" s="30">
        <v>0</v>
      </c>
      <c r="F25" s="30">
        <v>483.56</v>
      </c>
      <c r="G25" s="30">
        <v>357.21</v>
      </c>
      <c r="H25" s="30">
        <v>256</v>
      </c>
      <c r="I25" s="30">
        <v>168.15</v>
      </c>
      <c r="J25" s="30">
        <v>86.04</v>
      </c>
      <c r="K25" s="30">
        <v>9.65</v>
      </c>
      <c r="L25" s="30">
        <v>2.12</v>
      </c>
      <c r="M25" s="30">
        <v>0</v>
      </c>
      <c r="N25" s="30">
        <v>0</v>
      </c>
      <c r="O25" s="30">
        <v>0</v>
      </c>
      <c r="P25" s="30">
        <v>0</v>
      </c>
      <c r="Q25" s="30">
        <v>2.72</v>
      </c>
      <c r="R25" s="30">
        <v>6.15</v>
      </c>
      <c r="S25" s="30">
        <v>6.83</v>
      </c>
      <c r="T25" s="30">
        <v>7.47</v>
      </c>
      <c r="U25" s="30">
        <v>3.18</v>
      </c>
      <c r="V25" s="30">
        <v>26.77</v>
      </c>
      <c r="W25" s="30">
        <v>129.41</v>
      </c>
      <c r="X25" s="30">
        <v>232.05</v>
      </c>
      <c r="Y25" s="30">
        <v>319.32</v>
      </c>
      <c r="Z25" s="30">
        <v>378.39</v>
      </c>
      <c r="AA25" s="30">
        <v>437.47</v>
      </c>
      <c r="AB25" s="30">
        <v>496.55</v>
      </c>
      <c r="AC25" s="30">
        <v>555.62</v>
      </c>
      <c r="AD25" s="30">
        <v>614.70000000000005</v>
      </c>
      <c r="AE25" s="30">
        <v>673.78</v>
      </c>
      <c r="AF25" s="30">
        <v>732.85</v>
      </c>
      <c r="AG25" s="30">
        <v>791.93</v>
      </c>
      <c r="AH25" s="30">
        <v>851.01</v>
      </c>
      <c r="AI25" s="30">
        <v>1025.55</v>
      </c>
    </row>
    <row r="27" spans="1:35" ht="14.25" customHeight="1" x14ac:dyDescent="0.15">
      <c r="A27" s="90">
        <v>1</v>
      </c>
      <c r="B27" s="92" t="s">
        <v>219</v>
      </c>
      <c r="C27" s="101"/>
      <c r="E27" s="90">
        <v>2</v>
      </c>
      <c r="F27" s="92" t="s">
        <v>223</v>
      </c>
      <c r="G27" s="101"/>
    </row>
    <row r="28" spans="1:35" ht="14.25" customHeight="1" x14ac:dyDescent="0.15">
      <c r="A28" s="91">
        <v>1.1000000000000001</v>
      </c>
      <c r="B28" s="92" t="s">
        <v>220</v>
      </c>
      <c r="C28" s="102" t="s">
        <v>463</v>
      </c>
      <c r="E28" s="91">
        <v>2.1</v>
      </c>
      <c r="F28" s="92" t="s">
        <v>224</v>
      </c>
      <c r="G28" s="102" t="s">
        <v>433</v>
      </c>
    </row>
    <row r="29" spans="1:35" ht="14.25" customHeight="1" x14ac:dyDescent="0.15">
      <c r="A29" s="91">
        <v>1.2</v>
      </c>
      <c r="B29" s="92" t="s">
        <v>27</v>
      </c>
      <c r="C29" s="102" t="s">
        <v>464</v>
      </c>
      <c r="E29" s="91">
        <v>2.2000000000000002</v>
      </c>
      <c r="F29" s="92" t="s">
        <v>113</v>
      </c>
      <c r="G29" s="102" t="s">
        <v>472</v>
      </c>
    </row>
    <row r="30" spans="1:35" ht="14.25" customHeight="1" x14ac:dyDescent="0.15">
      <c r="A30" s="91">
        <v>1.3</v>
      </c>
      <c r="B30" s="92" t="s">
        <v>78</v>
      </c>
      <c r="C30" s="102" t="s">
        <v>465</v>
      </c>
      <c r="E30" s="91">
        <v>2.2999999999999998</v>
      </c>
      <c r="F30" s="92" t="s">
        <v>114</v>
      </c>
      <c r="G30" s="102" t="s">
        <v>473</v>
      </c>
    </row>
    <row r="31" spans="1:35" ht="14.25" customHeight="1" x14ac:dyDescent="0.15">
      <c r="A31" s="91">
        <v>1.4</v>
      </c>
      <c r="B31" s="92" t="s">
        <v>123</v>
      </c>
      <c r="C31" s="102" t="s">
        <v>466</v>
      </c>
      <c r="E31" s="91">
        <v>2.4</v>
      </c>
      <c r="F31" s="92" t="s">
        <v>144</v>
      </c>
      <c r="G31" s="102" t="s">
        <v>430</v>
      </c>
    </row>
    <row r="32" spans="1:35" ht="14.25" customHeight="1" x14ac:dyDescent="0.15">
      <c r="A32" s="91">
        <v>1.5</v>
      </c>
      <c r="B32" s="92" t="s">
        <v>126</v>
      </c>
      <c r="C32" s="102" t="s">
        <v>467</v>
      </c>
      <c r="E32" s="91">
        <v>2.5</v>
      </c>
      <c r="F32" s="92" t="s">
        <v>151</v>
      </c>
      <c r="G32" s="102" t="s">
        <v>442</v>
      </c>
    </row>
    <row r="33" spans="1:7" ht="14.25" customHeight="1" x14ac:dyDescent="0.15">
      <c r="A33" s="91">
        <v>1.6</v>
      </c>
      <c r="B33" s="92" t="s">
        <v>221</v>
      </c>
      <c r="C33" s="102" t="s">
        <v>468</v>
      </c>
      <c r="E33" s="94">
        <v>2.6</v>
      </c>
      <c r="F33" s="92" t="s">
        <v>214</v>
      </c>
      <c r="G33" s="102" t="s">
        <v>474</v>
      </c>
    </row>
    <row r="34" spans="1:7" ht="14.25" customHeight="1" x14ac:dyDescent="0.15">
      <c r="A34" s="91">
        <v>1.7</v>
      </c>
      <c r="B34" s="92" t="s">
        <v>222</v>
      </c>
      <c r="C34" s="102" t="s">
        <v>469</v>
      </c>
      <c r="E34" s="94">
        <v>2.7</v>
      </c>
      <c r="F34" s="92" t="s">
        <v>103</v>
      </c>
      <c r="G34" s="102" t="s">
        <v>349</v>
      </c>
    </row>
    <row r="35" spans="1:7" ht="14.25" customHeight="1" x14ac:dyDescent="0.15">
      <c r="A35" s="91">
        <v>1.8</v>
      </c>
      <c r="B35" s="92" t="s">
        <v>312</v>
      </c>
      <c r="C35" s="102" t="s">
        <v>445</v>
      </c>
      <c r="E35" s="95">
        <v>3</v>
      </c>
      <c r="F35" s="92" t="s">
        <v>225</v>
      </c>
      <c r="G35" s="103"/>
    </row>
    <row r="36" spans="1:7" ht="14.25" customHeight="1" x14ac:dyDescent="0.15">
      <c r="A36" s="91">
        <v>1.9</v>
      </c>
      <c r="B36" s="92" t="s">
        <v>205</v>
      </c>
      <c r="C36" s="102" t="s">
        <v>470</v>
      </c>
      <c r="E36" s="95">
        <v>4</v>
      </c>
      <c r="F36" s="92" t="s">
        <v>203</v>
      </c>
      <c r="G36" s="101"/>
    </row>
    <row r="37" spans="1:7" ht="14.25" customHeight="1" x14ac:dyDescent="0.15">
      <c r="A37" s="93">
        <v>1.1000000000000001</v>
      </c>
      <c r="B37" s="92" t="s">
        <v>206</v>
      </c>
      <c r="C37" s="102" t="s">
        <v>471</v>
      </c>
    </row>
  </sheetData>
  <mergeCells count="6">
    <mergeCell ref="B1:AI1"/>
    <mergeCell ref="B2:AI2"/>
    <mergeCell ref="B3:B4"/>
    <mergeCell ref="C3:C4"/>
    <mergeCell ref="D3:D4"/>
    <mergeCell ref="F3:AI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49"/>
  <sheetViews>
    <sheetView topLeftCell="A27" workbookViewId="0">
      <pane xSplit="3" topLeftCell="D1" activePane="topRight" state="frozenSplit"/>
      <selection pane="topRight" activeCell="A28" sqref="A28:C49"/>
    </sheetView>
  </sheetViews>
  <sheetFormatPr defaultRowHeight="14.25" customHeight="1" x14ac:dyDescent="0.15"/>
  <cols>
    <col min="2" max="2" width="29.5703125" customWidth="1"/>
    <col min="3" max="3" width="41.5703125" bestFit="1" customWidth="1"/>
    <col min="4" max="4" width="12.28515625" customWidth="1"/>
    <col min="5" max="5" width="10.7109375" customWidth="1"/>
    <col min="6" max="6" width="29.42578125" bestFit="1" customWidth="1"/>
    <col min="7" max="7" width="19.140625" customWidth="1"/>
    <col min="8" max="34" width="11.140625" customWidth="1"/>
  </cols>
  <sheetData>
    <row r="1" spans="1:34" ht="27.6" customHeight="1" x14ac:dyDescent="0.15">
      <c r="B1" s="123" t="s">
        <v>226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</row>
    <row r="2" spans="1:34" ht="13.9" customHeight="1" x14ac:dyDescent="0.15">
      <c r="B2" s="130" t="s">
        <v>106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3.9" customHeight="1" x14ac:dyDescent="0.15">
      <c r="B3" s="132" t="s">
        <v>107</v>
      </c>
      <c r="C3" s="132" t="s">
        <v>108</v>
      </c>
      <c r="D3" s="18" t="s">
        <v>110</v>
      </c>
      <c r="E3" s="134" t="s">
        <v>128</v>
      </c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</row>
    <row r="4" spans="1:34" ht="13.9" customHeight="1" x14ac:dyDescent="0.15">
      <c r="B4" s="124"/>
      <c r="C4" s="124"/>
      <c r="D4" s="18" t="s">
        <v>6</v>
      </c>
      <c r="E4" s="18" t="s">
        <v>35</v>
      </c>
      <c r="F4" s="18" t="s">
        <v>36</v>
      </c>
      <c r="G4" s="18" t="s">
        <v>37</v>
      </c>
      <c r="H4" s="18" t="s">
        <v>38</v>
      </c>
      <c r="I4" s="18" t="s">
        <v>39</v>
      </c>
      <c r="J4" s="18" t="s">
        <v>40</v>
      </c>
      <c r="K4" s="18" t="s">
        <v>41</v>
      </c>
      <c r="L4" s="18" t="s">
        <v>42</v>
      </c>
      <c r="M4" s="18" t="s">
        <v>43</v>
      </c>
      <c r="N4" s="18" t="s">
        <v>44</v>
      </c>
      <c r="O4" s="18" t="s">
        <v>45</v>
      </c>
      <c r="P4" s="18" t="s">
        <v>46</v>
      </c>
      <c r="Q4" s="18" t="s">
        <v>47</v>
      </c>
      <c r="R4" s="18" t="s">
        <v>48</v>
      </c>
      <c r="S4" s="18" t="s">
        <v>49</v>
      </c>
      <c r="T4" s="18" t="s">
        <v>50</v>
      </c>
      <c r="U4" s="18" t="s">
        <v>51</v>
      </c>
      <c r="V4" s="18" t="s">
        <v>52</v>
      </c>
      <c r="W4" s="18" t="s">
        <v>53</v>
      </c>
      <c r="X4" s="18" t="s">
        <v>54</v>
      </c>
      <c r="Y4" s="18" t="s">
        <v>55</v>
      </c>
      <c r="Z4" s="18" t="s">
        <v>56</v>
      </c>
      <c r="AA4" s="18" t="s">
        <v>57</v>
      </c>
      <c r="AB4" s="18" t="s">
        <v>58</v>
      </c>
      <c r="AC4" s="18" t="s">
        <v>59</v>
      </c>
      <c r="AD4" s="18" t="s">
        <v>60</v>
      </c>
      <c r="AE4" s="18" t="s">
        <v>61</v>
      </c>
      <c r="AF4" s="18" t="s">
        <v>62</v>
      </c>
      <c r="AG4" s="18" t="s">
        <v>63</v>
      </c>
      <c r="AH4" s="18" t="s">
        <v>64</v>
      </c>
    </row>
    <row r="5" spans="1:34" ht="13.9" customHeight="1" x14ac:dyDescent="0.15">
      <c r="A5">
        <v>0</v>
      </c>
      <c r="B5" s="11">
        <v>1</v>
      </c>
      <c r="C5" s="19" t="s">
        <v>227</v>
      </c>
      <c r="D5" s="21">
        <v>2211.54</v>
      </c>
      <c r="E5" s="21">
        <v>2595.38</v>
      </c>
      <c r="F5" s="21">
        <v>2369.31</v>
      </c>
      <c r="G5" s="21">
        <v>2168.38</v>
      </c>
      <c r="H5" s="21">
        <v>1980.81</v>
      </c>
      <c r="I5" s="21">
        <v>1798.98</v>
      </c>
      <c r="J5" s="21">
        <v>1622.87</v>
      </c>
      <c r="K5" s="21">
        <v>1515.62</v>
      </c>
      <c r="L5" s="21">
        <v>1413.78</v>
      </c>
      <c r="M5" s="21">
        <v>1314.06</v>
      </c>
      <c r="N5" s="21">
        <v>1214.3399999999999</v>
      </c>
      <c r="O5" s="21">
        <v>1114.6200000000001</v>
      </c>
      <c r="P5" s="21">
        <v>1017.62</v>
      </c>
      <c r="Q5" s="21">
        <v>921.33</v>
      </c>
      <c r="R5" s="21">
        <v>822.29</v>
      </c>
      <c r="S5" s="21">
        <v>723.21</v>
      </c>
      <c r="T5" s="21">
        <v>619.20000000000005</v>
      </c>
      <c r="U5" s="21">
        <v>543.07000000000005</v>
      </c>
      <c r="V5" s="21">
        <v>545.99</v>
      </c>
      <c r="W5" s="21">
        <v>548.91</v>
      </c>
      <c r="X5" s="21">
        <v>553.07000000000005</v>
      </c>
      <c r="Y5" s="21">
        <v>612.15</v>
      </c>
      <c r="Z5" s="21">
        <v>671.23</v>
      </c>
      <c r="AA5" s="21">
        <v>730.3</v>
      </c>
      <c r="AB5" s="21">
        <v>789.38</v>
      </c>
      <c r="AC5" s="21">
        <v>848.46</v>
      </c>
      <c r="AD5" s="21">
        <v>907.53</v>
      </c>
      <c r="AE5" s="21">
        <v>966.61</v>
      </c>
      <c r="AF5" s="21">
        <v>1025.69</v>
      </c>
      <c r="AG5" s="21">
        <v>1084.76</v>
      </c>
      <c r="AH5" s="21">
        <v>1119.3399999999999</v>
      </c>
    </row>
    <row r="6" spans="1:34" s="47" customFormat="1" ht="13.9" customHeight="1" x14ac:dyDescent="0.15">
      <c r="A6">
        <v>1</v>
      </c>
      <c r="B6" s="44">
        <v>1.1000000000000001</v>
      </c>
      <c r="C6" s="45" t="s">
        <v>228</v>
      </c>
      <c r="D6" s="46">
        <v>35</v>
      </c>
      <c r="E6" s="46">
        <v>518.56000000000006</v>
      </c>
      <c r="F6" s="46">
        <v>392.21</v>
      </c>
      <c r="G6" s="46">
        <v>291</v>
      </c>
      <c r="H6" s="46">
        <v>203.15</v>
      </c>
      <c r="I6" s="46">
        <v>121.04</v>
      </c>
      <c r="J6" s="46">
        <v>44.65</v>
      </c>
      <c r="K6" s="46">
        <v>37.119999999999997</v>
      </c>
      <c r="L6" s="46">
        <v>35</v>
      </c>
      <c r="M6" s="46">
        <v>35</v>
      </c>
      <c r="N6" s="46">
        <v>35</v>
      </c>
      <c r="O6" s="46">
        <v>35</v>
      </c>
      <c r="P6" s="46">
        <v>37.72</v>
      </c>
      <c r="Q6" s="46">
        <v>41.15</v>
      </c>
      <c r="R6" s="46">
        <v>41.83</v>
      </c>
      <c r="S6" s="46">
        <v>42.47</v>
      </c>
      <c r="T6" s="46">
        <v>38.18</v>
      </c>
      <c r="U6" s="46">
        <v>61.77</v>
      </c>
      <c r="V6" s="46">
        <v>164.41</v>
      </c>
      <c r="W6" s="46">
        <v>267.05</v>
      </c>
      <c r="X6" s="46">
        <v>354.31</v>
      </c>
      <c r="Y6" s="46">
        <v>413.39</v>
      </c>
      <c r="Z6" s="46">
        <v>472.47</v>
      </c>
      <c r="AA6" s="46">
        <v>531.54999999999995</v>
      </c>
      <c r="AB6" s="46">
        <v>590.62</v>
      </c>
      <c r="AC6" s="46">
        <v>649.70000000000005</v>
      </c>
      <c r="AD6" s="46">
        <v>708.78</v>
      </c>
      <c r="AE6" s="46">
        <v>767.85</v>
      </c>
      <c r="AF6" s="46">
        <v>826.93</v>
      </c>
      <c r="AG6" s="46">
        <v>886.01</v>
      </c>
      <c r="AH6" s="46">
        <v>920.58</v>
      </c>
    </row>
    <row r="7" spans="1:34" s="47" customFormat="1" ht="13.9" customHeight="1" x14ac:dyDescent="0.15">
      <c r="A7">
        <v>2</v>
      </c>
      <c r="B7" s="44" t="s">
        <v>168</v>
      </c>
      <c r="C7" s="45" t="s">
        <v>203</v>
      </c>
      <c r="D7" s="46">
        <v>0</v>
      </c>
      <c r="E7" s="46">
        <v>483.56</v>
      </c>
      <c r="F7" s="46">
        <v>357.21</v>
      </c>
      <c r="G7" s="46">
        <v>256</v>
      </c>
      <c r="H7" s="46">
        <v>168.15</v>
      </c>
      <c r="I7" s="46">
        <v>86.04</v>
      </c>
      <c r="J7" s="46">
        <v>9.65</v>
      </c>
      <c r="K7" s="46">
        <v>2.12</v>
      </c>
      <c r="L7" s="46">
        <v>0</v>
      </c>
      <c r="M7" s="46">
        <v>0</v>
      </c>
      <c r="N7" s="46">
        <v>0</v>
      </c>
      <c r="O7" s="46">
        <v>0</v>
      </c>
      <c r="P7" s="46">
        <v>2.72</v>
      </c>
      <c r="Q7" s="46">
        <v>6.15</v>
      </c>
      <c r="R7" s="46">
        <v>6.83</v>
      </c>
      <c r="S7" s="46">
        <v>7.47</v>
      </c>
      <c r="T7" s="46">
        <v>3.18</v>
      </c>
      <c r="U7" s="46">
        <v>26.77</v>
      </c>
      <c r="V7" s="46">
        <v>129.41</v>
      </c>
      <c r="W7" s="46">
        <v>232.05</v>
      </c>
      <c r="X7" s="46">
        <v>319.32</v>
      </c>
      <c r="Y7" s="46">
        <v>378.39</v>
      </c>
      <c r="Z7" s="46">
        <v>437.47</v>
      </c>
      <c r="AA7" s="46">
        <v>496.55</v>
      </c>
      <c r="AB7" s="46">
        <v>555.62</v>
      </c>
      <c r="AC7" s="46">
        <v>614.70000000000005</v>
      </c>
      <c r="AD7" s="46">
        <v>673.78</v>
      </c>
      <c r="AE7" s="46">
        <v>732.85</v>
      </c>
      <c r="AF7" s="46">
        <v>791.93</v>
      </c>
      <c r="AG7" s="46">
        <v>851.01</v>
      </c>
      <c r="AH7" s="46">
        <v>885.58</v>
      </c>
    </row>
    <row r="8" spans="1:34" s="47" customFormat="1" ht="13.9" customHeight="1" x14ac:dyDescent="0.15">
      <c r="A8">
        <v>3</v>
      </c>
      <c r="B8" s="44" t="s">
        <v>169</v>
      </c>
      <c r="C8" s="45" t="s">
        <v>229</v>
      </c>
      <c r="D8" s="46">
        <v>35</v>
      </c>
      <c r="E8" s="46">
        <v>35</v>
      </c>
      <c r="F8" s="46">
        <v>35</v>
      </c>
      <c r="G8" s="46">
        <v>35</v>
      </c>
      <c r="H8" s="46">
        <v>35</v>
      </c>
      <c r="I8" s="46">
        <v>35</v>
      </c>
      <c r="J8" s="46">
        <v>35</v>
      </c>
      <c r="K8" s="46">
        <v>35</v>
      </c>
      <c r="L8" s="46">
        <v>35</v>
      </c>
      <c r="M8" s="46">
        <v>35</v>
      </c>
      <c r="N8" s="46">
        <v>35</v>
      </c>
      <c r="O8" s="46">
        <v>35</v>
      </c>
      <c r="P8" s="46">
        <v>35</v>
      </c>
      <c r="Q8" s="46">
        <v>35</v>
      </c>
      <c r="R8" s="46">
        <v>35</v>
      </c>
      <c r="S8" s="46">
        <v>35</v>
      </c>
      <c r="T8" s="46">
        <v>35</v>
      </c>
      <c r="U8" s="46">
        <v>35</v>
      </c>
      <c r="V8" s="46">
        <v>35</v>
      </c>
      <c r="W8" s="46">
        <v>35</v>
      </c>
      <c r="X8" s="46">
        <v>35</v>
      </c>
      <c r="Y8" s="46">
        <v>35</v>
      </c>
      <c r="Z8" s="46">
        <v>35</v>
      </c>
      <c r="AA8" s="46">
        <v>35</v>
      </c>
      <c r="AB8" s="46">
        <v>35</v>
      </c>
      <c r="AC8" s="46">
        <v>35</v>
      </c>
      <c r="AD8" s="46">
        <v>35</v>
      </c>
      <c r="AE8" s="46">
        <v>35</v>
      </c>
      <c r="AF8" s="46">
        <v>35</v>
      </c>
      <c r="AG8" s="46">
        <v>35</v>
      </c>
      <c r="AH8" s="46">
        <v>35</v>
      </c>
    </row>
    <row r="9" spans="1:34" s="47" customFormat="1" ht="13.9" customHeight="1" x14ac:dyDescent="0.15">
      <c r="A9">
        <v>4</v>
      </c>
      <c r="B9" s="44">
        <v>1.2</v>
      </c>
      <c r="C9" s="45" t="s">
        <v>230</v>
      </c>
      <c r="D9" s="46">
        <v>2193.16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</row>
    <row r="10" spans="1:34" s="47" customFormat="1" ht="13.9" customHeight="1" x14ac:dyDescent="0.15">
      <c r="A10">
        <v>5</v>
      </c>
      <c r="B10" s="44">
        <v>1.3</v>
      </c>
      <c r="C10" s="45" t="s">
        <v>231</v>
      </c>
      <c r="D10" s="46">
        <v>-16.62</v>
      </c>
      <c r="E10" s="46">
        <v>1983.03</v>
      </c>
      <c r="F10" s="46">
        <v>1883.31</v>
      </c>
      <c r="G10" s="46">
        <v>1783.59</v>
      </c>
      <c r="H10" s="46">
        <v>1683.87</v>
      </c>
      <c r="I10" s="46">
        <v>1584.15</v>
      </c>
      <c r="J10" s="46">
        <v>1484.43</v>
      </c>
      <c r="K10" s="46">
        <v>1384.71</v>
      </c>
      <c r="L10" s="46">
        <v>1284.99</v>
      </c>
      <c r="M10" s="46">
        <v>1185.27</v>
      </c>
      <c r="N10" s="46">
        <v>1085.55</v>
      </c>
      <c r="O10" s="46">
        <v>985.83</v>
      </c>
      <c r="P10" s="46">
        <v>886.11</v>
      </c>
      <c r="Q10" s="46">
        <v>786.39</v>
      </c>
      <c r="R10" s="46">
        <v>686.67</v>
      </c>
      <c r="S10" s="46">
        <v>586.95000000000005</v>
      </c>
      <c r="T10" s="46">
        <v>487.23</v>
      </c>
      <c r="U10" s="46">
        <v>387.51</v>
      </c>
      <c r="V10" s="46">
        <v>287.79000000000002</v>
      </c>
      <c r="W10" s="46">
        <v>188.07</v>
      </c>
      <c r="X10" s="46">
        <v>104.97</v>
      </c>
      <c r="Y10" s="46">
        <v>104.97</v>
      </c>
      <c r="Z10" s="46">
        <v>104.97</v>
      </c>
      <c r="AA10" s="46">
        <v>104.97</v>
      </c>
      <c r="AB10" s="46">
        <v>104.97</v>
      </c>
      <c r="AC10" s="46">
        <v>104.97</v>
      </c>
      <c r="AD10" s="46">
        <v>104.97</v>
      </c>
      <c r="AE10" s="46">
        <v>104.97</v>
      </c>
      <c r="AF10" s="46">
        <v>104.97</v>
      </c>
      <c r="AG10" s="46">
        <v>104.97</v>
      </c>
      <c r="AH10" s="46">
        <v>104.97</v>
      </c>
    </row>
    <row r="11" spans="1:34" s="47" customFormat="1" ht="13.9" customHeight="1" x14ac:dyDescent="0.15">
      <c r="A11">
        <v>6</v>
      </c>
      <c r="B11" s="44">
        <v>1.4</v>
      </c>
      <c r="C11" s="45" t="s">
        <v>232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</row>
    <row r="12" spans="1:34" s="47" customFormat="1" ht="13.9" customHeight="1" x14ac:dyDescent="0.15">
      <c r="A12">
        <v>7</v>
      </c>
      <c r="B12" s="44">
        <v>1.5</v>
      </c>
      <c r="C12" s="45" t="s">
        <v>233</v>
      </c>
      <c r="D12" s="46">
        <v>0</v>
      </c>
      <c r="E12" s="46">
        <v>93.79</v>
      </c>
      <c r="F12" s="46">
        <v>93.79</v>
      </c>
      <c r="G12" s="46">
        <v>93.79</v>
      </c>
      <c r="H12" s="46">
        <v>93.79</v>
      </c>
      <c r="I12" s="46">
        <v>93.79</v>
      </c>
      <c r="J12" s="46">
        <v>93.79</v>
      </c>
      <c r="K12" s="46">
        <v>93.79</v>
      </c>
      <c r="L12" s="46">
        <v>93.79</v>
      </c>
      <c r="M12" s="46">
        <v>93.79</v>
      </c>
      <c r="N12" s="46">
        <v>93.79</v>
      </c>
      <c r="O12" s="46">
        <v>93.79</v>
      </c>
      <c r="P12" s="46">
        <v>93.79</v>
      </c>
      <c r="Q12" s="46">
        <v>93.79</v>
      </c>
      <c r="R12" s="46">
        <v>93.79</v>
      </c>
      <c r="S12" s="46">
        <v>93.79</v>
      </c>
      <c r="T12" s="46">
        <v>93.79</v>
      </c>
      <c r="U12" s="46">
        <v>93.79</v>
      </c>
      <c r="V12" s="46">
        <v>93.79</v>
      </c>
      <c r="W12" s="46">
        <v>93.79</v>
      </c>
      <c r="X12" s="46">
        <v>93.79</v>
      </c>
      <c r="Y12" s="46">
        <v>93.79</v>
      </c>
      <c r="Z12" s="46">
        <v>93.79</v>
      </c>
      <c r="AA12" s="46">
        <v>93.79</v>
      </c>
      <c r="AB12" s="46">
        <v>93.79</v>
      </c>
      <c r="AC12" s="46">
        <v>93.79</v>
      </c>
      <c r="AD12" s="46">
        <v>93.79</v>
      </c>
      <c r="AE12" s="46">
        <v>93.79</v>
      </c>
      <c r="AF12" s="46">
        <v>93.79</v>
      </c>
      <c r="AG12" s="46">
        <v>93.79</v>
      </c>
      <c r="AH12" s="46">
        <v>93.79</v>
      </c>
    </row>
    <row r="13" spans="1:34" ht="13.9" customHeight="1" x14ac:dyDescent="0.15">
      <c r="A13">
        <v>8</v>
      </c>
      <c r="B13" s="11">
        <v>2</v>
      </c>
      <c r="C13" s="19" t="s">
        <v>234</v>
      </c>
      <c r="D13" s="21">
        <v>2211.54</v>
      </c>
      <c r="E13" s="21">
        <v>2595.38</v>
      </c>
      <c r="F13" s="21">
        <v>2369.31</v>
      </c>
      <c r="G13" s="21">
        <v>2168.38</v>
      </c>
      <c r="H13" s="21">
        <v>1980.81</v>
      </c>
      <c r="I13" s="21">
        <v>1798.98</v>
      </c>
      <c r="J13" s="21">
        <v>1622.87</v>
      </c>
      <c r="K13" s="21">
        <v>1515.62</v>
      </c>
      <c r="L13" s="21">
        <v>1413.78</v>
      </c>
      <c r="M13" s="21">
        <v>1314.06</v>
      </c>
      <c r="N13" s="21">
        <v>1214.3399999999999</v>
      </c>
      <c r="O13" s="21">
        <v>1114.6200000000001</v>
      </c>
      <c r="P13" s="21">
        <v>1017.62</v>
      </c>
      <c r="Q13" s="21">
        <v>921.33</v>
      </c>
      <c r="R13" s="21">
        <v>822.29</v>
      </c>
      <c r="S13" s="21">
        <v>723.21</v>
      </c>
      <c r="T13" s="21">
        <v>619.20000000000005</v>
      </c>
      <c r="U13" s="21">
        <v>543.07000000000005</v>
      </c>
      <c r="V13" s="21">
        <v>545.99</v>
      </c>
      <c r="W13" s="21">
        <v>548.91</v>
      </c>
      <c r="X13" s="21">
        <v>553.07000000000005</v>
      </c>
      <c r="Y13" s="21">
        <v>612.15</v>
      </c>
      <c r="Z13" s="21">
        <v>671.23</v>
      </c>
      <c r="AA13" s="21">
        <v>730.3</v>
      </c>
      <c r="AB13" s="21">
        <v>789.38</v>
      </c>
      <c r="AC13" s="21">
        <v>848.46</v>
      </c>
      <c r="AD13" s="21">
        <v>907.53</v>
      </c>
      <c r="AE13" s="21">
        <v>966.61</v>
      </c>
      <c r="AF13" s="21">
        <v>1025.69</v>
      </c>
      <c r="AG13" s="21">
        <v>1084.76</v>
      </c>
      <c r="AH13" s="21">
        <v>1119.3399999999999</v>
      </c>
    </row>
    <row r="14" spans="1:34" ht="13.9" customHeight="1" x14ac:dyDescent="0.15">
      <c r="A14">
        <v>9</v>
      </c>
      <c r="B14" s="11">
        <v>2.1</v>
      </c>
      <c r="C14" s="19" t="s">
        <v>235</v>
      </c>
      <c r="D14" s="21">
        <v>28.8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48.79</v>
      </c>
      <c r="L14" s="21">
        <v>74.06</v>
      </c>
      <c r="M14" s="21">
        <v>96.7</v>
      </c>
      <c r="N14" s="21">
        <v>114.38</v>
      </c>
      <c r="O14" s="21">
        <v>126.87</v>
      </c>
      <c r="P14" s="21">
        <v>136.78</v>
      </c>
      <c r="Q14" s="21">
        <v>153.32</v>
      </c>
      <c r="R14" s="21">
        <v>169.72</v>
      </c>
      <c r="S14" s="21">
        <v>185.73</v>
      </c>
      <c r="T14" s="21">
        <v>79.05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</row>
    <row r="15" spans="1:34" s="47" customFormat="1" ht="13.9" customHeight="1" x14ac:dyDescent="0.15">
      <c r="A15">
        <v>10</v>
      </c>
      <c r="B15" s="44" t="s">
        <v>117</v>
      </c>
      <c r="C15" s="45" t="s">
        <v>236</v>
      </c>
      <c r="D15" s="46">
        <v>28.8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48.79</v>
      </c>
      <c r="L15" s="46">
        <v>74.06</v>
      </c>
      <c r="M15" s="46">
        <v>96.7</v>
      </c>
      <c r="N15" s="46">
        <v>114.38</v>
      </c>
      <c r="O15" s="46">
        <v>126.87</v>
      </c>
      <c r="P15" s="46">
        <v>136.78</v>
      </c>
      <c r="Q15" s="46">
        <v>153.32</v>
      </c>
      <c r="R15" s="46">
        <v>169.72</v>
      </c>
      <c r="S15" s="46">
        <v>185.73</v>
      </c>
      <c r="T15" s="46">
        <v>79.05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</row>
    <row r="16" spans="1:34" s="47" customFormat="1" ht="13.9" customHeight="1" x14ac:dyDescent="0.15">
      <c r="A16">
        <v>11</v>
      </c>
      <c r="B16" s="44" t="s">
        <v>119</v>
      </c>
      <c r="C16" s="45" t="s">
        <v>103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</row>
    <row r="17" spans="1:34" s="47" customFormat="1" ht="13.9" customHeight="1" x14ac:dyDescent="0.15">
      <c r="A17">
        <v>12</v>
      </c>
      <c r="B17" s="44">
        <v>2.2000000000000002</v>
      </c>
      <c r="C17" s="45" t="s">
        <v>189</v>
      </c>
      <c r="D17" s="46">
        <v>1754.53</v>
      </c>
      <c r="E17" s="46">
        <v>1637.56</v>
      </c>
      <c r="F17" s="46">
        <v>1520.59</v>
      </c>
      <c r="G17" s="46">
        <v>1403.62</v>
      </c>
      <c r="H17" s="46">
        <v>1286.6500000000001</v>
      </c>
      <c r="I17" s="46">
        <v>1169.69</v>
      </c>
      <c r="J17" s="46">
        <v>1052.72</v>
      </c>
      <c r="K17" s="46">
        <v>935.75</v>
      </c>
      <c r="L17" s="46">
        <v>818.78</v>
      </c>
      <c r="M17" s="46">
        <v>701.81</v>
      </c>
      <c r="N17" s="46">
        <v>584.84</v>
      </c>
      <c r="O17" s="46">
        <v>467.87</v>
      </c>
      <c r="P17" s="46">
        <v>350.91</v>
      </c>
      <c r="Q17" s="46">
        <v>233.94</v>
      </c>
      <c r="R17" s="46">
        <v>116.97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</row>
    <row r="18" spans="1:34" s="47" customFormat="1" ht="13.9" customHeight="1" x14ac:dyDescent="0.15">
      <c r="A18">
        <v>13</v>
      </c>
      <c r="B18" s="44">
        <v>2.2999999999999998</v>
      </c>
      <c r="C18" s="45" t="s">
        <v>126</v>
      </c>
      <c r="D18" s="46">
        <v>24.5</v>
      </c>
      <c r="E18" s="46">
        <v>24.5</v>
      </c>
      <c r="F18" s="46">
        <v>24.5</v>
      </c>
      <c r="G18" s="46">
        <v>24.5</v>
      </c>
      <c r="H18" s="46">
        <v>24.5</v>
      </c>
      <c r="I18" s="46">
        <v>24.5</v>
      </c>
      <c r="J18" s="46">
        <v>24.5</v>
      </c>
      <c r="K18" s="46">
        <v>24.5</v>
      </c>
      <c r="L18" s="46">
        <v>24.5</v>
      </c>
      <c r="M18" s="46">
        <v>24.5</v>
      </c>
      <c r="N18" s="46">
        <v>24.5</v>
      </c>
      <c r="O18" s="46">
        <v>24.5</v>
      </c>
      <c r="P18" s="46">
        <v>24.5</v>
      </c>
      <c r="Q18" s="46">
        <v>24.5</v>
      </c>
      <c r="R18" s="46">
        <v>24.5</v>
      </c>
      <c r="S18" s="46">
        <v>24.5</v>
      </c>
      <c r="T18" s="46">
        <v>24.5</v>
      </c>
      <c r="U18" s="46">
        <v>24.5</v>
      </c>
      <c r="V18" s="46">
        <v>24.5</v>
      </c>
      <c r="W18" s="46">
        <v>24.5</v>
      </c>
      <c r="X18" s="46">
        <v>24.5</v>
      </c>
      <c r="Y18" s="46">
        <v>24.5</v>
      </c>
      <c r="Z18" s="46">
        <v>24.5</v>
      </c>
      <c r="AA18" s="46">
        <v>24.5</v>
      </c>
      <c r="AB18" s="46">
        <v>24.5</v>
      </c>
      <c r="AC18" s="46">
        <v>24.5</v>
      </c>
      <c r="AD18" s="46">
        <v>24.5</v>
      </c>
      <c r="AE18" s="46">
        <v>24.5</v>
      </c>
      <c r="AF18" s="46">
        <v>24.5</v>
      </c>
      <c r="AG18" s="46">
        <v>24.5</v>
      </c>
      <c r="AH18" s="46">
        <v>0</v>
      </c>
    </row>
    <row r="19" spans="1:34" s="47" customFormat="1" ht="13.9" customHeight="1" x14ac:dyDescent="0.15">
      <c r="A19">
        <v>14</v>
      </c>
      <c r="B19" s="44">
        <v>2.4</v>
      </c>
      <c r="C19" s="45" t="s">
        <v>237</v>
      </c>
      <c r="D19" s="46">
        <v>1807.83</v>
      </c>
      <c r="E19" s="46">
        <v>1662.06</v>
      </c>
      <c r="F19" s="46">
        <v>1545.09</v>
      </c>
      <c r="G19" s="46">
        <v>1428.12</v>
      </c>
      <c r="H19" s="46">
        <v>1311.15</v>
      </c>
      <c r="I19" s="46">
        <v>1194.19</v>
      </c>
      <c r="J19" s="46">
        <v>1077.22</v>
      </c>
      <c r="K19" s="46">
        <v>1009.0400000000001</v>
      </c>
      <c r="L19" s="46">
        <v>917.34</v>
      </c>
      <c r="M19" s="46">
        <v>823.01</v>
      </c>
      <c r="N19" s="46">
        <v>723.72</v>
      </c>
      <c r="O19" s="46">
        <v>619.24</v>
      </c>
      <c r="P19" s="46">
        <v>512.19000000000005</v>
      </c>
      <c r="Q19" s="46">
        <v>411.75</v>
      </c>
      <c r="R19" s="46">
        <v>311.19</v>
      </c>
      <c r="S19" s="46">
        <v>210.23</v>
      </c>
      <c r="T19" s="46">
        <v>103.55</v>
      </c>
      <c r="U19" s="46">
        <v>24.5</v>
      </c>
      <c r="V19" s="46">
        <v>24.5</v>
      </c>
      <c r="W19" s="46">
        <v>24.5</v>
      </c>
      <c r="X19" s="46">
        <v>24.5</v>
      </c>
      <c r="Y19" s="46">
        <v>24.5</v>
      </c>
      <c r="Z19" s="46">
        <v>24.5</v>
      </c>
      <c r="AA19" s="46">
        <v>24.5</v>
      </c>
      <c r="AB19" s="46">
        <v>24.5</v>
      </c>
      <c r="AC19" s="46">
        <v>24.5</v>
      </c>
      <c r="AD19" s="46">
        <v>24.5</v>
      </c>
      <c r="AE19" s="46">
        <v>24.5</v>
      </c>
      <c r="AF19" s="46">
        <v>24.5</v>
      </c>
      <c r="AG19" s="46">
        <v>24.5</v>
      </c>
      <c r="AH19" s="46">
        <v>0</v>
      </c>
    </row>
    <row r="20" spans="1:34" ht="13.9" customHeight="1" x14ac:dyDescent="0.15">
      <c r="A20">
        <v>15</v>
      </c>
      <c r="B20" s="11">
        <v>2.5</v>
      </c>
      <c r="C20" s="19" t="s">
        <v>238</v>
      </c>
      <c r="D20" s="21">
        <v>403.71</v>
      </c>
      <c r="E20" s="21">
        <v>933.32</v>
      </c>
      <c r="F20" s="21">
        <v>824.22</v>
      </c>
      <c r="G20" s="21">
        <v>740.26</v>
      </c>
      <c r="H20" s="21">
        <v>669.66</v>
      </c>
      <c r="I20" s="21">
        <v>604.79</v>
      </c>
      <c r="J20" s="21">
        <v>545.65</v>
      </c>
      <c r="K20" s="21">
        <v>506.58</v>
      </c>
      <c r="L20" s="21">
        <v>496.44</v>
      </c>
      <c r="M20" s="21">
        <v>491.05</v>
      </c>
      <c r="N20" s="21">
        <v>490.62</v>
      </c>
      <c r="O20" s="21">
        <v>495.38</v>
      </c>
      <c r="P20" s="21">
        <v>505.43</v>
      </c>
      <c r="Q20" s="21">
        <v>509.57</v>
      </c>
      <c r="R20" s="21">
        <v>511.1</v>
      </c>
      <c r="S20" s="21">
        <v>512.99</v>
      </c>
      <c r="T20" s="21">
        <v>515.65</v>
      </c>
      <c r="U20" s="21">
        <v>518.57000000000005</v>
      </c>
      <c r="V20" s="21">
        <v>521.49</v>
      </c>
      <c r="W20" s="21">
        <v>524.41</v>
      </c>
      <c r="X20" s="21">
        <v>528.57000000000005</v>
      </c>
      <c r="Y20" s="21">
        <v>587.65</v>
      </c>
      <c r="Z20" s="21">
        <v>646.73</v>
      </c>
      <c r="AA20" s="21">
        <v>705.8</v>
      </c>
      <c r="AB20" s="21">
        <v>764.88</v>
      </c>
      <c r="AC20" s="21">
        <v>823.96</v>
      </c>
      <c r="AD20" s="21">
        <v>883.03</v>
      </c>
      <c r="AE20" s="21">
        <v>942.11</v>
      </c>
      <c r="AF20" s="21">
        <v>1001.19</v>
      </c>
      <c r="AG20" s="21">
        <v>1060.26</v>
      </c>
      <c r="AH20" s="21">
        <v>1119.3399999999999</v>
      </c>
    </row>
    <row r="21" spans="1:34" s="47" customFormat="1" ht="13.9" customHeight="1" x14ac:dyDescent="0.15">
      <c r="A21">
        <v>16</v>
      </c>
      <c r="B21" s="44" t="s">
        <v>239</v>
      </c>
      <c r="C21" s="45" t="s">
        <v>222</v>
      </c>
      <c r="D21" s="46">
        <v>449.13</v>
      </c>
      <c r="E21" s="46">
        <v>449.13</v>
      </c>
      <c r="F21" s="46">
        <v>449.13</v>
      </c>
      <c r="G21" s="46">
        <v>449.13</v>
      </c>
      <c r="H21" s="46">
        <v>449.13</v>
      </c>
      <c r="I21" s="46">
        <v>449.13</v>
      </c>
      <c r="J21" s="46">
        <v>449.13</v>
      </c>
      <c r="K21" s="46">
        <v>449.13</v>
      </c>
      <c r="L21" s="46">
        <v>449.13</v>
      </c>
      <c r="M21" s="46">
        <v>449.13</v>
      </c>
      <c r="N21" s="46">
        <v>449.13</v>
      </c>
      <c r="O21" s="46">
        <v>449.13</v>
      </c>
      <c r="P21" s="46">
        <v>449.13</v>
      </c>
      <c r="Q21" s="46">
        <v>449.13</v>
      </c>
      <c r="R21" s="46">
        <v>449.13</v>
      </c>
      <c r="S21" s="46">
        <v>449.13</v>
      </c>
      <c r="T21" s="46">
        <v>449.13</v>
      </c>
      <c r="U21" s="46">
        <v>449.13</v>
      </c>
      <c r="V21" s="46">
        <v>449.13</v>
      </c>
      <c r="W21" s="46">
        <v>449.13</v>
      </c>
      <c r="X21" s="46">
        <v>449.13</v>
      </c>
      <c r="Y21" s="46">
        <v>449.13</v>
      </c>
      <c r="Z21" s="46">
        <v>449.13</v>
      </c>
      <c r="AA21" s="46">
        <v>449.13</v>
      </c>
      <c r="AB21" s="46">
        <v>449.13</v>
      </c>
      <c r="AC21" s="46">
        <v>449.13</v>
      </c>
      <c r="AD21" s="46">
        <v>449.13</v>
      </c>
      <c r="AE21" s="46">
        <v>449.13</v>
      </c>
      <c r="AF21" s="46">
        <v>449.13</v>
      </c>
      <c r="AG21" s="46">
        <v>449.13</v>
      </c>
      <c r="AH21" s="46">
        <v>449.13</v>
      </c>
    </row>
    <row r="22" spans="1:34" s="47" customFormat="1" ht="13.9" customHeight="1" x14ac:dyDescent="0.15">
      <c r="A22">
        <v>17</v>
      </c>
      <c r="B22" s="44" t="s">
        <v>240</v>
      </c>
      <c r="C22" s="45" t="s">
        <v>241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</row>
    <row r="23" spans="1:34" s="47" customFormat="1" ht="13.9" customHeight="1" x14ac:dyDescent="0.15">
      <c r="A23">
        <v>18</v>
      </c>
      <c r="B23" s="44" t="s">
        <v>242</v>
      </c>
      <c r="C23" s="45" t="s">
        <v>243</v>
      </c>
      <c r="D23" s="46">
        <v>0</v>
      </c>
      <c r="E23" s="46">
        <v>57.45</v>
      </c>
      <c r="F23" s="46">
        <v>57.45</v>
      </c>
      <c r="G23" s="46">
        <v>57.45</v>
      </c>
      <c r="H23" s="46">
        <v>57.45</v>
      </c>
      <c r="I23" s="46">
        <v>57.45</v>
      </c>
      <c r="J23" s="46">
        <v>57.45</v>
      </c>
      <c r="K23" s="46">
        <v>57.45</v>
      </c>
      <c r="L23" s="46">
        <v>57.45</v>
      </c>
      <c r="M23" s="46">
        <v>57.45</v>
      </c>
      <c r="N23" s="46">
        <v>57.45</v>
      </c>
      <c r="O23" s="46">
        <v>57.93</v>
      </c>
      <c r="P23" s="46">
        <v>58.93</v>
      </c>
      <c r="Q23" s="46">
        <v>60.44</v>
      </c>
      <c r="R23" s="46">
        <v>61.97</v>
      </c>
      <c r="S23" s="46">
        <v>63.85</v>
      </c>
      <c r="T23" s="46">
        <v>66.52</v>
      </c>
      <c r="U23" s="46">
        <v>69.44</v>
      </c>
      <c r="V23" s="46">
        <v>72.36</v>
      </c>
      <c r="W23" s="46">
        <v>75.28</v>
      </c>
      <c r="X23" s="46">
        <v>79.44</v>
      </c>
      <c r="Y23" s="46">
        <v>89.84</v>
      </c>
      <c r="Z23" s="46">
        <v>100.24</v>
      </c>
      <c r="AA23" s="46">
        <v>110.64</v>
      </c>
      <c r="AB23" s="46">
        <v>121.04</v>
      </c>
      <c r="AC23" s="46">
        <v>131.44</v>
      </c>
      <c r="AD23" s="46">
        <v>141.84</v>
      </c>
      <c r="AE23" s="46">
        <v>152.22999999999999</v>
      </c>
      <c r="AF23" s="46">
        <v>162.63</v>
      </c>
      <c r="AG23" s="46">
        <v>173.03</v>
      </c>
      <c r="AH23" s="46">
        <v>183.43</v>
      </c>
    </row>
    <row r="24" spans="1:34" s="47" customFormat="1" ht="13.9" customHeight="1" x14ac:dyDescent="0.15">
      <c r="A24">
        <v>19</v>
      </c>
      <c r="B24" s="44" t="s">
        <v>244</v>
      </c>
      <c r="C24" s="45" t="s">
        <v>245</v>
      </c>
      <c r="D24" s="46">
        <v>-45.42</v>
      </c>
      <c r="E24" s="46">
        <v>426.73</v>
      </c>
      <c r="F24" s="46">
        <v>317.63</v>
      </c>
      <c r="G24" s="46">
        <v>233.68</v>
      </c>
      <c r="H24" s="46">
        <v>163.08000000000001</v>
      </c>
      <c r="I24" s="46">
        <v>98.21</v>
      </c>
      <c r="J24" s="46">
        <v>39.07</v>
      </c>
      <c r="K24" s="46">
        <v>0</v>
      </c>
      <c r="L24" s="46">
        <v>-10.14</v>
      </c>
      <c r="M24" s="46">
        <v>-15.53</v>
      </c>
      <c r="N24" s="46">
        <v>-15.96</v>
      </c>
      <c r="O24" s="46">
        <v>-11.68</v>
      </c>
      <c r="P24" s="46">
        <v>-2.63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48.68</v>
      </c>
      <c r="Z24" s="46">
        <v>97.36</v>
      </c>
      <c r="AA24" s="46">
        <v>146.03</v>
      </c>
      <c r="AB24" s="46">
        <v>194.71</v>
      </c>
      <c r="AC24" s="46">
        <v>243.39</v>
      </c>
      <c r="AD24" s="46">
        <v>292.07</v>
      </c>
      <c r="AE24" s="46">
        <v>340.74</v>
      </c>
      <c r="AF24" s="46">
        <v>389.42</v>
      </c>
      <c r="AG24" s="46">
        <v>438.1</v>
      </c>
      <c r="AH24" s="46">
        <v>486.78</v>
      </c>
    </row>
    <row r="25" spans="1:34" ht="13.9" customHeight="1" x14ac:dyDescent="0.15">
      <c r="A25">
        <v>20</v>
      </c>
      <c r="B25" s="11"/>
      <c r="C25" s="19" t="s">
        <v>246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</row>
    <row r="26" spans="1:34" ht="13.9" customHeight="1" x14ac:dyDescent="0.15">
      <c r="A26">
        <v>21</v>
      </c>
      <c r="B26" s="145" t="s">
        <v>247</v>
      </c>
      <c r="C26" s="166"/>
      <c r="D26" s="21">
        <v>81.75</v>
      </c>
      <c r="E26" s="21">
        <v>64.040000000000006</v>
      </c>
      <c r="F26" s="21">
        <v>65.210000000000008</v>
      </c>
      <c r="G26" s="21">
        <v>65.86</v>
      </c>
      <c r="H26" s="21">
        <v>66.19</v>
      </c>
      <c r="I26" s="21">
        <v>66.38</v>
      </c>
      <c r="J26" s="21">
        <v>66.38</v>
      </c>
      <c r="K26" s="21">
        <v>66.58</v>
      </c>
      <c r="L26" s="21">
        <v>64.89</v>
      </c>
      <c r="M26" s="21">
        <v>62.63</v>
      </c>
      <c r="N26" s="21">
        <v>59.6</v>
      </c>
      <c r="O26" s="21">
        <v>55.56</v>
      </c>
      <c r="P26" s="21">
        <v>50.33</v>
      </c>
      <c r="Q26" s="21">
        <v>44.69</v>
      </c>
      <c r="R26" s="21">
        <v>37.840000000000003</v>
      </c>
      <c r="S26" s="21">
        <v>29.07</v>
      </c>
      <c r="T26" s="21">
        <v>16.72</v>
      </c>
      <c r="U26" s="21">
        <v>4.51</v>
      </c>
      <c r="V26" s="21">
        <v>4.49</v>
      </c>
      <c r="W26" s="21">
        <v>4.46</v>
      </c>
      <c r="X26" s="21">
        <v>4.43</v>
      </c>
      <c r="Y26" s="21">
        <v>4</v>
      </c>
      <c r="Z26" s="21">
        <v>3.65</v>
      </c>
      <c r="AA26" s="21">
        <v>3.35</v>
      </c>
      <c r="AB26" s="21">
        <v>3.1</v>
      </c>
      <c r="AC26" s="21">
        <v>2.89</v>
      </c>
      <c r="AD26" s="21">
        <v>2.7</v>
      </c>
      <c r="AE26" s="21">
        <v>2.5300000000000002</v>
      </c>
      <c r="AF26" s="21">
        <v>2.39</v>
      </c>
      <c r="AG26" s="21">
        <v>2.2600000000000002</v>
      </c>
      <c r="AH26" s="21">
        <v>0</v>
      </c>
    </row>
    <row r="27" spans="1:34" ht="14.25" customHeight="1" x14ac:dyDescent="0.15">
      <c r="D27">
        <f>D19/D5</f>
        <v>0.81745299655443715</v>
      </c>
      <c r="E27">
        <f t="shared" ref="E27:AH27" si="0">E19/E5</f>
        <v>0.64039177307369244</v>
      </c>
      <c r="F27">
        <f t="shared" si="0"/>
        <v>0.65212656849462503</v>
      </c>
      <c r="G27">
        <f t="shared" si="0"/>
        <v>0.65861149798467045</v>
      </c>
      <c r="H27">
        <f t="shared" si="0"/>
        <v>0.66192618171354145</v>
      </c>
      <c r="I27">
        <f t="shared" si="0"/>
        <v>0.66381505075098113</v>
      </c>
      <c r="J27">
        <f t="shared" si="0"/>
        <v>0.66377467079926311</v>
      </c>
      <c r="K27">
        <f t="shared" si="0"/>
        <v>0.6657605468389175</v>
      </c>
      <c r="L27">
        <f t="shared" si="0"/>
        <v>0.6488562576921445</v>
      </c>
      <c r="M27">
        <f t="shared" si="0"/>
        <v>0.62631082294567986</v>
      </c>
      <c r="N27">
        <f t="shared" si="0"/>
        <v>0.59597806215722127</v>
      </c>
      <c r="O27">
        <f t="shared" si="0"/>
        <v>0.55556153666720487</v>
      </c>
      <c r="P27">
        <f t="shared" si="0"/>
        <v>0.50332147559992935</v>
      </c>
      <c r="Q27">
        <f t="shared" si="0"/>
        <v>0.44690827390837157</v>
      </c>
      <c r="R27">
        <f t="shared" si="0"/>
        <v>0.37844312833671823</v>
      </c>
      <c r="S27">
        <f t="shared" si="0"/>
        <v>0.2906901176698331</v>
      </c>
      <c r="T27">
        <f t="shared" si="0"/>
        <v>0.16723191214470282</v>
      </c>
      <c r="U27">
        <f t="shared" si="0"/>
        <v>4.5113889553832838E-2</v>
      </c>
      <c r="V27">
        <f t="shared" si="0"/>
        <v>4.4872616714591841E-2</v>
      </c>
      <c r="W27">
        <f t="shared" si="0"/>
        <v>4.4633910841485859E-2</v>
      </c>
      <c r="X27">
        <f t="shared" si="0"/>
        <v>4.4298190102518661E-2</v>
      </c>
      <c r="Y27">
        <f t="shared" si="0"/>
        <v>4.0022870211549461E-2</v>
      </c>
      <c r="Z27">
        <f t="shared" si="0"/>
        <v>3.6500156429241835E-2</v>
      </c>
      <c r="AA27">
        <f t="shared" si="0"/>
        <v>3.3547857045049985E-2</v>
      </c>
      <c r="AB27">
        <f t="shared" si="0"/>
        <v>3.1037016392611923E-2</v>
      </c>
      <c r="AC27">
        <f t="shared" si="0"/>
        <v>2.8875845649765457E-2</v>
      </c>
      <c r="AD27">
        <f t="shared" si="0"/>
        <v>2.6996352737650546E-2</v>
      </c>
      <c r="AE27">
        <f t="shared" si="0"/>
        <v>2.534631340457889E-2</v>
      </c>
      <c r="AF27">
        <f t="shared" si="0"/>
        <v>2.3886359426337392E-2</v>
      </c>
      <c r="AG27">
        <f t="shared" si="0"/>
        <v>2.2585641063461042E-2</v>
      </c>
      <c r="AH27">
        <f t="shared" si="0"/>
        <v>0</v>
      </c>
    </row>
    <row r="28" spans="1:34" ht="14.25" customHeight="1" x14ac:dyDescent="0.15">
      <c r="A28" s="49">
        <v>1</v>
      </c>
      <c r="B28" s="50" t="s">
        <v>227</v>
      </c>
      <c r="C28" s="101"/>
      <c r="D28" s="172"/>
      <c r="E28" s="49">
        <v>2</v>
      </c>
      <c r="F28" s="50" t="s">
        <v>234</v>
      </c>
      <c r="G28" s="167"/>
      <c r="H28" s="164"/>
      <c r="I28" s="164"/>
      <c r="J28" s="165"/>
    </row>
    <row r="29" spans="1:34" ht="14.25" customHeight="1" x14ac:dyDescent="0.15">
      <c r="A29" s="49">
        <v>1.1000000000000001</v>
      </c>
      <c r="B29" s="50" t="s">
        <v>228</v>
      </c>
      <c r="C29" s="102" t="s">
        <v>476</v>
      </c>
      <c r="D29" s="172"/>
      <c r="E29" s="49">
        <v>2.1</v>
      </c>
      <c r="F29" s="50" t="s">
        <v>235</v>
      </c>
      <c r="G29" s="167"/>
      <c r="H29" s="164"/>
      <c r="I29" s="164"/>
      <c r="J29" s="165"/>
    </row>
    <row r="30" spans="1:34" ht="14.25" customHeight="1" x14ac:dyDescent="0.15">
      <c r="A30" s="49" t="s">
        <v>168</v>
      </c>
      <c r="B30" s="50" t="s">
        <v>203</v>
      </c>
      <c r="C30" s="102" t="s">
        <v>475</v>
      </c>
      <c r="D30" s="172"/>
      <c r="E30" s="49" t="s">
        <v>117</v>
      </c>
      <c r="F30" s="50" t="s">
        <v>236</v>
      </c>
      <c r="G30" s="163" t="s">
        <v>468</v>
      </c>
      <c r="H30" s="164"/>
      <c r="I30" s="164"/>
      <c r="J30" s="165"/>
    </row>
    <row r="31" spans="1:34" ht="14.25" customHeight="1" x14ac:dyDescent="0.15">
      <c r="A31" s="49" t="s">
        <v>169</v>
      </c>
      <c r="B31" s="50" t="s">
        <v>229</v>
      </c>
      <c r="C31" s="102" t="s">
        <v>434</v>
      </c>
      <c r="D31" s="172"/>
      <c r="E31" s="49" t="s">
        <v>119</v>
      </c>
      <c r="F31" s="50" t="s">
        <v>103</v>
      </c>
      <c r="G31" s="163" t="s">
        <v>349</v>
      </c>
      <c r="H31" s="164"/>
      <c r="I31" s="164"/>
      <c r="J31" s="165"/>
    </row>
    <row r="32" spans="1:34" ht="14.25" customHeight="1" x14ac:dyDescent="0.15">
      <c r="A32" s="49">
        <v>1.2</v>
      </c>
      <c r="B32" s="50" t="s">
        <v>230</v>
      </c>
      <c r="C32" s="102" t="s">
        <v>477</v>
      </c>
      <c r="D32" s="172"/>
      <c r="E32" s="49">
        <v>2.2000000000000002</v>
      </c>
      <c r="F32" s="50" t="s">
        <v>189</v>
      </c>
      <c r="G32" s="163" t="s">
        <v>497</v>
      </c>
      <c r="H32" s="164"/>
      <c r="I32" s="164"/>
      <c r="J32" s="165"/>
    </row>
    <row r="33" spans="1:10" ht="14.25" customHeight="1" x14ac:dyDescent="0.15">
      <c r="A33" s="49">
        <v>1.3</v>
      </c>
      <c r="B33" s="50" t="s">
        <v>231</v>
      </c>
      <c r="C33" s="102" t="s">
        <v>478</v>
      </c>
      <c r="D33" s="172"/>
      <c r="E33" s="49">
        <v>2.2999999999999998</v>
      </c>
      <c r="F33" s="50" t="s">
        <v>126</v>
      </c>
      <c r="G33" s="163" t="s">
        <v>499</v>
      </c>
      <c r="H33" s="164"/>
      <c r="I33" s="164"/>
      <c r="J33" s="165"/>
    </row>
    <row r="34" spans="1:10" ht="14.25" customHeight="1" x14ac:dyDescent="0.15">
      <c r="A34" s="49">
        <v>1.4</v>
      </c>
      <c r="B34" s="50" t="s">
        <v>232</v>
      </c>
      <c r="C34" s="102" t="s">
        <v>349</v>
      </c>
      <c r="D34" s="172"/>
      <c r="E34" s="49">
        <v>2.4</v>
      </c>
      <c r="F34" s="50" t="s">
        <v>237</v>
      </c>
      <c r="G34" s="167"/>
      <c r="H34" s="164"/>
      <c r="I34" s="164"/>
      <c r="J34" s="165"/>
    </row>
    <row r="35" spans="1:10" ht="14.25" customHeight="1" x14ac:dyDescent="0.15">
      <c r="A35" s="49">
        <v>1.5</v>
      </c>
      <c r="B35" s="50" t="s">
        <v>233</v>
      </c>
      <c r="C35" s="102" t="s">
        <v>479</v>
      </c>
      <c r="D35" s="172"/>
      <c r="E35" s="49">
        <v>2.5</v>
      </c>
      <c r="F35" s="50" t="s">
        <v>238</v>
      </c>
      <c r="G35" s="167"/>
      <c r="H35" s="164"/>
      <c r="I35" s="164"/>
      <c r="J35" s="165"/>
    </row>
    <row r="36" spans="1:10" ht="14.25" customHeight="1" x14ac:dyDescent="0.15">
      <c r="A36" s="49">
        <v>2</v>
      </c>
      <c r="B36" s="50" t="s">
        <v>234</v>
      </c>
      <c r="C36" s="101"/>
      <c r="E36" s="49" t="s">
        <v>239</v>
      </c>
      <c r="F36" s="50" t="s">
        <v>222</v>
      </c>
      <c r="G36" s="163" t="s">
        <v>501</v>
      </c>
      <c r="H36" s="164"/>
      <c r="I36" s="164"/>
      <c r="J36" s="165"/>
    </row>
    <row r="37" spans="1:10" ht="14.25" customHeight="1" x14ac:dyDescent="0.15">
      <c r="A37" s="49">
        <v>2.1</v>
      </c>
      <c r="B37" s="50" t="s">
        <v>235</v>
      </c>
      <c r="C37" s="101"/>
      <c r="E37" s="49" t="s">
        <v>240</v>
      </c>
      <c r="F37" s="50" t="s">
        <v>241</v>
      </c>
      <c r="G37" s="163" t="s">
        <v>349</v>
      </c>
      <c r="H37" s="164"/>
      <c r="I37" s="164"/>
      <c r="J37" s="165"/>
    </row>
    <row r="38" spans="1:10" ht="14.25" customHeight="1" x14ac:dyDescent="0.15">
      <c r="A38" s="49" t="s">
        <v>117</v>
      </c>
      <c r="B38" s="50" t="s">
        <v>236</v>
      </c>
      <c r="C38" s="102" t="s">
        <v>496</v>
      </c>
      <c r="E38" s="49" t="s">
        <v>242</v>
      </c>
      <c r="F38" s="50" t="s">
        <v>243</v>
      </c>
      <c r="G38" s="163" t="s">
        <v>503</v>
      </c>
      <c r="H38" s="164"/>
      <c r="I38" s="164"/>
      <c r="J38" s="165"/>
    </row>
    <row r="39" spans="1:10" ht="14.25" customHeight="1" x14ac:dyDescent="0.15">
      <c r="A39" s="49" t="s">
        <v>119</v>
      </c>
      <c r="B39" s="50" t="s">
        <v>103</v>
      </c>
      <c r="C39" s="101"/>
      <c r="E39" s="49" t="s">
        <v>244</v>
      </c>
      <c r="F39" s="50" t="s">
        <v>245</v>
      </c>
      <c r="G39" s="163" t="s">
        <v>505</v>
      </c>
      <c r="H39" s="164"/>
      <c r="I39" s="164"/>
      <c r="J39" s="165"/>
    </row>
    <row r="40" spans="1:10" ht="14.25" customHeight="1" x14ac:dyDescent="0.15">
      <c r="A40" s="49">
        <v>2.2000000000000002</v>
      </c>
      <c r="B40" s="50" t="s">
        <v>189</v>
      </c>
      <c r="C40" s="102" t="s">
        <v>498</v>
      </c>
      <c r="E40" s="11"/>
      <c r="F40" s="19" t="s">
        <v>246</v>
      </c>
      <c r="G40" s="142"/>
      <c r="H40" s="142"/>
      <c r="I40" s="142"/>
      <c r="J40" s="142"/>
    </row>
    <row r="41" spans="1:10" ht="14.25" customHeight="1" x14ac:dyDescent="0.15">
      <c r="A41" s="49">
        <v>2.2999999999999998</v>
      </c>
      <c r="B41" s="50" t="s">
        <v>126</v>
      </c>
      <c r="C41" s="102" t="s">
        <v>500</v>
      </c>
      <c r="E41" s="145" t="s">
        <v>247</v>
      </c>
      <c r="F41" s="166"/>
      <c r="G41" s="141" t="s">
        <v>508</v>
      </c>
      <c r="H41" s="142"/>
      <c r="I41" s="142"/>
      <c r="J41" s="142"/>
    </row>
    <row r="42" spans="1:10" ht="14.25" customHeight="1" x14ac:dyDescent="0.15">
      <c r="A42" s="49">
        <v>2.4</v>
      </c>
      <c r="B42" s="50" t="s">
        <v>237</v>
      </c>
      <c r="C42" s="101"/>
    </row>
    <row r="43" spans="1:10" ht="14.25" customHeight="1" x14ac:dyDescent="0.15">
      <c r="A43" s="49">
        <v>2.5</v>
      </c>
      <c r="B43" s="50" t="s">
        <v>238</v>
      </c>
      <c r="C43" s="101"/>
    </row>
    <row r="44" spans="1:10" ht="14.25" customHeight="1" x14ac:dyDescent="0.15">
      <c r="A44" s="49" t="s">
        <v>239</v>
      </c>
      <c r="B44" s="50" t="s">
        <v>222</v>
      </c>
      <c r="C44" s="102" t="s">
        <v>502</v>
      </c>
    </row>
    <row r="45" spans="1:10" ht="14.25" customHeight="1" x14ac:dyDescent="0.15">
      <c r="A45" s="49" t="s">
        <v>240</v>
      </c>
      <c r="B45" s="50" t="s">
        <v>241</v>
      </c>
      <c r="C45" s="101"/>
    </row>
    <row r="46" spans="1:10" ht="14.25" customHeight="1" x14ac:dyDescent="0.15">
      <c r="A46" s="49" t="s">
        <v>242</v>
      </c>
      <c r="B46" s="50" t="s">
        <v>243</v>
      </c>
      <c r="C46" s="102" t="s">
        <v>504</v>
      </c>
    </row>
    <row r="47" spans="1:10" ht="14.25" customHeight="1" x14ac:dyDescent="0.15">
      <c r="A47" s="49" t="s">
        <v>244</v>
      </c>
      <c r="B47" s="50" t="s">
        <v>245</v>
      </c>
      <c r="C47" s="102" t="s">
        <v>506</v>
      </c>
    </row>
    <row r="48" spans="1:10" ht="14.25" customHeight="1" x14ac:dyDescent="0.15">
      <c r="A48" s="104"/>
      <c r="B48" s="105" t="s">
        <v>246</v>
      </c>
      <c r="C48" s="101"/>
    </row>
    <row r="49" spans="1:3" ht="14.25" customHeight="1" x14ac:dyDescent="0.15">
      <c r="A49" s="145" t="s">
        <v>247</v>
      </c>
      <c r="B49" s="166"/>
      <c r="C49" s="101" t="s">
        <v>507</v>
      </c>
    </row>
  </sheetData>
  <mergeCells count="22">
    <mergeCell ref="A49:B49"/>
    <mergeCell ref="E41:F41"/>
    <mergeCell ref="G41:J41"/>
    <mergeCell ref="G40:J40"/>
    <mergeCell ref="G34:J34"/>
    <mergeCell ref="G35:J35"/>
    <mergeCell ref="G36:J36"/>
    <mergeCell ref="G37:J37"/>
    <mergeCell ref="G38:J38"/>
    <mergeCell ref="G39:J39"/>
    <mergeCell ref="G33:J33"/>
    <mergeCell ref="B26:C26"/>
    <mergeCell ref="B1:AH1"/>
    <mergeCell ref="B2:AH2"/>
    <mergeCell ref="B3:B4"/>
    <mergeCell ref="C3:C4"/>
    <mergeCell ref="E3:AH3"/>
    <mergeCell ref="G28:J28"/>
    <mergeCell ref="G29:J29"/>
    <mergeCell ref="G30:J30"/>
    <mergeCell ref="G31:J31"/>
    <mergeCell ref="G32:J32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H23"/>
  <sheetViews>
    <sheetView workbookViewId="0">
      <pane xSplit="3" ySplit="4" topLeftCell="D8" activePane="bottomRight" state="frozenSplit"/>
      <selection pane="topRight"/>
      <selection pane="bottomLeft"/>
      <selection pane="bottomRight" activeCell="D15" sqref="D15:I23"/>
    </sheetView>
  </sheetViews>
  <sheetFormatPr defaultRowHeight="14.25" customHeight="1" x14ac:dyDescent="0.15"/>
  <cols>
    <col min="1" max="1" width="8.5703125" customWidth="1"/>
    <col min="2" max="2" width="14.28515625" customWidth="1"/>
    <col min="3" max="3" width="13.7109375" customWidth="1"/>
    <col min="4" max="4" width="11.140625" customWidth="1"/>
    <col min="5" max="5" width="15.28515625" bestFit="1" customWidth="1"/>
    <col min="6" max="34" width="11.140625" customWidth="1"/>
  </cols>
  <sheetData>
    <row r="1" spans="1:34" ht="27.6" customHeight="1" x14ac:dyDescent="0.15">
      <c r="A1" s="123" t="s">
        <v>269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</row>
    <row r="2" spans="1:34" ht="13.9" customHeight="1" x14ac:dyDescent="0.15">
      <c r="A2" s="130" t="s">
        <v>106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3.9" customHeight="1" x14ac:dyDescent="0.15">
      <c r="A3" s="132" t="s">
        <v>107</v>
      </c>
      <c r="B3" s="132" t="s">
        <v>108</v>
      </c>
      <c r="C3" s="132" t="s">
        <v>109</v>
      </c>
      <c r="D3" s="18" t="s">
        <v>110</v>
      </c>
      <c r="E3" s="134" t="s">
        <v>128</v>
      </c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</row>
    <row r="4" spans="1:34" ht="13.9" customHeight="1" x14ac:dyDescent="0.15">
      <c r="A4" s="133"/>
      <c r="B4" s="133"/>
      <c r="C4" s="124"/>
      <c r="D4" s="18" t="s">
        <v>6</v>
      </c>
      <c r="E4" s="18" t="s">
        <v>35</v>
      </c>
      <c r="F4" s="18" t="s">
        <v>36</v>
      </c>
      <c r="G4" s="18" t="s">
        <v>37</v>
      </c>
      <c r="H4" s="18" t="s">
        <v>38</v>
      </c>
      <c r="I4" s="18" t="s">
        <v>39</v>
      </c>
      <c r="J4" s="18" t="s">
        <v>40</v>
      </c>
      <c r="K4" s="18" t="s">
        <v>41</v>
      </c>
      <c r="L4" s="18" t="s">
        <v>42</v>
      </c>
      <c r="M4" s="18" t="s">
        <v>43</v>
      </c>
      <c r="N4" s="18" t="s">
        <v>44</v>
      </c>
      <c r="O4" s="18" t="s">
        <v>45</v>
      </c>
      <c r="P4" s="18" t="s">
        <v>46</v>
      </c>
      <c r="Q4" s="18" t="s">
        <v>47</v>
      </c>
      <c r="R4" s="18" t="s">
        <v>48</v>
      </c>
      <c r="S4" s="18" t="s">
        <v>49</v>
      </c>
      <c r="T4" s="18" t="s">
        <v>50</v>
      </c>
      <c r="U4" s="18" t="s">
        <v>51</v>
      </c>
      <c r="V4" s="18" t="s">
        <v>52</v>
      </c>
      <c r="W4" s="18" t="s">
        <v>53</v>
      </c>
      <c r="X4" s="18" t="s">
        <v>54</v>
      </c>
      <c r="Y4" s="18" t="s">
        <v>55</v>
      </c>
      <c r="Z4" s="18" t="s">
        <v>56</v>
      </c>
      <c r="AA4" s="18" t="s">
        <v>57</v>
      </c>
      <c r="AB4" s="18" t="s">
        <v>58</v>
      </c>
      <c r="AC4" s="18" t="s">
        <v>59</v>
      </c>
      <c r="AD4" s="18" t="s">
        <v>60</v>
      </c>
      <c r="AE4" s="18" t="s">
        <v>61</v>
      </c>
      <c r="AF4" s="18" t="s">
        <v>62</v>
      </c>
      <c r="AG4" s="18" t="s">
        <v>63</v>
      </c>
      <c r="AH4" s="18" t="s">
        <v>64</v>
      </c>
    </row>
    <row r="5" spans="1:34" ht="15" customHeight="1" x14ac:dyDescent="0.15">
      <c r="A5" s="7">
        <v>1</v>
      </c>
      <c r="B5" s="31" t="s">
        <v>270</v>
      </c>
      <c r="C5" s="30">
        <v>2189.13</v>
      </c>
      <c r="D5" s="30">
        <v>-29.84</v>
      </c>
      <c r="E5" s="30">
        <v>639.79</v>
      </c>
      <c r="F5" s="30">
        <v>-3.21</v>
      </c>
      <c r="G5" s="30">
        <v>17.64</v>
      </c>
      <c r="H5" s="30">
        <v>26.7</v>
      </c>
      <c r="I5" s="30">
        <v>28.13</v>
      </c>
      <c r="J5" s="30">
        <v>29.56</v>
      </c>
      <c r="K5" s="30">
        <v>26.31</v>
      </c>
      <c r="L5" s="30">
        <v>27.46</v>
      </c>
      <c r="M5" s="30">
        <v>28.65</v>
      </c>
      <c r="N5" s="30">
        <v>29.89</v>
      </c>
      <c r="O5" s="30">
        <v>31.19</v>
      </c>
      <c r="P5" s="30">
        <v>32.51</v>
      </c>
      <c r="Q5" s="30">
        <v>33.770000000000003</v>
      </c>
      <c r="R5" s="30">
        <v>30.22</v>
      </c>
      <c r="S5" s="30">
        <v>30</v>
      </c>
      <c r="T5" s="30">
        <v>30</v>
      </c>
      <c r="U5" s="30">
        <v>30</v>
      </c>
      <c r="V5" s="30">
        <v>30</v>
      </c>
      <c r="W5" s="30">
        <v>30</v>
      </c>
      <c r="X5" s="30">
        <v>42.46</v>
      </c>
      <c r="Y5" s="30">
        <v>104.79</v>
      </c>
      <c r="Z5" s="30">
        <v>104.79</v>
      </c>
      <c r="AA5" s="30">
        <v>104.79</v>
      </c>
      <c r="AB5" s="30">
        <v>104.79</v>
      </c>
      <c r="AC5" s="30">
        <v>104.79</v>
      </c>
      <c r="AD5" s="30">
        <v>104.79</v>
      </c>
      <c r="AE5" s="30">
        <v>104.79</v>
      </c>
      <c r="AF5" s="30">
        <v>104.79</v>
      </c>
      <c r="AG5" s="30">
        <v>104.79</v>
      </c>
      <c r="AH5" s="30">
        <v>104.79</v>
      </c>
    </row>
    <row r="6" spans="1:34" ht="15" customHeight="1" x14ac:dyDescent="0.15">
      <c r="A6" s="7">
        <v>1.1000000000000001</v>
      </c>
      <c r="B6" s="31" t="s">
        <v>271</v>
      </c>
      <c r="C6" s="30">
        <v>1595.06</v>
      </c>
      <c r="D6" s="30">
        <v>-45.42</v>
      </c>
      <c r="E6" s="30">
        <v>574.52</v>
      </c>
      <c r="F6" s="30">
        <v>-64.19</v>
      </c>
      <c r="G6" s="30">
        <v>-39.04</v>
      </c>
      <c r="H6" s="30">
        <v>-25.69</v>
      </c>
      <c r="I6" s="30">
        <v>-19.96</v>
      </c>
      <c r="J6" s="30">
        <v>-14.22</v>
      </c>
      <c r="K6" s="30">
        <v>-14.77</v>
      </c>
      <c r="L6" s="30">
        <v>-10.14</v>
      </c>
      <c r="M6" s="30">
        <v>-5.39</v>
      </c>
      <c r="N6" s="30">
        <v>-0.43</v>
      </c>
      <c r="O6" s="30">
        <v>4.76</v>
      </c>
      <c r="P6" s="30">
        <v>10.06</v>
      </c>
      <c r="Q6" s="30">
        <v>15.07</v>
      </c>
      <c r="R6" s="30">
        <v>15.29</v>
      </c>
      <c r="S6" s="30">
        <v>18.84</v>
      </c>
      <c r="T6" s="30">
        <v>26.62</v>
      </c>
      <c r="U6" s="30">
        <v>29.2</v>
      </c>
      <c r="V6" s="30">
        <v>29.2</v>
      </c>
      <c r="W6" s="30">
        <v>29.2</v>
      </c>
      <c r="X6" s="30">
        <v>41.66</v>
      </c>
      <c r="Y6" s="30">
        <v>103.99</v>
      </c>
      <c r="Z6" s="30">
        <v>103.99</v>
      </c>
      <c r="AA6" s="30">
        <v>103.99</v>
      </c>
      <c r="AB6" s="30">
        <v>103.99</v>
      </c>
      <c r="AC6" s="30">
        <v>103.99</v>
      </c>
      <c r="AD6" s="30">
        <v>103.99</v>
      </c>
      <c r="AE6" s="30">
        <v>103.99</v>
      </c>
      <c r="AF6" s="30">
        <v>103.99</v>
      </c>
      <c r="AG6" s="30">
        <v>103.99</v>
      </c>
      <c r="AH6" s="30">
        <v>103.99</v>
      </c>
    </row>
    <row r="7" spans="1:34" ht="15" customHeight="1" x14ac:dyDescent="0.15">
      <c r="A7" s="7">
        <v>1.2</v>
      </c>
      <c r="B7" s="31" t="s">
        <v>130</v>
      </c>
      <c r="C7" s="30">
        <v>792.09</v>
      </c>
      <c r="D7" s="30">
        <v>20.78</v>
      </c>
      <c r="E7" s="30">
        <v>87.04</v>
      </c>
      <c r="F7" s="30">
        <v>81.31</v>
      </c>
      <c r="G7" s="30">
        <v>75.570000000000007</v>
      </c>
      <c r="H7" s="30">
        <v>69.84</v>
      </c>
      <c r="I7" s="30">
        <v>64.11</v>
      </c>
      <c r="J7" s="30">
        <v>58.38</v>
      </c>
      <c r="K7" s="30">
        <v>54.77</v>
      </c>
      <c r="L7" s="30">
        <v>50.14</v>
      </c>
      <c r="M7" s="30">
        <v>45.39</v>
      </c>
      <c r="N7" s="30">
        <v>40.43</v>
      </c>
      <c r="O7" s="30">
        <v>35.24</v>
      </c>
      <c r="P7" s="30">
        <v>29.94</v>
      </c>
      <c r="Q7" s="30">
        <v>24.93</v>
      </c>
      <c r="R7" s="30">
        <v>19.91</v>
      </c>
      <c r="S7" s="30">
        <v>14.88</v>
      </c>
      <c r="T7" s="30">
        <v>4.5</v>
      </c>
      <c r="U7" s="30">
        <v>1.07</v>
      </c>
      <c r="V7" s="30">
        <v>1.07</v>
      </c>
      <c r="W7" s="30">
        <v>1.07</v>
      </c>
      <c r="X7" s="30">
        <v>1.07</v>
      </c>
      <c r="Y7" s="30">
        <v>1.07</v>
      </c>
      <c r="Z7" s="30">
        <v>1.07</v>
      </c>
      <c r="AA7" s="30">
        <v>1.07</v>
      </c>
      <c r="AB7" s="30">
        <v>1.07</v>
      </c>
      <c r="AC7" s="30">
        <v>1.07</v>
      </c>
      <c r="AD7" s="30">
        <v>1.07</v>
      </c>
      <c r="AE7" s="30">
        <v>1.07</v>
      </c>
      <c r="AF7" s="30">
        <v>1.07</v>
      </c>
      <c r="AG7" s="30">
        <v>1.07</v>
      </c>
      <c r="AH7" s="30">
        <v>1.07</v>
      </c>
    </row>
    <row r="8" spans="1:34" ht="15" customHeight="1" x14ac:dyDescent="0.15">
      <c r="A8" s="53">
        <v>2</v>
      </c>
      <c r="B8" s="54" t="s">
        <v>272</v>
      </c>
      <c r="C8" s="55">
        <v>0</v>
      </c>
      <c r="D8" s="55">
        <v>0</v>
      </c>
      <c r="E8" s="55">
        <v>0</v>
      </c>
      <c r="F8" s="55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</row>
    <row r="9" spans="1:34" ht="15" customHeight="1" x14ac:dyDescent="0.15">
      <c r="A9" s="7">
        <v>2.1</v>
      </c>
      <c r="B9" s="31" t="s">
        <v>238</v>
      </c>
      <c r="C9" s="30">
        <v>20384.41</v>
      </c>
      <c r="D9" s="30">
        <v>403.71</v>
      </c>
      <c r="E9" s="30">
        <v>933.32</v>
      </c>
      <c r="F9" s="30">
        <v>824.22</v>
      </c>
      <c r="G9" s="30">
        <v>740.26</v>
      </c>
      <c r="H9" s="30">
        <v>669.66</v>
      </c>
      <c r="I9" s="30">
        <v>604.79</v>
      </c>
      <c r="J9" s="30">
        <v>545.65</v>
      </c>
      <c r="K9" s="30">
        <v>506.58</v>
      </c>
      <c r="L9" s="30">
        <v>496.44</v>
      </c>
      <c r="M9" s="30">
        <v>491.05</v>
      </c>
      <c r="N9" s="30">
        <v>490.62</v>
      </c>
      <c r="O9" s="30">
        <v>495.38</v>
      </c>
      <c r="P9" s="30">
        <v>505.43</v>
      </c>
      <c r="Q9" s="30">
        <v>509.57</v>
      </c>
      <c r="R9" s="30">
        <v>511.1</v>
      </c>
      <c r="S9" s="30">
        <v>512.99</v>
      </c>
      <c r="T9" s="30">
        <v>515.65</v>
      </c>
      <c r="U9" s="30">
        <v>518.57000000000005</v>
      </c>
      <c r="V9" s="30">
        <v>521.49</v>
      </c>
      <c r="W9" s="30">
        <v>524.41</v>
      </c>
      <c r="X9" s="30">
        <v>528.57000000000005</v>
      </c>
      <c r="Y9" s="30">
        <v>587.65</v>
      </c>
      <c r="Z9" s="30">
        <v>646.73</v>
      </c>
      <c r="AA9" s="30">
        <v>705.8</v>
      </c>
      <c r="AB9" s="30">
        <v>764.88</v>
      </c>
      <c r="AC9" s="30">
        <v>823.96</v>
      </c>
      <c r="AD9" s="30">
        <v>883.03</v>
      </c>
      <c r="AE9" s="30">
        <v>942.11</v>
      </c>
      <c r="AF9" s="30">
        <v>1001.19</v>
      </c>
      <c r="AG9" s="30">
        <v>1060.26</v>
      </c>
      <c r="AH9" s="30">
        <v>1119.3399999999999</v>
      </c>
    </row>
    <row r="10" spans="1:34" ht="15" customHeight="1" x14ac:dyDescent="0.15">
      <c r="A10" s="7">
        <v>2.2000000000000002</v>
      </c>
      <c r="B10" s="31" t="s">
        <v>273</v>
      </c>
      <c r="C10" s="30">
        <v>15985.41</v>
      </c>
      <c r="D10" s="30">
        <v>1807.83</v>
      </c>
      <c r="E10" s="30">
        <v>1662.06</v>
      </c>
      <c r="F10" s="30">
        <v>1545.09</v>
      </c>
      <c r="G10" s="30">
        <v>1428.12</v>
      </c>
      <c r="H10" s="30">
        <v>1311.15</v>
      </c>
      <c r="I10" s="30">
        <v>1194.19</v>
      </c>
      <c r="J10" s="30">
        <v>1077.22</v>
      </c>
      <c r="K10" s="30">
        <v>1009.0400000000001</v>
      </c>
      <c r="L10" s="30">
        <v>917.34</v>
      </c>
      <c r="M10" s="30">
        <v>823.01</v>
      </c>
      <c r="N10" s="30">
        <v>723.72</v>
      </c>
      <c r="O10" s="30">
        <v>619.24</v>
      </c>
      <c r="P10" s="30">
        <v>512.19000000000005</v>
      </c>
      <c r="Q10" s="30">
        <v>411.75</v>
      </c>
      <c r="R10" s="30">
        <v>311.19</v>
      </c>
      <c r="S10" s="30">
        <v>210.23</v>
      </c>
      <c r="T10" s="30">
        <v>103.55</v>
      </c>
      <c r="U10" s="30">
        <v>24.5</v>
      </c>
      <c r="V10" s="30">
        <v>24.5</v>
      </c>
      <c r="W10" s="30">
        <v>24.5</v>
      </c>
      <c r="X10" s="30">
        <v>24.5</v>
      </c>
      <c r="Y10" s="30">
        <v>24.5</v>
      </c>
      <c r="Z10" s="30">
        <v>24.5</v>
      </c>
      <c r="AA10" s="30">
        <v>24.5</v>
      </c>
      <c r="AB10" s="30">
        <v>24.5</v>
      </c>
      <c r="AC10" s="30">
        <v>24.5</v>
      </c>
      <c r="AD10" s="30">
        <v>24.5</v>
      </c>
      <c r="AE10" s="30">
        <v>24.5</v>
      </c>
      <c r="AF10" s="30">
        <v>24.5</v>
      </c>
      <c r="AG10" s="30">
        <v>24.5</v>
      </c>
      <c r="AH10" s="30">
        <v>0</v>
      </c>
    </row>
    <row r="11" spans="1:34" ht="15" customHeight="1" x14ac:dyDescent="0.15">
      <c r="A11" s="7">
        <v>2.2999999999999998</v>
      </c>
      <c r="B11" s="31" t="s">
        <v>230</v>
      </c>
      <c r="C11" s="30">
        <v>2193.16</v>
      </c>
      <c r="D11" s="30">
        <v>2193.16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</row>
    <row r="12" spans="1:34" ht="15" customHeight="1" x14ac:dyDescent="0.15">
      <c r="A12" s="7">
        <v>3</v>
      </c>
      <c r="B12" s="31" t="s">
        <v>274</v>
      </c>
      <c r="C12" s="30">
        <v>2189.13</v>
      </c>
      <c r="D12" s="30">
        <v>-29.84</v>
      </c>
      <c r="E12" s="30">
        <v>639.79</v>
      </c>
      <c r="F12" s="30">
        <v>-3.21</v>
      </c>
      <c r="G12" s="30">
        <v>17.64</v>
      </c>
      <c r="H12" s="30">
        <v>26.7</v>
      </c>
      <c r="I12" s="30">
        <v>28.13</v>
      </c>
      <c r="J12" s="30">
        <v>29.56</v>
      </c>
      <c r="K12" s="30">
        <v>26.31</v>
      </c>
      <c r="L12" s="30">
        <v>27.46</v>
      </c>
      <c r="M12" s="30">
        <v>28.65</v>
      </c>
      <c r="N12" s="30">
        <v>29.89</v>
      </c>
      <c r="O12" s="30">
        <v>31.19</v>
      </c>
      <c r="P12" s="30">
        <v>32.51</v>
      </c>
      <c r="Q12" s="30">
        <v>33.770000000000003</v>
      </c>
      <c r="R12" s="30">
        <v>30.22</v>
      </c>
      <c r="S12" s="30">
        <v>30</v>
      </c>
      <c r="T12" s="30">
        <v>30</v>
      </c>
      <c r="U12" s="30">
        <v>30</v>
      </c>
      <c r="V12" s="30">
        <v>30</v>
      </c>
      <c r="W12" s="30">
        <v>30</v>
      </c>
      <c r="X12" s="30">
        <v>42.46</v>
      </c>
      <c r="Y12" s="30">
        <v>104.79</v>
      </c>
      <c r="Z12" s="30">
        <v>104.79</v>
      </c>
      <c r="AA12" s="30">
        <v>104.79</v>
      </c>
      <c r="AB12" s="30">
        <v>104.79</v>
      </c>
      <c r="AC12" s="30">
        <v>104.79</v>
      </c>
      <c r="AD12" s="30">
        <v>104.79</v>
      </c>
      <c r="AE12" s="30">
        <v>104.79</v>
      </c>
      <c r="AF12" s="30">
        <v>104.79</v>
      </c>
      <c r="AG12" s="30">
        <v>104.79</v>
      </c>
      <c r="AH12" s="30">
        <v>104.79</v>
      </c>
    </row>
    <row r="13" spans="1:34" ht="15" customHeight="1" x14ac:dyDescent="0.15">
      <c r="A13" s="7">
        <v>4</v>
      </c>
      <c r="B13" s="97" t="s">
        <v>486</v>
      </c>
      <c r="C13" s="30"/>
      <c r="D13" s="30">
        <v>-29.84</v>
      </c>
      <c r="E13" s="30">
        <v>669.63</v>
      </c>
      <c r="F13" s="30">
        <v>-643</v>
      </c>
      <c r="G13" s="30">
        <v>20.84</v>
      </c>
      <c r="H13" s="30">
        <v>9.06</v>
      </c>
      <c r="I13" s="30">
        <v>1.43</v>
      </c>
      <c r="J13" s="30">
        <v>1.43</v>
      </c>
      <c r="K13" s="30">
        <v>-3.26</v>
      </c>
      <c r="L13" s="30">
        <v>1.1599999999999999</v>
      </c>
      <c r="M13" s="30">
        <v>1.19</v>
      </c>
      <c r="N13" s="30">
        <v>1.24</v>
      </c>
      <c r="O13" s="30">
        <v>1.3</v>
      </c>
      <c r="P13" s="30">
        <v>1.33</v>
      </c>
      <c r="Q13" s="30">
        <v>1.25</v>
      </c>
      <c r="R13" s="30">
        <v>-3.54</v>
      </c>
      <c r="S13" s="30">
        <v>-0.22</v>
      </c>
      <c r="T13" s="30">
        <v>0</v>
      </c>
      <c r="U13" s="30">
        <v>0</v>
      </c>
      <c r="V13" s="30">
        <v>0</v>
      </c>
      <c r="W13" s="30">
        <v>0</v>
      </c>
      <c r="X13" s="30">
        <v>12.47</v>
      </c>
      <c r="Y13" s="30">
        <v>62.33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</row>
    <row r="15" spans="1:34" ht="14.25" customHeight="1" x14ac:dyDescent="0.15">
      <c r="D15" s="7">
        <v>1</v>
      </c>
      <c r="E15" s="31" t="s">
        <v>270</v>
      </c>
      <c r="F15" s="167"/>
      <c r="G15" s="164"/>
      <c r="H15" s="164"/>
      <c r="I15" s="165"/>
    </row>
    <row r="16" spans="1:34" ht="14.25" customHeight="1" x14ac:dyDescent="0.15">
      <c r="D16" s="7">
        <v>1.1000000000000001</v>
      </c>
      <c r="E16" s="31" t="s">
        <v>271</v>
      </c>
      <c r="F16" s="163" t="s">
        <v>480</v>
      </c>
      <c r="G16" s="164"/>
      <c r="H16" s="164"/>
      <c r="I16" s="165"/>
    </row>
    <row r="17" spans="4:9" ht="14.25" customHeight="1" x14ac:dyDescent="0.15">
      <c r="D17" s="7">
        <v>1.2</v>
      </c>
      <c r="E17" s="31" t="s">
        <v>130</v>
      </c>
      <c r="F17" s="163" t="s">
        <v>481</v>
      </c>
      <c r="G17" s="164"/>
      <c r="H17" s="164"/>
      <c r="I17" s="165"/>
    </row>
    <row r="18" spans="4:9" ht="14.25" customHeight="1" x14ac:dyDescent="0.15">
      <c r="D18" s="91">
        <v>2</v>
      </c>
      <c r="E18" s="92" t="s">
        <v>272</v>
      </c>
      <c r="F18" s="167"/>
      <c r="G18" s="164"/>
      <c r="H18" s="164"/>
      <c r="I18" s="165"/>
    </row>
    <row r="19" spans="4:9" ht="14.25" customHeight="1" x14ac:dyDescent="0.15">
      <c r="D19" s="7">
        <v>2.1</v>
      </c>
      <c r="E19" s="31" t="s">
        <v>238</v>
      </c>
      <c r="F19" s="163" t="s">
        <v>482</v>
      </c>
      <c r="G19" s="164"/>
      <c r="H19" s="164"/>
      <c r="I19" s="165"/>
    </row>
    <row r="20" spans="4:9" ht="14.25" customHeight="1" x14ac:dyDescent="0.15">
      <c r="D20" s="7">
        <v>2.2000000000000002</v>
      </c>
      <c r="E20" s="31" t="s">
        <v>273</v>
      </c>
      <c r="F20" s="163" t="s">
        <v>483</v>
      </c>
      <c r="G20" s="164"/>
      <c r="H20" s="164"/>
      <c r="I20" s="165"/>
    </row>
    <row r="21" spans="4:9" ht="14.25" customHeight="1" x14ac:dyDescent="0.15">
      <c r="D21" s="7">
        <v>2.2999999999999998</v>
      </c>
      <c r="E21" s="31" t="s">
        <v>230</v>
      </c>
      <c r="F21" s="163" t="s">
        <v>484</v>
      </c>
      <c r="G21" s="164"/>
      <c r="H21" s="164"/>
      <c r="I21" s="165"/>
    </row>
    <row r="22" spans="4:9" ht="14.25" customHeight="1" x14ac:dyDescent="0.15">
      <c r="D22" s="7">
        <v>3</v>
      </c>
      <c r="E22" s="31" t="s">
        <v>274</v>
      </c>
      <c r="F22" s="163" t="s">
        <v>485</v>
      </c>
      <c r="G22" s="164"/>
      <c r="H22" s="164"/>
      <c r="I22" s="165"/>
    </row>
    <row r="23" spans="4:9" ht="14.25" customHeight="1" x14ac:dyDescent="0.15">
      <c r="D23" s="7">
        <v>4</v>
      </c>
      <c r="E23" s="31" t="s">
        <v>275</v>
      </c>
      <c r="F23" s="163" t="s">
        <v>487</v>
      </c>
      <c r="G23" s="164"/>
      <c r="H23" s="164"/>
      <c r="I23" s="165"/>
    </row>
  </sheetData>
  <mergeCells count="15">
    <mergeCell ref="F21:I21"/>
    <mergeCell ref="F22:I22"/>
    <mergeCell ref="F23:I23"/>
    <mergeCell ref="F15:I15"/>
    <mergeCell ref="F16:I16"/>
    <mergeCell ref="F17:I17"/>
    <mergeCell ref="F18:I18"/>
    <mergeCell ref="F19:I19"/>
    <mergeCell ref="F20:I20"/>
    <mergeCell ref="A1:AH1"/>
    <mergeCell ref="A2:AH2"/>
    <mergeCell ref="A3:A4"/>
    <mergeCell ref="B3:B4"/>
    <mergeCell ref="C3:C4"/>
    <mergeCell ref="E3:AH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30"/>
  <sheetViews>
    <sheetView topLeftCell="A4" workbookViewId="0">
      <selection activeCell="A17" sqref="A17:A23"/>
    </sheetView>
  </sheetViews>
  <sheetFormatPr defaultRowHeight="14.25" customHeight="1" x14ac:dyDescent="0.15"/>
  <cols>
    <col min="1" max="1" width="23.85546875" customWidth="1"/>
    <col min="2" max="2" width="14.28515625" customWidth="1"/>
    <col min="3" max="3" width="23.7109375" customWidth="1"/>
    <col min="4" max="4" width="23.140625" customWidth="1"/>
    <col min="5" max="5" width="23" customWidth="1"/>
    <col min="6" max="6" width="15.85546875" customWidth="1"/>
    <col min="7" max="7" width="23.7109375" customWidth="1"/>
    <col min="8" max="8" width="18" customWidth="1"/>
    <col min="9" max="9" width="27.5703125" customWidth="1"/>
    <col min="10" max="10" width="17.140625" customWidth="1"/>
    <col min="11" max="11" width="31.85546875" customWidth="1"/>
    <col min="12" max="12" width="17.7109375" customWidth="1"/>
  </cols>
  <sheetData>
    <row r="1" spans="1:12" ht="27.6" customHeight="1" x14ac:dyDescent="0.15">
      <c r="A1" s="123" t="s">
        <v>276</v>
      </c>
      <c r="B1" s="129"/>
      <c r="C1" s="129"/>
      <c r="D1" s="129"/>
      <c r="E1" s="129"/>
      <c r="F1" s="129"/>
      <c r="G1" s="129"/>
      <c r="H1" s="129"/>
      <c r="I1" s="170"/>
      <c r="J1" s="129"/>
      <c r="K1" s="129"/>
      <c r="L1" s="129"/>
    </row>
    <row r="2" spans="1:12" ht="28.15" customHeight="1" x14ac:dyDescent="0.15">
      <c r="A2" s="36" t="s">
        <v>277</v>
      </c>
      <c r="B2" s="36" t="s">
        <v>104</v>
      </c>
      <c r="C2" s="36" t="s">
        <v>278</v>
      </c>
      <c r="D2" s="36" t="s">
        <v>279</v>
      </c>
      <c r="E2" s="36" t="s">
        <v>280</v>
      </c>
      <c r="F2" s="36" t="s">
        <v>217</v>
      </c>
      <c r="G2" s="36" t="s">
        <v>281</v>
      </c>
      <c r="H2" s="36" t="s">
        <v>282</v>
      </c>
      <c r="I2" s="36" t="s">
        <v>283</v>
      </c>
      <c r="J2" s="36" t="s">
        <v>284</v>
      </c>
      <c r="K2" s="36" t="s">
        <v>285</v>
      </c>
      <c r="L2" s="36" t="s">
        <v>286</v>
      </c>
    </row>
    <row r="3" spans="1:12" ht="13.9" customHeight="1" x14ac:dyDescent="0.15">
      <c r="A3" s="168" t="s">
        <v>287</v>
      </c>
      <c r="B3" s="21" t="s">
        <v>288</v>
      </c>
      <c r="C3" s="21">
        <v>8.5299999999999994</v>
      </c>
      <c r="D3" s="21">
        <v>9.8800000000000008</v>
      </c>
      <c r="E3" s="21">
        <v>9.26</v>
      </c>
      <c r="F3" s="21">
        <v>32.410000000000004</v>
      </c>
      <c r="G3" s="21">
        <v>370.7</v>
      </c>
      <c r="H3" s="21">
        <v>418.98</v>
      </c>
      <c r="I3" s="21">
        <v>2.12</v>
      </c>
      <c r="J3" s="21">
        <v>0.53</v>
      </c>
      <c r="K3" s="21">
        <v>14.61</v>
      </c>
      <c r="L3" s="21">
        <v>80.55</v>
      </c>
    </row>
    <row r="4" spans="1:12" ht="13.9" customHeight="1" x14ac:dyDescent="0.15">
      <c r="A4" s="131"/>
      <c r="B4" s="21" t="s">
        <v>289</v>
      </c>
      <c r="C4" s="21">
        <v>9.4</v>
      </c>
      <c r="D4" s="21">
        <v>8.7900000000000009</v>
      </c>
      <c r="E4" s="21">
        <v>8.25</v>
      </c>
      <c r="F4" s="21">
        <v>25.24</v>
      </c>
      <c r="G4" s="21">
        <v>270.20999999999998</v>
      </c>
      <c r="H4" s="21">
        <v>325.56</v>
      </c>
      <c r="I4" s="21">
        <v>1.73</v>
      </c>
      <c r="J4" s="21">
        <v>0.13</v>
      </c>
      <c r="K4" s="21">
        <v>12.32</v>
      </c>
      <c r="L4" s="21">
        <v>80.56</v>
      </c>
    </row>
    <row r="5" spans="1:12" ht="13.9" customHeight="1" x14ac:dyDescent="0.15">
      <c r="A5" s="131"/>
      <c r="B5" s="21" t="s">
        <v>290</v>
      </c>
      <c r="C5" s="21">
        <v>10.28</v>
      </c>
      <c r="D5" s="21">
        <v>7.79</v>
      </c>
      <c r="E5" s="21">
        <v>7.34</v>
      </c>
      <c r="F5" s="21">
        <v>13.93</v>
      </c>
      <c r="G5" s="21">
        <v>169.71</v>
      </c>
      <c r="H5" s="21">
        <v>79.05</v>
      </c>
      <c r="I5" s="21">
        <v>1.37</v>
      </c>
      <c r="J5" s="21">
        <v>-0.27</v>
      </c>
      <c r="K5" s="21">
        <v>10.040000000000001</v>
      </c>
      <c r="L5" s="21">
        <v>80.56</v>
      </c>
    </row>
    <row r="6" spans="1:12" ht="13.9" customHeight="1" x14ac:dyDescent="0.15">
      <c r="A6" s="131"/>
      <c r="B6" s="21" t="s">
        <v>291</v>
      </c>
      <c r="C6" s="21">
        <v>11.15</v>
      </c>
      <c r="D6" s="21">
        <v>6.89</v>
      </c>
      <c r="E6" s="21">
        <v>6.52</v>
      </c>
      <c r="F6" s="21">
        <v>-7.32</v>
      </c>
      <c r="G6" s="21">
        <v>69.210000000000008</v>
      </c>
      <c r="H6" s="21">
        <v>-196.34</v>
      </c>
      <c r="I6" s="21">
        <v>1.04</v>
      </c>
      <c r="J6" s="21">
        <v>-0.63</v>
      </c>
      <c r="K6" s="21">
        <v>7.88</v>
      </c>
      <c r="L6" s="21">
        <v>80.570000000000007</v>
      </c>
    </row>
    <row r="7" spans="1:12" ht="13.9" customHeight="1" x14ac:dyDescent="0.15">
      <c r="A7" s="131"/>
      <c r="B7" s="21" t="s">
        <v>292</v>
      </c>
      <c r="C7" s="21">
        <v>12.02</v>
      </c>
      <c r="D7" s="21">
        <v>6.06</v>
      </c>
      <c r="E7" s="21">
        <v>5.78</v>
      </c>
      <c r="F7" s="21">
        <v>-15.11</v>
      </c>
      <c r="G7" s="21">
        <v>-31.29</v>
      </c>
      <c r="H7" s="21">
        <v>-472.48</v>
      </c>
      <c r="I7" s="21">
        <v>0.74</v>
      </c>
      <c r="J7" s="21">
        <v>-0.96</v>
      </c>
      <c r="K7" s="21">
        <v>5.9</v>
      </c>
      <c r="L7" s="21">
        <v>80.58</v>
      </c>
    </row>
    <row r="8" spans="1:12" ht="13.9" customHeight="1" x14ac:dyDescent="0.15">
      <c r="A8" s="13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13.9" customHeight="1" x14ac:dyDescent="0.15">
      <c r="A9" s="13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ht="13.9" customHeight="1" x14ac:dyDescent="0.15">
      <c r="A10" s="168" t="s">
        <v>488</v>
      </c>
      <c r="B10" s="21" t="s">
        <v>288</v>
      </c>
      <c r="C10" s="21">
        <v>12.52</v>
      </c>
      <c r="D10" s="21">
        <v>5.34</v>
      </c>
      <c r="E10" s="21">
        <v>5.27</v>
      </c>
      <c r="F10" s="21">
        <v>-34.119999999999997</v>
      </c>
      <c r="G10" s="21">
        <v>-88.68</v>
      </c>
      <c r="H10" s="21">
        <v>-814.56</v>
      </c>
      <c r="I10" s="21">
        <v>0.05</v>
      </c>
      <c r="J10" s="21">
        <v>-1.75</v>
      </c>
      <c r="K10" s="21">
        <v>3.2</v>
      </c>
      <c r="L10" s="21">
        <v>80.56</v>
      </c>
    </row>
    <row r="11" spans="1:12" ht="13.9" customHeight="1" x14ac:dyDescent="0.15">
      <c r="A11" s="169"/>
      <c r="B11" s="21" t="s">
        <v>289</v>
      </c>
      <c r="C11" s="21">
        <v>11.29</v>
      </c>
      <c r="D11" s="21">
        <v>6.6</v>
      </c>
      <c r="E11" s="21">
        <v>6.33</v>
      </c>
      <c r="F11" s="21">
        <v>-10.85</v>
      </c>
      <c r="G11" s="21">
        <v>40.520000000000003</v>
      </c>
      <c r="H11" s="21">
        <v>-250.7</v>
      </c>
      <c r="I11" s="21">
        <v>0.71</v>
      </c>
      <c r="J11" s="21">
        <v>-0.97</v>
      </c>
      <c r="K11" s="21">
        <v>6.91</v>
      </c>
      <c r="L11" s="21">
        <v>80.56</v>
      </c>
    </row>
    <row r="12" spans="1:12" ht="13.9" customHeight="1" x14ac:dyDescent="0.15">
      <c r="A12" s="169"/>
      <c r="B12" s="21" t="s">
        <v>290</v>
      </c>
      <c r="C12" s="21">
        <v>10.28</v>
      </c>
      <c r="D12" s="21">
        <v>7.79</v>
      </c>
      <c r="E12" s="21">
        <v>7.34</v>
      </c>
      <c r="F12" s="21">
        <v>13.93</v>
      </c>
      <c r="G12" s="21">
        <v>169.71</v>
      </c>
      <c r="H12" s="21">
        <v>79.05</v>
      </c>
      <c r="I12" s="21">
        <v>1.37</v>
      </c>
      <c r="J12" s="21">
        <v>-0.27</v>
      </c>
      <c r="K12" s="21">
        <v>10.040000000000001</v>
      </c>
      <c r="L12" s="21">
        <v>80.56</v>
      </c>
    </row>
    <row r="13" spans="1:12" ht="13.9" customHeight="1" x14ac:dyDescent="0.15">
      <c r="A13" s="169"/>
      <c r="B13" s="21" t="s">
        <v>291</v>
      </c>
      <c r="C13" s="21">
        <v>9.44</v>
      </c>
      <c r="D13" s="21">
        <v>8.92</v>
      </c>
      <c r="E13" s="21">
        <v>8.32</v>
      </c>
      <c r="F13" s="21">
        <v>24.3</v>
      </c>
      <c r="G13" s="21">
        <v>298.90000000000003</v>
      </c>
      <c r="H13" s="21">
        <v>355.91</v>
      </c>
      <c r="I13" s="21">
        <v>2.02</v>
      </c>
      <c r="J13" s="21">
        <v>0.43</v>
      </c>
      <c r="K13" s="21">
        <v>12.94</v>
      </c>
      <c r="L13" s="21">
        <v>80.56</v>
      </c>
    </row>
    <row r="14" spans="1:12" ht="13.9" customHeight="1" x14ac:dyDescent="0.15">
      <c r="A14" s="169"/>
      <c r="B14" s="21" t="s">
        <v>292</v>
      </c>
      <c r="C14" s="21">
        <v>8.73</v>
      </c>
      <c r="D14" s="21">
        <v>10</v>
      </c>
      <c r="E14" s="21">
        <v>9.26</v>
      </c>
      <c r="F14" s="21">
        <v>29.29</v>
      </c>
      <c r="G14" s="21">
        <v>428.09</v>
      </c>
      <c r="H14" s="21">
        <v>478.08</v>
      </c>
      <c r="I14" s="21">
        <v>2.68</v>
      </c>
      <c r="J14" s="21">
        <v>1.0900000000000001</v>
      </c>
      <c r="K14" s="21">
        <v>15.610000000000001</v>
      </c>
      <c r="L14" s="21">
        <v>80.56</v>
      </c>
    </row>
    <row r="15" spans="1:12" ht="13.9" customHeight="1" x14ac:dyDescent="0.15">
      <c r="A15" s="169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 ht="13.9" customHeight="1" x14ac:dyDescent="0.15">
      <c r="A16" s="16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13.9" customHeight="1" x14ac:dyDescent="0.15">
      <c r="A17" s="168" t="s">
        <v>489</v>
      </c>
      <c r="B17" s="21" t="s">
        <v>288</v>
      </c>
      <c r="C17" s="21">
        <v>12.52</v>
      </c>
      <c r="D17" s="21">
        <v>5.34</v>
      </c>
      <c r="E17" s="21">
        <v>5.27</v>
      </c>
      <c r="F17" s="21">
        <v>-34.119999999999997</v>
      </c>
      <c r="G17" s="21">
        <v>-88.68</v>
      </c>
      <c r="H17" s="21">
        <v>-814.56</v>
      </c>
      <c r="I17" s="21">
        <v>0.05</v>
      </c>
      <c r="J17" s="21">
        <v>-1.75</v>
      </c>
      <c r="K17" s="21">
        <v>3.2</v>
      </c>
      <c r="L17" s="21">
        <v>80.56</v>
      </c>
    </row>
    <row r="18" spans="1:12" ht="13.9" customHeight="1" x14ac:dyDescent="0.15">
      <c r="A18" s="169"/>
      <c r="B18" s="21" t="s">
        <v>289</v>
      </c>
      <c r="C18" s="21">
        <v>11.29</v>
      </c>
      <c r="D18" s="21">
        <v>6.6</v>
      </c>
      <c r="E18" s="21">
        <v>6.33</v>
      </c>
      <c r="F18" s="21">
        <v>-10.85</v>
      </c>
      <c r="G18" s="21">
        <v>40.520000000000003</v>
      </c>
      <c r="H18" s="21">
        <v>-250.7</v>
      </c>
      <c r="I18" s="21">
        <v>0.71</v>
      </c>
      <c r="J18" s="21">
        <v>-0.97</v>
      </c>
      <c r="K18" s="21">
        <v>6.91</v>
      </c>
      <c r="L18" s="21">
        <v>80.56</v>
      </c>
    </row>
    <row r="19" spans="1:12" ht="13.9" customHeight="1" x14ac:dyDescent="0.15">
      <c r="A19" s="169"/>
      <c r="B19" s="21" t="s">
        <v>290</v>
      </c>
      <c r="C19" s="21">
        <v>10.28</v>
      </c>
      <c r="D19" s="21">
        <v>7.79</v>
      </c>
      <c r="E19" s="21">
        <v>7.34</v>
      </c>
      <c r="F19" s="21">
        <v>13.93</v>
      </c>
      <c r="G19" s="21">
        <v>169.71</v>
      </c>
      <c r="H19" s="21">
        <v>79.05</v>
      </c>
      <c r="I19" s="21">
        <v>1.37</v>
      </c>
      <c r="J19" s="21">
        <v>-0.27</v>
      </c>
      <c r="K19" s="21">
        <v>10.040000000000001</v>
      </c>
      <c r="L19" s="21">
        <v>80.56</v>
      </c>
    </row>
    <row r="20" spans="1:12" ht="13.9" customHeight="1" x14ac:dyDescent="0.15">
      <c r="A20" s="169"/>
      <c r="B20" s="21" t="s">
        <v>291</v>
      </c>
      <c r="C20" s="21">
        <v>9.44</v>
      </c>
      <c r="D20" s="21">
        <v>8.92</v>
      </c>
      <c r="E20" s="21">
        <v>8.32</v>
      </c>
      <c r="F20" s="21">
        <v>24.3</v>
      </c>
      <c r="G20" s="21">
        <v>298.90000000000003</v>
      </c>
      <c r="H20" s="21">
        <v>355.91</v>
      </c>
      <c r="I20" s="21">
        <v>2.02</v>
      </c>
      <c r="J20" s="21">
        <v>0.43</v>
      </c>
      <c r="K20" s="21">
        <v>12.94</v>
      </c>
      <c r="L20" s="21">
        <v>80.56</v>
      </c>
    </row>
    <row r="21" spans="1:12" ht="13.9" customHeight="1" x14ac:dyDescent="0.15">
      <c r="A21" s="169"/>
      <c r="B21" s="21" t="s">
        <v>292</v>
      </c>
      <c r="C21" s="21">
        <v>8.73</v>
      </c>
      <c r="D21" s="21">
        <v>10</v>
      </c>
      <c r="E21" s="21">
        <v>9.26</v>
      </c>
      <c r="F21" s="21">
        <v>29.29</v>
      </c>
      <c r="G21" s="21">
        <v>428.09</v>
      </c>
      <c r="H21" s="21">
        <v>478.08</v>
      </c>
      <c r="I21" s="21">
        <v>2.68</v>
      </c>
      <c r="J21" s="21">
        <v>1.0900000000000001</v>
      </c>
      <c r="K21" s="21">
        <v>15.610000000000001</v>
      </c>
      <c r="L21" s="21">
        <v>80.56</v>
      </c>
    </row>
    <row r="22" spans="1:12" ht="13.9" customHeight="1" x14ac:dyDescent="0.15">
      <c r="A22" s="16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13.9" customHeight="1" x14ac:dyDescent="0.15">
      <c r="A23" s="169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ht="13.9" customHeight="1" x14ac:dyDescent="0.15">
      <c r="A24" s="168" t="s">
        <v>295</v>
      </c>
      <c r="B24" s="21" t="s">
        <v>288</v>
      </c>
      <c r="C24" s="21">
        <v>10.28</v>
      </c>
      <c r="D24" s="21">
        <v>7.79</v>
      </c>
      <c r="E24" s="21">
        <v>7.34</v>
      </c>
      <c r="F24" s="21">
        <v>21.13</v>
      </c>
      <c r="G24" s="21">
        <v>169.46</v>
      </c>
      <c r="H24" s="21">
        <v>236.48</v>
      </c>
      <c r="I24" s="21">
        <v>1.37</v>
      </c>
      <c r="J24" s="21">
        <v>-7.0000000000000007E-2</v>
      </c>
      <c r="K24" s="21">
        <v>10.95</v>
      </c>
      <c r="L24" s="21">
        <v>80.489999999999995</v>
      </c>
    </row>
    <row r="25" spans="1:12" ht="13.9" customHeight="1" x14ac:dyDescent="0.15">
      <c r="A25" s="169"/>
      <c r="B25" s="21" t="s">
        <v>289</v>
      </c>
      <c r="C25" s="21">
        <v>10.28</v>
      </c>
      <c r="D25" s="21">
        <v>7.79</v>
      </c>
      <c r="E25" s="21">
        <v>7.34</v>
      </c>
      <c r="F25" s="21">
        <v>18.2</v>
      </c>
      <c r="G25" s="21">
        <v>169.58</v>
      </c>
      <c r="H25" s="21">
        <v>161.49</v>
      </c>
      <c r="I25" s="21">
        <v>1.37</v>
      </c>
      <c r="J25" s="21">
        <v>-0.17</v>
      </c>
      <c r="K25" s="21">
        <v>10.5</v>
      </c>
      <c r="L25" s="21">
        <v>80.53</v>
      </c>
    </row>
    <row r="26" spans="1:12" ht="13.9" customHeight="1" x14ac:dyDescent="0.15">
      <c r="A26" s="169"/>
      <c r="B26" s="21" t="s">
        <v>290</v>
      </c>
      <c r="C26" s="21">
        <v>10.28</v>
      </c>
      <c r="D26" s="21">
        <v>7.79</v>
      </c>
      <c r="E26" s="21">
        <v>7.34</v>
      </c>
      <c r="F26" s="21">
        <v>13.93</v>
      </c>
      <c r="G26" s="21">
        <v>169.71</v>
      </c>
      <c r="H26" s="21">
        <v>79.05</v>
      </c>
      <c r="I26" s="21">
        <v>1.37</v>
      </c>
      <c r="J26" s="21">
        <v>-0.27</v>
      </c>
      <c r="K26" s="21">
        <v>10.040000000000001</v>
      </c>
      <c r="L26" s="21">
        <v>80.56</v>
      </c>
    </row>
    <row r="27" spans="1:12" ht="13.9" customHeight="1" x14ac:dyDescent="0.15">
      <c r="A27" s="169"/>
      <c r="B27" s="21" t="s">
        <v>291</v>
      </c>
      <c r="C27" s="21">
        <v>10.28</v>
      </c>
      <c r="D27" s="21">
        <v>7.79</v>
      </c>
      <c r="E27" s="21">
        <v>7.34</v>
      </c>
      <c r="F27" s="21">
        <v>7.32</v>
      </c>
      <c r="G27" s="21">
        <v>169.83</v>
      </c>
      <c r="H27" s="21">
        <v>2.93</v>
      </c>
      <c r="I27" s="21">
        <v>1.36</v>
      </c>
      <c r="J27" s="21">
        <v>-0.37</v>
      </c>
      <c r="K27" s="21">
        <v>9.56</v>
      </c>
      <c r="L27" s="21">
        <v>80.600000000000009</v>
      </c>
    </row>
    <row r="28" spans="1:12" ht="13.9" customHeight="1" x14ac:dyDescent="0.15">
      <c r="A28" s="169"/>
      <c r="B28" s="21" t="s">
        <v>292</v>
      </c>
      <c r="C28" s="21">
        <v>10.28</v>
      </c>
      <c r="D28" s="21">
        <v>7.79</v>
      </c>
      <c r="E28" s="21">
        <v>7.34</v>
      </c>
      <c r="F28" s="21">
        <v>-0.48</v>
      </c>
      <c r="G28" s="21">
        <v>169.96</v>
      </c>
      <c r="H28" s="21">
        <v>-72.63</v>
      </c>
      <c r="I28" s="21">
        <v>1.36</v>
      </c>
      <c r="J28" s="21">
        <v>-0.47</v>
      </c>
      <c r="K28" s="21">
        <v>9.09</v>
      </c>
      <c r="L28" s="21">
        <v>80.64</v>
      </c>
    </row>
    <row r="29" spans="1:12" ht="13.9" customHeight="1" x14ac:dyDescent="0.15">
      <c r="A29" s="16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 ht="13.9" customHeight="1" x14ac:dyDescent="0.15">
      <c r="A30" s="169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</sheetData>
  <mergeCells count="5">
    <mergeCell ref="A24:A30"/>
    <mergeCell ref="A1:L1"/>
    <mergeCell ref="A3:A9"/>
    <mergeCell ref="A10:A16"/>
    <mergeCell ref="A17:A2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31"/>
  <sheetViews>
    <sheetView tabSelected="1" workbookViewId="0">
      <selection activeCell="A4" sqref="A4:E31"/>
    </sheetView>
  </sheetViews>
  <sheetFormatPr defaultRowHeight="14.25" customHeight="1" x14ac:dyDescent="0.15"/>
  <cols>
    <col min="1" max="1" width="15.7109375" customWidth="1"/>
    <col min="2" max="2" width="17.5703125" customWidth="1"/>
    <col min="3" max="3" width="23.28515625" customWidth="1"/>
    <col min="4" max="4" width="15.28515625" customWidth="1"/>
    <col min="5" max="5" width="14.28515625" customWidth="1"/>
  </cols>
  <sheetData>
    <row r="1" spans="1:5" ht="27.6" customHeight="1" x14ac:dyDescent="0.15">
      <c r="A1" s="123" t="s">
        <v>296</v>
      </c>
      <c r="B1" s="124"/>
      <c r="C1" s="124"/>
      <c r="D1" s="124"/>
      <c r="E1" s="124"/>
    </row>
    <row r="2" spans="1:5" ht="28.15" customHeight="1" x14ac:dyDescent="0.15">
      <c r="A2" s="17" t="s">
        <v>277</v>
      </c>
      <c r="B2" s="17" t="s">
        <v>104</v>
      </c>
      <c r="C2" s="36" t="s">
        <v>297</v>
      </c>
      <c r="D2" s="17" t="s">
        <v>298</v>
      </c>
      <c r="E2" s="17" t="s">
        <v>299</v>
      </c>
    </row>
    <row r="3" spans="1:5" ht="13.9" customHeight="1" x14ac:dyDescent="0.15">
      <c r="A3" s="19" t="s">
        <v>300</v>
      </c>
      <c r="B3" s="21"/>
      <c r="C3" s="21">
        <v>6.81</v>
      </c>
      <c r="D3" s="21"/>
      <c r="E3" s="21"/>
    </row>
    <row r="4" spans="1:5" ht="13.9" customHeight="1" x14ac:dyDescent="0.15">
      <c r="A4" s="168" t="s">
        <v>287</v>
      </c>
      <c r="B4" s="21" t="s">
        <v>288</v>
      </c>
      <c r="C4" s="21">
        <v>9.8800000000000008</v>
      </c>
      <c r="D4" s="21">
        <v>-2.610181440137112</v>
      </c>
      <c r="E4" s="171">
        <v>8.1752861555822207</v>
      </c>
    </row>
    <row r="5" spans="1:5" ht="13.9" customHeight="1" x14ac:dyDescent="0.15">
      <c r="A5" s="166"/>
      <c r="B5" s="21" t="s">
        <v>289</v>
      </c>
      <c r="C5" s="21">
        <v>8.7900000000000009</v>
      </c>
      <c r="D5" s="21">
        <v>-2.4703444924720208</v>
      </c>
      <c r="E5" s="169"/>
    </row>
    <row r="6" spans="1:5" ht="13.9" customHeight="1" x14ac:dyDescent="0.15">
      <c r="A6" s="166"/>
      <c r="B6" s="21" t="s">
        <v>290</v>
      </c>
      <c r="C6" s="21">
        <v>7.79</v>
      </c>
      <c r="D6" s="21">
        <v>0</v>
      </c>
      <c r="E6" s="169"/>
    </row>
    <row r="7" spans="1:5" ht="13.9" customHeight="1" x14ac:dyDescent="0.15">
      <c r="A7" s="166"/>
      <c r="B7" s="21" t="s">
        <v>291</v>
      </c>
      <c r="C7" s="21">
        <v>6.89</v>
      </c>
      <c r="D7" s="21">
        <v>-2.2331596445600179</v>
      </c>
      <c r="E7" s="169"/>
    </row>
    <row r="8" spans="1:5" ht="13.9" customHeight="1" x14ac:dyDescent="0.15">
      <c r="A8" s="166"/>
      <c r="B8" s="21" t="s">
        <v>292</v>
      </c>
      <c r="C8" s="21">
        <v>6.06</v>
      </c>
      <c r="D8" s="21">
        <v>-2.1317199588804723</v>
      </c>
      <c r="E8" s="169"/>
    </row>
    <row r="9" spans="1:5" ht="13.9" customHeight="1" x14ac:dyDescent="0.15">
      <c r="A9" s="166"/>
      <c r="B9" s="21"/>
      <c r="C9" s="21"/>
      <c r="D9" s="21"/>
      <c r="E9" s="169"/>
    </row>
    <row r="10" spans="1:5" ht="13.9" customHeight="1" x14ac:dyDescent="0.15">
      <c r="A10" s="166"/>
      <c r="B10" s="21"/>
      <c r="C10" s="21"/>
      <c r="D10" s="21"/>
      <c r="E10" s="169"/>
    </row>
    <row r="11" spans="1:5" ht="13.9" customHeight="1" x14ac:dyDescent="0.15">
      <c r="A11" s="168" t="s">
        <v>293</v>
      </c>
      <c r="B11" s="21" t="s">
        <v>288</v>
      </c>
      <c r="C11" s="21">
        <v>5.34</v>
      </c>
      <c r="D11" s="21">
        <v>2.8220129774151395</v>
      </c>
      <c r="E11" s="171">
        <v>-6.5437656158088098</v>
      </c>
    </row>
    <row r="12" spans="1:5" ht="13.9" customHeight="1" x14ac:dyDescent="0.15">
      <c r="A12" s="166"/>
      <c r="B12" s="21" t="s">
        <v>289</v>
      </c>
      <c r="C12" s="21">
        <v>6.6</v>
      </c>
      <c r="D12" s="21">
        <v>2.7612901385477993</v>
      </c>
      <c r="E12" s="169"/>
    </row>
    <row r="13" spans="1:5" ht="13.9" customHeight="1" x14ac:dyDescent="0.15">
      <c r="A13" s="166"/>
      <c r="B13" s="21" t="s">
        <v>290</v>
      </c>
      <c r="C13" s="21">
        <v>7.79</v>
      </c>
      <c r="D13" s="21">
        <v>0</v>
      </c>
      <c r="E13" s="169"/>
    </row>
    <row r="14" spans="1:5" ht="13.9" customHeight="1" x14ac:dyDescent="0.15">
      <c r="A14" s="166"/>
      <c r="B14" s="21" t="s">
        <v>291</v>
      </c>
      <c r="C14" s="21">
        <v>8.92</v>
      </c>
      <c r="D14" s="21">
        <v>2.6572650817274885</v>
      </c>
      <c r="E14" s="169"/>
    </row>
    <row r="15" spans="1:5" ht="13.9" customHeight="1" x14ac:dyDescent="0.15">
      <c r="A15" s="166"/>
      <c r="B15" s="21" t="s">
        <v>292</v>
      </c>
      <c r="C15" s="21">
        <v>10</v>
      </c>
      <c r="D15" s="21">
        <v>2.6122410346211185</v>
      </c>
      <c r="E15" s="169"/>
    </row>
    <row r="16" spans="1:5" ht="13.9" customHeight="1" x14ac:dyDescent="0.15">
      <c r="A16" s="166"/>
      <c r="B16" s="21"/>
      <c r="C16" s="21"/>
      <c r="D16" s="21"/>
      <c r="E16" s="169"/>
    </row>
    <row r="17" spans="1:5" ht="13.9" customHeight="1" x14ac:dyDescent="0.15">
      <c r="A17" s="166"/>
      <c r="B17" s="21"/>
      <c r="C17" s="21"/>
      <c r="D17" s="21"/>
      <c r="E17" s="169"/>
    </row>
    <row r="18" spans="1:5" ht="13.9" customHeight="1" x14ac:dyDescent="0.15">
      <c r="A18" s="168" t="s">
        <v>294</v>
      </c>
      <c r="B18" s="21" t="s">
        <v>288</v>
      </c>
      <c r="C18" s="21">
        <v>5.34</v>
      </c>
      <c r="D18" s="21">
        <v>2.8220129774151395</v>
      </c>
      <c r="E18" s="171">
        <v>-6.5437656158088098</v>
      </c>
    </row>
    <row r="19" spans="1:5" ht="13.9" customHeight="1" x14ac:dyDescent="0.15">
      <c r="A19" s="166"/>
      <c r="B19" s="21" t="s">
        <v>289</v>
      </c>
      <c r="C19" s="21">
        <v>6.6</v>
      </c>
      <c r="D19" s="21">
        <v>2.7612901385477993</v>
      </c>
      <c r="E19" s="169"/>
    </row>
    <row r="20" spans="1:5" ht="13.9" customHeight="1" x14ac:dyDescent="0.15">
      <c r="A20" s="166"/>
      <c r="B20" s="21" t="s">
        <v>290</v>
      </c>
      <c r="C20" s="21">
        <v>7.79</v>
      </c>
      <c r="D20" s="21">
        <v>0</v>
      </c>
      <c r="E20" s="169"/>
    </row>
    <row r="21" spans="1:5" ht="13.9" customHeight="1" x14ac:dyDescent="0.15">
      <c r="A21" s="166"/>
      <c r="B21" s="21" t="s">
        <v>291</v>
      </c>
      <c r="C21" s="21">
        <v>8.92</v>
      </c>
      <c r="D21" s="21">
        <v>2.6572650817274885</v>
      </c>
      <c r="E21" s="169"/>
    </row>
    <row r="22" spans="1:5" ht="13.9" customHeight="1" x14ac:dyDescent="0.15">
      <c r="A22" s="166"/>
      <c r="B22" s="21" t="s">
        <v>292</v>
      </c>
      <c r="C22" s="21">
        <v>10</v>
      </c>
      <c r="D22" s="21">
        <v>2.6122410346211185</v>
      </c>
      <c r="E22" s="169"/>
    </row>
    <row r="23" spans="1:5" ht="13.9" customHeight="1" x14ac:dyDescent="0.15">
      <c r="A23" s="166"/>
      <c r="B23" s="21"/>
      <c r="C23" s="21"/>
      <c r="D23" s="21"/>
      <c r="E23" s="169"/>
    </row>
    <row r="24" spans="1:5" ht="13.9" customHeight="1" x14ac:dyDescent="0.15">
      <c r="A24" s="166"/>
      <c r="B24" s="21"/>
      <c r="C24" s="21"/>
      <c r="D24" s="21"/>
      <c r="E24" s="169"/>
    </row>
    <row r="25" spans="1:5" ht="13.9" customHeight="1" x14ac:dyDescent="0.15">
      <c r="A25" s="168" t="s">
        <v>295</v>
      </c>
      <c r="B25" s="21" t="s">
        <v>288</v>
      </c>
      <c r="C25" s="21">
        <v>7.79</v>
      </c>
      <c r="D25" s="21">
        <v>2.4677097992411613E-3</v>
      </c>
      <c r="E25" s="171">
        <v>-7405.5264993876608</v>
      </c>
    </row>
    <row r="26" spans="1:5" ht="13.9" customHeight="1" x14ac:dyDescent="0.15">
      <c r="A26" s="166"/>
      <c r="B26" s="21" t="s">
        <v>289</v>
      </c>
      <c r="C26" s="21">
        <v>7.79</v>
      </c>
      <c r="D26" s="21">
        <v>2.467224224667568E-3</v>
      </c>
      <c r="E26" s="169"/>
    </row>
    <row r="27" spans="1:5" ht="13.9" customHeight="1" x14ac:dyDescent="0.15">
      <c r="A27" s="166"/>
      <c r="B27" s="21" t="s">
        <v>290</v>
      </c>
      <c r="C27" s="21">
        <v>7.79</v>
      </c>
      <c r="D27" s="21">
        <v>0</v>
      </c>
      <c r="E27" s="169"/>
    </row>
    <row r="28" spans="1:5" ht="13.9" customHeight="1" x14ac:dyDescent="0.15">
      <c r="A28" s="166"/>
      <c r="B28" s="21" t="s">
        <v>291</v>
      </c>
      <c r="C28" s="21">
        <v>7.79</v>
      </c>
      <c r="D28" s="21">
        <v>2.4662536761898227E-3</v>
      </c>
      <c r="E28" s="169"/>
    </row>
    <row r="29" spans="1:5" ht="13.9" customHeight="1" x14ac:dyDescent="0.15">
      <c r="A29" s="166"/>
      <c r="B29" s="21" t="s">
        <v>292</v>
      </c>
      <c r="C29" s="21">
        <v>7.79</v>
      </c>
      <c r="D29" s="21">
        <v>2.4657687020209736E-3</v>
      </c>
      <c r="E29" s="169"/>
    </row>
    <row r="30" spans="1:5" ht="13.9" customHeight="1" x14ac:dyDescent="0.15">
      <c r="A30" s="166"/>
      <c r="B30" s="21"/>
      <c r="C30" s="21"/>
      <c r="D30" s="21"/>
      <c r="E30" s="169"/>
    </row>
    <row r="31" spans="1:5" ht="13.9" customHeight="1" x14ac:dyDescent="0.15">
      <c r="A31" s="166"/>
      <c r="B31" s="21"/>
      <c r="C31" s="21"/>
      <c r="D31" s="21"/>
      <c r="E31" s="169"/>
    </row>
  </sheetData>
  <mergeCells count="9">
    <mergeCell ref="A25:A31"/>
    <mergeCell ref="E25:E31"/>
    <mergeCell ref="A1:E1"/>
    <mergeCell ref="A4:A10"/>
    <mergeCell ref="E4:E10"/>
    <mergeCell ref="A11:A17"/>
    <mergeCell ref="E11:E17"/>
    <mergeCell ref="A18:A24"/>
    <mergeCell ref="E18:E24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portrait" errors="blank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26"/>
  <sheetViews>
    <sheetView workbookViewId="0">
      <selection activeCell="A21" sqref="A21:B21"/>
    </sheetView>
  </sheetViews>
  <sheetFormatPr defaultRowHeight="14.25" customHeight="1" x14ac:dyDescent="0.15"/>
  <cols>
    <col min="1" max="1" width="23.28515625" customWidth="1"/>
    <col min="2" max="2" width="18.7109375" customWidth="1"/>
    <col min="3" max="32" width="10" customWidth="1"/>
  </cols>
  <sheetData>
    <row r="1" spans="1:32" ht="13.9" customHeight="1" x14ac:dyDescent="0.15">
      <c r="A1" s="108" t="s">
        <v>27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</row>
    <row r="2" spans="1:32" ht="13.9" customHeight="1" x14ac:dyDescent="0.15">
      <c r="A2" s="1" t="s">
        <v>28</v>
      </c>
      <c r="B2" s="2">
        <v>5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</row>
    <row r="3" spans="1:32" ht="25.15" customHeight="1" x14ac:dyDescent="0.15">
      <c r="A3" s="6" t="s">
        <v>29</v>
      </c>
      <c r="B3" s="7" t="s">
        <v>30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</row>
    <row r="4" spans="1:32" ht="13.9" customHeight="1" x14ac:dyDescent="0.15">
      <c r="A4" s="8" t="s">
        <v>31</v>
      </c>
      <c r="B4" s="2">
        <v>20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</row>
    <row r="5" spans="1:32" ht="13.9" customHeight="1" x14ac:dyDescent="0.15">
      <c r="A5" s="108" t="s">
        <v>32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</row>
    <row r="6" spans="1:32" ht="24.6" customHeight="1" x14ac:dyDescent="0.15">
      <c r="A6" s="9" t="s">
        <v>33</v>
      </c>
      <c r="B6" s="7" t="s">
        <v>34</v>
      </c>
      <c r="C6" s="110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2"/>
    </row>
    <row r="7" spans="1:32" ht="13.9" customHeight="1" x14ac:dyDescent="0.15">
      <c r="A7" s="3"/>
      <c r="B7" s="4" t="s">
        <v>6</v>
      </c>
      <c r="C7" s="4" t="s">
        <v>35</v>
      </c>
      <c r="D7" s="4" t="s">
        <v>36</v>
      </c>
      <c r="E7" s="4" t="s">
        <v>37</v>
      </c>
      <c r="F7" s="4" t="s">
        <v>38</v>
      </c>
      <c r="G7" s="4" t="s">
        <v>39</v>
      </c>
      <c r="H7" s="4" t="s">
        <v>40</v>
      </c>
      <c r="I7" s="4" t="s">
        <v>41</v>
      </c>
      <c r="J7" s="4" t="s">
        <v>42</v>
      </c>
      <c r="K7" s="4" t="s">
        <v>43</v>
      </c>
      <c r="L7" s="4" t="s">
        <v>44</v>
      </c>
      <c r="M7" s="4" t="s">
        <v>45</v>
      </c>
      <c r="N7" s="4" t="s">
        <v>46</v>
      </c>
      <c r="O7" s="4" t="s">
        <v>47</v>
      </c>
      <c r="P7" s="4" t="s">
        <v>48</v>
      </c>
      <c r="Q7" s="4" t="s">
        <v>49</v>
      </c>
      <c r="R7" s="4" t="s">
        <v>50</v>
      </c>
      <c r="S7" s="4" t="s">
        <v>51</v>
      </c>
      <c r="T7" s="4" t="s">
        <v>52</v>
      </c>
      <c r="U7" s="4" t="s">
        <v>53</v>
      </c>
      <c r="V7" s="4" t="s">
        <v>54</v>
      </c>
      <c r="W7" s="4" t="s">
        <v>55</v>
      </c>
      <c r="X7" s="4" t="s">
        <v>56</v>
      </c>
      <c r="Y7" s="4" t="s">
        <v>57</v>
      </c>
      <c r="Z7" s="4" t="s">
        <v>58</v>
      </c>
      <c r="AA7" s="4" t="s">
        <v>59</v>
      </c>
      <c r="AB7" s="4" t="s">
        <v>60</v>
      </c>
      <c r="AC7" s="4" t="s">
        <v>61</v>
      </c>
      <c r="AD7" s="4" t="s">
        <v>62</v>
      </c>
      <c r="AE7" s="4" t="s">
        <v>63</v>
      </c>
      <c r="AF7" s="4" t="s">
        <v>64</v>
      </c>
    </row>
    <row r="8" spans="1:32" ht="13.9" customHeight="1" x14ac:dyDescent="0.15">
      <c r="A8" s="5" t="s">
        <v>65</v>
      </c>
      <c r="B8" s="2">
        <v>0</v>
      </c>
      <c r="C8" s="2">
        <v>0</v>
      </c>
      <c r="D8" s="2">
        <v>0</v>
      </c>
      <c r="E8" s="2">
        <v>0.2</v>
      </c>
      <c r="F8" s="2">
        <v>0.4</v>
      </c>
      <c r="G8" s="2">
        <v>0.4</v>
      </c>
      <c r="H8" s="2">
        <v>0.4</v>
      </c>
      <c r="I8" s="2">
        <v>0.6</v>
      </c>
      <c r="J8" s="2">
        <v>0.6</v>
      </c>
      <c r="K8" s="2">
        <v>0.6</v>
      </c>
      <c r="L8" s="2">
        <v>0.6</v>
      </c>
      <c r="M8" s="2">
        <v>0.6</v>
      </c>
      <c r="N8" s="2">
        <v>0.6</v>
      </c>
      <c r="O8" s="2">
        <v>0.6</v>
      </c>
      <c r="P8" s="2">
        <v>0.6</v>
      </c>
      <c r="Q8" s="2">
        <v>0.6</v>
      </c>
      <c r="R8" s="2">
        <v>0.6</v>
      </c>
      <c r="S8" s="2">
        <v>0.6</v>
      </c>
      <c r="T8" s="2">
        <v>0.6</v>
      </c>
      <c r="U8" s="2">
        <v>0.6</v>
      </c>
      <c r="V8" s="2">
        <v>0.6</v>
      </c>
      <c r="W8" s="2">
        <v>0.6</v>
      </c>
      <c r="X8" s="2">
        <v>0.6</v>
      </c>
      <c r="Y8" s="2">
        <v>0.6</v>
      </c>
      <c r="Z8" s="2">
        <v>0.6</v>
      </c>
      <c r="AA8" s="2">
        <v>0.6</v>
      </c>
      <c r="AB8" s="2">
        <v>0.6</v>
      </c>
      <c r="AC8" s="2">
        <v>0.6</v>
      </c>
      <c r="AD8" s="2">
        <v>0.6</v>
      </c>
      <c r="AE8" s="2">
        <v>0.6</v>
      </c>
      <c r="AF8" s="2">
        <v>0.6</v>
      </c>
    </row>
    <row r="9" spans="1:32" ht="13.9" customHeight="1" x14ac:dyDescent="0.15">
      <c r="A9" s="108" t="s">
        <v>66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</row>
    <row r="10" spans="1:32" ht="13.9" customHeight="1" x14ac:dyDescent="0.15">
      <c r="A10" s="6" t="s">
        <v>67</v>
      </c>
      <c r="B10" s="10">
        <v>1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</row>
    <row r="11" spans="1:32" ht="23.45" customHeight="1" x14ac:dyDescent="0.15">
      <c r="A11" s="6" t="s">
        <v>68</v>
      </c>
      <c r="B11" s="7" t="s">
        <v>69</v>
      </c>
      <c r="C11" s="116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</row>
    <row r="12" spans="1:32" ht="13.9" customHeight="1" x14ac:dyDescent="0.15">
      <c r="A12" s="1" t="s">
        <v>70</v>
      </c>
      <c r="B12" s="2">
        <v>2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</row>
    <row r="13" spans="1:32" ht="13.9" customHeight="1" x14ac:dyDescent="0.15">
      <c r="A13" s="1" t="s">
        <v>71</v>
      </c>
      <c r="B13" s="2">
        <v>4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</row>
    <row r="14" spans="1:32" ht="13.9" customHeight="1" x14ac:dyDescent="0.15">
      <c r="A14" s="1" t="s">
        <v>72</v>
      </c>
      <c r="B14" s="2">
        <v>40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</row>
    <row r="15" spans="1:32" ht="13.9" customHeight="1" x14ac:dyDescent="0.15">
      <c r="A15" s="108" t="s">
        <v>73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</row>
    <row r="16" spans="1:32" ht="25.15" customHeight="1" x14ac:dyDescent="0.15">
      <c r="A16" s="9" t="s">
        <v>74</v>
      </c>
      <c r="B16" s="7" t="s">
        <v>69</v>
      </c>
      <c r="C16" s="11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</row>
    <row r="17" spans="1:32" ht="22.9" customHeight="1" x14ac:dyDescent="0.15">
      <c r="A17" s="9" t="s">
        <v>75</v>
      </c>
      <c r="B17" s="7" t="s">
        <v>76</v>
      </c>
      <c r="C17" s="11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2"/>
    </row>
    <row r="18" spans="1:32" ht="13.9" customHeight="1" x14ac:dyDescent="0.15">
      <c r="A18" s="1" t="s">
        <v>77</v>
      </c>
      <c r="B18" s="2">
        <v>0.23</v>
      </c>
      <c r="C18" s="113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</row>
    <row r="19" spans="1:32" ht="13.9" customHeight="1" x14ac:dyDescent="0.15">
      <c r="A19" s="108" t="s">
        <v>304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</row>
    <row r="20" spans="1:32" ht="13.9" customHeight="1" x14ac:dyDescent="0.15">
      <c r="A20" s="1" t="s">
        <v>305</v>
      </c>
      <c r="B20" s="2">
        <v>32.15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</row>
    <row r="21" spans="1:32" ht="13.9" customHeight="1" x14ac:dyDescent="0.15">
      <c r="A21" s="108" t="s">
        <v>78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</row>
    <row r="22" spans="1:32" ht="13.9" customHeight="1" x14ac:dyDescent="0.15">
      <c r="A22" s="1" t="s">
        <v>79</v>
      </c>
      <c r="B22" s="2">
        <v>10</v>
      </c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</row>
    <row r="23" spans="1:32" ht="13.9" customHeight="1" x14ac:dyDescent="0.15">
      <c r="A23" s="1" t="s">
        <v>80</v>
      </c>
      <c r="B23" s="2">
        <v>10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</row>
    <row r="24" spans="1:32" ht="13.9" customHeight="1" x14ac:dyDescent="0.15">
      <c r="A24" s="108" t="s">
        <v>81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</row>
    <row r="25" spans="1:32" ht="13.9" customHeight="1" x14ac:dyDescent="0.15">
      <c r="A25" s="5" t="s">
        <v>82</v>
      </c>
      <c r="B25" s="2">
        <v>1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</row>
    <row r="26" spans="1:32" ht="13.9" customHeight="1" x14ac:dyDescent="0.15">
      <c r="A26" s="11" t="s">
        <v>83</v>
      </c>
      <c r="B26" s="2">
        <v>0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</row>
  </sheetData>
  <mergeCells count="23">
    <mergeCell ref="C26:AF26"/>
    <mergeCell ref="C16:AF18"/>
    <mergeCell ref="A19:B19"/>
    <mergeCell ref="C19:AF19"/>
    <mergeCell ref="C20:AF20"/>
    <mergeCell ref="A21:B21"/>
    <mergeCell ref="C22:AF23"/>
    <mergeCell ref="A24:B24"/>
    <mergeCell ref="C24:AF24"/>
    <mergeCell ref="C25:AF25"/>
    <mergeCell ref="C21:AF21"/>
    <mergeCell ref="A9:B9"/>
    <mergeCell ref="C9:AF9"/>
    <mergeCell ref="C10:AF11"/>
    <mergeCell ref="C12:AF14"/>
    <mergeCell ref="A15:B15"/>
    <mergeCell ref="C15:AF15"/>
    <mergeCell ref="C6:AF6"/>
    <mergeCell ref="A1:B1"/>
    <mergeCell ref="C1:AF1"/>
    <mergeCell ref="C2:AF4"/>
    <mergeCell ref="A5:B5"/>
    <mergeCell ref="C5:AF5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portrait" errors="blank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26"/>
  <sheetViews>
    <sheetView topLeftCell="A7" workbookViewId="0">
      <selection activeCell="B4" sqref="B4:J4"/>
    </sheetView>
  </sheetViews>
  <sheetFormatPr defaultRowHeight="14.25" customHeight="1" x14ac:dyDescent="0.15"/>
  <cols>
    <col min="1" max="1" width="36.85546875" customWidth="1"/>
    <col min="2" max="2" width="35.7109375" customWidth="1"/>
    <col min="3" max="32" width="10" customWidth="1"/>
  </cols>
  <sheetData>
    <row r="1" spans="1:32" ht="13.9" customHeight="1" x14ac:dyDescent="0.15">
      <c r="A1" s="108" t="s">
        <v>84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</row>
    <row r="2" spans="1:32" ht="13.9" customHeight="1" x14ac:dyDescent="0.15">
      <c r="A2" s="1" t="s">
        <v>306</v>
      </c>
      <c r="B2" s="48">
        <v>16.7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</row>
    <row r="3" spans="1:32" ht="13.9" customHeight="1" x14ac:dyDescent="0.15">
      <c r="A3" s="3"/>
      <c r="B3" s="4" t="s">
        <v>6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48</v>
      </c>
      <c r="Q3" s="4" t="s">
        <v>49</v>
      </c>
      <c r="R3" s="4" t="s">
        <v>50</v>
      </c>
      <c r="S3" s="4" t="s">
        <v>51</v>
      </c>
      <c r="T3" s="4" t="s">
        <v>52</v>
      </c>
      <c r="U3" s="4" t="s">
        <v>53</v>
      </c>
      <c r="V3" s="4" t="s">
        <v>54</v>
      </c>
      <c r="W3" s="4" t="s">
        <v>55</v>
      </c>
      <c r="X3" s="4" t="s">
        <v>56</v>
      </c>
      <c r="Y3" s="4" t="s">
        <v>57</v>
      </c>
      <c r="Z3" s="4" t="s">
        <v>58</v>
      </c>
      <c r="AA3" s="4" t="s">
        <v>59</v>
      </c>
      <c r="AB3" s="4" t="s">
        <v>60</v>
      </c>
      <c r="AC3" s="4" t="s">
        <v>61</v>
      </c>
      <c r="AD3" s="4" t="s">
        <v>62</v>
      </c>
      <c r="AE3" s="4" t="s">
        <v>63</v>
      </c>
      <c r="AF3" s="4" t="s">
        <v>64</v>
      </c>
    </row>
    <row r="4" spans="1:32" ht="13.9" customHeight="1" x14ac:dyDescent="0.15">
      <c r="A4" s="5" t="s">
        <v>307</v>
      </c>
      <c r="B4" s="2">
        <v>0</v>
      </c>
      <c r="C4" s="2">
        <v>0.6</v>
      </c>
      <c r="D4" s="2">
        <v>0.7</v>
      </c>
      <c r="E4" s="2">
        <v>0.8</v>
      </c>
      <c r="F4" s="2">
        <v>0.85</v>
      </c>
      <c r="G4" s="2">
        <v>0.85</v>
      </c>
      <c r="H4" s="2">
        <v>0.85</v>
      </c>
      <c r="I4" s="2">
        <v>0.85</v>
      </c>
      <c r="J4" s="2">
        <v>0.85</v>
      </c>
      <c r="K4" s="2">
        <v>0.85</v>
      </c>
      <c r="L4" s="2">
        <v>0.85</v>
      </c>
      <c r="M4" s="2">
        <v>0.85</v>
      </c>
      <c r="N4" s="2">
        <v>0.85</v>
      </c>
      <c r="O4" s="2">
        <v>0.85</v>
      </c>
      <c r="P4" s="2">
        <v>0.85</v>
      </c>
      <c r="Q4" s="2">
        <v>0.85</v>
      </c>
      <c r="R4" s="2">
        <v>0.85</v>
      </c>
      <c r="S4" s="2">
        <v>0.85</v>
      </c>
      <c r="T4" s="2">
        <v>0.85</v>
      </c>
      <c r="U4" s="2">
        <v>0.85</v>
      </c>
      <c r="V4" s="2">
        <v>0.85</v>
      </c>
      <c r="W4" s="2">
        <v>0.85</v>
      </c>
      <c r="X4" s="2">
        <v>0.85</v>
      </c>
      <c r="Y4" s="2">
        <v>0.85</v>
      </c>
      <c r="Z4" s="2">
        <v>0.85</v>
      </c>
      <c r="AA4" s="2">
        <v>0.85</v>
      </c>
      <c r="AB4" s="2">
        <v>0.85</v>
      </c>
      <c r="AC4" s="2">
        <v>0.85</v>
      </c>
      <c r="AD4" s="2">
        <v>0.85</v>
      </c>
      <c r="AE4" s="2">
        <v>0.85</v>
      </c>
      <c r="AF4" s="2">
        <v>0.85</v>
      </c>
    </row>
    <row r="5" spans="1:32" ht="13.9" customHeight="1" x14ac:dyDescent="0.15">
      <c r="A5" s="108" t="s">
        <v>308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</row>
    <row r="6" spans="1:32" ht="24" customHeight="1" x14ac:dyDescent="0.15">
      <c r="A6" s="9" t="s">
        <v>310</v>
      </c>
      <c r="B6" s="12" t="s">
        <v>309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</row>
    <row r="7" spans="1:32" ht="13.9" customHeight="1" x14ac:dyDescent="0.15">
      <c r="A7" s="13" t="s">
        <v>311</v>
      </c>
      <c r="B7" s="2">
        <v>14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</row>
    <row r="8" spans="1:32" ht="13.9" customHeight="1" x14ac:dyDescent="0.15">
      <c r="A8" s="108" t="s">
        <v>85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</row>
    <row r="9" spans="1:32" ht="13.9" customHeight="1" x14ac:dyDescent="0.15">
      <c r="A9" s="1" t="s">
        <v>86</v>
      </c>
      <c r="B9" s="14">
        <v>0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</row>
    <row r="10" spans="1:32" ht="23.45" customHeight="1" x14ac:dyDescent="0.15">
      <c r="A10" s="6" t="s">
        <v>87</v>
      </c>
      <c r="B10" s="7" t="s">
        <v>69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</row>
    <row r="11" spans="1:32" ht="13.9" customHeight="1" x14ac:dyDescent="0.15">
      <c r="A11" s="5" t="s">
        <v>88</v>
      </c>
      <c r="B11" s="2">
        <v>25</v>
      </c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13.9" customHeight="1" x14ac:dyDescent="0.15">
      <c r="A12" s="5" t="s">
        <v>89</v>
      </c>
      <c r="B12" s="2">
        <v>5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13.9" customHeight="1" x14ac:dyDescent="0.15">
      <c r="A13" s="5" t="s">
        <v>90</v>
      </c>
      <c r="B13" s="2">
        <v>5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13.9" customHeight="1" x14ac:dyDescent="0.15">
      <c r="A14" s="5" t="s">
        <v>91</v>
      </c>
      <c r="B14" s="2">
        <v>10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13.9" customHeight="1" x14ac:dyDescent="0.15">
      <c r="A15" s="1" t="s">
        <v>92</v>
      </c>
      <c r="B15" s="14">
        <v>10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</row>
    <row r="16" spans="1:32" ht="13.9" customHeight="1" x14ac:dyDescent="0.15">
      <c r="A16" s="1" t="s">
        <v>93</v>
      </c>
      <c r="B16" s="14">
        <v>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</row>
    <row r="17" spans="1:32" ht="13.9" customHeight="1" x14ac:dyDescent="0.15">
      <c r="A17" s="1" t="s">
        <v>94</v>
      </c>
      <c r="B17" s="15" t="s">
        <v>95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</row>
    <row r="18" spans="1:32" ht="13.9" customHeight="1" x14ac:dyDescent="0.15">
      <c r="A18" s="1" t="s">
        <v>96</v>
      </c>
      <c r="B18" s="15" t="s">
        <v>97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</row>
    <row r="19" spans="1:32" ht="13.9" customHeight="1" x14ac:dyDescent="0.15">
      <c r="A19" s="108" t="s">
        <v>98</v>
      </c>
      <c r="B19" s="109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</row>
    <row r="20" spans="1:32" ht="13.9" customHeight="1" x14ac:dyDescent="0.15">
      <c r="A20" s="1" t="s">
        <v>99</v>
      </c>
      <c r="B20" s="120" t="s">
        <v>100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</row>
    <row r="21" spans="1:32" ht="13.9" customHeight="1" x14ac:dyDescent="0.15">
      <c r="A21" s="1" t="s">
        <v>101</v>
      </c>
      <c r="B21" s="121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</row>
    <row r="22" spans="1:32" ht="13.9" customHeight="1" x14ac:dyDescent="0.15">
      <c r="A22" s="5" t="s">
        <v>102</v>
      </c>
      <c r="B22" s="122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</row>
    <row r="23" spans="1:32" ht="13.9" customHeight="1" x14ac:dyDescent="0.15">
      <c r="A23" s="108" t="s">
        <v>312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</row>
    <row r="24" spans="1:32" ht="13.9" customHeight="1" x14ac:dyDescent="0.15">
      <c r="A24" s="5"/>
      <c r="B24" s="15" t="s">
        <v>95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</row>
    <row r="25" spans="1:32" ht="13.9" customHeight="1" x14ac:dyDescent="0.15">
      <c r="A25" s="3"/>
      <c r="B25" s="4" t="s">
        <v>6</v>
      </c>
      <c r="C25" s="4" t="s">
        <v>35</v>
      </c>
      <c r="D25" s="4" t="s">
        <v>36</v>
      </c>
      <c r="E25" s="4" t="s">
        <v>37</v>
      </c>
      <c r="F25" s="4" t="s">
        <v>38</v>
      </c>
      <c r="G25" s="4" t="s">
        <v>39</v>
      </c>
      <c r="H25" s="4" t="s">
        <v>40</v>
      </c>
      <c r="I25" s="4" t="s">
        <v>41</v>
      </c>
      <c r="J25" s="4" t="s">
        <v>42</v>
      </c>
      <c r="K25" s="4" t="s">
        <v>43</v>
      </c>
      <c r="L25" s="4" t="s">
        <v>44</v>
      </c>
      <c r="M25" s="4" t="s">
        <v>45</v>
      </c>
      <c r="N25" s="4" t="s">
        <v>46</v>
      </c>
      <c r="O25" s="4" t="s">
        <v>47</v>
      </c>
      <c r="P25" s="4" t="s">
        <v>48</v>
      </c>
      <c r="Q25" s="4" t="s">
        <v>49</v>
      </c>
      <c r="R25" s="4" t="s">
        <v>50</v>
      </c>
      <c r="S25" s="4" t="s">
        <v>51</v>
      </c>
      <c r="T25" s="4" t="s">
        <v>52</v>
      </c>
      <c r="U25" s="4" t="s">
        <v>53</v>
      </c>
      <c r="V25" s="4" t="s">
        <v>54</v>
      </c>
      <c r="W25" s="4" t="s">
        <v>55</v>
      </c>
      <c r="X25" s="4" t="s">
        <v>56</v>
      </c>
      <c r="Y25" s="4" t="s">
        <v>57</v>
      </c>
      <c r="Z25" s="4" t="s">
        <v>58</v>
      </c>
      <c r="AA25" s="4" t="s">
        <v>59</v>
      </c>
      <c r="AB25" s="4" t="s">
        <v>60</v>
      </c>
      <c r="AC25" s="4" t="s">
        <v>61</v>
      </c>
      <c r="AD25" s="4" t="s">
        <v>62</v>
      </c>
      <c r="AE25" s="4" t="s">
        <v>63</v>
      </c>
      <c r="AF25" s="4" t="s">
        <v>64</v>
      </c>
    </row>
    <row r="26" spans="1:32" ht="13.9" customHeight="1" x14ac:dyDescent="0.15">
      <c r="A26" s="5" t="s">
        <v>323</v>
      </c>
      <c r="B26" s="16">
        <v>0</v>
      </c>
      <c r="C26" s="10">
        <v>668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</row>
  </sheetData>
  <mergeCells count="18">
    <mergeCell ref="B20:B22"/>
    <mergeCell ref="C20:AF22"/>
    <mergeCell ref="A23:B23"/>
    <mergeCell ref="C23:AF23"/>
    <mergeCell ref="C24:AF24"/>
    <mergeCell ref="A19:B19"/>
    <mergeCell ref="C19:AF19"/>
    <mergeCell ref="A1:B1"/>
    <mergeCell ref="C1:AF1"/>
    <mergeCell ref="C2:AF2"/>
    <mergeCell ref="A5:B5"/>
    <mergeCell ref="C5:AF5"/>
    <mergeCell ref="C6:AF6"/>
    <mergeCell ref="C7:AF7"/>
    <mergeCell ref="A8:B8"/>
    <mergeCell ref="C8:AF8"/>
    <mergeCell ref="C9:AF11"/>
    <mergeCell ref="C12:AF18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portrait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B18" sqref="B18"/>
    </sheetView>
  </sheetViews>
  <sheetFormatPr defaultRowHeight="14.25" customHeight="1" x14ac:dyDescent="0.15"/>
  <cols>
    <col min="1" max="1" width="20.7109375" customWidth="1"/>
    <col min="2" max="8" width="10" customWidth="1"/>
  </cols>
  <sheetData/>
  <phoneticPr fontId="1" type="noConversion"/>
  <pageMargins left="0.78740157480314954" right="0.78740157480314954" top="0.98425196850393704" bottom="0.98425196850393704" header="0.51180999999999999" footer="0.51180999999999999"/>
  <pageSetup paperSize="9" orientation="portrait" errors="blank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27"/>
  <sheetViews>
    <sheetView topLeftCell="A7" workbookViewId="0">
      <selection activeCell="A21" sqref="A21:D27"/>
    </sheetView>
  </sheetViews>
  <sheetFormatPr defaultRowHeight="14.25" customHeight="1" x14ac:dyDescent="0.15"/>
  <cols>
    <col min="1" max="1" width="9.7109375" customWidth="1"/>
    <col min="2" max="2" width="38.85546875" customWidth="1"/>
    <col min="3" max="3" width="9.7109375" customWidth="1"/>
    <col min="4" max="4" width="18.140625" customWidth="1"/>
  </cols>
  <sheetData>
    <row r="1" spans="1:4" ht="27.6" customHeight="1" x14ac:dyDescent="0.15">
      <c r="A1" s="123" t="s">
        <v>248</v>
      </c>
      <c r="B1" s="124"/>
      <c r="C1" s="125"/>
      <c r="D1" s="126"/>
    </row>
    <row r="2" spans="1:4" ht="13.9" customHeight="1" x14ac:dyDescent="0.15">
      <c r="A2" s="18" t="s">
        <v>107</v>
      </c>
      <c r="B2" s="18" t="s">
        <v>108</v>
      </c>
      <c r="C2" s="34" t="s">
        <v>249</v>
      </c>
      <c r="D2" s="18" t="s">
        <v>250</v>
      </c>
    </row>
    <row r="3" spans="1:4" ht="13.9" customHeight="1" x14ac:dyDescent="0.15">
      <c r="A3" s="11">
        <v>1</v>
      </c>
      <c r="B3" s="19" t="s">
        <v>313</v>
      </c>
      <c r="C3" s="35" t="s">
        <v>314</v>
      </c>
      <c r="D3" s="21">
        <v>16.7</v>
      </c>
    </row>
    <row r="4" spans="1:4" ht="13.9" customHeight="1" x14ac:dyDescent="0.15">
      <c r="A4" s="11">
        <v>2</v>
      </c>
      <c r="B4" s="19" t="s">
        <v>315</v>
      </c>
      <c r="C4" s="35" t="s">
        <v>314</v>
      </c>
      <c r="D4" s="21">
        <v>14.3</v>
      </c>
    </row>
    <row r="5" spans="1:4" ht="13.9" customHeight="1" x14ac:dyDescent="0.15">
      <c r="A5" s="11">
        <v>3</v>
      </c>
      <c r="B5" s="19" t="s">
        <v>111</v>
      </c>
      <c r="C5" s="35" t="s">
        <v>251</v>
      </c>
      <c r="D5" s="21">
        <v>2228.16</v>
      </c>
    </row>
    <row r="6" spans="1:4" ht="13.9" customHeight="1" x14ac:dyDescent="0.15">
      <c r="A6" s="11">
        <v>4</v>
      </c>
      <c r="B6" s="19" t="s">
        <v>113</v>
      </c>
      <c r="C6" s="35" t="s">
        <v>251</v>
      </c>
      <c r="D6" s="21">
        <v>20.65</v>
      </c>
    </row>
    <row r="7" spans="1:4" ht="13.9" customHeight="1" x14ac:dyDescent="0.15">
      <c r="A7" s="11">
        <v>5</v>
      </c>
      <c r="B7" s="19" t="s">
        <v>114</v>
      </c>
      <c r="C7" s="35" t="s">
        <v>251</v>
      </c>
      <c r="D7" s="21">
        <v>35</v>
      </c>
    </row>
    <row r="8" spans="1:4" ht="13.9" customHeight="1" x14ac:dyDescent="0.15">
      <c r="A8" s="11">
        <v>6</v>
      </c>
      <c r="B8" s="19" t="s">
        <v>252</v>
      </c>
      <c r="C8" s="35" t="s">
        <v>251</v>
      </c>
      <c r="D8" s="21">
        <v>5903.54</v>
      </c>
    </row>
    <row r="9" spans="1:4" ht="13.9" customHeight="1" x14ac:dyDescent="0.15">
      <c r="A9" s="11">
        <v>7</v>
      </c>
      <c r="B9" s="19" t="s">
        <v>133</v>
      </c>
      <c r="C9" s="35" t="s">
        <v>251</v>
      </c>
      <c r="D9" s="21">
        <v>4566.8100000000004</v>
      </c>
    </row>
    <row r="10" spans="1:4" ht="13.9" customHeight="1" x14ac:dyDescent="0.15">
      <c r="A10" s="11">
        <v>8</v>
      </c>
      <c r="B10" s="19" t="s">
        <v>253</v>
      </c>
      <c r="C10" s="35" t="s">
        <v>251</v>
      </c>
      <c r="D10" s="21">
        <v>0</v>
      </c>
    </row>
    <row r="11" spans="1:4" ht="13.9" customHeight="1" x14ac:dyDescent="0.15">
      <c r="A11" s="11">
        <v>9</v>
      </c>
      <c r="B11" s="19" t="s">
        <v>316</v>
      </c>
      <c r="C11" s="35" t="s">
        <v>251</v>
      </c>
      <c r="D11" s="21">
        <v>1336.74</v>
      </c>
    </row>
    <row r="12" spans="1:4" ht="13.9" customHeight="1" x14ac:dyDescent="0.15">
      <c r="A12" s="11">
        <v>10</v>
      </c>
      <c r="B12" s="19" t="s">
        <v>317</v>
      </c>
      <c r="C12" s="35" t="s">
        <v>320</v>
      </c>
      <c r="D12" s="38">
        <v>14</v>
      </c>
    </row>
    <row r="13" spans="1:4" ht="13.9" customHeight="1" x14ac:dyDescent="0.15">
      <c r="A13" s="11">
        <v>11</v>
      </c>
      <c r="B13" s="19" t="s">
        <v>318</v>
      </c>
      <c r="C13" s="35" t="s">
        <v>319</v>
      </c>
      <c r="D13" s="38">
        <v>14</v>
      </c>
    </row>
    <row r="14" spans="1:4" ht="13.9" customHeight="1" x14ac:dyDescent="0.15">
      <c r="A14" s="11">
        <v>12</v>
      </c>
      <c r="B14" s="19" t="s">
        <v>254</v>
      </c>
      <c r="C14" s="35" t="s">
        <v>255</v>
      </c>
      <c r="D14" s="21">
        <v>12.51</v>
      </c>
    </row>
    <row r="15" spans="1:4" ht="13.9" customHeight="1" x14ac:dyDescent="0.15">
      <c r="A15" s="11">
        <v>13</v>
      </c>
      <c r="B15" s="19" t="s">
        <v>256</v>
      </c>
      <c r="C15" s="35" t="s">
        <v>255</v>
      </c>
      <c r="D15" s="21">
        <v>13.06</v>
      </c>
    </row>
    <row r="16" spans="1:4" ht="13.9" customHeight="1" x14ac:dyDescent="0.15">
      <c r="A16" s="11">
        <v>14</v>
      </c>
      <c r="B16" s="19" t="s">
        <v>257</v>
      </c>
      <c r="C16" s="35" t="s">
        <v>258</v>
      </c>
      <c r="D16" s="21">
        <v>7.59</v>
      </c>
    </row>
    <row r="17" spans="1:4" ht="13.9" customHeight="1" x14ac:dyDescent="0.15">
      <c r="A17" s="11">
        <v>15</v>
      </c>
      <c r="B17" s="19" t="s">
        <v>259</v>
      </c>
      <c r="C17" s="35" t="s">
        <v>258</v>
      </c>
      <c r="D17" s="21">
        <v>6.81</v>
      </c>
    </row>
    <row r="18" spans="1:4" ht="13.9" customHeight="1" x14ac:dyDescent="0.15">
      <c r="A18" s="11">
        <v>16</v>
      </c>
      <c r="B18" s="19" t="s">
        <v>260</v>
      </c>
      <c r="C18" s="35" t="s">
        <v>251</v>
      </c>
      <c r="D18" s="21">
        <v>96.84</v>
      </c>
    </row>
    <row r="19" spans="1:4" ht="13.9" customHeight="1" x14ac:dyDescent="0.15">
      <c r="A19" s="11">
        <v>17</v>
      </c>
      <c r="B19" s="19" t="s">
        <v>261</v>
      </c>
      <c r="C19" s="35" t="s">
        <v>251</v>
      </c>
      <c r="D19" s="21">
        <v>136.89000000000001</v>
      </c>
    </row>
    <row r="20" spans="1:4" ht="13.9" customHeight="1" x14ac:dyDescent="0.15">
      <c r="A20" s="11">
        <v>18</v>
      </c>
      <c r="B20" s="19" t="s">
        <v>262</v>
      </c>
      <c r="C20" s="35" t="s">
        <v>258</v>
      </c>
      <c r="D20" s="21">
        <v>10.374187775854676</v>
      </c>
    </row>
    <row r="21" spans="1:4" ht="13.9" customHeight="1" x14ac:dyDescent="0.15">
      <c r="A21" s="11">
        <v>19</v>
      </c>
      <c r="B21" s="40" t="s">
        <v>263</v>
      </c>
      <c r="C21" s="63" t="s">
        <v>251</v>
      </c>
      <c r="D21" s="46">
        <v>160.47689316629592</v>
      </c>
    </row>
    <row r="22" spans="1:4" ht="13.9" customHeight="1" x14ac:dyDescent="0.15">
      <c r="A22" s="11">
        <v>20</v>
      </c>
      <c r="B22" s="40" t="s">
        <v>264</v>
      </c>
      <c r="C22" s="63" t="s">
        <v>258</v>
      </c>
      <c r="D22" s="46">
        <v>3.22</v>
      </c>
    </row>
    <row r="23" spans="1:4" ht="13.9" customHeight="1" x14ac:dyDescent="0.15">
      <c r="A23" s="11">
        <v>21</v>
      </c>
      <c r="B23" s="40" t="s">
        <v>265</v>
      </c>
      <c r="C23" s="63" t="s">
        <v>258</v>
      </c>
      <c r="D23" s="41">
        <v>2.0699999999999998</v>
      </c>
    </row>
    <row r="24" spans="1:4" ht="13.9" customHeight="1" x14ac:dyDescent="0.15">
      <c r="A24" s="11">
        <v>22</v>
      </c>
      <c r="B24" s="40" t="s">
        <v>266</v>
      </c>
      <c r="C24" s="63" t="s">
        <v>258</v>
      </c>
      <c r="D24" s="41">
        <v>12.18</v>
      </c>
    </row>
    <row r="25" spans="1:4" ht="13.9" customHeight="1" x14ac:dyDescent="0.15">
      <c r="A25" s="11">
        <v>23</v>
      </c>
      <c r="B25" s="19" t="s">
        <v>267</v>
      </c>
      <c r="C25" s="35" t="s">
        <v>258</v>
      </c>
      <c r="D25" s="21">
        <v>81.75</v>
      </c>
    </row>
    <row r="26" spans="1:4" ht="13.9" customHeight="1" x14ac:dyDescent="0.15">
      <c r="A26" s="11">
        <v>24</v>
      </c>
      <c r="B26" s="40" t="s">
        <v>268</v>
      </c>
      <c r="C26" s="63" t="s">
        <v>258</v>
      </c>
      <c r="D26" s="41">
        <v>72.906300000000002</v>
      </c>
    </row>
    <row r="27" spans="1:4" ht="13.9" customHeight="1" x14ac:dyDescent="0.15">
      <c r="A27" s="11">
        <v>25</v>
      </c>
      <c r="B27" s="40" t="s">
        <v>321</v>
      </c>
      <c r="C27" s="63" t="s">
        <v>314</v>
      </c>
      <c r="D27" s="41">
        <v>12.18</v>
      </c>
    </row>
  </sheetData>
  <mergeCells count="1">
    <mergeCell ref="A1:D1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portrait" errors="blank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9"/>
  <sheetViews>
    <sheetView workbookViewId="0">
      <pane xSplit="4" topLeftCell="E1" activePane="topRight" state="frozenSplit"/>
      <selection pane="topRight" activeCell="B6" sqref="B6:E7"/>
    </sheetView>
  </sheetViews>
  <sheetFormatPr defaultRowHeight="14.25" customHeight="1" x14ac:dyDescent="0.15"/>
  <cols>
    <col min="2" max="2" width="13.85546875" customWidth="1"/>
    <col min="3" max="3" width="18.85546875" customWidth="1"/>
    <col min="4" max="4" width="15.7109375" customWidth="1"/>
    <col min="5" max="5" width="14.28515625" customWidth="1"/>
    <col min="6" max="6" width="21.5703125" customWidth="1"/>
    <col min="7" max="7" width="38.5703125" customWidth="1"/>
  </cols>
  <sheetData>
    <row r="1" spans="1:7" ht="28.15" customHeight="1" x14ac:dyDescent="0.15">
      <c r="B1" s="123" t="s">
        <v>105</v>
      </c>
      <c r="C1" s="129"/>
      <c r="D1" s="129"/>
      <c r="E1" s="129"/>
    </row>
    <row r="2" spans="1:7" ht="13.9" customHeight="1" x14ac:dyDescent="0.15">
      <c r="B2" s="130" t="s">
        <v>106</v>
      </c>
      <c r="C2" s="131"/>
      <c r="D2" s="131"/>
      <c r="E2" s="131"/>
    </row>
    <row r="3" spans="1:7" ht="13.9" customHeight="1" x14ac:dyDescent="0.15">
      <c r="B3" s="132" t="s">
        <v>107</v>
      </c>
      <c r="C3" s="132" t="s">
        <v>108</v>
      </c>
      <c r="D3" s="132" t="s">
        <v>109</v>
      </c>
      <c r="E3" s="134" t="s">
        <v>110</v>
      </c>
    </row>
    <row r="4" spans="1:7" ht="13.9" customHeight="1" x14ac:dyDescent="0.15">
      <c r="B4" s="124"/>
      <c r="C4" s="133"/>
      <c r="D4" s="124"/>
      <c r="E4" s="18" t="s">
        <v>6</v>
      </c>
      <c r="F4" t="s">
        <v>338</v>
      </c>
    </row>
    <row r="5" spans="1:7" ht="13.9" customHeight="1" x14ac:dyDescent="0.15">
      <c r="A5">
        <v>0</v>
      </c>
      <c r="B5" s="11">
        <v>1</v>
      </c>
      <c r="C5" s="19" t="s">
        <v>111</v>
      </c>
      <c r="D5" s="20">
        <v>2228.16</v>
      </c>
      <c r="E5" s="21">
        <v>2228.16</v>
      </c>
      <c r="G5" s="127" t="s">
        <v>336</v>
      </c>
    </row>
    <row r="6" spans="1:7" ht="13.9" customHeight="1" x14ac:dyDescent="0.15">
      <c r="A6">
        <v>1</v>
      </c>
      <c r="B6" s="11">
        <v>1.1000000000000001</v>
      </c>
      <c r="C6" s="19" t="s">
        <v>112</v>
      </c>
      <c r="D6" s="21">
        <v>2172.5100000000002</v>
      </c>
      <c r="E6" s="21">
        <v>2172.5100000000002</v>
      </c>
      <c r="G6" s="128"/>
    </row>
    <row r="7" spans="1:7" ht="13.9" customHeight="1" x14ac:dyDescent="0.15">
      <c r="A7">
        <v>2</v>
      </c>
      <c r="B7" s="11">
        <v>1.2</v>
      </c>
      <c r="C7" s="50" t="s">
        <v>113</v>
      </c>
      <c r="D7" s="51">
        <v>20.65</v>
      </c>
      <c r="E7" s="51">
        <v>20.65</v>
      </c>
      <c r="G7" s="128"/>
    </row>
    <row r="8" spans="1:7" ht="13.9" customHeight="1" x14ac:dyDescent="0.15">
      <c r="A8">
        <v>3</v>
      </c>
      <c r="B8" s="11">
        <v>1.3</v>
      </c>
      <c r="C8" s="50" t="s">
        <v>114</v>
      </c>
      <c r="D8" s="51">
        <v>35</v>
      </c>
      <c r="E8" s="51">
        <v>35</v>
      </c>
      <c r="F8" t="s">
        <v>337</v>
      </c>
      <c r="G8" s="128"/>
    </row>
    <row r="9" spans="1:7" ht="13.9" customHeight="1" x14ac:dyDescent="0.15">
      <c r="A9">
        <v>4</v>
      </c>
      <c r="B9" s="11">
        <v>2</v>
      </c>
      <c r="C9" s="19" t="s">
        <v>115</v>
      </c>
      <c r="D9" s="21">
        <v>2228.16</v>
      </c>
      <c r="E9" s="21">
        <v>2228.16</v>
      </c>
      <c r="G9" s="128"/>
    </row>
    <row r="10" spans="1:7" ht="13.9" customHeight="1" x14ac:dyDescent="0.15">
      <c r="A10">
        <v>5</v>
      </c>
      <c r="B10" s="11">
        <v>2.1</v>
      </c>
      <c r="C10" s="19" t="s">
        <v>116</v>
      </c>
      <c r="D10" s="21">
        <v>449.13</v>
      </c>
      <c r="E10" s="21">
        <v>449.13</v>
      </c>
      <c r="F10" t="s">
        <v>335</v>
      </c>
      <c r="G10" s="128"/>
    </row>
    <row r="11" spans="1:7" ht="13.9" customHeight="1" x14ac:dyDescent="0.15">
      <c r="A11">
        <v>6</v>
      </c>
      <c r="B11" s="19" t="s">
        <v>117</v>
      </c>
      <c r="C11" s="19" t="s">
        <v>118</v>
      </c>
      <c r="D11" s="21">
        <v>438.63</v>
      </c>
      <c r="E11" s="21">
        <v>438.63</v>
      </c>
      <c r="G11" s="128"/>
    </row>
    <row r="12" spans="1:7" ht="13.9" customHeight="1" x14ac:dyDescent="0.15">
      <c r="A12">
        <v>7</v>
      </c>
      <c r="B12" s="19" t="s">
        <v>119</v>
      </c>
      <c r="C12" s="19" t="s">
        <v>120</v>
      </c>
      <c r="D12" s="21">
        <v>10.5</v>
      </c>
      <c r="E12" s="21">
        <v>10.5</v>
      </c>
      <c r="G12" s="128"/>
    </row>
    <row r="13" spans="1:7" ht="13.9" customHeight="1" x14ac:dyDescent="0.15">
      <c r="A13">
        <v>8</v>
      </c>
      <c r="B13" s="11">
        <v>2.2000000000000002</v>
      </c>
      <c r="C13" s="40" t="s">
        <v>121</v>
      </c>
      <c r="D13" s="41">
        <v>1779.03</v>
      </c>
      <c r="E13" s="41">
        <v>1779.03</v>
      </c>
      <c r="F13" t="s">
        <v>334</v>
      </c>
      <c r="G13" s="128"/>
    </row>
    <row r="14" spans="1:7" ht="13.9" customHeight="1" x14ac:dyDescent="0.15">
      <c r="A14">
        <v>9</v>
      </c>
      <c r="B14" s="19" t="s">
        <v>122</v>
      </c>
      <c r="C14" s="40" t="s">
        <v>123</v>
      </c>
      <c r="D14" s="41">
        <v>1754.53</v>
      </c>
      <c r="E14" s="41">
        <v>1754.53</v>
      </c>
      <c r="F14" t="s">
        <v>333</v>
      </c>
      <c r="G14" s="128"/>
    </row>
    <row r="15" spans="1:7" ht="13.9" customHeight="1" x14ac:dyDescent="0.15">
      <c r="A15">
        <v>10</v>
      </c>
      <c r="B15" s="19"/>
      <c r="C15" s="40" t="s">
        <v>124</v>
      </c>
      <c r="D15" s="41">
        <v>1733.88</v>
      </c>
      <c r="E15" s="41">
        <v>1733.88</v>
      </c>
      <c r="G15" s="128"/>
    </row>
    <row r="16" spans="1:7" ht="13.9" customHeight="1" x14ac:dyDescent="0.15">
      <c r="A16">
        <v>11</v>
      </c>
      <c r="B16" s="19"/>
      <c r="C16" s="40" t="s">
        <v>113</v>
      </c>
      <c r="D16" s="41">
        <v>20.65</v>
      </c>
      <c r="E16" s="41">
        <v>20.65</v>
      </c>
      <c r="G16" s="128"/>
    </row>
    <row r="17" spans="1:7" ht="13.9" customHeight="1" x14ac:dyDescent="0.15">
      <c r="A17">
        <v>12</v>
      </c>
      <c r="B17" s="19" t="s">
        <v>125</v>
      </c>
      <c r="C17" s="40" t="s">
        <v>126</v>
      </c>
      <c r="D17" s="41">
        <v>24.5</v>
      </c>
      <c r="E17" s="41">
        <v>24.5</v>
      </c>
      <c r="G17" s="128"/>
    </row>
    <row r="19" spans="1:7" ht="14.25" customHeight="1" x14ac:dyDescent="0.15">
      <c r="B19" t="s">
        <v>490</v>
      </c>
    </row>
  </sheetData>
  <mergeCells count="7">
    <mergeCell ref="G5:G17"/>
    <mergeCell ref="B1:E1"/>
    <mergeCell ref="B2:E2"/>
    <mergeCell ref="B3:B4"/>
    <mergeCell ref="C3:C4"/>
    <mergeCell ref="D3:D4"/>
    <mergeCell ref="E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portrait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29"/>
  <sheetViews>
    <sheetView topLeftCell="A22" workbookViewId="0">
      <pane xSplit="4" topLeftCell="E1" activePane="topRight" state="frozenSplit"/>
      <selection pane="topRight" activeCell="L34" sqref="L34"/>
    </sheetView>
  </sheetViews>
  <sheetFormatPr defaultRowHeight="14.25" customHeight="1" x14ac:dyDescent="0.15"/>
  <cols>
    <col min="2" max="2" width="14.140625" customWidth="1"/>
    <col min="3" max="3" width="16.42578125" customWidth="1"/>
    <col min="4" max="4" width="13.7109375" customWidth="1"/>
    <col min="5" max="5" width="14.140625" customWidth="1"/>
    <col min="6" max="9" width="11.140625" customWidth="1"/>
    <col min="10" max="10" width="8.7109375" bestFit="1" customWidth="1"/>
    <col min="11" max="35" width="11.140625" customWidth="1"/>
  </cols>
  <sheetData>
    <row r="1" spans="1:35" ht="28.15" customHeight="1" x14ac:dyDescent="0.15">
      <c r="B1" s="123" t="s">
        <v>127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</row>
    <row r="2" spans="1:35" ht="13.9" customHeight="1" x14ac:dyDescent="0.15">
      <c r="B2" s="130" t="s">
        <v>106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</row>
    <row r="3" spans="1:35" ht="13.9" customHeight="1" x14ac:dyDescent="0.15">
      <c r="B3" s="132" t="s">
        <v>107</v>
      </c>
      <c r="C3" s="132" t="s">
        <v>108</v>
      </c>
      <c r="D3" s="132" t="s">
        <v>109</v>
      </c>
      <c r="E3" s="18" t="s">
        <v>110</v>
      </c>
      <c r="F3" s="134" t="s">
        <v>128</v>
      </c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</row>
    <row r="4" spans="1:35" ht="13.9" customHeight="1" x14ac:dyDescent="0.15">
      <c r="B4" s="124"/>
      <c r="C4" s="124"/>
      <c r="D4" s="124"/>
      <c r="E4" s="18" t="s">
        <v>6</v>
      </c>
      <c r="F4" s="18" t="s">
        <v>35</v>
      </c>
      <c r="G4" s="18" t="s">
        <v>36</v>
      </c>
      <c r="H4" s="18" t="s">
        <v>37</v>
      </c>
      <c r="I4" s="18" t="s">
        <v>38</v>
      </c>
      <c r="J4" s="18" t="s">
        <v>39</v>
      </c>
      <c r="K4" s="18" t="s">
        <v>40</v>
      </c>
      <c r="L4" s="18" t="s">
        <v>41</v>
      </c>
      <c r="M4" s="18" t="s">
        <v>42</v>
      </c>
      <c r="N4" s="18" t="s">
        <v>43</v>
      </c>
      <c r="O4" s="18" t="s">
        <v>44</v>
      </c>
      <c r="P4" s="18" t="s">
        <v>45</v>
      </c>
      <c r="Q4" s="18" t="s">
        <v>46</v>
      </c>
      <c r="R4" s="18" t="s">
        <v>47</v>
      </c>
      <c r="S4" s="18" t="s">
        <v>48</v>
      </c>
      <c r="T4" s="18" t="s">
        <v>49</v>
      </c>
      <c r="U4" s="18" t="s">
        <v>50</v>
      </c>
      <c r="V4" s="18" t="s">
        <v>51</v>
      </c>
      <c r="W4" s="18" t="s">
        <v>52</v>
      </c>
      <c r="X4" s="18" t="s">
        <v>53</v>
      </c>
      <c r="Y4" s="18" t="s">
        <v>54</v>
      </c>
      <c r="Z4" s="18" t="s">
        <v>55</v>
      </c>
      <c r="AA4" s="18" t="s">
        <v>56</v>
      </c>
      <c r="AB4" s="18" t="s">
        <v>57</v>
      </c>
      <c r="AC4" s="18" t="s">
        <v>58</v>
      </c>
      <c r="AD4" s="18" t="s">
        <v>59</v>
      </c>
      <c r="AE4" s="18" t="s">
        <v>60</v>
      </c>
      <c r="AF4" s="18" t="s">
        <v>61</v>
      </c>
      <c r="AG4" s="18" t="s">
        <v>62</v>
      </c>
      <c r="AH4" s="18" t="s">
        <v>63</v>
      </c>
      <c r="AI4" s="18" t="s">
        <v>64</v>
      </c>
    </row>
    <row r="5" spans="1:35" ht="13.9" customHeight="1" x14ac:dyDescent="0.15">
      <c r="A5">
        <v>0</v>
      </c>
      <c r="B5" s="22">
        <v>1</v>
      </c>
      <c r="C5" s="23" t="s">
        <v>27</v>
      </c>
      <c r="D5" s="21">
        <v>1994.4</v>
      </c>
      <c r="E5" s="21">
        <v>16.62</v>
      </c>
      <c r="F5" s="21">
        <v>99.72</v>
      </c>
      <c r="G5" s="21">
        <v>99.72</v>
      </c>
      <c r="H5" s="21">
        <v>99.72</v>
      </c>
      <c r="I5" s="21">
        <v>99.72</v>
      </c>
      <c r="J5" s="21">
        <v>99.72</v>
      </c>
      <c r="K5" s="21">
        <v>99.72</v>
      </c>
      <c r="L5" s="21">
        <v>99.72</v>
      </c>
      <c r="M5" s="21">
        <v>99.72</v>
      </c>
      <c r="N5" s="21">
        <v>99.72</v>
      </c>
      <c r="O5" s="21">
        <v>99.72</v>
      </c>
      <c r="P5" s="21">
        <v>99.72</v>
      </c>
      <c r="Q5" s="21">
        <v>99.72</v>
      </c>
      <c r="R5" s="21">
        <v>99.72</v>
      </c>
      <c r="S5" s="21">
        <v>99.72</v>
      </c>
      <c r="T5" s="21">
        <v>99.72</v>
      </c>
      <c r="U5" s="21">
        <v>99.72</v>
      </c>
      <c r="V5" s="21">
        <v>99.72</v>
      </c>
      <c r="W5" s="21">
        <v>99.72</v>
      </c>
      <c r="X5" s="21">
        <v>99.72</v>
      </c>
      <c r="Y5" s="21">
        <v>83.1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</row>
    <row r="6" spans="1:35" ht="13.9" customHeight="1" x14ac:dyDescent="0.15">
      <c r="A6">
        <v>1</v>
      </c>
      <c r="B6" s="22">
        <v>2</v>
      </c>
      <c r="C6" s="45" t="s">
        <v>32</v>
      </c>
      <c r="D6" s="46">
        <v>328.44</v>
      </c>
      <c r="E6" s="46">
        <v>0</v>
      </c>
      <c r="F6" s="21">
        <v>0</v>
      </c>
      <c r="G6" s="21">
        <v>0</v>
      </c>
      <c r="H6" s="21">
        <v>4.16</v>
      </c>
      <c r="I6" s="21">
        <v>8.31</v>
      </c>
      <c r="J6" s="21">
        <v>8.31</v>
      </c>
      <c r="K6" s="21">
        <v>8.31</v>
      </c>
      <c r="L6" s="21">
        <v>12.47</v>
      </c>
      <c r="M6" s="21">
        <v>12.47</v>
      </c>
      <c r="N6" s="21">
        <v>12.47</v>
      </c>
      <c r="O6" s="21">
        <v>12.47</v>
      </c>
      <c r="P6" s="21">
        <v>12.47</v>
      </c>
      <c r="Q6" s="21">
        <v>12.47</v>
      </c>
      <c r="R6" s="21">
        <v>12.47</v>
      </c>
      <c r="S6" s="21">
        <v>12.47</v>
      </c>
      <c r="T6" s="21">
        <v>12.47</v>
      </c>
      <c r="U6" s="21">
        <v>12.47</v>
      </c>
      <c r="V6" s="21">
        <v>12.47</v>
      </c>
      <c r="W6" s="21">
        <v>12.47</v>
      </c>
      <c r="X6" s="21">
        <v>12.47</v>
      </c>
      <c r="Y6" s="21">
        <v>12.47</v>
      </c>
      <c r="Z6" s="21">
        <v>12.47</v>
      </c>
      <c r="AA6" s="21">
        <v>12.47</v>
      </c>
      <c r="AB6" s="21">
        <v>12.47</v>
      </c>
      <c r="AC6" s="21">
        <v>12.47</v>
      </c>
      <c r="AD6" s="21">
        <v>12.47</v>
      </c>
      <c r="AE6" s="21">
        <v>12.47</v>
      </c>
      <c r="AF6" s="21">
        <v>12.47</v>
      </c>
      <c r="AG6" s="21">
        <v>12.47</v>
      </c>
      <c r="AH6" s="21">
        <v>12.47</v>
      </c>
      <c r="AI6" s="21">
        <v>12.47</v>
      </c>
    </row>
    <row r="7" spans="1:35" ht="13.9" customHeight="1" x14ac:dyDescent="0.15">
      <c r="A7">
        <v>2</v>
      </c>
      <c r="B7" s="22">
        <v>3</v>
      </c>
      <c r="C7" s="45" t="s">
        <v>129</v>
      </c>
      <c r="D7" s="46">
        <v>337.87</v>
      </c>
      <c r="E7" s="46">
        <v>1.87</v>
      </c>
      <c r="F7" s="21">
        <v>11.2</v>
      </c>
      <c r="G7" s="21">
        <v>11.2</v>
      </c>
      <c r="H7" s="21">
        <v>11.2</v>
      </c>
      <c r="I7" s="21">
        <v>11.2</v>
      </c>
      <c r="J7" s="21">
        <v>11.2</v>
      </c>
      <c r="K7" s="21">
        <v>11.2</v>
      </c>
      <c r="L7" s="21">
        <v>11.2</v>
      </c>
      <c r="M7" s="21">
        <v>11.2</v>
      </c>
      <c r="N7" s="21">
        <v>11.2</v>
      </c>
      <c r="O7" s="21">
        <v>11.2</v>
      </c>
      <c r="P7" s="21">
        <v>11.2</v>
      </c>
      <c r="Q7" s="21">
        <v>11.2</v>
      </c>
      <c r="R7" s="21">
        <v>11.2</v>
      </c>
      <c r="S7" s="21">
        <v>11.2</v>
      </c>
      <c r="T7" s="21">
        <v>11.2</v>
      </c>
      <c r="U7" s="21">
        <v>11.2</v>
      </c>
      <c r="V7" s="21">
        <v>11.2</v>
      </c>
      <c r="W7" s="21">
        <v>11.2</v>
      </c>
      <c r="X7" s="21">
        <v>11.2</v>
      </c>
      <c r="Y7" s="21">
        <v>11.2</v>
      </c>
      <c r="Z7" s="21">
        <v>11.2</v>
      </c>
      <c r="AA7" s="21">
        <v>11.2</v>
      </c>
      <c r="AB7" s="21">
        <v>11.2</v>
      </c>
      <c r="AC7" s="21">
        <v>11.2</v>
      </c>
      <c r="AD7" s="21">
        <v>11.2</v>
      </c>
      <c r="AE7" s="21">
        <v>11.2</v>
      </c>
      <c r="AF7" s="21">
        <v>11.2</v>
      </c>
      <c r="AG7" s="21">
        <v>11.2</v>
      </c>
      <c r="AH7" s="21">
        <v>11.2</v>
      </c>
      <c r="AI7" s="21">
        <v>11.2</v>
      </c>
    </row>
    <row r="8" spans="1:35" ht="13.9" customHeight="1" x14ac:dyDescent="0.15">
      <c r="A8">
        <v>3</v>
      </c>
      <c r="B8" s="22">
        <v>4</v>
      </c>
      <c r="C8" s="45" t="s">
        <v>73</v>
      </c>
      <c r="D8" s="46">
        <v>144.22999999999999</v>
      </c>
      <c r="E8" s="46">
        <v>0.8</v>
      </c>
      <c r="F8" s="21">
        <v>4.78</v>
      </c>
      <c r="G8" s="21">
        <v>4.78</v>
      </c>
      <c r="H8" s="21">
        <v>4.78</v>
      </c>
      <c r="I8" s="21">
        <v>4.78</v>
      </c>
      <c r="J8" s="21">
        <v>4.78</v>
      </c>
      <c r="K8" s="21">
        <v>4.78</v>
      </c>
      <c r="L8" s="21">
        <v>4.78</v>
      </c>
      <c r="M8" s="21">
        <v>4.78</v>
      </c>
      <c r="N8" s="21">
        <v>4.78</v>
      </c>
      <c r="O8" s="21">
        <v>4.78</v>
      </c>
      <c r="P8" s="21">
        <v>4.78</v>
      </c>
      <c r="Q8" s="21">
        <v>4.78</v>
      </c>
      <c r="R8" s="21">
        <v>4.78</v>
      </c>
      <c r="S8" s="21">
        <v>4.78</v>
      </c>
      <c r="T8" s="21">
        <v>4.78</v>
      </c>
      <c r="U8" s="21">
        <v>4.78</v>
      </c>
      <c r="V8" s="21">
        <v>4.78</v>
      </c>
      <c r="W8" s="21">
        <v>4.78</v>
      </c>
      <c r="X8" s="21">
        <v>4.78</v>
      </c>
      <c r="Y8" s="21">
        <v>4.78</v>
      </c>
      <c r="Z8" s="21">
        <v>4.78</v>
      </c>
      <c r="AA8" s="21">
        <v>4.78</v>
      </c>
      <c r="AB8" s="21">
        <v>4.78</v>
      </c>
      <c r="AC8" s="21">
        <v>4.78</v>
      </c>
      <c r="AD8" s="21">
        <v>4.78</v>
      </c>
      <c r="AE8" s="21">
        <v>4.78</v>
      </c>
      <c r="AF8" s="21">
        <v>4.78</v>
      </c>
      <c r="AG8" s="21">
        <v>4.78</v>
      </c>
      <c r="AH8" s="21">
        <v>4.78</v>
      </c>
      <c r="AI8" s="21">
        <v>4.78</v>
      </c>
    </row>
    <row r="9" spans="1:35" ht="13.9" customHeight="1" x14ac:dyDescent="0.15">
      <c r="A9">
        <v>4</v>
      </c>
      <c r="B9" s="22">
        <v>5</v>
      </c>
      <c r="C9" s="45" t="s">
        <v>304</v>
      </c>
      <c r="D9" s="46">
        <v>969.78</v>
      </c>
      <c r="E9" s="46">
        <v>5.36</v>
      </c>
      <c r="F9" s="21">
        <v>32.15</v>
      </c>
      <c r="G9" s="21">
        <v>32.15</v>
      </c>
      <c r="H9" s="21">
        <v>32.15</v>
      </c>
      <c r="I9" s="21">
        <v>32.15</v>
      </c>
      <c r="J9" s="21">
        <v>32.15</v>
      </c>
      <c r="K9" s="21">
        <v>32.15</v>
      </c>
      <c r="L9" s="21">
        <v>32.15</v>
      </c>
      <c r="M9" s="21">
        <v>32.15</v>
      </c>
      <c r="N9" s="21">
        <v>32.15</v>
      </c>
      <c r="O9" s="21">
        <v>32.15</v>
      </c>
      <c r="P9" s="21">
        <v>32.15</v>
      </c>
      <c r="Q9" s="21">
        <v>32.15</v>
      </c>
      <c r="R9" s="21">
        <v>32.15</v>
      </c>
      <c r="S9" s="21">
        <v>32.15</v>
      </c>
      <c r="T9" s="21">
        <v>32.15</v>
      </c>
      <c r="U9" s="21">
        <v>32.15</v>
      </c>
      <c r="V9" s="21">
        <v>32.15</v>
      </c>
      <c r="W9" s="21">
        <v>32.15</v>
      </c>
      <c r="X9" s="21">
        <v>32.15</v>
      </c>
      <c r="Y9" s="21">
        <v>32.15</v>
      </c>
      <c r="Z9" s="21">
        <v>32.15</v>
      </c>
      <c r="AA9" s="21">
        <v>32.15</v>
      </c>
      <c r="AB9" s="21">
        <v>32.15</v>
      </c>
      <c r="AC9" s="21">
        <v>32.15</v>
      </c>
      <c r="AD9" s="21">
        <v>32.15</v>
      </c>
      <c r="AE9" s="21">
        <v>32.15</v>
      </c>
      <c r="AF9" s="21">
        <v>32.15</v>
      </c>
      <c r="AG9" s="21">
        <v>32.15</v>
      </c>
      <c r="AH9" s="21">
        <v>32.15</v>
      </c>
      <c r="AI9" s="21">
        <v>32.15</v>
      </c>
    </row>
    <row r="10" spans="1:35" ht="13.9" customHeight="1" x14ac:dyDescent="0.15">
      <c r="A10">
        <v>5</v>
      </c>
      <c r="B10" s="22">
        <v>6</v>
      </c>
      <c r="C10" s="19" t="s">
        <v>78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s="42" customFormat="1" ht="13.9" customHeight="1" x14ac:dyDescent="0.15">
      <c r="A11">
        <v>6</v>
      </c>
      <c r="B11" s="43">
        <v>7</v>
      </c>
      <c r="C11" s="40" t="s">
        <v>130</v>
      </c>
      <c r="D11" s="41">
        <v>792.09</v>
      </c>
      <c r="E11" s="41">
        <v>20.78</v>
      </c>
      <c r="F11" s="41">
        <v>87.04</v>
      </c>
      <c r="G11" s="41">
        <v>81.31</v>
      </c>
      <c r="H11" s="41">
        <v>75.570000000000007</v>
      </c>
      <c r="I11" s="41">
        <v>69.84</v>
      </c>
      <c r="J11" s="41">
        <v>64.11</v>
      </c>
      <c r="K11" s="41">
        <v>58.38</v>
      </c>
      <c r="L11" s="41">
        <v>54.77</v>
      </c>
      <c r="M11" s="41">
        <v>50.14</v>
      </c>
      <c r="N11" s="41">
        <v>45.39</v>
      </c>
      <c r="O11" s="41">
        <v>40.43</v>
      </c>
      <c r="P11" s="41">
        <v>35.24</v>
      </c>
      <c r="Q11" s="41">
        <v>29.94</v>
      </c>
      <c r="R11" s="41">
        <v>24.93</v>
      </c>
      <c r="S11" s="41">
        <v>19.91</v>
      </c>
      <c r="T11" s="41">
        <v>14.88</v>
      </c>
      <c r="U11" s="41">
        <v>4.5</v>
      </c>
      <c r="V11" s="41">
        <v>1.07</v>
      </c>
      <c r="W11" s="41">
        <v>1.07</v>
      </c>
      <c r="X11" s="41">
        <v>1.07</v>
      </c>
      <c r="Y11" s="41">
        <v>1.07</v>
      </c>
      <c r="Z11" s="41">
        <v>1.07</v>
      </c>
      <c r="AA11" s="41">
        <v>1.07</v>
      </c>
      <c r="AB11" s="41">
        <v>1.07</v>
      </c>
      <c r="AC11" s="41">
        <v>1.07</v>
      </c>
      <c r="AD11" s="41">
        <v>1.07</v>
      </c>
      <c r="AE11" s="41">
        <v>1.07</v>
      </c>
      <c r="AF11" s="41">
        <v>1.07</v>
      </c>
      <c r="AG11" s="41">
        <v>1.07</v>
      </c>
      <c r="AH11" s="41">
        <v>1.07</v>
      </c>
      <c r="AI11" s="41">
        <v>1.07</v>
      </c>
    </row>
    <row r="12" spans="1:35" ht="13.9" customHeight="1" x14ac:dyDescent="0.15">
      <c r="A12">
        <v>7</v>
      </c>
      <c r="B12" s="22">
        <v>8</v>
      </c>
      <c r="C12" s="45" t="s">
        <v>81</v>
      </c>
      <c r="D12" s="46">
        <v>0</v>
      </c>
      <c r="E12" s="46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3.9" customHeight="1" x14ac:dyDescent="0.15">
      <c r="A13">
        <v>8</v>
      </c>
      <c r="B13" s="22"/>
      <c r="C13" s="19" t="s">
        <v>131</v>
      </c>
      <c r="D13" s="21">
        <v>3597.02</v>
      </c>
      <c r="E13" s="21">
        <v>40.06</v>
      </c>
      <c r="F13" s="21">
        <v>202.74</v>
      </c>
      <c r="G13" s="21">
        <v>197.01</v>
      </c>
      <c r="H13" s="21">
        <v>195.43</v>
      </c>
      <c r="I13" s="21">
        <v>193.86</v>
      </c>
      <c r="J13" s="21">
        <v>188.13</v>
      </c>
      <c r="K13" s="21">
        <v>182.4</v>
      </c>
      <c r="L13" s="21">
        <v>182.94</v>
      </c>
      <c r="M13" s="21">
        <v>178.31</v>
      </c>
      <c r="N13" s="21">
        <v>173.57</v>
      </c>
      <c r="O13" s="21">
        <v>168.6</v>
      </c>
      <c r="P13" s="21">
        <v>163.42000000000002</v>
      </c>
      <c r="Q13" s="21">
        <v>158.12</v>
      </c>
      <c r="R13" s="21">
        <v>153.1</v>
      </c>
      <c r="S13" s="21">
        <v>148.08000000000001</v>
      </c>
      <c r="T13" s="21">
        <v>143.05000000000001</v>
      </c>
      <c r="U13" s="21">
        <v>132.68</v>
      </c>
      <c r="V13" s="21">
        <v>129.24</v>
      </c>
      <c r="W13" s="21">
        <v>129.24</v>
      </c>
      <c r="X13" s="21">
        <v>129.24</v>
      </c>
      <c r="Y13" s="21">
        <v>112.62</v>
      </c>
      <c r="Z13" s="21">
        <v>29.52</v>
      </c>
      <c r="AA13" s="21">
        <v>29.52</v>
      </c>
      <c r="AB13" s="21">
        <v>29.52</v>
      </c>
      <c r="AC13" s="21">
        <v>29.52</v>
      </c>
      <c r="AD13" s="21">
        <v>29.52</v>
      </c>
      <c r="AE13" s="21">
        <v>29.52</v>
      </c>
      <c r="AF13" s="21">
        <v>29.52</v>
      </c>
      <c r="AG13" s="21">
        <v>29.52</v>
      </c>
      <c r="AH13" s="21">
        <v>29.52</v>
      </c>
      <c r="AI13" s="21">
        <v>29.52</v>
      </c>
    </row>
    <row r="14" spans="1:35" ht="13.9" customHeight="1" x14ac:dyDescent="0.15">
      <c r="A14">
        <v>9</v>
      </c>
      <c r="B14" s="22"/>
      <c r="C14" s="19" t="s">
        <v>132</v>
      </c>
      <c r="D14" s="21">
        <v>969.78</v>
      </c>
      <c r="E14" s="21">
        <v>5.36</v>
      </c>
      <c r="F14" s="21">
        <v>32.15</v>
      </c>
      <c r="G14" s="21">
        <v>32.15</v>
      </c>
      <c r="H14" s="21">
        <v>32.15</v>
      </c>
      <c r="I14" s="21">
        <v>32.15</v>
      </c>
      <c r="J14" s="21">
        <v>32.15</v>
      </c>
      <c r="K14" s="21">
        <v>32.15</v>
      </c>
      <c r="L14" s="21">
        <v>32.15</v>
      </c>
      <c r="M14" s="21">
        <v>32.15</v>
      </c>
      <c r="N14" s="21">
        <v>32.15</v>
      </c>
      <c r="O14" s="21">
        <v>32.15</v>
      </c>
      <c r="P14" s="21">
        <v>32.15</v>
      </c>
      <c r="Q14" s="21">
        <v>32.15</v>
      </c>
      <c r="R14" s="21">
        <v>32.15</v>
      </c>
      <c r="S14" s="21">
        <v>32.15</v>
      </c>
      <c r="T14" s="21">
        <v>32.15</v>
      </c>
      <c r="U14" s="21">
        <v>32.15</v>
      </c>
      <c r="V14" s="21">
        <v>32.15</v>
      </c>
      <c r="W14" s="21">
        <v>32.15</v>
      </c>
      <c r="X14" s="21">
        <v>32.15</v>
      </c>
      <c r="Y14" s="21">
        <v>32.15</v>
      </c>
      <c r="Z14" s="21">
        <v>32.15</v>
      </c>
      <c r="AA14" s="21">
        <v>32.15</v>
      </c>
      <c r="AB14" s="21">
        <v>32.15</v>
      </c>
      <c r="AC14" s="21">
        <v>32.15</v>
      </c>
      <c r="AD14" s="21">
        <v>32.15</v>
      </c>
      <c r="AE14" s="21">
        <v>32.15</v>
      </c>
      <c r="AF14" s="21">
        <v>32.15</v>
      </c>
      <c r="AG14" s="21">
        <v>32.15</v>
      </c>
      <c r="AH14" s="21">
        <v>32.15</v>
      </c>
      <c r="AI14" s="21">
        <v>32.15</v>
      </c>
    </row>
    <row r="15" spans="1:35" ht="13.9" customHeight="1" x14ac:dyDescent="0.15">
      <c r="A15">
        <v>10</v>
      </c>
      <c r="B15" s="22"/>
      <c r="C15" s="19" t="s">
        <v>133</v>
      </c>
      <c r="D15" s="21">
        <v>4566.8100000000004</v>
      </c>
      <c r="E15" s="21">
        <v>45.42</v>
      </c>
      <c r="F15" s="21">
        <v>234.89</v>
      </c>
      <c r="G15" s="21">
        <v>229.15</v>
      </c>
      <c r="H15" s="21">
        <v>227.58</v>
      </c>
      <c r="I15" s="21">
        <v>226.01</v>
      </c>
      <c r="J15" s="21">
        <v>220.28</v>
      </c>
      <c r="K15" s="21">
        <v>214.54</v>
      </c>
      <c r="L15" s="21">
        <v>215.09</v>
      </c>
      <c r="M15" s="21">
        <v>210.46</v>
      </c>
      <c r="N15" s="21">
        <v>205.71</v>
      </c>
      <c r="O15" s="21">
        <v>200.75</v>
      </c>
      <c r="P15" s="21">
        <v>195.56</v>
      </c>
      <c r="Q15" s="21">
        <v>190.26</v>
      </c>
      <c r="R15" s="21">
        <v>185.25</v>
      </c>
      <c r="S15" s="21">
        <v>180.23</v>
      </c>
      <c r="T15" s="21">
        <v>175.2</v>
      </c>
      <c r="U15" s="21">
        <v>164.83</v>
      </c>
      <c r="V15" s="21">
        <v>161.39000000000001</v>
      </c>
      <c r="W15" s="21">
        <v>161.39000000000001</v>
      </c>
      <c r="X15" s="21">
        <v>161.39000000000001</v>
      </c>
      <c r="Y15" s="21">
        <v>144.77000000000001</v>
      </c>
      <c r="Z15" s="21">
        <v>61.67</v>
      </c>
      <c r="AA15" s="21">
        <v>61.67</v>
      </c>
      <c r="AB15" s="21">
        <v>61.67</v>
      </c>
      <c r="AC15" s="21">
        <v>61.67</v>
      </c>
      <c r="AD15" s="21">
        <v>61.67</v>
      </c>
      <c r="AE15" s="21">
        <v>61.67</v>
      </c>
      <c r="AF15" s="21">
        <v>61.67</v>
      </c>
      <c r="AG15" s="21">
        <v>61.67</v>
      </c>
      <c r="AH15" s="21">
        <v>61.67</v>
      </c>
      <c r="AI15" s="21">
        <v>61.67</v>
      </c>
    </row>
    <row r="16" spans="1:35" ht="13.9" customHeight="1" x14ac:dyDescent="0.15">
      <c r="A16">
        <v>11</v>
      </c>
      <c r="B16" s="22"/>
      <c r="C16" s="19" t="s">
        <v>134</v>
      </c>
      <c r="D16" s="21">
        <v>1780.32</v>
      </c>
      <c r="E16" s="21">
        <v>8.02</v>
      </c>
      <c r="F16" s="21">
        <v>48.13</v>
      </c>
      <c r="G16" s="21">
        <v>48.13</v>
      </c>
      <c r="H16" s="21">
        <v>52.29</v>
      </c>
      <c r="I16" s="21">
        <v>56.44</v>
      </c>
      <c r="J16" s="21">
        <v>56.44</v>
      </c>
      <c r="K16" s="21">
        <v>56.44</v>
      </c>
      <c r="L16" s="21">
        <v>60.6</v>
      </c>
      <c r="M16" s="21">
        <v>60.6</v>
      </c>
      <c r="N16" s="21">
        <v>60.6</v>
      </c>
      <c r="O16" s="21">
        <v>60.6</v>
      </c>
      <c r="P16" s="21">
        <v>60.6</v>
      </c>
      <c r="Q16" s="21">
        <v>60.6</v>
      </c>
      <c r="R16" s="21">
        <v>60.6</v>
      </c>
      <c r="S16" s="21">
        <v>60.6</v>
      </c>
      <c r="T16" s="21">
        <v>60.6</v>
      </c>
      <c r="U16" s="21">
        <v>60.6</v>
      </c>
      <c r="V16" s="21">
        <v>60.6</v>
      </c>
      <c r="W16" s="21">
        <v>60.6</v>
      </c>
      <c r="X16" s="21">
        <v>60.6</v>
      </c>
      <c r="Y16" s="21">
        <v>60.6</v>
      </c>
      <c r="Z16" s="21">
        <v>60.6</v>
      </c>
      <c r="AA16" s="21">
        <v>60.6</v>
      </c>
      <c r="AB16" s="21">
        <v>60.6</v>
      </c>
      <c r="AC16" s="21">
        <v>60.6</v>
      </c>
      <c r="AD16" s="21">
        <v>60.6</v>
      </c>
      <c r="AE16" s="21">
        <v>60.6</v>
      </c>
      <c r="AF16" s="21">
        <v>60.6</v>
      </c>
      <c r="AG16" s="21">
        <v>60.6</v>
      </c>
      <c r="AH16" s="21">
        <v>60.6</v>
      </c>
      <c r="AI16" s="21">
        <v>60.6</v>
      </c>
    </row>
    <row r="17" spans="5:10" ht="14.25" customHeight="1" x14ac:dyDescent="0.15">
      <c r="H17" s="37">
        <f>SUM(H6:H9)</f>
        <v>52.29</v>
      </c>
    </row>
    <row r="18" spans="5:10" ht="60.75" customHeight="1" x14ac:dyDescent="0.15">
      <c r="E18" s="66" t="s">
        <v>339</v>
      </c>
      <c r="F18" s="138" t="s">
        <v>342</v>
      </c>
      <c r="G18" s="138"/>
      <c r="H18" s="138"/>
      <c r="I18" s="138"/>
      <c r="J18" s="138"/>
    </row>
    <row r="19" spans="5:10" ht="41.25" customHeight="1" x14ac:dyDescent="0.15">
      <c r="E19" s="65" t="s">
        <v>340</v>
      </c>
      <c r="F19" s="139" t="s">
        <v>491</v>
      </c>
      <c r="G19" s="140"/>
      <c r="H19" s="140"/>
      <c r="I19" s="140"/>
      <c r="J19" s="140"/>
    </row>
    <row r="20" spans="5:10" ht="24" customHeight="1" x14ac:dyDescent="0.15">
      <c r="E20" s="65" t="s">
        <v>343</v>
      </c>
      <c r="F20" s="140" t="s">
        <v>492</v>
      </c>
      <c r="G20" s="140"/>
      <c r="H20" s="140"/>
      <c r="I20" s="140"/>
      <c r="J20" s="140"/>
    </row>
    <row r="21" spans="5:10" ht="33.75" customHeight="1" x14ac:dyDescent="0.15">
      <c r="E21" s="67" t="s">
        <v>344</v>
      </c>
      <c r="F21" s="139" t="s">
        <v>345</v>
      </c>
      <c r="G21" s="140"/>
      <c r="H21" s="140"/>
      <c r="I21" s="140"/>
      <c r="J21" s="140"/>
    </row>
    <row r="22" spans="5:10" ht="14.25" customHeight="1" x14ac:dyDescent="0.15">
      <c r="E22" s="67" t="s">
        <v>346</v>
      </c>
      <c r="F22" s="139" t="s">
        <v>347</v>
      </c>
      <c r="G22" s="140"/>
      <c r="H22" s="140"/>
      <c r="I22" s="140"/>
      <c r="J22" s="140"/>
    </row>
    <row r="23" spans="5:10" ht="18" customHeight="1" x14ac:dyDescent="0.15">
      <c r="E23" s="67" t="s">
        <v>348</v>
      </c>
      <c r="F23" s="139" t="s">
        <v>349</v>
      </c>
      <c r="G23" s="140"/>
      <c r="H23" s="140"/>
      <c r="I23" s="140"/>
      <c r="J23" s="140"/>
    </row>
    <row r="24" spans="5:10" ht="35.25" customHeight="1" x14ac:dyDescent="0.15">
      <c r="E24" s="67" t="s">
        <v>350</v>
      </c>
      <c r="F24" s="139" t="s">
        <v>351</v>
      </c>
      <c r="G24" s="140"/>
      <c r="H24" s="140"/>
      <c r="I24" s="140"/>
      <c r="J24" s="140"/>
    </row>
    <row r="25" spans="5:10" ht="14.25" customHeight="1" x14ac:dyDescent="0.15">
      <c r="E25" s="67" t="s">
        <v>352</v>
      </c>
      <c r="F25" s="139" t="s">
        <v>349</v>
      </c>
      <c r="G25" s="140"/>
      <c r="H25" s="140"/>
      <c r="I25" s="140"/>
      <c r="J25" s="140"/>
    </row>
    <row r="26" spans="5:10" ht="28.5" customHeight="1" x14ac:dyDescent="0.15">
      <c r="E26" s="67" t="s">
        <v>353</v>
      </c>
      <c r="F26" s="139" t="s">
        <v>359</v>
      </c>
      <c r="G26" s="140"/>
      <c r="H26" s="140"/>
      <c r="I26" s="140"/>
      <c r="J26" s="140"/>
    </row>
    <row r="27" spans="5:10" ht="23.25" customHeight="1" x14ac:dyDescent="0.15">
      <c r="E27" s="67" t="s">
        <v>354</v>
      </c>
      <c r="F27" s="136" t="s">
        <v>304</v>
      </c>
      <c r="G27" s="137"/>
      <c r="H27" s="137"/>
      <c r="I27" s="137"/>
      <c r="J27" s="137"/>
    </row>
    <row r="28" spans="5:10" ht="31.5" customHeight="1" x14ac:dyDescent="0.15">
      <c r="E28" s="67" t="s">
        <v>355</v>
      </c>
      <c r="F28" s="136" t="s">
        <v>356</v>
      </c>
      <c r="G28" s="137"/>
      <c r="H28" s="137"/>
      <c r="I28" s="137"/>
      <c r="J28" s="137"/>
    </row>
    <row r="29" spans="5:10" ht="28.5" customHeight="1" x14ac:dyDescent="0.15">
      <c r="E29" s="67" t="s">
        <v>357</v>
      </c>
      <c r="F29" s="136" t="s">
        <v>358</v>
      </c>
      <c r="G29" s="137"/>
      <c r="H29" s="137"/>
      <c r="I29" s="137"/>
      <c r="J29" s="137"/>
    </row>
  </sheetData>
  <mergeCells count="18">
    <mergeCell ref="F29:J29"/>
    <mergeCell ref="F18:J18"/>
    <mergeCell ref="F19:J19"/>
    <mergeCell ref="F20:J20"/>
    <mergeCell ref="F21:J21"/>
    <mergeCell ref="F22:J22"/>
    <mergeCell ref="F23:J23"/>
    <mergeCell ref="F24:J24"/>
    <mergeCell ref="F25:J25"/>
    <mergeCell ref="F26:J26"/>
    <mergeCell ref="F27:J27"/>
    <mergeCell ref="F28:J28"/>
    <mergeCell ref="B1:AI1"/>
    <mergeCell ref="B2:AI2"/>
    <mergeCell ref="B3:B4"/>
    <mergeCell ref="C3:C4"/>
    <mergeCell ref="D3:D4"/>
    <mergeCell ref="F3:AI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I37"/>
  <sheetViews>
    <sheetView topLeftCell="A19" workbookViewId="0">
      <pane xSplit="4" topLeftCell="E1" activePane="topRight" state="frozenSplit"/>
      <selection pane="topRight" activeCell="C34" sqref="C34:D34"/>
    </sheetView>
  </sheetViews>
  <sheetFormatPr defaultRowHeight="14.25" customHeight="1" x14ac:dyDescent="0.15"/>
  <cols>
    <col min="2" max="2" width="22.140625" bestFit="1" customWidth="1"/>
    <col min="3" max="3" width="30.140625" customWidth="1"/>
    <col min="4" max="4" width="16.28515625" customWidth="1"/>
    <col min="5" max="6" width="11.140625" customWidth="1"/>
    <col min="7" max="7" width="19.5703125" customWidth="1"/>
    <col min="8" max="8" width="35.42578125" bestFit="1" customWidth="1"/>
    <col min="9" max="9" width="33.140625" bestFit="1" customWidth="1"/>
    <col min="10" max="35" width="11.140625" customWidth="1"/>
  </cols>
  <sheetData>
    <row r="1" spans="2:35" ht="27.6" customHeight="1" x14ac:dyDescent="0.15">
      <c r="B1" s="123" t="s">
        <v>135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</row>
    <row r="2" spans="2:35" ht="13.9" customHeight="1" x14ac:dyDescent="0.15">
      <c r="B2" s="130" t="s">
        <v>106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</row>
    <row r="3" spans="2:35" ht="13.9" customHeight="1" x14ac:dyDescent="0.15">
      <c r="B3" s="132" t="s">
        <v>107</v>
      </c>
      <c r="C3" s="132" t="s">
        <v>108</v>
      </c>
      <c r="D3" s="132" t="s">
        <v>109</v>
      </c>
      <c r="E3" s="18" t="s">
        <v>110</v>
      </c>
      <c r="F3" s="134" t="s">
        <v>128</v>
      </c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</row>
    <row r="4" spans="2:35" ht="13.9" customHeight="1" x14ac:dyDescent="0.15">
      <c r="B4" s="124"/>
      <c r="C4" s="124"/>
      <c r="D4" s="124"/>
      <c r="E4" s="18" t="s">
        <v>6</v>
      </c>
      <c r="F4" s="18" t="s">
        <v>35</v>
      </c>
      <c r="G4" s="18" t="s">
        <v>36</v>
      </c>
      <c r="H4" s="18" t="s">
        <v>37</v>
      </c>
      <c r="I4" s="18" t="s">
        <v>38</v>
      </c>
      <c r="J4" s="18" t="s">
        <v>39</v>
      </c>
      <c r="K4" s="18" t="s">
        <v>40</v>
      </c>
      <c r="L4" s="18" t="s">
        <v>41</v>
      </c>
      <c r="M4" s="18" t="s">
        <v>42</v>
      </c>
      <c r="N4" s="18" t="s">
        <v>43</v>
      </c>
      <c r="O4" s="18" t="s">
        <v>44</v>
      </c>
      <c r="P4" s="18" t="s">
        <v>45</v>
      </c>
      <c r="Q4" s="18" t="s">
        <v>46</v>
      </c>
      <c r="R4" s="18" t="s">
        <v>47</v>
      </c>
      <c r="S4" s="18" t="s">
        <v>48</v>
      </c>
      <c r="T4" s="18" t="s">
        <v>49</v>
      </c>
      <c r="U4" s="18" t="s">
        <v>50</v>
      </c>
      <c r="V4" s="18" t="s">
        <v>51</v>
      </c>
      <c r="W4" s="18" t="s">
        <v>52</v>
      </c>
      <c r="X4" s="18" t="s">
        <v>53</v>
      </c>
      <c r="Y4" s="18" t="s">
        <v>54</v>
      </c>
      <c r="Z4" s="18" t="s">
        <v>55</v>
      </c>
      <c r="AA4" s="18" t="s">
        <v>56</v>
      </c>
      <c r="AB4" s="18" t="s">
        <v>57</v>
      </c>
      <c r="AC4" s="18" t="s">
        <v>58</v>
      </c>
      <c r="AD4" s="18" t="s">
        <v>59</v>
      </c>
      <c r="AE4" s="18" t="s">
        <v>60</v>
      </c>
      <c r="AF4" s="18" t="s">
        <v>61</v>
      </c>
      <c r="AG4" s="18" t="s">
        <v>62</v>
      </c>
      <c r="AH4" s="18" t="s">
        <v>63</v>
      </c>
      <c r="AI4" s="18" t="s">
        <v>64</v>
      </c>
    </row>
    <row r="5" spans="2:35" s="47" customFormat="1" ht="13.9" customHeight="1" x14ac:dyDescent="0.15">
      <c r="B5" s="44">
        <v>1</v>
      </c>
      <c r="C5" s="45" t="s">
        <v>136</v>
      </c>
      <c r="D5" s="41">
        <v>5903.54</v>
      </c>
      <c r="E5" s="46">
        <v>0</v>
      </c>
      <c r="F5" s="41">
        <v>141.4</v>
      </c>
      <c r="G5" s="46">
        <v>164.97</v>
      </c>
      <c r="H5" s="46">
        <v>188.54</v>
      </c>
      <c r="I5" s="46">
        <v>200.32</v>
      </c>
      <c r="J5" s="46">
        <v>200.32</v>
      </c>
      <c r="K5" s="46">
        <v>200.32</v>
      </c>
      <c r="L5" s="46">
        <v>200.32</v>
      </c>
      <c r="M5" s="46">
        <v>200.32</v>
      </c>
      <c r="N5" s="46">
        <v>200.32</v>
      </c>
      <c r="O5" s="46">
        <v>200.32</v>
      </c>
      <c r="P5" s="46">
        <v>200.32</v>
      </c>
      <c r="Q5" s="46">
        <v>200.32</v>
      </c>
      <c r="R5" s="46">
        <v>200.32</v>
      </c>
      <c r="S5" s="46">
        <v>200.32</v>
      </c>
      <c r="T5" s="46">
        <v>200.32</v>
      </c>
      <c r="U5" s="46">
        <v>200.32</v>
      </c>
      <c r="V5" s="46">
        <v>200.32</v>
      </c>
      <c r="W5" s="46">
        <v>200.32</v>
      </c>
      <c r="X5" s="46">
        <v>200.32</v>
      </c>
      <c r="Y5" s="46">
        <v>200.32</v>
      </c>
      <c r="Z5" s="46">
        <v>200.32</v>
      </c>
      <c r="AA5" s="46">
        <v>200.32</v>
      </c>
      <c r="AB5" s="46">
        <v>200.32</v>
      </c>
      <c r="AC5" s="46">
        <v>200.32</v>
      </c>
      <c r="AD5" s="46">
        <v>200.32</v>
      </c>
      <c r="AE5" s="46">
        <v>200.32</v>
      </c>
      <c r="AF5" s="46">
        <v>200.32</v>
      </c>
      <c r="AG5" s="46">
        <v>200.32</v>
      </c>
      <c r="AH5" s="46">
        <v>200.32</v>
      </c>
      <c r="AI5" s="46">
        <v>200.32</v>
      </c>
    </row>
    <row r="6" spans="2:35" s="47" customFormat="1" ht="13.9" customHeight="1" x14ac:dyDescent="0.15">
      <c r="B6" s="44">
        <v>2</v>
      </c>
      <c r="C6" s="45" t="s">
        <v>137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</row>
    <row r="7" spans="2:35" s="47" customFormat="1" ht="13.9" customHeight="1" x14ac:dyDescent="0.15">
      <c r="B7" s="44">
        <v>2.1</v>
      </c>
      <c r="C7" s="45" t="s">
        <v>138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</row>
    <row r="8" spans="2:35" s="47" customFormat="1" ht="12" x14ac:dyDescent="0.15">
      <c r="B8" s="44">
        <v>2.2000000000000002</v>
      </c>
      <c r="C8" s="45" t="s">
        <v>139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</row>
    <row r="9" spans="2:35" s="47" customFormat="1" ht="13.9" customHeight="1" x14ac:dyDescent="0.15">
      <c r="B9" s="44">
        <v>3</v>
      </c>
      <c r="C9" s="45" t="s">
        <v>133</v>
      </c>
      <c r="D9" s="46">
        <v>4566.8100000000004</v>
      </c>
      <c r="E9" s="46">
        <v>45.42</v>
      </c>
      <c r="F9" s="46">
        <v>234.89</v>
      </c>
      <c r="G9" s="46">
        <v>229.15</v>
      </c>
      <c r="H9" s="46">
        <v>227.58</v>
      </c>
      <c r="I9" s="46">
        <v>226.01</v>
      </c>
      <c r="J9" s="46">
        <v>220.28</v>
      </c>
      <c r="K9" s="46">
        <v>214.54</v>
      </c>
      <c r="L9" s="46">
        <v>215.09</v>
      </c>
      <c r="M9" s="46">
        <v>210.46</v>
      </c>
      <c r="N9" s="46">
        <v>205.71</v>
      </c>
      <c r="O9" s="46">
        <v>200.75</v>
      </c>
      <c r="P9" s="46">
        <v>195.56</v>
      </c>
      <c r="Q9" s="46">
        <v>190.26</v>
      </c>
      <c r="R9" s="46">
        <v>185.25</v>
      </c>
      <c r="S9" s="46">
        <v>180.23</v>
      </c>
      <c r="T9" s="46">
        <v>175.2</v>
      </c>
      <c r="U9" s="46">
        <v>164.83</v>
      </c>
      <c r="V9" s="46">
        <v>161.39000000000001</v>
      </c>
      <c r="W9" s="46">
        <v>161.39000000000001</v>
      </c>
      <c r="X9" s="46">
        <v>161.39000000000001</v>
      </c>
      <c r="Y9" s="46">
        <v>144.77000000000001</v>
      </c>
      <c r="Z9" s="46">
        <v>61.67</v>
      </c>
      <c r="AA9" s="46">
        <v>61.67</v>
      </c>
      <c r="AB9" s="46">
        <v>61.67</v>
      </c>
      <c r="AC9" s="46">
        <v>61.67</v>
      </c>
      <c r="AD9" s="46">
        <v>61.67</v>
      </c>
      <c r="AE9" s="46">
        <v>61.67</v>
      </c>
      <c r="AF9" s="46">
        <v>61.67</v>
      </c>
      <c r="AG9" s="46">
        <v>61.67</v>
      </c>
      <c r="AH9" s="46">
        <v>61.67</v>
      </c>
      <c r="AI9" s="46">
        <v>61.67</v>
      </c>
    </row>
    <row r="10" spans="2:35" s="47" customFormat="1" ht="13.9" customHeight="1" x14ac:dyDescent="0.15">
      <c r="B10" s="44">
        <v>4</v>
      </c>
      <c r="C10" s="45" t="s">
        <v>140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</row>
    <row r="11" spans="2:35" s="47" customFormat="1" ht="13.9" customHeight="1" x14ac:dyDescent="0.15">
      <c r="B11" s="44">
        <v>5</v>
      </c>
      <c r="C11" s="45" t="s">
        <v>141</v>
      </c>
      <c r="D11" s="46">
        <v>1336.74</v>
      </c>
      <c r="E11" s="46">
        <v>-45.42</v>
      </c>
      <c r="F11" s="46">
        <v>-93.48</v>
      </c>
      <c r="G11" s="46">
        <v>-64.19</v>
      </c>
      <c r="H11" s="46">
        <v>-39.04</v>
      </c>
      <c r="I11" s="46">
        <v>-25.69</v>
      </c>
      <c r="J11" s="46">
        <v>-19.96</v>
      </c>
      <c r="K11" s="46">
        <v>-14.22</v>
      </c>
      <c r="L11" s="46">
        <v>-14.77</v>
      </c>
      <c r="M11" s="46">
        <v>-10.14</v>
      </c>
      <c r="N11" s="46">
        <v>-5.39</v>
      </c>
      <c r="O11" s="46">
        <v>-0.43</v>
      </c>
      <c r="P11" s="46">
        <v>4.76</v>
      </c>
      <c r="Q11" s="46">
        <v>10.06</v>
      </c>
      <c r="R11" s="46">
        <v>15.07</v>
      </c>
      <c r="S11" s="46">
        <v>20.09</v>
      </c>
      <c r="T11" s="46">
        <v>25.12</v>
      </c>
      <c r="U11" s="46">
        <v>35.49</v>
      </c>
      <c r="V11" s="46">
        <v>38.93</v>
      </c>
      <c r="W11" s="46">
        <v>38.93</v>
      </c>
      <c r="X11" s="46">
        <v>38.93</v>
      </c>
      <c r="Y11" s="46">
        <v>55.55</v>
      </c>
      <c r="Z11" s="46">
        <v>138.65</v>
      </c>
      <c r="AA11" s="46">
        <v>138.65</v>
      </c>
      <c r="AB11" s="46">
        <v>138.65</v>
      </c>
      <c r="AC11" s="46">
        <v>138.65</v>
      </c>
      <c r="AD11" s="46">
        <v>138.65</v>
      </c>
      <c r="AE11" s="46">
        <v>138.65</v>
      </c>
      <c r="AF11" s="46">
        <v>138.65</v>
      </c>
      <c r="AG11" s="46">
        <v>138.65</v>
      </c>
      <c r="AH11" s="46">
        <v>138.65</v>
      </c>
      <c r="AI11" s="46">
        <v>138.65</v>
      </c>
    </row>
    <row r="12" spans="2:35" s="47" customFormat="1" ht="13.9" customHeight="1" x14ac:dyDescent="0.15">
      <c r="B12" s="44">
        <v>6</v>
      </c>
      <c r="C12" s="45" t="s">
        <v>142</v>
      </c>
      <c r="D12" s="46">
        <v>30.78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4.76</v>
      </c>
      <c r="Q12" s="46">
        <v>10.06</v>
      </c>
      <c r="R12" s="46">
        <v>15.07</v>
      </c>
      <c r="S12" s="46">
        <v>0.89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</row>
    <row r="13" spans="2:35" s="47" customFormat="1" ht="13.9" customHeight="1" x14ac:dyDescent="0.15">
      <c r="B13" s="44">
        <v>7</v>
      </c>
      <c r="C13" s="45" t="s">
        <v>143</v>
      </c>
      <c r="D13" s="46">
        <v>1638.69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19.190000000000001</v>
      </c>
      <c r="T13" s="46">
        <v>25.12</v>
      </c>
      <c r="U13" s="46">
        <v>35.49</v>
      </c>
      <c r="V13" s="46">
        <v>38.93</v>
      </c>
      <c r="W13" s="46">
        <v>38.93</v>
      </c>
      <c r="X13" s="46">
        <v>38.93</v>
      </c>
      <c r="Y13" s="46">
        <v>55.55</v>
      </c>
      <c r="Z13" s="46">
        <v>138.65</v>
      </c>
      <c r="AA13" s="46">
        <v>138.65</v>
      </c>
      <c r="AB13" s="46">
        <v>138.65</v>
      </c>
      <c r="AC13" s="46">
        <v>138.65</v>
      </c>
      <c r="AD13" s="46">
        <v>138.65</v>
      </c>
      <c r="AE13" s="46">
        <v>138.65</v>
      </c>
      <c r="AF13" s="46">
        <v>138.65</v>
      </c>
      <c r="AG13" s="46">
        <v>138.65</v>
      </c>
      <c r="AH13" s="46">
        <v>138.65</v>
      </c>
      <c r="AI13" s="46">
        <v>138.65</v>
      </c>
    </row>
    <row r="14" spans="2:35" s="47" customFormat="1" ht="13.9" customHeight="1" x14ac:dyDescent="0.15">
      <c r="B14" s="44">
        <v>8</v>
      </c>
      <c r="C14" s="45" t="s">
        <v>144</v>
      </c>
      <c r="D14" s="46">
        <v>409.67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4.8</v>
      </c>
      <c r="T14" s="46">
        <v>6.28</v>
      </c>
      <c r="U14" s="46">
        <v>8.870000000000001</v>
      </c>
      <c r="V14" s="46">
        <v>9.73</v>
      </c>
      <c r="W14" s="46">
        <v>9.73</v>
      </c>
      <c r="X14" s="46">
        <v>9.73</v>
      </c>
      <c r="Y14" s="46">
        <v>13.89</v>
      </c>
      <c r="Z14" s="46">
        <v>34.660000000000004</v>
      </c>
      <c r="AA14" s="46">
        <v>34.660000000000004</v>
      </c>
      <c r="AB14" s="46">
        <v>34.660000000000004</v>
      </c>
      <c r="AC14" s="46">
        <v>34.660000000000004</v>
      </c>
      <c r="AD14" s="46">
        <v>34.660000000000004</v>
      </c>
      <c r="AE14" s="46">
        <v>34.660000000000004</v>
      </c>
      <c r="AF14" s="46">
        <v>34.660000000000004</v>
      </c>
      <c r="AG14" s="46">
        <v>34.660000000000004</v>
      </c>
      <c r="AH14" s="46">
        <v>34.660000000000004</v>
      </c>
      <c r="AI14" s="46">
        <v>34.660000000000004</v>
      </c>
    </row>
    <row r="15" spans="2:35" s="47" customFormat="1" ht="13.9" customHeight="1" x14ac:dyDescent="0.15">
      <c r="B15" s="44">
        <v>9</v>
      </c>
      <c r="C15" s="45" t="s">
        <v>324</v>
      </c>
      <c r="D15" s="46">
        <v>668</v>
      </c>
      <c r="E15" s="46">
        <v>0</v>
      </c>
      <c r="F15" s="46">
        <v>668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</row>
    <row r="16" spans="2:35" s="47" customFormat="1" ht="13.9" customHeight="1" x14ac:dyDescent="0.15">
      <c r="B16" s="44">
        <v>10</v>
      </c>
      <c r="C16" s="45" t="s">
        <v>145</v>
      </c>
      <c r="D16" s="46">
        <v>1595.06</v>
      </c>
      <c r="E16" s="46">
        <v>-45.42</v>
      </c>
      <c r="F16" s="46">
        <v>574.52</v>
      </c>
      <c r="G16" s="46">
        <v>-64.19</v>
      </c>
      <c r="H16" s="46">
        <v>-39.04</v>
      </c>
      <c r="I16" s="46">
        <v>-25.69</v>
      </c>
      <c r="J16" s="46">
        <v>-19.96</v>
      </c>
      <c r="K16" s="46">
        <v>-14.22</v>
      </c>
      <c r="L16" s="46">
        <v>-14.77</v>
      </c>
      <c r="M16" s="46">
        <v>-10.14</v>
      </c>
      <c r="N16" s="46">
        <v>-5.39</v>
      </c>
      <c r="O16" s="46">
        <v>-0.43</v>
      </c>
      <c r="P16" s="46">
        <v>4.76</v>
      </c>
      <c r="Q16" s="46">
        <v>10.06</v>
      </c>
      <c r="R16" s="46">
        <v>15.07</v>
      </c>
      <c r="S16" s="46">
        <v>15.29</v>
      </c>
      <c r="T16" s="46">
        <v>18.84</v>
      </c>
      <c r="U16" s="46">
        <v>26.62</v>
      </c>
      <c r="V16" s="46">
        <v>29.2</v>
      </c>
      <c r="W16" s="46">
        <v>29.2</v>
      </c>
      <c r="X16" s="46">
        <v>29.2</v>
      </c>
      <c r="Y16" s="46">
        <v>41.66</v>
      </c>
      <c r="Z16" s="46">
        <v>103.99</v>
      </c>
      <c r="AA16" s="46">
        <v>103.99</v>
      </c>
      <c r="AB16" s="46">
        <v>103.99</v>
      </c>
      <c r="AC16" s="46">
        <v>103.99</v>
      </c>
      <c r="AD16" s="46">
        <v>103.99</v>
      </c>
      <c r="AE16" s="46">
        <v>103.99</v>
      </c>
      <c r="AF16" s="46">
        <v>103.99</v>
      </c>
      <c r="AG16" s="46">
        <v>103.99</v>
      </c>
      <c r="AH16" s="46">
        <v>103.99</v>
      </c>
      <c r="AI16" s="46">
        <v>103.99</v>
      </c>
    </row>
    <row r="17" spans="1:35" ht="13.9" customHeight="1" x14ac:dyDescent="0.15">
      <c r="A17" s="47"/>
      <c r="B17" s="11">
        <v>11</v>
      </c>
      <c r="C17" s="19" t="s">
        <v>146</v>
      </c>
      <c r="D17" s="21"/>
      <c r="E17" s="21">
        <v>0</v>
      </c>
      <c r="F17" s="21">
        <v>-45.42</v>
      </c>
      <c r="G17" s="21">
        <v>426.73</v>
      </c>
      <c r="H17" s="21">
        <v>317.63</v>
      </c>
      <c r="I17" s="21">
        <v>233.68</v>
      </c>
      <c r="J17" s="21">
        <v>163.08000000000001</v>
      </c>
      <c r="K17" s="21">
        <v>98.21</v>
      </c>
      <c r="L17" s="21">
        <v>39.07</v>
      </c>
      <c r="M17" s="21">
        <v>0</v>
      </c>
      <c r="N17" s="21">
        <v>-10.14</v>
      </c>
      <c r="O17" s="21">
        <v>-15.53</v>
      </c>
      <c r="P17" s="21">
        <v>-15.96</v>
      </c>
      <c r="Q17" s="21">
        <v>-11.68</v>
      </c>
      <c r="R17" s="21">
        <v>-2.63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48.68</v>
      </c>
      <c r="AB17" s="21">
        <v>97.36</v>
      </c>
      <c r="AC17" s="21">
        <v>146.03</v>
      </c>
      <c r="AD17" s="21">
        <v>194.71</v>
      </c>
      <c r="AE17" s="21">
        <v>243.39</v>
      </c>
      <c r="AF17" s="21">
        <v>292.07</v>
      </c>
      <c r="AG17" s="21">
        <v>340.74</v>
      </c>
      <c r="AH17" s="21">
        <v>389.42</v>
      </c>
      <c r="AI17" s="21">
        <v>438.1</v>
      </c>
    </row>
    <row r="18" spans="1:35" ht="13.9" customHeight="1" x14ac:dyDescent="0.15">
      <c r="A18" s="47"/>
      <c r="B18" s="11">
        <v>12</v>
      </c>
      <c r="C18" s="19" t="s">
        <v>147</v>
      </c>
      <c r="D18" s="21">
        <v>4962.59</v>
      </c>
      <c r="E18" s="21">
        <v>-45.42</v>
      </c>
      <c r="F18" s="21">
        <v>529.1</v>
      </c>
      <c r="G18" s="21">
        <v>362.55</v>
      </c>
      <c r="H18" s="21">
        <v>278.59000000000003</v>
      </c>
      <c r="I18" s="21">
        <v>207.99</v>
      </c>
      <c r="J18" s="21">
        <v>143.12</v>
      </c>
      <c r="K18" s="21">
        <v>83.98</v>
      </c>
      <c r="L18" s="21">
        <v>24.3</v>
      </c>
      <c r="M18" s="21">
        <v>-10.14</v>
      </c>
      <c r="N18" s="21">
        <v>-15.53</v>
      </c>
      <c r="O18" s="21">
        <v>-15.96</v>
      </c>
      <c r="P18" s="21">
        <v>-11.21</v>
      </c>
      <c r="Q18" s="21">
        <v>-1.63</v>
      </c>
      <c r="R18" s="21">
        <v>12.44</v>
      </c>
      <c r="S18" s="21">
        <v>15.29</v>
      </c>
      <c r="T18" s="21">
        <v>18.84</v>
      </c>
      <c r="U18" s="21">
        <v>26.62</v>
      </c>
      <c r="V18" s="21">
        <v>29.2</v>
      </c>
      <c r="W18" s="21">
        <v>29.2</v>
      </c>
      <c r="X18" s="21">
        <v>29.2</v>
      </c>
      <c r="Y18" s="21">
        <v>41.66</v>
      </c>
      <c r="Z18" s="21">
        <v>103.99</v>
      </c>
      <c r="AA18" s="21">
        <v>152.67000000000002</v>
      </c>
      <c r="AB18" s="21">
        <v>201.35</v>
      </c>
      <c r="AC18" s="21">
        <v>250.02</v>
      </c>
      <c r="AD18" s="21">
        <v>298.7</v>
      </c>
      <c r="AE18" s="21">
        <v>347.38</v>
      </c>
      <c r="AF18" s="21">
        <v>396.06</v>
      </c>
      <c r="AG18" s="21">
        <v>444.73</v>
      </c>
      <c r="AH18" s="21">
        <v>493.41</v>
      </c>
      <c r="AI18" s="21">
        <v>542.09</v>
      </c>
    </row>
    <row r="19" spans="1:35" ht="13.9" customHeight="1" x14ac:dyDescent="0.15">
      <c r="A19" s="47"/>
      <c r="B19" s="11">
        <v>13</v>
      </c>
      <c r="C19" s="19" t="s">
        <v>148</v>
      </c>
      <c r="D19" s="21">
        <v>183.43</v>
      </c>
      <c r="E19" s="21">
        <v>0</v>
      </c>
      <c r="F19" s="21">
        <v>57.45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0.48</v>
      </c>
      <c r="Q19" s="21">
        <v>1.01</v>
      </c>
      <c r="R19" s="21">
        <v>1.51</v>
      </c>
      <c r="S19" s="21">
        <v>1.53</v>
      </c>
      <c r="T19" s="21">
        <v>1.88</v>
      </c>
      <c r="U19" s="21">
        <v>2.66</v>
      </c>
      <c r="V19" s="21">
        <v>2.92</v>
      </c>
      <c r="W19" s="21">
        <v>2.92</v>
      </c>
      <c r="X19" s="21">
        <v>2.92</v>
      </c>
      <c r="Y19" s="21">
        <v>4.17</v>
      </c>
      <c r="Z19" s="21">
        <v>10.4</v>
      </c>
      <c r="AA19" s="21">
        <v>10.4</v>
      </c>
      <c r="AB19" s="21">
        <v>10.4</v>
      </c>
      <c r="AC19" s="21">
        <v>10.4</v>
      </c>
      <c r="AD19" s="21">
        <v>10.4</v>
      </c>
      <c r="AE19" s="21">
        <v>10.4</v>
      </c>
      <c r="AF19" s="21">
        <v>10.4</v>
      </c>
      <c r="AG19" s="21">
        <v>10.4</v>
      </c>
      <c r="AH19" s="21">
        <v>10.4</v>
      </c>
      <c r="AI19" s="21">
        <v>10.4</v>
      </c>
    </row>
    <row r="20" spans="1:35" ht="13.9" customHeight="1" x14ac:dyDescent="0.15">
      <c r="A20" s="47"/>
      <c r="B20" s="11">
        <v>14</v>
      </c>
      <c r="C20" s="19" t="s">
        <v>149</v>
      </c>
      <c r="D20" s="21">
        <v>4779.16</v>
      </c>
      <c r="E20" s="21">
        <v>-45.42</v>
      </c>
      <c r="F20" s="21">
        <v>471.65</v>
      </c>
      <c r="G20" s="21">
        <v>362.55</v>
      </c>
      <c r="H20" s="21">
        <v>278.59000000000003</v>
      </c>
      <c r="I20" s="21">
        <v>207.99</v>
      </c>
      <c r="J20" s="21">
        <v>143.12</v>
      </c>
      <c r="K20" s="21">
        <v>83.98</v>
      </c>
      <c r="L20" s="21">
        <v>24.3</v>
      </c>
      <c r="M20" s="21">
        <v>-10.14</v>
      </c>
      <c r="N20" s="21">
        <v>-15.53</v>
      </c>
      <c r="O20" s="21">
        <v>-15.96</v>
      </c>
      <c r="P20" s="21">
        <v>-11.68</v>
      </c>
      <c r="Q20" s="21">
        <v>-2.63</v>
      </c>
      <c r="R20" s="21">
        <v>10.93</v>
      </c>
      <c r="S20" s="21">
        <v>13.76</v>
      </c>
      <c r="T20" s="21">
        <v>16.96</v>
      </c>
      <c r="U20" s="21">
        <v>23.96</v>
      </c>
      <c r="V20" s="21">
        <v>26.28</v>
      </c>
      <c r="W20" s="21">
        <v>26.28</v>
      </c>
      <c r="X20" s="21">
        <v>26.28</v>
      </c>
      <c r="Y20" s="21">
        <v>37.5</v>
      </c>
      <c r="Z20" s="21">
        <v>93.59</v>
      </c>
      <c r="AA20" s="21">
        <v>142.27000000000001</v>
      </c>
      <c r="AB20" s="21">
        <v>190.95</v>
      </c>
      <c r="AC20" s="21">
        <v>239.62</v>
      </c>
      <c r="AD20" s="21">
        <v>288.3</v>
      </c>
      <c r="AE20" s="21">
        <v>336.98</v>
      </c>
      <c r="AF20" s="21">
        <v>385.66</v>
      </c>
      <c r="AG20" s="21">
        <v>434.34</v>
      </c>
      <c r="AH20" s="21">
        <v>483.01</v>
      </c>
      <c r="AI20" s="21">
        <v>531.69000000000005</v>
      </c>
    </row>
    <row r="21" spans="1:35" ht="13.9" customHeight="1" x14ac:dyDescent="0.15">
      <c r="A21" s="47"/>
      <c r="B21" s="11">
        <v>15</v>
      </c>
      <c r="C21" s="19" t="s">
        <v>150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s="42" customFormat="1" ht="13.9" customHeight="1" x14ac:dyDescent="0.15">
      <c r="A22" s="47"/>
      <c r="B22" s="39">
        <v>16</v>
      </c>
      <c r="C22" s="40" t="s">
        <v>151</v>
      </c>
      <c r="D22" s="41">
        <v>924.85</v>
      </c>
      <c r="E22" s="41">
        <v>0</v>
      </c>
      <c r="F22" s="41">
        <v>44.91</v>
      </c>
      <c r="G22" s="41">
        <v>44.91</v>
      </c>
      <c r="H22" s="41">
        <v>44.91</v>
      </c>
      <c r="I22" s="41">
        <v>44.91</v>
      </c>
      <c r="J22" s="41">
        <v>44.91</v>
      </c>
      <c r="K22" s="41">
        <v>44.91</v>
      </c>
      <c r="L22" s="41">
        <v>24.3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10.93</v>
      </c>
      <c r="S22" s="41">
        <v>13.76</v>
      </c>
      <c r="T22" s="41">
        <v>16.96</v>
      </c>
      <c r="U22" s="41">
        <v>23.96</v>
      </c>
      <c r="V22" s="41">
        <v>26.28</v>
      </c>
      <c r="W22" s="41">
        <v>26.28</v>
      </c>
      <c r="X22" s="41">
        <v>26.28</v>
      </c>
      <c r="Y22" s="41">
        <v>37.5</v>
      </c>
      <c r="Z22" s="41">
        <v>44.91</v>
      </c>
      <c r="AA22" s="41">
        <v>44.91</v>
      </c>
      <c r="AB22" s="41">
        <v>44.91</v>
      </c>
      <c r="AC22" s="41">
        <v>44.91</v>
      </c>
      <c r="AD22" s="41">
        <v>44.91</v>
      </c>
      <c r="AE22" s="41">
        <v>44.91</v>
      </c>
      <c r="AF22" s="41">
        <v>44.91</v>
      </c>
      <c r="AG22" s="41">
        <v>44.91</v>
      </c>
      <c r="AH22" s="41">
        <v>44.91</v>
      </c>
      <c r="AI22" s="41">
        <v>44.91</v>
      </c>
    </row>
    <row r="23" spans="1:35" ht="13.9" customHeight="1" x14ac:dyDescent="0.15">
      <c r="A23" s="47"/>
      <c r="B23" s="11">
        <v>17</v>
      </c>
      <c r="C23" s="19" t="s">
        <v>152</v>
      </c>
      <c r="D23" s="21"/>
      <c r="E23" s="21">
        <v>-45.42</v>
      </c>
      <c r="F23" s="21">
        <v>426.73</v>
      </c>
      <c r="G23" s="21">
        <v>317.63</v>
      </c>
      <c r="H23" s="21">
        <v>233.68</v>
      </c>
      <c r="I23" s="21">
        <v>163.08000000000001</v>
      </c>
      <c r="J23" s="21">
        <v>98.21</v>
      </c>
      <c r="K23" s="21">
        <v>39.07</v>
      </c>
      <c r="L23" s="21">
        <v>0</v>
      </c>
      <c r="M23" s="21">
        <v>-10.14</v>
      </c>
      <c r="N23" s="21">
        <v>-15.53</v>
      </c>
      <c r="O23" s="21">
        <v>-15.96</v>
      </c>
      <c r="P23" s="21">
        <v>-11.68</v>
      </c>
      <c r="Q23" s="21">
        <v>-2.63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48.68</v>
      </c>
      <c r="AA23" s="21">
        <v>97.36</v>
      </c>
      <c r="AB23" s="21">
        <v>146.03</v>
      </c>
      <c r="AC23" s="21">
        <v>194.71</v>
      </c>
      <c r="AD23" s="21">
        <v>243.39</v>
      </c>
      <c r="AE23" s="21">
        <v>292.07</v>
      </c>
      <c r="AF23" s="21">
        <v>340.74</v>
      </c>
      <c r="AG23" s="21">
        <v>389.42</v>
      </c>
      <c r="AH23" s="21">
        <v>438.1</v>
      </c>
      <c r="AI23" s="21">
        <v>486.78</v>
      </c>
    </row>
    <row r="24" spans="1:35" ht="13.9" customHeight="1" x14ac:dyDescent="0.15">
      <c r="A24" s="47"/>
      <c r="B24" s="11">
        <v>18</v>
      </c>
      <c r="C24" s="19" t="s">
        <v>153</v>
      </c>
      <c r="D24" s="21">
        <v>2128.83</v>
      </c>
      <c r="E24" s="21">
        <v>-24.64</v>
      </c>
      <c r="F24" s="21">
        <v>-6.45</v>
      </c>
      <c r="G24" s="21">
        <v>17.12</v>
      </c>
      <c r="H24" s="21">
        <v>36.53</v>
      </c>
      <c r="I24" s="21">
        <v>44.16</v>
      </c>
      <c r="J24" s="21">
        <v>44.16</v>
      </c>
      <c r="K24" s="21">
        <v>44.16</v>
      </c>
      <c r="L24" s="21">
        <v>40</v>
      </c>
      <c r="M24" s="21">
        <v>40</v>
      </c>
      <c r="N24" s="21">
        <v>40</v>
      </c>
      <c r="O24" s="21">
        <v>40</v>
      </c>
      <c r="P24" s="21">
        <v>40</v>
      </c>
      <c r="Q24" s="21">
        <v>40</v>
      </c>
      <c r="R24" s="21">
        <v>40</v>
      </c>
      <c r="S24" s="21">
        <v>40</v>
      </c>
      <c r="T24" s="21">
        <v>40</v>
      </c>
      <c r="U24" s="21">
        <v>40</v>
      </c>
      <c r="V24" s="21">
        <v>40</v>
      </c>
      <c r="W24" s="21">
        <v>40</v>
      </c>
      <c r="X24" s="21">
        <v>40</v>
      </c>
      <c r="Y24" s="21">
        <v>56.62</v>
      </c>
      <c r="Z24" s="21">
        <v>139.72</v>
      </c>
      <c r="AA24" s="21">
        <v>139.72</v>
      </c>
      <c r="AB24" s="21">
        <v>139.72</v>
      </c>
      <c r="AC24" s="21">
        <v>139.72</v>
      </c>
      <c r="AD24" s="21">
        <v>139.72</v>
      </c>
      <c r="AE24" s="21">
        <v>139.72</v>
      </c>
      <c r="AF24" s="21">
        <v>139.72</v>
      </c>
      <c r="AG24" s="21">
        <v>139.72</v>
      </c>
      <c r="AH24" s="21">
        <v>139.72</v>
      </c>
      <c r="AI24" s="21">
        <v>139.72</v>
      </c>
    </row>
    <row r="25" spans="1:35" ht="13.9" customHeight="1" x14ac:dyDescent="0.15">
      <c r="A25" s="47"/>
      <c r="B25" s="11">
        <v>19</v>
      </c>
      <c r="C25" s="19" t="s">
        <v>154</v>
      </c>
      <c r="D25" s="21">
        <v>4123.2300000000005</v>
      </c>
      <c r="E25" s="21">
        <v>-8.02</v>
      </c>
      <c r="F25" s="21">
        <v>93.27</v>
      </c>
      <c r="G25" s="21">
        <v>116.84</v>
      </c>
      <c r="H25" s="21">
        <v>136.25</v>
      </c>
      <c r="I25" s="21">
        <v>143.88</v>
      </c>
      <c r="J25" s="21">
        <v>143.88</v>
      </c>
      <c r="K25" s="21">
        <v>143.88</v>
      </c>
      <c r="L25" s="21">
        <v>139.72</v>
      </c>
      <c r="M25" s="21">
        <v>139.72</v>
      </c>
      <c r="N25" s="21">
        <v>139.72</v>
      </c>
      <c r="O25" s="21">
        <v>139.72</v>
      </c>
      <c r="P25" s="21">
        <v>139.72</v>
      </c>
      <c r="Q25" s="21">
        <v>139.72</v>
      </c>
      <c r="R25" s="21">
        <v>139.72</v>
      </c>
      <c r="S25" s="21">
        <v>139.72</v>
      </c>
      <c r="T25" s="21">
        <v>139.72</v>
      </c>
      <c r="U25" s="21">
        <v>139.72</v>
      </c>
      <c r="V25" s="21">
        <v>139.72</v>
      </c>
      <c r="W25" s="21">
        <v>139.72</v>
      </c>
      <c r="X25" s="21">
        <v>139.72</v>
      </c>
      <c r="Y25" s="21">
        <v>139.72</v>
      </c>
      <c r="Z25" s="21">
        <v>139.72</v>
      </c>
      <c r="AA25" s="21">
        <v>139.72</v>
      </c>
      <c r="AB25" s="21">
        <v>139.72</v>
      </c>
      <c r="AC25" s="21">
        <v>139.72</v>
      </c>
      <c r="AD25" s="21">
        <v>139.72</v>
      </c>
      <c r="AE25" s="21">
        <v>139.72</v>
      </c>
      <c r="AF25" s="21">
        <v>139.72</v>
      </c>
      <c r="AG25" s="21">
        <v>139.72</v>
      </c>
      <c r="AH25" s="21">
        <v>139.72</v>
      </c>
      <c r="AI25" s="21">
        <v>139.72</v>
      </c>
    </row>
    <row r="27" spans="1:35" ht="14.25" customHeight="1" x14ac:dyDescent="0.15">
      <c r="B27" s="71" t="s">
        <v>396</v>
      </c>
      <c r="C27" s="143" t="s">
        <v>397</v>
      </c>
      <c r="D27" s="143"/>
      <c r="E27" s="52"/>
      <c r="F27" s="71" t="s">
        <v>407</v>
      </c>
      <c r="G27" s="50"/>
      <c r="H27" s="141" t="s">
        <v>421</v>
      </c>
      <c r="I27" s="142"/>
    </row>
    <row r="28" spans="1:35" ht="14.25" customHeight="1" x14ac:dyDescent="0.15">
      <c r="B28" s="71" t="s">
        <v>398</v>
      </c>
      <c r="C28" s="143" t="s">
        <v>349</v>
      </c>
      <c r="D28" s="143"/>
      <c r="E28" s="52"/>
      <c r="F28" s="71" t="s">
        <v>408</v>
      </c>
      <c r="G28" s="72"/>
      <c r="H28" s="142"/>
      <c r="I28" s="142"/>
    </row>
    <row r="29" spans="1:35" ht="14.25" customHeight="1" x14ac:dyDescent="0.15">
      <c r="B29" s="71" t="s">
        <v>399</v>
      </c>
      <c r="C29" s="143" t="s">
        <v>349</v>
      </c>
      <c r="D29" s="143"/>
      <c r="E29" s="52"/>
      <c r="F29" s="71" t="s">
        <v>409</v>
      </c>
      <c r="G29" s="50"/>
      <c r="H29" s="141" t="s">
        <v>422</v>
      </c>
      <c r="I29" s="142"/>
    </row>
    <row r="30" spans="1:35" ht="14.25" customHeight="1" x14ac:dyDescent="0.15">
      <c r="B30" s="71" t="s">
        <v>400</v>
      </c>
      <c r="C30" s="143" t="s">
        <v>349</v>
      </c>
      <c r="D30" s="143"/>
      <c r="E30" s="52"/>
      <c r="F30" s="71" t="s">
        <v>410</v>
      </c>
      <c r="G30" s="50"/>
      <c r="H30" s="142"/>
      <c r="I30" s="142"/>
    </row>
    <row r="31" spans="1:35" ht="14.25" customHeight="1" x14ac:dyDescent="0.15">
      <c r="B31" s="71" t="s">
        <v>401</v>
      </c>
      <c r="C31" s="143" t="s">
        <v>418</v>
      </c>
      <c r="D31" s="143"/>
      <c r="E31" s="52"/>
      <c r="F31" s="71" t="s">
        <v>411</v>
      </c>
      <c r="G31" s="50"/>
      <c r="H31" s="141" t="s">
        <v>423</v>
      </c>
      <c r="I31" s="142"/>
    </row>
    <row r="32" spans="1:35" ht="14.25" customHeight="1" x14ac:dyDescent="0.15">
      <c r="B32" s="71" t="s">
        <v>402</v>
      </c>
      <c r="C32" s="143" t="s">
        <v>349</v>
      </c>
      <c r="D32" s="143"/>
      <c r="E32" s="52"/>
      <c r="F32" s="71" t="s">
        <v>412</v>
      </c>
      <c r="G32" s="50"/>
      <c r="H32" s="142"/>
      <c r="I32" s="142"/>
    </row>
    <row r="33" spans="2:9" ht="14.25" customHeight="1" x14ac:dyDescent="0.15">
      <c r="B33" s="71" t="s">
        <v>403</v>
      </c>
      <c r="C33" s="143"/>
      <c r="D33" s="143"/>
      <c r="E33" s="52"/>
      <c r="F33" s="71" t="s">
        <v>413</v>
      </c>
      <c r="G33" s="50"/>
      <c r="H33" s="142"/>
      <c r="I33" s="142"/>
    </row>
    <row r="34" spans="2:9" ht="14.25" customHeight="1" x14ac:dyDescent="0.15">
      <c r="B34" s="71" t="s">
        <v>404</v>
      </c>
      <c r="C34" s="143" t="s">
        <v>419</v>
      </c>
      <c r="D34" s="143"/>
      <c r="E34" s="52"/>
      <c r="F34" s="71" t="s">
        <v>414</v>
      </c>
      <c r="G34" s="50"/>
      <c r="H34" s="141" t="s">
        <v>424</v>
      </c>
      <c r="I34" s="142"/>
    </row>
    <row r="35" spans="2:9" ht="14.25" customHeight="1" x14ac:dyDescent="0.15">
      <c r="B35" s="71" t="s">
        <v>405</v>
      </c>
      <c r="C35" s="143"/>
      <c r="D35" s="143"/>
      <c r="E35" s="52"/>
      <c r="F35" s="71" t="s">
        <v>415</v>
      </c>
      <c r="G35" s="50"/>
      <c r="H35" s="142"/>
      <c r="I35" s="142"/>
    </row>
    <row r="36" spans="2:9" ht="14.25" customHeight="1" x14ac:dyDescent="0.15">
      <c r="B36" s="71" t="s">
        <v>406</v>
      </c>
      <c r="C36" s="143" t="s">
        <v>420</v>
      </c>
      <c r="D36" s="143"/>
      <c r="E36" s="52"/>
      <c r="F36" s="71" t="s">
        <v>416</v>
      </c>
      <c r="G36" s="50"/>
      <c r="H36" s="142"/>
      <c r="I36" s="142"/>
    </row>
    <row r="37" spans="2:9" ht="14.25" customHeight="1" x14ac:dyDescent="0.15">
      <c r="B37" s="52"/>
      <c r="C37" s="52"/>
      <c r="D37" s="52"/>
      <c r="E37" s="52"/>
      <c r="F37" s="71" t="s">
        <v>417</v>
      </c>
      <c r="G37" s="50"/>
      <c r="H37" s="141" t="s">
        <v>425</v>
      </c>
      <c r="I37" s="142"/>
    </row>
  </sheetData>
  <mergeCells count="27">
    <mergeCell ref="C35:D35"/>
    <mergeCell ref="C36:D36"/>
    <mergeCell ref="H36:I36"/>
    <mergeCell ref="H37:I37"/>
    <mergeCell ref="C27:D27"/>
    <mergeCell ref="C28:D28"/>
    <mergeCell ref="C29:D29"/>
    <mergeCell ref="C30:D30"/>
    <mergeCell ref="C31:D31"/>
    <mergeCell ref="C32:D32"/>
    <mergeCell ref="C33:D33"/>
    <mergeCell ref="C34:D34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B1:AI1"/>
    <mergeCell ref="B2:AI2"/>
    <mergeCell ref="B3:B4"/>
    <mergeCell ref="C3:C4"/>
    <mergeCell ref="D3:D4"/>
    <mergeCell ref="F3:AI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32"/>
  <sheetViews>
    <sheetView topLeftCell="A10" workbookViewId="0">
      <pane xSplit="4" topLeftCell="E1" activePane="topRight" state="frozenSplit"/>
      <selection pane="topRight" activeCell="F21" sqref="F21:K29"/>
    </sheetView>
  </sheetViews>
  <sheetFormatPr defaultRowHeight="14.25" customHeight="1" x14ac:dyDescent="0.15"/>
  <cols>
    <col min="2" max="2" width="16.5703125" bestFit="1" customWidth="1"/>
    <col min="3" max="3" width="21.7109375" customWidth="1"/>
    <col min="4" max="4" width="25.140625" customWidth="1"/>
    <col min="5" max="5" width="11.140625" customWidth="1"/>
    <col min="6" max="6" width="24.85546875" bestFit="1" customWidth="1"/>
    <col min="7" max="35" width="11.140625" customWidth="1"/>
  </cols>
  <sheetData>
    <row r="1" spans="1:35" ht="27.6" customHeight="1" x14ac:dyDescent="0.15">
      <c r="B1" s="123" t="s">
        <v>155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</row>
    <row r="2" spans="1:35" ht="13.9" customHeight="1" x14ac:dyDescent="0.15">
      <c r="B2" s="130" t="s">
        <v>106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</row>
    <row r="3" spans="1:35" ht="13.9" customHeight="1" x14ac:dyDescent="0.15">
      <c r="B3" s="132" t="s">
        <v>107</v>
      </c>
      <c r="C3" s="132" t="s">
        <v>108</v>
      </c>
      <c r="D3" s="132" t="s">
        <v>109</v>
      </c>
      <c r="E3" s="18" t="s">
        <v>110</v>
      </c>
      <c r="F3" s="134" t="s">
        <v>128</v>
      </c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</row>
    <row r="4" spans="1:35" ht="13.9" customHeight="1" x14ac:dyDescent="0.15">
      <c r="B4" s="133"/>
      <c r="C4" s="124"/>
      <c r="D4" s="124"/>
      <c r="E4" s="18" t="s">
        <v>6</v>
      </c>
      <c r="F4" s="18" t="s">
        <v>35</v>
      </c>
      <c r="G4" s="18" t="s">
        <v>36</v>
      </c>
      <c r="H4" s="18" t="s">
        <v>37</v>
      </c>
      <c r="I4" s="18" t="s">
        <v>38</v>
      </c>
      <c r="J4" s="18" t="s">
        <v>39</v>
      </c>
      <c r="K4" s="18" t="s">
        <v>40</v>
      </c>
      <c r="L4" s="18" t="s">
        <v>41</v>
      </c>
      <c r="M4" s="18" t="s">
        <v>42</v>
      </c>
      <c r="N4" s="18" t="s">
        <v>43</v>
      </c>
      <c r="O4" s="18" t="s">
        <v>44</v>
      </c>
      <c r="P4" s="18" t="s">
        <v>45</v>
      </c>
      <c r="Q4" s="18" t="s">
        <v>46</v>
      </c>
      <c r="R4" s="18" t="s">
        <v>47</v>
      </c>
      <c r="S4" s="18" t="s">
        <v>48</v>
      </c>
      <c r="T4" s="18" t="s">
        <v>49</v>
      </c>
      <c r="U4" s="18" t="s">
        <v>50</v>
      </c>
      <c r="V4" s="18" t="s">
        <v>51</v>
      </c>
      <c r="W4" s="18" t="s">
        <v>52</v>
      </c>
      <c r="X4" s="18" t="s">
        <v>53</v>
      </c>
      <c r="Y4" s="18" t="s">
        <v>54</v>
      </c>
      <c r="Z4" s="18" t="s">
        <v>55</v>
      </c>
      <c r="AA4" s="18" t="s">
        <v>56</v>
      </c>
      <c r="AB4" s="18" t="s">
        <v>57</v>
      </c>
      <c r="AC4" s="18" t="s">
        <v>58</v>
      </c>
      <c r="AD4" s="18" t="s">
        <v>59</v>
      </c>
      <c r="AE4" s="18" t="s">
        <v>60</v>
      </c>
      <c r="AF4" s="18" t="s">
        <v>61</v>
      </c>
      <c r="AG4" s="18" t="s">
        <v>62</v>
      </c>
      <c r="AH4" s="18" t="s">
        <v>63</v>
      </c>
      <c r="AI4" s="18" t="s">
        <v>64</v>
      </c>
    </row>
    <row r="5" spans="1:35" ht="13.9" customHeight="1" x14ac:dyDescent="0.15">
      <c r="A5">
        <v>0</v>
      </c>
      <c r="B5" s="11">
        <v>1</v>
      </c>
      <c r="C5" s="19" t="s">
        <v>123</v>
      </c>
      <c r="D5" s="21">
        <v>1754.53</v>
      </c>
      <c r="E5" s="21">
        <v>1754.53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</row>
    <row r="6" spans="1:35" ht="13.9" customHeight="1" x14ac:dyDescent="0.15">
      <c r="A6">
        <v>1</v>
      </c>
      <c r="B6" s="11">
        <v>1.1000000000000001</v>
      </c>
      <c r="C6" s="69" t="s">
        <v>361</v>
      </c>
      <c r="D6" s="21"/>
      <c r="E6" s="21">
        <v>0</v>
      </c>
      <c r="F6" s="21">
        <v>1754.53</v>
      </c>
      <c r="G6" s="21">
        <v>1637.56</v>
      </c>
      <c r="H6" s="21">
        <v>1520.59</v>
      </c>
      <c r="I6" s="21">
        <v>1403.62</v>
      </c>
      <c r="J6" s="21">
        <v>1286.6500000000001</v>
      </c>
      <c r="K6" s="21">
        <v>1169.69</v>
      </c>
      <c r="L6" s="21">
        <v>1052.72</v>
      </c>
      <c r="M6" s="21">
        <v>935.75</v>
      </c>
      <c r="N6" s="21">
        <v>818.78</v>
      </c>
      <c r="O6" s="21">
        <v>701.81</v>
      </c>
      <c r="P6" s="21">
        <v>584.84</v>
      </c>
      <c r="Q6" s="21">
        <v>467.87</v>
      </c>
      <c r="R6" s="21">
        <v>350.91</v>
      </c>
      <c r="S6" s="21">
        <v>233.94</v>
      </c>
      <c r="T6" s="21">
        <v>116.97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</row>
    <row r="7" spans="1:35" ht="13.9" customHeight="1" x14ac:dyDescent="0.15">
      <c r="A7">
        <v>2</v>
      </c>
      <c r="B7" s="11">
        <v>1.2</v>
      </c>
      <c r="C7" s="69" t="s">
        <v>365</v>
      </c>
      <c r="D7" s="21">
        <v>2456.63</v>
      </c>
      <c r="E7" s="21">
        <v>14.33</v>
      </c>
      <c r="F7" s="21">
        <v>202.94</v>
      </c>
      <c r="G7" s="21">
        <v>197.21</v>
      </c>
      <c r="H7" s="21">
        <v>191.48</v>
      </c>
      <c r="I7" s="21">
        <v>185.75</v>
      </c>
      <c r="J7" s="21">
        <v>180.01</v>
      </c>
      <c r="K7" s="21">
        <v>174.28</v>
      </c>
      <c r="L7" s="21">
        <v>168.55</v>
      </c>
      <c r="M7" s="21">
        <v>162.82</v>
      </c>
      <c r="N7" s="21">
        <v>157.09</v>
      </c>
      <c r="O7" s="21">
        <v>151.36000000000001</v>
      </c>
      <c r="P7" s="21">
        <v>145.63</v>
      </c>
      <c r="Q7" s="21">
        <v>139.89000000000001</v>
      </c>
      <c r="R7" s="21">
        <v>134.16</v>
      </c>
      <c r="S7" s="21">
        <v>128.43</v>
      </c>
      <c r="T7" s="21">
        <v>122.7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</row>
    <row r="8" spans="1:35" s="47" customFormat="1" ht="13.9" customHeight="1" x14ac:dyDescent="0.15">
      <c r="A8">
        <v>3</v>
      </c>
      <c r="B8" s="44" t="s">
        <v>156</v>
      </c>
      <c r="C8" s="70" t="s">
        <v>367</v>
      </c>
      <c r="D8" s="46">
        <v>1754.53</v>
      </c>
      <c r="E8" s="46">
        <v>0</v>
      </c>
      <c r="F8" s="46">
        <v>116.97</v>
      </c>
      <c r="G8" s="46">
        <v>116.97</v>
      </c>
      <c r="H8" s="46">
        <v>116.97</v>
      </c>
      <c r="I8" s="46">
        <v>116.97</v>
      </c>
      <c r="J8" s="46">
        <v>116.97</v>
      </c>
      <c r="K8" s="46">
        <v>116.97</v>
      </c>
      <c r="L8" s="46">
        <v>116.97</v>
      </c>
      <c r="M8" s="46">
        <v>116.97</v>
      </c>
      <c r="N8" s="46">
        <v>116.97</v>
      </c>
      <c r="O8" s="46">
        <v>116.97</v>
      </c>
      <c r="P8" s="46">
        <v>116.97</v>
      </c>
      <c r="Q8" s="46">
        <v>116.97</v>
      </c>
      <c r="R8" s="46">
        <v>116.97</v>
      </c>
      <c r="S8" s="46">
        <v>116.97</v>
      </c>
      <c r="T8" s="46">
        <v>116.97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</row>
    <row r="9" spans="1:35" ht="13.9" customHeight="1" x14ac:dyDescent="0.15">
      <c r="A9">
        <v>4</v>
      </c>
      <c r="B9" s="11" t="s">
        <v>157</v>
      </c>
      <c r="C9" s="19" t="s">
        <v>158</v>
      </c>
      <c r="D9" s="21">
        <v>702.1</v>
      </c>
      <c r="E9" s="21">
        <v>14.33</v>
      </c>
      <c r="F9" s="21">
        <v>85.97</v>
      </c>
      <c r="G9" s="21">
        <v>80.239999999999995</v>
      </c>
      <c r="H9" s="21">
        <v>74.510000000000005</v>
      </c>
      <c r="I9" s="21">
        <v>68.78</v>
      </c>
      <c r="J9" s="21">
        <v>63.05</v>
      </c>
      <c r="K9" s="21">
        <v>57.31</v>
      </c>
      <c r="L9" s="21">
        <v>51.58</v>
      </c>
      <c r="M9" s="21">
        <v>45.85</v>
      </c>
      <c r="N9" s="21">
        <v>40.119999999999997</v>
      </c>
      <c r="O9" s="21">
        <v>34.39</v>
      </c>
      <c r="P9" s="21">
        <v>28.66</v>
      </c>
      <c r="Q9" s="21">
        <v>22.93</v>
      </c>
      <c r="R9" s="21">
        <v>17.190000000000001</v>
      </c>
      <c r="S9" s="21">
        <v>11.46</v>
      </c>
      <c r="T9" s="21">
        <v>5.73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4.25" customHeight="1" x14ac:dyDescent="0.15">
      <c r="A10">
        <v>5</v>
      </c>
      <c r="B10" s="11">
        <v>1.3</v>
      </c>
      <c r="C10" s="69" t="s">
        <v>372</v>
      </c>
      <c r="D10" s="21"/>
      <c r="E10" s="21">
        <v>0</v>
      </c>
      <c r="F10" s="21">
        <v>1637.56</v>
      </c>
      <c r="G10" s="21">
        <v>1520.59</v>
      </c>
      <c r="H10" s="21">
        <v>1403.62</v>
      </c>
      <c r="I10" s="21">
        <v>1286.6500000000001</v>
      </c>
      <c r="J10" s="21">
        <v>1169.69</v>
      </c>
      <c r="K10" s="21">
        <v>1052.72</v>
      </c>
      <c r="L10" s="21">
        <v>935.75</v>
      </c>
      <c r="M10" s="21">
        <v>818.78</v>
      </c>
      <c r="N10" s="21">
        <v>701.81</v>
      </c>
      <c r="O10" s="21">
        <v>584.84</v>
      </c>
      <c r="P10" s="21">
        <v>467.87</v>
      </c>
      <c r="Q10" s="21">
        <v>350.91</v>
      </c>
      <c r="R10" s="21">
        <v>233.94</v>
      </c>
      <c r="S10" s="21">
        <v>116.97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3.9" customHeight="1" x14ac:dyDescent="0.15">
      <c r="A11">
        <v>6</v>
      </c>
      <c r="B11" s="11">
        <v>2</v>
      </c>
      <c r="C11" s="69" t="s">
        <v>375</v>
      </c>
      <c r="D11" s="21">
        <v>24.5</v>
      </c>
      <c r="E11" s="21">
        <v>24.5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3.9" customHeight="1" x14ac:dyDescent="0.15">
      <c r="A12">
        <v>7</v>
      </c>
      <c r="B12" s="11">
        <v>2.1</v>
      </c>
      <c r="C12" s="69" t="s">
        <v>377</v>
      </c>
      <c r="D12" s="21"/>
      <c r="E12" s="21">
        <v>24.5</v>
      </c>
      <c r="F12" s="21">
        <v>24.5</v>
      </c>
      <c r="G12" s="21">
        <v>24.5</v>
      </c>
      <c r="H12" s="21">
        <v>24.5</v>
      </c>
      <c r="I12" s="21">
        <v>24.5</v>
      </c>
      <c r="J12" s="21">
        <v>24.5</v>
      </c>
      <c r="K12" s="21">
        <v>24.5</v>
      </c>
      <c r="L12" s="21">
        <v>24.5</v>
      </c>
      <c r="M12" s="21">
        <v>24.5</v>
      </c>
      <c r="N12" s="21">
        <v>24.5</v>
      </c>
      <c r="O12" s="21">
        <v>24.5</v>
      </c>
      <c r="P12" s="21">
        <v>24.5</v>
      </c>
      <c r="Q12" s="21">
        <v>24.5</v>
      </c>
      <c r="R12" s="21">
        <v>24.5</v>
      </c>
      <c r="S12" s="21">
        <v>24.5</v>
      </c>
      <c r="T12" s="21">
        <v>24.5</v>
      </c>
      <c r="U12" s="21">
        <v>24.5</v>
      </c>
      <c r="V12" s="21">
        <v>24.5</v>
      </c>
      <c r="W12" s="21">
        <v>24.5</v>
      </c>
      <c r="X12" s="21">
        <v>24.5</v>
      </c>
      <c r="Y12" s="21">
        <v>24.5</v>
      </c>
      <c r="Z12" s="21">
        <v>24.5</v>
      </c>
      <c r="AA12" s="21">
        <v>24.5</v>
      </c>
      <c r="AB12" s="21">
        <v>24.5</v>
      </c>
      <c r="AC12" s="21">
        <v>24.5</v>
      </c>
      <c r="AD12" s="21">
        <v>24.5</v>
      </c>
      <c r="AE12" s="21">
        <v>24.5</v>
      </c>
      <c r="AF12" s="21">
        <v>24.5</v>
      </c>
      <c r="AG12" s="21">
        <v>24.5</v>
      </c>
      <c r="AH12" s="21">
        <v>24.5</v>
      </c>
      <c r="AI12" s="21">
        <v>24.5</v>
      </c>
    </row>
    <row r="13" spans="1:35" ht="13.9" customHeight="1" x14ac:dyDescent="0.15">
      <c r="A13">
        <v>8</v>
      </c>
      <c r="B13" s="11">
        <v>2.2000000000000002</v>
      </c>
      <c r="C13" s="69" t="s">
        <v>379</v>
      </c>
      <c r="D13" s="21">
        <v>33.04</v>
      </c>
      <c r="E13" s="21">
        <v>1.07</v>
      </c>
      <c r="F13" s="21">
        <v>1.07</v>
      </c>
      <c r="G13" s="21">
        <v>1.07</v>
      </c>
      <c r="H13" s="21">
        <v>1.07</v>
      </c>
      <c r="I13" s="21">
        <v>1.07</v>
      </c>
      <c r="J13" s="21">
        <v>1.07</v>
      </c>
      <c r="K13" s="21">
        <v>1.07</v>
      </c>
      <c r="L13" s="21">
        <v>1.07</v>
      </c>
      <c r="M13" s="21">
        <v>1.07</v>
      </c>
      <c r="N13" s="21">
        <v>1.07</v>
      </c>
      <c r="O13" s="21">
        <v>1.07</v>
      </c>
      <c r="P13" s="21">
        <v>1.07</v>
      </c>
      <c r="Q13" s="21">
        <v>1.07</v>
      </c>
      <c r="R13" s="21">
        <v>1.07</v>
      </c>
      <c r="S13" s="21">
        <v>1.07</v>
      </c>
      <c r="T13" s="21">
        <v>1.07</v>
      </c>
      <c r="U13" s="21">
        <v>1.07</v>
      </c>
      <c r="V13" s="21">
        <v>1.07</v>
      </c>
      <c r="W13" s="21">
        <v>1.07</v>
      </c>
      <c r="X13" s="21">
        <v>1.07</v>
      </c>
      <c r="Y13" s="21">
        <v>1.07</v>
      </c>
      <c r="Z13" s="21">
        <v>1.07</v>
      </c>
      <c r="AA13" s="21">
        <v>1.07</v>
      </c>
      <c r="AB13" s="21">
        <v>1.07</v>
      </c>
      <c r="AC13" s="21">
        <v>1.07</v>
      </c>
      <c r="AD13" s="21">
        <v>1.07</v>
      </c>
      <c r="AE13" s="21">
        <v>1.07</v>
      </c>
      <c r="AF13" s="21">
        <v>1.07</v>
      </c>
      <c r="AG13" s="21">
        <v>1.07</v>
      </c>
      <c r="AH13" s="21">
        <v>1.07</v>
      </c>
      <c r="AI13" s="21">
        <v>1.07</v>
      </c>
    </row>
    <row r="14" spans="1:35" ht="13.9" customHeight="1" x14ac:dyDescent="0.15">
      <c r="A14">
        <v>9</v>
      </c>
      <c r="B14" s="11">
        <v>2.2999999999999998</v>
      </c>
      <c r="C14" s="69" t="s">
        <v>381</v>
      </c>
      <c r="D14" s="21">
        <v>24.5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24.5</v>
      </c>
    </row>
    <row r="15" spans="1:35" ht="13.9" customHeight="1" x14ac:dyDescent="0.15">
      <c r="A15">
        <v>10</v>
      </c>
      <c r="B15" s="11">
        <v>3</v>
      </c>
      <c r="C15" s="19" t="s">
        <v>159</v>
      </c>
      <c r="D15" s="21">
        <v>1214.19</v>
      </c>
      <c r="E15" s="21">
        <v>28.8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48.79</v>
      </c>
      <c r="M15" s="21">
        <v>74.06</v>
      </c>
      <c r="N15" s="21">
        <v>96.7</v>
      </c>
      <c r="O15" s="21">
        <v>114.38</v>
      </c>
      <c r="P15" s="21">
        <v>126.87</v>
      </c>
      <c r="Q15" s="21">
        <v>136.78</v>
      </c>
      <c r="R15" s="21">
        <v>153.32</v>
      </c>
      <c r="S15" s="21">
        <v>169.72</v>
      </c>
      <c r="T15" s="21">
        <v>185.73</v>
      </c>
      <c r="U15" s="21">
        <v>79.05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s="47" customFormat="1" ht="13.9" customHeight="1" x14ac:dyDescent="0.15">
      <c r="A16">
        <v>11</v>
      </c>
      <c r="B16" s="44">
        <v>3.1</v>
      </c>
      <c r="C16" s="45" t="s">
        <v>160</v>
      </c>
      <c r="D16" s="46">
        <v>1214.19</v>
      </c>
      <c r="E16" s="46">
        <v>0</v>
      </c>
      <c r="F16" s="46">
        <v>28.8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48.79</v>
      </c>
      <c r="N16" s="46">
        <v>74.06</v>
      </c>
      <c r="O16" s="46">
        <v>96.7</v>
      </c>
      <c r="P16" s="46">
        <v>114.38</v>
      </c>
      <c r="Q16" s="46">
        <v>126.87</v>
      </c>
      <c r="R16" s="46">
        <v>136.78</v>
      </c>
      <c r="S16" s="46">
        <v>153.32</v>
      </c>
      <c r="T16" s="46">
        <v>169.72</v>
      </c>
      <c r="U16" s="46">
        <v>185.73</v>
      </c>
      <c r="V16" s="46">
        <v>79.05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</row>
    <row r="17" spans="1:35" s="42" customFormat="1" ht="13.9" customHeight="1" x14ac:dyDescent="0.15">
      <c r="A17">
        <v>12</v>
      </c>
      <c r="B17" s="39">
        <v>3.2</v>
      </c>
      <c r="C17" s="40" t="s">
        <v>161</v>
      </c>
      <c r="D17" s="41">
        <v>52.82</v>
      </c>
      <c r="E17" s="41">
        <v>1.25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2.12</v>
      </c>
      <c r="M17" s="41">
        <v>3.22</v>
      </c>
      <c r="N17" s="41">
        <v>4.21</v>
      </c>
      <c r="O17" s="41">
        <v>4.9800000000000004</v>
      </c>
      <c r="P17" s="41">
        <v>5.52</v>
      </c>
      <c r="Q17" s="41">
        <v>5.95</v>
      </c>
      <c r="R17" s="41">
        <v>6.67</v>
      </c>
      <c r="S17" s="41">
        <v>7.38</v>
      </c>
      <c r="T17" s="41">
        <v>8.08</v>
      </c>
      <c r="U17" s="41">
        <v>3.44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</row>
    <row r="18" spans="1:35" ht="13.9" customHeight="1" x14ac:dyDescent="0.15">
      <c r="A18">
        <v>13</v>
      </c>
      <c r="B18" s="144" t="s">
        <v>162</v>
      </c>
      <c r="C18" s="19" t="s">
        <v>163</v>
      </c>
      <c r="D18" s="21"/>
      <c r="E18" s="21">
        <v>0</v>
      </c>
      <c r="F18" s="21">
        <v>-7.0000000000000007E-2</v>
      </c>
      <c r="G18" s="21">
        <v>0.21</v>
      </c>
      <c r="H18" s="21">
        <v>0.48</v>
      </c>
      <c r="I18" s="21">
        <v>0.63</v>
      </c>
      <c r="J18" s="21">
        <v>0.69</v>
      </c>
      <c r="K18" s="21">
        <v>0.76</v>
      </c>
      <c r="L18" s="21">
        <v>0.73</v>
      </c>
      <c r="M18" s="21">
        <v>0.8</v>
      </c>
      <c r="N18" s="21">
        <v>0.88</v>
      </c>
      <c r="O18" s="21">
        <v>0.99</v>
      </c>
      <c r="P18" s="21">
        <v>1.1300000000000001</v>
      </c>
      <c r="Q18" s="21">
        <v>1.34</v>
      </c>
      <c r="R18" s="21">
        <v>1.6</v>
      </c>
      <c r="S18" s="21">
        <v>2.0100000000000002</v>
      </c>
      <c r="T18" s="21">
        <v>2.69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3.9" customHeight="1" x14ac:dyDescent="0.15">
      <c r="A19">
        <v>14</v>
      </c>
      <c r="B19" s="145"/>
      <c r="C19" s="19" t="s">
        <v>164</v>
      </c>
      <c r="D19" s="21"/>
      <c r="E19" s="21">
        <v>0</v>
      </c>
      <c r="F19" s="21">
        <v>0.4</v>
      </c>
      <c r="G19" s="21">
        <v>0.59</v>
      </c>
      <c r="H19" s="21">
        <v>0.71</v>
      </c>
      <c r="I19" s="21">
        <v>0.77</v>
      </c>
      <c r="J19" s="21">
        <v>0.79</v>
      </c>
      <c r="K19" s="21">
        <v>0.82</v>
      </c>
      <c r="L19" s="21">
        <v>0.81</v>
      </c>
      <c r="M19" s="21">
        <v>0.65</v>
      </c>
      <c r="N19" s="21">
        <v>0.59</v>
      </c>
      <c r="O19" s="21">
        <v>0.55000000000000004</v>
      </c>
      <c r="P19" s="21">
        <v>0.52</v>
      </c>
      <c r="Q19" s="21">
        <v>0.51</v>
      </c>
      <c r="R19" s="21">
        <v>0.5</v>
      </c>
      <c r="S19" s="21">
        <v>0.46</v>
      </c>
      <c r="T19" s="21">
        <v>0.44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4.25" customHeight="1" x14ac:dyDescent="0.15">
      <c r="L20" s="37">
        <f>L7+L13+L14+L16+L17</f>
        <v>171.74</v>
      </c>
      <c r="M20" s="37">
        <f t="shared" ref="M20:AI20" si="0">M7+M13+M14+M16+M17</f>
        <v>215.89999999999998</v>
      </c>
      <c r="N20" s="37">
        <f t="shared" si="0"/>
        <v>236.43</v>
      </c>
      <c r="O20" s="37">
        <f t="shared" si="0"/>
        <v>254.10999999999999</v>
      </c>
      <c r="P20" s="37">
        <f t="shared" si="0"/>
        <v>266.59999999999997</v>
      </c>
      <c r="Q20" s="37">
        <f t="shared" si="0"/>
        <v>273.78000000000003</v>
      </c>
      <c r="R20" s="37">
        <f t="shared" si="0"/>
        <v>278.68</v>
      </c>
      <c r="S20" s="37">
        <f t="shared" si="0"/>
        <v>290.2</v>
      </c>
      <c r="T20" s="37">
        <f t="shared" si="0"/>
        <v>301.57</v>
      </c>
      <c r="U20" s="37">
        <f t="shared" si="0"/>
        <v>190.23999999999998</v>
      </c>
      <c r="V20" s="37">
        <f t="shared" si="0"/>
        <v>80.11999999999999</v>
      </c>
      <c r="W20" s="37">
        <f t="shared" si="0"/>
        <v>1.07</v>
      </c>
      <c r="X20" s="37">
        <f t="shared" si="0"/>
        <v>1.07</v>
      </c>
      <c r="Y20" s="37">
        <f t="shared" si="0"/>
        <v>1.07</v>
      </c>
      <c r="Z20" s="37">
        <f t="shared" si="0"/>
        <v>1.07</v>
      </c>
      <c r="AA20" s="37">
        <f t="shared" si="0"/>
        <v>1.07</v>
      </c>
      <c r="AB20" s="37">
        <f t="shared" si="0"/>
        <v>1.07</v>
      </c>
      <c r="AC20" s="37">
        <f t="shared" si="0"/>
        <v>1.07</v>
      </c>
      <c r="AD20" s="37">
        <f t="shared" si="0"/>
        <v>1.07</v>
      </c>
      <c r="AE20" s="37">
        <f t="shared" si="0"/>
        <v>1.07</v>
      </c>
      <c r="AF20" s="37">
        <f t="shared" si="0"/>
        <v>1.07</v>
      </c>
      <c r="AG20" s="37">
        <f t="shared" si="0"/>
        <v>1.07</v>
      </c>
      <c r="AH20" s="37">
        <f t="shared" si="0"/>
        <v>1.07</v>
      </c>
      <c r="AI20" s="37">
        <f t="shared" si="0"/>
        <v>25.57</v>
      </c>
    </row>
    <row r="21" spans="1:35" ht="29.25" customHeight="1" x14ac:dyDescent="0.15">
      <c r="B21" s="96" t="s">
        <v>360</v>
      </c>
      <c r="C21" s="141" t="s">
        <v>363</v>
      </c>
      <c r="D21" s="142"/>
      <c r="E21" s="37"/>
      <c r="F21" s="96" t="s">
        <v>376</v>
      </c>
      <c r="G21" s="142"/>
      <c r="H21" s="142"/>
      <c r="I21" s="142"/>
      <c r="J21" s="142"/>
      <c r="K21" s="142"/>
      <c r="M21" s="37"/>
    </row>
    <row r="22" spans="1:35" ht="33" customHeight="1" x14ac:dyDescent="0.15">
      <c r="B22" s="96" t="s">
        <v>362</v>
      </c>
      <c r="C22" s="141" t="s">
        <v>364</v>
      </c>
      <c r="D22" s="142"/>
      <c r="F22" s="96" t="s">
        <v>378</v>
      </c>
      <c r="G22" s="141" t="s">
        <v>383</v>
      </c>
      <c r="H22" s="142"/>
      <c r="I22" s="142"/>
      <c r="J22" s="142"/>
      <c r="K22" s="142"/>
    </row>
    <row r="23" spans="1:35" ht="24" customHeight="1" x14ac:dyDescent="0.15">
      <c r="B23" s="96" t="s">
        <v>366</v>
      </c>
      <c r="C23" s="141" t="s">
        <v>371</v>
      </c>
      <c r="D23" s="142"/>
      <c r="F23" s="96" t="s">
        <v>380</v>
      </c>
      <c r="G23" s="141" t="s">
        <v>384</v>
      </c>
      <c r="H23" s="142"/>
      <c r="I23" s="142"/>
      <c r="J23" s="142"/>
      <c r="K23" s="142"/>
    </row>
    <row r="24" spans="1:35" ht="14.25" customHeight="1" x14ac:dyDescent="0.15">
      <c r="B24" s="96" t="s">
        <v>368</v>
      </c>
      <c r="C24" s="141" t="s">
        <v>385</v>
      </c>
      <c r="D24" s="142"/>
      <c r="F24" s="96" t="s">
        <v>382</v>
      </c>
      <c r="G24" s="141" t="s">
        <v>386</v>
      </c>
      <c r="H24" s="142"/>
      <c r="I24" s="142"/>
      <c r="J24" s="142"/>
      <c r="K24" s="142"/>
    </row>
    <row r="25" spans="1:35" ht="14.25" customHeight="1" x14ac:dyDescent="0.15">
      <c r="B25" s="96" t="s">
        <v>369</v>
      </c>
      <c r="C25" s="141" t="s">
        <v>370</v>
      </c>
      <c r="D25" s="142"/>
      <c r="F25" s="96" t="s">
        <v>387</v>
      </c>
      <c r="G25" s="141" t="s">
        <v>493</v>
      </c>
      <c r="H25" s="142"/>
      <c r="I25" s="142"/>
      <c r="J25" s="142"/>
      <c r="K25" s="142"/>
    </row>
    <row r="26" spans="1:35" ht="14.25" customHeight="1" x14ac:dyDescent="0.15">
      <c r="B26" s="96" t="s">
        <v>373</v>
      </c>
      <c r="C26" s="141" t="s">
        <v>374</v>
      </c>
      <c r="D26" s="142"/>
      <c r="F26" s="96" t="s">
        <v>388</v>
      </c>
      <c r="G26" s="141" t="s">
        <v>390</v>
      </c>
      <c r="H26" s="142"/>
      <c r="I26" s="142"/>
      <c r="J26" s="142"/>
      <c r="K26" s="142"/>
    </row>
    <row r="27" spans="1:35" ht="14.25" customHeight="1" x14ac:dyDescent="0.15">
      <c r="B27" s="68"/>
      <c r="C27" s="146"/>
      <c r="D27" s="146"/>
      <c r="F27" s="96" t="s">
        <v>389</v>
      </c>
      <c r="G27" s="141" t="s">
        <v>391</v>
      </c>
      <c r="H27" s="142"/>
      <c r="I27" s="142"/>
      <c r="J27" s="142"/>
      <c r="K27" s="142"/>
    </row>
    <row r="28" spans="1:35" ht="14.25" customHeight="1" x14ac:dyDescent="0.15">
      <c r="B28" s="68"/>
      <c r="C28" s="146"/>
      <c r="D28" s="146"/>
      <c r="F28" s="96" t="s">
        <v>392</v>
      </c>
      <c r="G28" s="141" t="s">
        <v>395</v>
      </c>
      <c r="H28" s="142"/>
      <c r="I28" s="142"/>
      <c r="J28" s="142"/>
      <c r="K28" s="142"/>
    </row>
    <row r="29" spans="1:35" ht="30.75" customHeight="1" x14ac:dyDescent="0.15">
      <c r="B29" s="68"/>
      <c r="C29" s="146"/>
      <c r="D29" s="146"/>
      <c r="F29" s="96" t="s">
        <v>393</v>
      </c>
      <c r="G29" s="147" t="s">
        <v>394</v>
      </c>
      <c r="H29" s="148"/>
      <c r="I29" s="148"/>
      <c r="J29" s="148"/>
      <c r="K29" s="148"/>
    </row>
    <row r="30" spans="1:35" ht="14.25" customHeight="1" x14ac:dyDescent="0.15">
      <c r="B30" s="68"/>
      <c r="C30" s="146"/>
      <c r="D30" s="146"/>
      <c r="F30" s="68"/>
      <c r="G30" s="146"/>
      <c r="H30" s="146"/>
      <c r="I30" s="146"/>
      <c r="J30" s="146"/>
      <c r="K30" s="146"/>
    </row>
    <row r="31" spans="1:35" ht="14.25" customHeight="1" x14ac:dyDescent="0.15">
      <c r="B31" s="68"/>
      <c r="C31" s="146"/>
      <c r="D31" s="146"/>
      <c r="F31" s="68"/>
      <c r="G31" s="146"/>
      <c r="H31" s="146"/>
      <c r="I31" s="146"/>
      <c r="J31" s="146"/>
      <c r="K31" s="146"/>
    </row>
    <row r="32" spans="1:35" ht="14.25" customHeight="1" x14ac:dyDescent="0.15">
      <c r="B32" s="68"/>
      <c r="C32" s="146"/>
      <c r="D32" s="146"/>
      <c r="F32" s="68"/>
      <c r="G32" s="146"/>
      <c r="H32" s="146"/>
      <c r="I32" s="146"/>
      <c r="J32" s="146"/>
      <c r="K32" s="146"/>
    </row>
  </sheetData>
  <mergeCells count="31">
    <mergeCell ref="G32:K32"/>
    <mergeCell ref="G21:K21"/>
    <mergeCell ref="G22:K22"/>
    <mergeCell ref="G23:K23"/>
    <mergeCell ref="G24:K24"/>
    <mergeCell ref="G25:K25"/>
    <mergeCell ref="G26:K26"/>
    <mergeCell ref="G27:K27"/>
    <mergeCell ref="G28:K28"/>
    <mergeCell ref="G29:K29"/>
    <mergeCell ref="G30:K30"/>
    <mergeCell ref="G31:K31"/>
    <mergeCell ref="C32:D32"/>
    <mergeCell ref="C26:D26"/>
    <mergeCell ref="C27:D27"/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B18:B19"/>
    <mergeCell ref="B1:AI1"/>
    <mergeCell ref="B2:AI2"/>
    <mergeCell ref="B3:B4"/>
    <mergeCell ref="C3:C4"/>
    <mergeCell ref="D3:D4"/>
    <mergeCell ref="F3:AI3"/>
  </mergeCells>
  <phoneticPr fontId="1" type="noConversion"/>
  <pageMargins left="0.90551181102362199" right="0.90551181102362199" top="0.98425196850393704" bottom="0.98425196850393704" header="0.51180999999999999" footer="0.51180999999999999"/>
  <pageSetup paperSize="9" orientation="landscape" errors="blank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基本参数</vt:lpstr>
      <vt:lpstr>成本费用</vt:lpstr>
      <vt:lpstr>收入和税金</vt:lpstr>
      <vt:lpstr>敏感性参数</vt:lpstr>
      <vt:lpstr>财务指标汇总表</vt:lpstr>
      <vt:lpstr>投资计划与资金筹措表</vt:lpstr>
      <vt:lpstr>总成本费用表</vt:lpstr>
      <vt:lpstr>利润和利润分配表</vt:lpstr>
      <vt:lpstr>借款还本付息计划表</vt:lpstr>
      <vt:lpstr>财务计划现金流量表</vt:lpstr>
      <vt:lpstr>项目投资现金流量表</vt:lpstr>
      <vt:lpstr>项目资本金现金流量表</vt:lpstr>
      <vt:lpstr>资金来源与运用表</vt:lpstr>
      <vt:lpstr>资产负债表</vt:lpstr>
      <vt:lpstr>EVA测算表</vt:lpstr>
      <vt:lpstr>单因素敏感性分析表</vt:lpstr>
      <vt:lpstr>敏感度系数和临界点分析表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李小龙</dc:creator>
  <cp:lastModifiedBy>xbany</cp:lastModifiedBy>
  <dcterms:created xsi:type="dcterms:W3CDTF">2017-11-10T10:39:01Z</dcterms:created>
  <dcterms:modified xsi:type="dcterms:W3CDTF">2018-04-28T09:43:30Z</dcterms:modified>
</cp:coreProperties>
</file>