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3d989091475df7/Personal/GitHub/tetris4karchive/"/>
    </mc:Choice>
  </mc:AlternateContent>
  <xr:revisionPtr revIDLastSave="1430" documentId="8_{0CDAABD7-AF78-CC49-9CC2-90DD68763645}" xr6:coauthVersionLast="47" xr6:coauthVersionMax="47" xr10:uidLastSave="{D49A92B7-5207-184A-9B37-F62B76D6EE7C}"/>
  <bookViews>
    <workbookView xWindow="0" yWindow="500" windowWidth="40960" windowHeight="21140" xr2:uid="{F4EAB821-2EDC-3446-8812-752F41EB9B28}"/>
  </bookViews>
  <sheets>
    <sheet name="Sheet1" sheetId="1" r:id="rId1"/>
  </sheets>
  <definedNames>
    <definedName name="_xlnm._FilterDatabase" localSheetId="0" hidden="1">Sheet1!$A$3:$BI$31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H2" i="1"/>
  <c r="I2" i="1"/>
  <c r="J2" i="1"/>
  <c r="K2" i="1"/>
  <c r="L2" i="1"/>
  <c r="M2" i="1"/>
  <c r="N2" i="1"/>
  <c r="O2" i="1"/>
  <c r="P2" i="1"/>
  <c r="Q2" i="1"/>
  <c r="R2" i="1"/>
  <c r="S2" i="1"/>
  <c r="U2" i="1"/>
  <c r="V2" i="1"/>
  <c r="T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G2" i="1"/>
  <c r="BH31" i="1"/>
  <c r="BI31" i="1" s="1"/>
  <c r="BH30" i="1"/>
  <c r="BI30" i="1" s="1"/>
  <c r="BH29" i="1"/>
  <c r="BI29" i="1" s="1"/>
  <c r="BH28" i="1"/>
  <c r="BI28" i="1" s="1"/>
  <c r="BH26" i="1"/>
  <c r="BI26" i="1" s="1"/>
  <c r="BH27" i="1"/>
  <c r="BI27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9" i="1"/>
  <c r="BI19" i="1" s="1"/>
  <c r="BH18" i="1"/>
  <c r="BI18" i="1" s="1"/>
  <c r="BH17" i="1"/>
  <c r="BI17" i="1" s="1"/>
  <c r="BH16" i="1"/>
  <c r="BI16" i="1" s="1"/>
  <c r="BH15" i="1"/>
  <c r="BI15" i="1" s="1"/>
  <c r="BH13" i="1"/>
  <c r="BI13" i="1" s="1"/>
  <c r="BH14" i="1"/>
  <c r="BI14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H6" i="1"/>
  <c r="BI6" i="1" s="1"/>
  <c r="BH5" i="1"/>
  <c r="BI5" i="1" s="1"/>
  <c r="BH4" i="1"/>
  <c r="BI4" i="1" s="1"/>
  <c r="F5" i="1"/>
  <c r="F6" i="1"/>
  <c r="F7" i="1"/>
  <c r="F8" i="1"/>
  <c r="F9" i="1"/>
  <c r="F10" i="1"/>
  <c r="F11" i="1"/>
  <c r="F12" i="1"/>
  <c r="F14" i="1"/>
  <c r="F13" i="1"/>
  <c r="F15" i="1"/>
  <c r="F16" i="1"/>
  <c r="F17" i="1"/>
  <c r="F18" i="1"/>
  <c r="F19" i="1"/>
  <c r="F20" i="1"/>
  <c r="F21" i="1"/>
  <c r="F22" i="1"/>
  <c r="F23" i="1"/>
  <c r="F24" i="1"/>
  <c r="F25" i="1"/>
  <c r="F27" i="1"/>
  <c r="F26" i="1"/>
  <c r="F28" i="1"/>
  <c r="F29" i="1"/>
  <c r="F30" i="1"/>
  <c r="F31" i="1"/>
  <c r="F4" i="1"/>
</calcChain>
</file>

<file path=xl/sharedStrings.xml><?xml version="1.0" encoding="utf-8"?>
<sst xmlns="http://schemas.openxmlformats.org/spreadsheetml/2006/main" count="145" uniqueCount="124">
  <si>
    <t>Url</t>
  </si>
  <si>
    <t>Nice Zombies</t>
  </si>
  <si>
    <t>Martin Kleppe</t>
  </si>
  <si>
    <t>JavaScript</t>
  </si>
  <si>
    <t>TI-BASIC</t>
  </si>
  <si>
    <t>Assembly</t>
  </si>
  <si>
    <t>Rebecca König</t>
  </si>
  <si>
    <t>Rotation</t>
  </si>
  <si>
    <t>Pause</t>
  </si>
  <si>
    <t>Restart</t>
  </si>
  <si>
    <t>Joris Zwart</t>
  </si>
  <si>
    <t>Gravity</t>
  </si>
  <si>
    <t>Pellsson</t>
  </si>
  <si>
    <t>Tomasz Grysztar</t>
  </si>
  <si>
    <t>Music</t>
  </si>
  <si>
    <t>Arek Michowski</t>
  </si>
  <si>
    <t>Sebastian Mihai</t>
  </si>
  <si>
    <t>Quit</t>
  </si>
  <si>
    <t>Mathieu Henri</t>
  </si>
  <si>
    <t>Retry</t>
  </si>
  <si>
    <t>Animations</t>
  </si>
  <si>
    <t>Bumpy</t>
  </si>
  <si>
    <t>Pascal</t>
  </si>
  <si>
    <t>Python</t>
  </si>
  <si>
    <t>notjagan</t>
  </si>
  <si>
    <t>mniip</t>
  </si>
  <si>
    <t>Lua</t>
  </si>
  <si>
    <t>XlogicX</t>
  </si>
  <si>
    <t>Thomas ten Cate</t>
  </si>
  <si>
    <t>nitacku</t>
  </si>
  <si>
    <t>manatwork</t>
  </si>
  <si>
    <t>shikhin</t>
  </si>
  <si>
    <t>Andrew March</t>
  </si>
  <si>
    <t>Petr Blahos</t>
  </si>
  <si>
    <t>Java</t>
  </si>
  <si>
    <t>Shadows</t>
  </si>
  <si>
    <t>flub</t>
  </si>
  <si>
    <t>wiesi</t>
  </si>
  <si>
    <t>Vzub Pnukem</t>
  </si>
  <si>
    <t>Tore Bastiansen</t>
  </si>
  <si>
    <t>UNKNOWN</t>
  </si>
  <si>
    <t>Dwing</t>
  </si>
  <si>
    <t>Programming language</t>
  </si>
  <si>
    <t>Main size</t>
  </si>
  <si>
    <t>Extra size</t>
  </si>
  <si>
    <t>Total size</t>
  </si>
  <si>
    <t>Horizontal movement</t>
  </si>
  <si>
    <t>Line clearing</t>
  </si>
  <si>
    <t>Game over detection</t>
  </si>
  <si>
    <t>No bugs</t>
  </si>
  <si>
    <t>Sleep mode</t>
  </si>
  <si>
    <t>Soft drop</t>
  </si>
  <si>
    <t>All tetrominoes</t>
  </si>
  <si>
    <t>Line clear points</t>
  </si>
  <si>
    <t>Hard drop</t>
  </si>
  <si>
    <t>Faster levels</t>
  </si>
  <si>
    <t>Random background color</t>
  </si>
  <si>
    <t>Height score multiplier</t>
  </si>
  <si>
    <t>Game over screen</t>
  </si>
  <si>
    <t>Colored pieces</t>
  </si>
  <si>
    <t>Alternative rotation</t>
  </si>
  <si>
    <t>Drop points</t>
  </si>
  <si>
    <t>Level selection</t>
  </si>
  <si>
    <t>Level score multiplier</t>
  </si>
  <si>
    <t>Easter eggs</t>
  </si>
  <si>
    <t>Visible center of rotation</t>
  </si>
  <si>
    <t>Skip level</t>
  </si>
  <si>
    <t>Wall kicks</t>
  </si>
  <si>
    <t>Toggleable music</t>
  </si>
  <si>
    <t>Lock delay</t>
  </si>
  <si>
    <t>Ghost piece</t>
  </si>
  <si>
    <t>Title screen</t>
  </si>
  <si>
    <t>Piece statistics</t>
  </si>
  <si>
    <t>Feature count</t>
  </si>
  <si>
    <t>Bytes per feature</t>
  </si>
  <si>
    <t>https://nineteendo.github.io/tetris4karchive/binary-tetris</t>
  </si>
  <si>
    <t>https://nineteendo.github.io/tetris4karchive/mini-tetris</t>
  </si>
  <si>
    <t>https://nineteendo.github.io/tetris4karchive/binary-tetris-2</t>
  </si>
  <si>
    <t>https://nineteendo.github.io/tetris4karchive/tinytris</t>
  </si>
  <si>
    <t>Daniel Etzold</t>
  </si>
  <si>
    <t>https://nineteendo.github.io/tetris4karchive/tetros</t>
  </si>
  <si>
    <t>https://nineteendo.github.io/tetris4karchive/tetris-84</t>
  </si>
  <si>
    <t>https://nineteendo.github.io/tetris4karchive/tetris</t>
  </si>
  <si>
    <t>Author</t>
  </si>
  <si>
    <t>https://nineteendo.github.io/tetris4karchive/tetranglix</t>
  </si>
  <si>
    <t>https://nineteendo.github.io/tetris4karchive/tiny-tetris</t>
  </si>
  <si>
    <t>https://nineteendo.github.io/tetris4karchive/256b-tetris-theme</t>
  </si>
  <si>
    <t>https://nineteendo.github.io/tetris4karchive/tetranglix-2</t>
  </si>
  <si>
    <t>https://nineteendo.github.io/tetris4karchive/binary-tetris-3</t>
  </si>
  <si>
    <t>https://nineteendo.github.io/tetris4karchive/1.5kb-tetris</t>
  </si>
  <si>
    <t>https://nineteendo.github.io/tetris4karchive/1.32kb-tetris</t>
  </si>
  <si>
    <t>https://nineteendo.github.io/tetris4karchive/tetros-v105</t>
  </si>
  <si>
    <t>https://nineteendo.github.io/tetris4karchive/small-tetris</t>
  </si>
  <si>
    <t>Hold piece</t>
  </si>
  <si>
    <t>Piece preview</t>
  </si>
  <si>
    <t>Piece preview selection</t>
  </si>
  <si>
    <t>https://nineteendo.github.io/tetris4karchive/tetris-light</t>
  </si>
  <si>
    <t>https://nineteendo.github.io/tetris4karchive/tis</t>
  </si>
  <si>
    <t>https://nineteendo.github.io/tetris4karchive/asmtris</t>
  </si>
  <si>
    <t>https://nineteendo.github.io/tetris4karchive/another-tetris-4k</t>
  </si>
  <si>
    <t>https://nineteendo.github.io/tetris4karchive/tetris-2</t>
  </si>
  <si>
    <t>https://nineteendo.github.io/tetris4karchive/tetris-3</t>
  </si>
  <si>
    <t>https://nineteendo.github.io/tetris4karchive/tetris-4</t>
  </si>
  <si>
    <t>https://nineteendo.github.io/tetris4karchive/tetris-5</t>
  </si>
  <si>
    <t>https://nineteendo.github.io/tetris4karchive/4k-tris</t>
  </si>
  <si>
    <t>https://nineteendo.github.io/tetris4karchive/tetris-4k</t>
  </si>
  <si>
    <t>Megasys</t>
  </si>
  <si>
    <t>https://nineteendo.github.io/tetris4karchive/tetris-256b</t>
  </si>
  <si>
    <t>https://nineteendo.github.io/tetris4karchive/4is-256</t>
  </si>
  <si>
    <t>Jan Kadlec</t>
  </si>
  <si>
    <t>SFX</t>
  </si>
  <si>
    <t>Toggleable piece preview</t>
  </si>
  <si>
    <t>Controls guide</t>
  </si>
  <si>
    <t>Smooth gravity</t>
  </si>
  <si>
    <t>Survival time points</t>
  </si>
  <si>
    <t>Drought prevention</t>
  </si>
  <si>
    <t>Placement transition</t>
  </si>
  <si>
    <t>Obstacle height selection</t>
  </si>
  <si>
    <t>Rotation direction selection</t>
  </si>
  <si>
    <t>Placement points</t>
  </si>
  <si>
    <t>High scores</t>
  </si>
  <si>
    <t>High scores with names</t>
  </si>
  <si>
    <t>No ceiling</t>
  </si>
  <si>
    <t>Persistent high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</si>
</sst>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000]0\ &quot;B&quot;;[&lt;1000000]0.0,\ &quot;KB&quot;;0.0,,\ &quot;MB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6" xfId="0" applyBorder="1" applyAlignment="1">
      <alignment horizontal="right" textRotation="180"/>
    </xf>
    <xf numFmtId="0" fontId="1" fillId="0" borderId="3" xfId="1" applyNumberFormat="1" applyBorder="1" applyAlignment="1"/>
    <xf numFmtId="164" fontId="0" fillId="0" borderId="4" xfId="0" applyNumberFormat="1" applyBorder="1"/>
    <xf numFmtId="164" fontId="0" fillId="0" borderId="5" xfId="0" applyNumberForma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neteendo.github.io/tetris4karchive/small-tetris" TargetMode="External"/><Relationship Id="rId13" Type="http://schemas.openxmlformats.org/officeDocument/2006/relationships/hyperlink" Target="https://nineteendo.github.io/tetris4karchive/asmtris" TargetMode="External"/><Relationship Id="rId18" Type="http://schemas.openxmlformats.org/officeDocument/2006/relationships/hyperlink" Target="https://nineteendo.github.io/tetris4karchive/tetros" TargetMode="External"/><Relationship Id="rId26" Type="http://schemas.openxmlformats.org/officeDocument/2006/relationships/hyperlink" Target="https://nineteendo.github.io/tetris4karchive/tetris-256b" TargetMode="External"/><Relationship Id="rId3" Type="http://schemas.openxmlformats.org/officeDocument/2006/relationships/hyperlink" Target="https://nineteendo.github.io/tetris4karchive/tis" TargetMode="External"/><Relationship Id="rId21" Type="http://schemas.openxmlformats.org/officeDocument/2006/relationships/hyperlink" Target="https://nineteendo.github.io/tetris4karchive/binary-tetris-2" TargetMode="External"/><Relationship Id="rId7" Type="http://schemas.openxmlformats.org/officeDocument/2006/relationships/hyperlink" Target="https://nineteendo.github.io/tetris4karchive/tetris-3" TargetMode="External"/><Relationship Id="rId12" Type="http://schemas.openxmlformats.org/officeDocument/2006/relationships/hyperlink" Target="https://nineteendo.github.io/tetris4karchive/1.32kb-tetris" TargetMode="External"/><Relationship Id="rId17" Type="http://schemas.openxmlformats.org/officeDocument/2006/relationships/hyperlink" Target="https://nineteendo.github.io/tetris4karchive/tetris-84" TargetMode="External"/><Relationship Id="rId25" Type="http://schemas.openxmlformats.org/officeDocument/2006/relationships/hyperlink" Target="https://nineteendo.github.io/tetris4karchive/tetris-4k" TargetMode="External"/><Relationship Id="rId2" Type="http://schemas.openxmlformats.org/officeDocument/2006/relationships/hyperlink" Target="https://nineteendo.github.io/tetris4karchive/tetris-light" TargetMode="External"/><Relationship Id="rId16" Type="http://schemas.openxmlformats.org/officeDocument/2006/relationships/hyperlink" Target="https://nineteendo.github.io/tetris4karchive/tetris" TargetMode="External"/><Relationship Id="rId20" Type="http://schemas.openxmlformats.org/officeDocument/2006/relationships/hyperlink" Target="https://nineteendo.github.io/tetris4karchive/tiny-tetris" TargetMode="External"/><Relationship Id="rId1" Type="http://schemas.openxmlformats.org/officeDocument/2006/relationships/hyperlink" Target="https://nineteendo.github.io/tetris4karchive/tetranglix-2" TargetMode="External"/><Relationship Id="rId6" Type="http://schemas.openxmlformats.org/officeDocument/2006/relationships/hyperlink" Target="https://nineteendo.github.io/tetris4karchive/tetris-2" TargetMode="External"/><Relationship Id="rId11" Type="http://schemas.openxmlformats.org/officeDocument/2006/relationships/hyperlink" Target="https://nineteendo.github.io/tetris4karchive/1.5kb-tetris" TargetMode="External"/><Relationship Id="rId24" Type="http://schemas.openxmlformats.org/officeDocument/2006/relationships/hyperlink" Target="https://nineteendo.github.io/tetris4karchive/binary-tetris" TargetMode="External"/><Relationship Id="rId5" Type="http://schemas.openxmlformats.org/officeDocument/2006/relationships/hyperlink" Target="https://nineteendo.github.io/tetris4karchive/tetris-4" TargetMode="External"/><Relationship Id="rId15" Type="http://schemas.openxmlformats.org/officeDocument/2006/relationships/hyperlink" Target="https://nineteendo.github.io/tetris4karchive/tetranglix" TargetMode="External"/><Relationship Id="rId23" Type="http://schemas.openxmlformats.org/officeDocument/2006/relationships/hyperlink" Target="https://nineteendo.github.io/tetris4karchive/tetros-v105" TargetMode="External"/><Relationship Id="rId28" Type="http://schemas.openxmlformats.org/officeDocument/2006/relationships/hyperlink" Target="https://nineteendo.github.io/tetris4karchive/4is-256" TargetMode="External"/><Relationship Id="rId10" Type="http://schemas.openxmlformats.org/officeDocument/2006/relationships/hyperlink" Target="https://nineteendo.github.io/tetris4karchive/binary-tetris-3" TargetMode="External"/><Relationship Id="rId19" Type="http://schemas.openxmlformats.org/officeDocument/2006/relationships/hyperlink" Target="https://nineteendo.github.io/tetris4karchive/tinytris" TargetMode="External"/><Relationship Id="rId4" Type="http://schemas.openxmlformats.org/officeDocument/2006/relationships/hyperlink" Target="https://nineteendo.github.io/tetris4karchive/tetris-5" TargetMode="External"/><Relationship Id="rId9" Type="http://schemas.openxmlformats.org/officeDocument/2006/relationships/hyperlink" Target="https://nineteendo.github.io/tetris4karchive/another-tetris-4k" TargetMode="External"/><Relationship Id="rId14" Type="http://schemas.openxmlformats.org/officeDocument/2006/relationships/hyperlink" Target="https://nineteendo.github.io/tetris4karchive/256b-tetris-theme" TargetMode="External"/><Relationship Id="rId22" Type="http://schemas.openxmlformats.org/officeDocument/2006/relationships/hyperlink" Target="https://nineteendo.github.io/tetris4karchive/mini-tetris" TargetMode="External"/><Relationship Id="rId27" Type="http://schemas.openxmlformats.org/officeDocument/2006/relationships/hyperlink" Target="https://nineteendo.github.io/tetris4karchive/4k-t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C64C-DE47-334B-AE0C-39DDD4F96E15}">
  <dimension ref="A1:BJ31"/>
  <sheetViews>
    <sheetView tabSelected="1" zoomScale="111" zoomScaleNormal="111" workbookViewId="0">
      <pane ySplit="3" topLeftCell="A4" activePane="bottomLeft" state="frozen"/>
      <selection pane="bottomLeft"/>
    </sheetView>
  </sheetViews>
  <sheetFormatPr baseColWidth="10" defaultColWidth="10.83203125" defaultRowHeight="16" x14ac:dyDescent="0.2"/>
  <cols>
    <col min="1" max="1" width="54.33203125" customWidth="1"/>
    <col min="2" max="2" width="15" bestFit="1" customWidth="1"/>
    <col min="3" max="3" width="9.33203125" customWidth="1"/>
    <col min="4" max="6" width="6.33203125" bestFit="1" customWidth="1"/>
    <col min="7" max="19" width="3.6640625" bestFit="1" customWidth="1"/>
    <col min="20" max="20" width="3.6640625" customWidth="1"/>
    <col min="21" max="27" width="3.6640625" bestFit="1" customWidth="1"/>
    <col min="28" max="28" width="3.6640625" customWidth="1"/>
    <col min="29" max="36" width="3.6640625" bestFit="1" customWidth="1"/>
    <col min="37" max="38" width="3.6640625" customWidth="1"/>
    <col min="39" max="60" width="3.6640625" bestFit="1" customWidth="1"/>
    <col min="61" max="61" width="5.83203125" bestFit="1" customWidth="1"/>
    <col min="62" max="112" width="10.83203125" customWidth="1"/>
  </cols>
  <sheetData>
    <row r="1" spans="1:62" s="1" customFormat="1" ht="144" x14ac:dyDescent="0.2">
      <c r="A1" s="7" t="s">
        <v>0</v>
      </c>
      <c r="B1" s="7" t="s">
        <v>83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11</v>
      </c>
      <c r="H1" s="7" t="s">
        <v>46</v>
      </c>
      <c r="I1" s="7" t="s">
        <v>47</v>
      </c>
      <c r="J1" s="7" t="s">
        <v>48</v>
      </c>
      <c r="K1" s="7" t="s">
        <v>7</v>
      </c>
      <c r="L1" s="7" t="s">
        <v>52</v>
      </c>
      <c r="M1" s="7" t="s">
        <v>49</v>
      </c>
      <c r="N1" s="7" t="s">
        <v>53</v>
      </c>
      <c r="O1" s="7" t="s">
        <v>8</v>
      </c>
      <c r="P1" s="7" t="s">
        <v>51</v>
      </c>
      <c r="Q1" s="7" t="s">
        <v>59</v>
      </c>
      <c r="R1" s="7" t="s">
        <v>55</v>
      </c>
      <c r="S1" s="7" t="s">
        <v>20</v>
      </c>
      <c r="T1" s="7" t="s">
        <v>122</v>
      </c>
      <c r="U1" s="7" t="s">
        <v>61</v>
      </c>
      <c r="V1" s="7" t="s">
        <v>116</v>
      </c>
      <c r="W1" s="7" t="s">
        <v>19</v>
      </c>
      <c r="X1" s="7" t="s">
        <v>54</v>
      </c>
      <c r="Y1" s="7" t="s">
        <v>94</v>
      </c>
      <c r="Z1" s="7" t="s">
        <v>9</v>
      </c>
      <c r="AA1" s="7" t="s">
        <v>119</v>
      </c>
      <c r="AB1" s="7" t="s">
        <v>56</v>
      </c>
      <c r="AC1" s="7" t="s">
        <v>57</v>
      </c>
      <c r="AD1" s="7" t="s">
        <v>17</v>
      </c>
      <c r="AE1" s="7" t="s">
        <v>50</v>
      </c>
      <c r="AF1" s="7" t="s">
        <v>58</v>
      </c>
      <c r="AG1" s="7" t="s">
        <v>120</v>
      </c>
      <c r="AH1" s="7" t="s">
        <v>60</v>
      </c>
      <c r="AI1" s="7" t="s">
        <v>62</v>
      </c>
      <c r="AJ1" s="7" t="s">
        <v>63</v>
      </c>
      <c r="AK1" s="7" t="s">
        <v>123</v>
      </c>
      <c r="AL1" s="7" t="s">
        <v>115</v>
      </c>
      <c r="AM1" s="7" t="s">
        <v>64</v>
      </c>
      <c r="AN1" s="7" t="s">
        <v>93</v>
      </c>
      <c r="AO1" s="7" t="s">
        <v>117</v>
      </c>
      <c r="AP1" s="7" t="s">
        <v>65</v>
      </c>
      <c r="AQ1" s="7" t="s">
        <v>114</v>
      </c>
      <c r="AR1" s="7" t="s">
        <v>14</v>
      </c>
      <c r="AS1" s="7" t="s">
        <v>71</v>
      </c>
      <c r="AT1" s="7" t="s">
        <v>118</v>
      </c>
      <c r="AU1" s="7" t="s">
        <v>111</v>
      </c>
      <c r="AV1" s="7" t="s">
        <v>66</v>
      </c>
      <c r="AW1" s="7" t="s">
        <v>95</v>
      </c>
      <c r="AX1" s="7" t="s">
        <v>112</v>
      </c>
      <c r="AY1" s="7" t="s">
        <v>113</v>
      </c>
      <c r="AZ1" s="7" t="s">
        <v>67</v>
      </c>
      <c r="BA1" s="7" t="s">
        <v>68</v>
      </c>
      <c r="BB1" s="7" t="s">
        <v>110</v>
      </c>
      <c r="BC1" s="7" t="s">
        <v>69</v>
      </c>
      <c r="BD1" s="7" t="s">
        <v>70</v>
      </c>
      <c r="BE1" s="7" t="s">
        <v>72</v>
      </c>
      <c r="BF1" s="7" t="s">
        <v>35</v>
      </c>
      <c r="BG1" s="7" t="s">
        <v>121</v>
      </c>
      <c r="BH1" s="7" t="s">
        <v>73</v>
      </c>
      <c r="BI1" s="7" t="s">
        <v>74</v>
      </c>
      <c r="BJ1" s="2"/>
    </row>
    <row r="2" spans="1:62" x14ac:dyDescent="0.2">
      <c r="A2" s="12"/>
      <c r="B2" s="12"/>
      <c r="C2" s="12"/>
      <c r="D2" s="12"/>
      <c r="E2" s="12"/>
      <c r="F2" s="12"/>
      <c r="G2" s="12">
        <f>COUNTIF(G$4:G$31, "&gt;0")</f>
        <v>27</v>
      </c>
      <c r="H2" s="12">
        <f t="shared" ref="H2:BG2" si="0">COUNTIF(H$4:H$31, "&gt;0")</f>
        <v>27</v>
      </c>
      <c r="I2" s="12">
        <f t="shared" si="0"/>
        <v>27</v>
      </c>
      <c r="J2" s="12">
        <f t="shared" si="0"/>
        <v>24</v>
      </c>
      <c r="K2" s="12">
        <f t="shared" si="0"/>
        <v>24</v>
      </c>
      <c r="L2" s="12">
        <f t="shared" si="0"/>
        <v>22</v>
      </c>
      <c r="M2" s="12">
        <f t="shared" si="0"/>
        <v>20</v>
      </c>
      <c r="N2" s="12">
        <f t="shared" si="0"/>
        <v>17</v>
      </c>
      <c r="O2" s="12">
        <f t="shared" si="0"/>
        <v>16</v>
      </c>
      <c r="P2" s="12">
        <f t="shared" si="0"/>
        <v>14</v>
      </c>
      <c r="Q2" s="12">
        <f t="shared" si="0"/>
        <v>14</v>
      </c>
      <c r="R2" s="12">
        <f t="shared" si="0"/>
        <v>11</v>
      </c>
      <c r="S2" s="12">
        <f t="shared" si="0"/>
        <v>6</v>
      </c>
      <c r="T2" s="12">
        <f>COUNTIF(T$4:T$31, "&gt;0")</f>
        <v>6</v>
      </c>
      <c r="U2" s="12">
        <f t="shared" si="0"/>
        <v>5</v>
      </c>
      <c r="V2" s="12">
        <f t="shared" si="0"/>
        <v>4</v>
      </c>
      <c r="W2" s="12">
        <f>COUNTIF(W$4:W$31, "&gt;0")</f>
        <v>16</v>
      </c>
      <c r="X2" s="12">
        <f>COUNTIF(X$4:X$31, "&gt;0")</f>
        <v>13</v>
      </c>
      <c r="Y2" s="12">
        <f>COUNTIF(Y$4:Y$31, "&gt;0")</f>
        <v>13</v>
      </c>
      <c r="Z2" s="12">
        <f>COUNTIF(Z$4:Z$31, "&gt;0")</f>
        <v>12</v>
      </c>
      <c r="AA2" s="12">
        <f>COUNTIF(AA$4:AA$31, "&gt;0")</f>
        <v>6</v>
      </c>
      <c r="AB2" s="12">
        <f t="shared" si="0"/>
        <v>1</v>
      </c>
      <c r="AC2" s="12">
        <f t="shared" si="0"/>
        <v>1</v>
      </c>
      <c r="AD2" s="12">
        <f>COUNTIF(AD$4:AD$31, "&gt;0")</f>
        <v>21</v>
      </c>
      <c r="AE2" s="12">
        <f>COUNTIF(AE$4:AE$31, "&gt;0")</f>
        <v>15</v>
      </c>
      <c r="AF2" s="12">
        <f>COUNTIF(AF$4:AF$31, "&gt;0")</f>
        <v>16</v>
      </c>
      <c r="AG2" s="12">
        <f>COUNTIF(AG$4:AG$31, "&gt;0")</f>
        <v>5</v>
      </c>
      <c r="AH2" s="12">
        <f>COUNTIF(AH$4:AH$31, "&gt;0")</f>
        <v>5</v>
      </c>
      <c r="AI2" s="12">
        <f>COUNTIF(AI$4:AI$31, "&gt;0")</f>
        <v>4</v>
      </c>
      <c r="AJ2" s="12">
        <f>COUNTIF(AJ$4:AJ$31, "&gt;0")</f>
        <v>4</v>
      </c>
      <c r="AK2" s="12">
        <f>COUNTIF(AK$4:AK$31, "&gt;0")</f>
        <v>3</v>
      </c>
      <c r="AL2" s="12">
        <f>COUNTIF(AL$4:AL$31, "&gt;0")</f>
        <v>2</v>
      </c>
      <c r="AM2" s="12">
        <f>COUNTIF(AM$4:AM$31, "&gt;0")</f>
        <v>2</v>
      </c>
      <c r="AN2" s="12">
        <f t="shared" si="0"/>
        <v>1</v>
      </c>
      <c r="AO2" s="12">
        <f t="shared" si="0"/>
        <v>1</v>
      </c>
      <c r="AP2" s="12">
        <f t="shared" si="0"/>
        <v>1</v>
      </c>
      <c r="AQ2" s="12">
        <f>COUNTIF(AQ$4:AQ$31, "&gt;0")</f>
        <v>2</v>
      </c>
      <c r="AR2" s="12">
        <f>COUNTIF(AR$4:AR$31, "&gt;0")</f>
        <v>3</v>
      </c>
      <c r="AS2" s="12">
        <f>COUNTIF(AS$4:AS$31, "&gt;0")</f>
        <v>4</v>
      </c>
      <c r="AT2" s="12">
        <f t="shared" si="0"/>
        <v>1</v>
      </c>
      <c r="AU2" s="12">
        <f t="shared" si="0"/>
        <v>1</v>
      </c>
      <c r="AV2" s="12">
        <f t="shared" si="0"/>
        <v>1</v>
      </c>
      <c r="AW2" s="12">
        <f t="shared" si="0"/>
        <v>1</v>
      </c>
      <c r="AX2" s="12">
        <f>COUNTIF(AX$4:AX$31, "&gt;0")</f>
        <v>2</v>
      </c>
      <c r="AY2" s="12">
        <f>COUNTIF(AY$4:AY$31, "&gt;0")</f>
        <v>2</v>
      </c>
      <c r="AZ2" s="12">
        <f>COUNTIF(AZ$4:AZ$31, "&gt;0")</f>
        <v>2</v>
      </c>
      <c r="BA2" s="12">
        <f>COUNTIF(BA$4:BA$31, "&gt;0")</f>
        <v>2</v>
      </c>
      <c r="BB2" s="12">
        <f>COUNTIF(BB$4:BB$31, "&gt;0")</f>
        <v>2</v>
      </c>
      <c r="BC2" s="12">
        <f t="shared" si="0"/>
        <v>1</v>
      </c>
      <c r="BD2" s="12">
        <f t="shared" si="0"/>
        <v>1</v>
      </c>
      <c r="BE2" s="12">
        <f t="shared" si="0"/>
        <v>1</v>
      </c>
      <c r="BF2" s="12">
        <f t="shared" si="0"/>
        <v>1</v>
      </c>
      <c r="BG2" s="12">
        <f t="shared" si="0"/>
        <v>1</v>
      </c>
      <c r="BH2" s="12"/>
      <c r="BI2" s="12"/>
    </row>
    <row r="3" spans="1:62" x14ac:dyDescent="0.2">
      <c r="A3" s="11"/>
      <c r="B3" s="11"/>
      <c r="C3" s="11"/>
      <c r="D3" s="11"/>
      <c r="E3" s="11"/>
      <c r="F3" s="11"/>
      <c r="G3" s="12"/>
      <c r="H3" s="12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spans="1:62" x14ac:dyDescent="0.2">
      <c r="A4" s="8" t="s">
        <v>108</v>
      </c>
      <c r="B4" s="5" t="s">
        <v>109</v>
      </c>
      <c r="C4" s="6" t="s">
        <v>5</v>
      </c>
      <c r="D4" s="9">
        <v>256</v>
      </c>
      <c r="E4" s="9">
        <v>0</v>
      </c>
      <c r="F4" s="9">
        <f>_xlfn.XLOOKUP("Main size", $1:$1, 4:4)+_xlfn.XLOOKUP("Extra size", $1:$1, 4:4)</f>
        <v>256</v>
      </c>
      <c r="G4" s="3">
        <v>2</v>
      </c>
      <c r="H4" s="3">
        <v>2</v>
      </c>
      <c r="I4" s="3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6">
        <f>COUNTIF($G4:$BG4, "&gt;0")</f>
        <v>16</v>
      </c>
      <c r="BI4" s="10">
        <f>_xlfn.XLOOKUP("Main size", $1:$1, 4:4)/_xlfn.XLOOKUP("Feature count", $1:$1, 4:4)</f>
        <v>16</v>
      </c>
    </row>
    <row r="5" spans="1:62" x14ac:dyDescent="0.2">
      <c r="A5" s="8" t="s">
        <v>91</v>
      </c>
      <c r="B5" s="6" t="s">
        <v>13</v>
      </c>
      <c r="C5" s="6" t="s">
        <v>5</v>
      </c>
      <c r="D5" s="9">
        <v>508</v>
      </c>
      <c r="E5" s="9">
        <v>4</v>
      </c>
      <c r="F5" s="9">
        <f>_xlfn.XLOOKUP("Main size", $1:$1, 5:5)+_xlfn.XLOOKUP("Extra size", $1:$1, 5:5)</f>
        <v>512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0</v>
      </c>
      <c r="Q5" s="4">
        <v>0</v>
      </c>
      <c r="R5" s="4">
        <v>2</v>
      </c>
      <c r="S5" s="4">
        <v>0</v>
      </c>
      <c r="T5" s="4">
        <v>0</v>
      </c>
      <c r="U5" s="4">
        <v>0</v>
      </c>
      <c r="V5" s="4">
        <v>0</v>
      </c>
      <c r="W5" s="4">
        <v>2</v>
      </c>
      <c r="X5" s="4">
        <v>2</v>
      </c>
      <c r="Y5" s="4">
        <v>2</v>
      </c>
      <c r="Z5" s="4">
        <v>2</v>
      </c>
      <c r="AA5" s="4">
        <v>2</v>
      </c>
      <c r="AB5" s="4">
        <v>2</v>
      </c>
      <c r="AC5" s="4">
        <v>2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6">
        <f>COUNTIF($G5:$BG5, "&gt;0")</f>
        <v>17</v>
      </c>
      <c r="BI5" s="10">
        <f>_xlfn.XLOOKUP("Main size", $1:$1, 5:5)/_xlfn.XLOOKUP("Feature count", $1:$1, 5:5)</f>
        <v>29.882352941176471</v>
      </c>
    </row>
    <row r="6" spans="1:62" x14ac:dyDescent="0.2">
      <c r="A6" s="8" t="s">
        <v>75</v>
      </c>
      <c r="B6" s="6" t="s">
        <v>21</v>
      </c>
      <c r="C6" s="6" t="s">
        <v>3</v>
      </c>
      <c r="D6" s="9">
        <v>304</v>
      </c>
      <c r="E6" s="9">
        <v>27</v>
      </c>
      <c r="F6" s="9">
        <f>_xlfn.XLOOKUP("Main size", $1:$1, 6:6)+_xlfn.XLOOKUP("Extra size", $1:$1, 6:6)</f>
        <v>331</v>
      </c>
      <c r="G6" s="4">
        <v>2</v>
      </c>
      <c r="H6" s="4">
        <v>2</v>
      </c>
      <c r="I6" s="4">
        <v>2</v>
      </c>
      <c r="J6" s="4">
        <v>2</v>
      </c>
      <c r="K6" s="4">
        <v>0</v>
      </c>
      <c r="L6" s="4">
        <v>0</v>
      </c>
      <c r="M6" s="4">
        <v>2</v>
      </c>
      <c r="N6" s="4">
        <v>0</v>
      </c>
      <c r="O6" s="4">
        <v>0</v>
      </c>
      <c r="P6" s="4">
        <v>2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2</v>
      </c>
      <c r="X6" s="4">
        <v>0</v>
      </c>
      <c r="Y6" s="4">
        <v>0</v>
      </c>
      <c r="Z6" s="4">
        <v>1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6">
        <f>COUNTIF($G6:$BG6, "&gt;0")</f>
        <v>10</v>
      </c>
      <c r="BI6" s="10">
        <f>_xlfn.XLOOKUP("Main size", $1:$1, 6:6)/_xlfn.XLOOKUP("Feature count", $1:$1, 6:6)</f>
        <v>30.4</v>
      </c>
    </row>
    <row r="7" spans="1:62" x14ac:dyDescent="0.2">
      <c r="A7" s="8" t="s">
        <v>107</v>
      </c>
      <c r="B7" s="6" t="s">
        <v>106</v>
      </c>
      <c r="C7" s="6" t="s">
        <v>5</v>
      </c>
      <c r="D7" s="9">
        <v>256</v>
      </c>
      <c r="E7" s="9">
        <v>0</v>
      </c>
      <c r="F7" s="9">
        <f>_xlfn.XLOOKUP("Main size", $1:$1, 7:7)+_xlfn.XLOOKUP("Extra size", $1:$1, 7:7)</f>
        <v>256</v>
      </c>
      <c r="G7" s="4">
        <v>2</v>
      </c>
      <c r="H7" s="4">
        <v>2</v>
      </c>
      <c r="I7" s="4">
        <v>2</v>
      </c>
      <c r="J7" s="4">
        <v>0</v>
      </c>
      <c r="K7" s="4">
        <v>2</v>
      </c>
      <c r="L7" s="4">
        <v>0</v>
      </c>
      <c r="M7" s="4">
        <v>2</v>
      </c>
      <c r="N7" s="4">
        <v>0</v>
      </c>
      <c r="O7" s="4">
        <v>1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2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6">
        <f>COUNTIF($G7:$BG7, "&gt;0")</f>
        <v>8</v>
      </c>
      <c r="BI7" s="10">
        <f>_xlfn.XLOOKUP("Main size", $1:$1, 7:7)/_xlfn.XLOOKUP("Feature count", $1:$1, 7:7)</f>
        <v>32</v>
      </c>
    </row>
    <row r="8" spans="1:62" x14ac:dyDescent="0.2">
      <c r="A8" s="8" t="s">
        <v>76</v>
      </c>
      <c r="B8" s="6" t="s">
        <v>6</v>
      </c>
      <c r="C8" s="6" t="s">
        <v>3</v>
      </c>
      <c r="D8" s="9">
        <v>464</v>
      </c>
      <c r="E8" s="9">
        <v>42</v>
      </c>
      <c r="F8" s="9">
        <f>_xlfn.XLOOKUP("Main size", $1:$1, 8:8)+_xlfn.XLOOKUP("Extra size", $1:$1, 8:8)</f>
        <v>506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</v>
      </c>
      <c r="X8" s="4">
        <v>2</v>
      </c>
      <c r="Y8" s="4">
        <v>0</v>
      </c>
      <c r="Z8" s="4">
        <v>1</v>
      </c>
      <c r="AA8" s="4">
        <v>0</v>
      </c>
      <c r="AB8" s="4">
        <v>0</v>
      </c>
      <c r="AC8" s="4">
        <v>0</v>
      </c>
      <c r="AD8" s="4">
        <v>1</v>
      </c>
      <c r="AE8" s="4">
        <v>1</v>
      </c>
      <c r="AF8" s="4">
        <v>2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6">
        <f>COUNTIF($G8:$BG8, "&gt;0")</f>
        <v>14</v>
      </c>
      <c r="BI8" s="10">
        <f>_xlfn.XLOOKUP("Main size", $1:$1, 8:8)/_xlfn.XLOOKUP("Feature count", $1:$1, 8:8)</f>
        <v>33.142857142857146</v>
      </c>
    </row>
    <row r="9" spans="1:62" x14ac:dyDescent="0.2">
      <c r="A9" s="8" t="s">
        <v>85</v>
      </c>
      <c r="B9" s="6" t="s">
        <v>41</v>
      </c>
      <c r="C9" s="6" t="s">
        <v>5</v>
      </c>
      <c r="D9" s="9">
        <v>471</v>
      </c>
      <c r="E9" s="9">
        <v>0</v>
      </c>
      <c r="F9" s="9">
        <f>_xlfn.XLOOKUP("Main size", $1:$1, 9:9)+_xlfn.XLOOKUP("Extra size", $1:$1, 9:9)</f>
        <v>471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1</v>
      </c>
      <c r="P9" s="4">
        <v>2</v>
      </c>
      <c r="Q9" s="4">
        <v>2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2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2</v>
      </c>
      <c r="AE9" s="4">
        <v>0</v>
      </c>
      <c r="AF9" s="4">
        <v>2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6">
        <f>COUNTIF($G9:$BG9, "&gt;0")</f>
        <v>14</v>
      </c>
      <c r="BI9" s="10">
        <f>_xlfn.XLOOKUP("Main size", $1:$1, 9:9)/_xlfn.XLOOKUP("Feature count", $1:$1, 9:9)</f>
        <v>33.642857142857146</v>
      </c>
    </row>
    <row r="10" spans="1:62" x14ac:dyDescent="0.2">
      <c r="A10" s="8" t="s">
        <v>77</v>
      </c>
      <c r="B10" s="6" t="s">
        <v>2</v>
      </c>
      <c r="C10" s="6" t="s">
        <v>3</v>
      </c>
      <c r="D10" s="9">
        <v>274</v>
      </c>
      <c r="E10" s="9">
        <v>26</v>
      </c>
      <c r="F10" s="9">
        <f>_xlfn.XLOOKUP("Main size", $1:$1, 10:10)+_xlfn.XLOOKUP("Extra size", $1:$1, 10:10)</f>
        <v>300</v>
      </c>
      <c r="G10" s="4">
        <v>2</v>
      </c>
      <c r="H10" s="4">
        <v>2</v>
      </c>
      <c r="I10" s="4">
        <v>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>
        <v>0</v>
      </c>
      <c r="Z10" s="4">
        <v>1</v>
      </c>
      <c r="AA10" s="4">
        <v>0</v>
      </c>
      <c r="AB10" s="4">
        <v>0</v>
      </c>
      <c r="AC10" s="4">
        <v>0</v>
      </c>
      <c r="AD10" s="4">
        <v>1</v>
      </c>
      <c r="AE10" s="4">
        <v>1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6">
        <f>COUNTIF($G10:$BG10, "&gt;0")</f>
        <v>8</v>
      </c>
      <c r="BI10" s="10">
        <f>_xlfn.XLOOKUP("Main size", $1:$1, 10:10)/_xlfn.XLOOKUP("Feature count", $1:$1, 10:10)</f>
        <v>34.25</v>
      </c>
    </row>
    <row r="11" spans="1:62" x14ac:dyDescent="0.2">
      <c r="A11" s="8" t="s">
        <v>78</v>
      </c>
      <c r="B11" s="6" t="s">
        <v>12</v>
      </c>
      <c r="C11" s="6" t="s">
        <v>5</v>
      </c>
      <c r="D11" s="9">
        <v>251</v>
      </c>
      <c r="E11" s="9">
        <v>0</v>
      </c>
      <c r="F11" s="9">
        <f>_xlfn.XLOOKUP("Main size", $1:$1, 11:11)+_xlfn.XLOOKUP("Extra size", $1:$1, 11:11)</f>
        <v>251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6">
        <f>COUNTIF($G11:$BG11, "&gt;0")</f>
        <v>7</v>
      </c>
      <c r="BI11" s="10">
        <f>_xlfn.XLOOKUP("Main size", $1:$1, 11:11)/_xlfn.XLOOKUP("Feature count", $1:$1, 11:11)</f>
        <v>35.857142857142854</v>
      </c>
    </row>
    <row r="12" spans="1:62" x14ac:dyDescent="0.2">
      <c r="A12" s="8" t="s">
        <v>80</v>
      </c>
      <c r="B12" s="6" t="s">
        <v>79</v>
      </c>
      <c r="C12" s="6" t="s">
        <v>5</v>
      </c>
      <c r="D12" s="9">
        <v>446</v>
      </c>
      <c r="E12" s="9">
        <v>66</v>
      </c>
      <c r="F12" s="9">
        <f>_xlfn.XLOOKUP("Main size", $1:$1, 12:12)+_xlfn.XLOOKUP("Extra size", $1:$1, 12:12)</f>
        <v>512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0</v>
      </c>
      <c r="O12" s="4">
        <v>1</v>
      </c>
      <c r="P12" s="4">
        <v>0</v>
      </c>
      <c r="Q12" s="4">
        <v>2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2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6">
        <f>COUNTIF($G12:$BG12, "&gt;0")</f>
        <v>10</v>
      </c>
      <c r="BI12" s="10">
        <f>_xlfn.XLOOKUP("Main size", $1:$1, 12:12)/_xlfn.XLOOKUP("Feature count", $1:$1, 12:12)</f>
        <v>44.6</v>
      </c>
    </row>
    <row r="13" spans="1:62" x14ac:dyDescent="0.2">
      <c r="A13" s="8" t="s">
        <v>81</v>
      </c>
      <c r="B13" s="6" t="s">
        <v>1</v>
      </c>
      <c r="C13" s="6" t="s">
        <v>4</v>
      </c>
      <c r="D13" s="9">
        <v>1459</v>
      </c>
      <c r="E13" s="9">
        <v>91</v>
      </c>
      <c r="F13" s="9">
        <f>_xlfn.XLOOKUP("Main size", $1:$1, 13:13)+_xlfn.XLOOKUP("Extra size", $1:$1, 13:13)</f>
        <v>1550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0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2</v>
      </c>
      <c r="X13" s="4">
        <v>0</v>
      </c>
      <c r="Y13" s="4">
        <v>2</v>
      </c>
      <c r="Z13" s="4">
        <v>2</v>
      </c>
      <c r="AA13" s="4">
        <v>2</v>
      </c>
      <c r="AB13" s="4">
        <v>0</v>
      </c>
      <c r="AC13" s="4">
        <v>0</v>
      </c>
      <c r="AD13" s="4">
        <v>2</v>
      </c>
      <c r="AE13" s="4">
        <v>2</v>
      </c>
      <c r="AF13" s="4">
        <v>2</v>
      </c>
      <c r="AG13" s="4">
        <v>2</v>
      </c>
      <c r="AH13" s="4">
        <v>2</v>
      </c>
      <c r="AI13" s="4">
        <v>2</v>
      </c>
      <c r="AJ13" s="4">
        <v>2</v>
      </c>
      <c r="AK13" s="4">
        <v>1</v>
      </c>
      <c r="AL13" s="4">
        <v>2</v>
      </c>
      <c r="AM13" s="4">
        <v>2</v>
      </c>
      <c r="AN13" s="4">
        <v>2</v>
      </c>
      <c r="AO13" s="4">
        <v>2</v>
      </c>
      <c r="AP13" s="4">
        <v>2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6">
        <f>COUNTIF($G13:$BG13, "&gt;0")</f>
        <v>32</v>
      </c>
      <c r="BI13" s="10">
        <f>_xlfn.XLOOKUP("Main size", $1:$1, 13:13)/_xlfn.XLOOKUP("Feature count", $1:$1, 13:13)</f>
        <v>45.59375</v>
      </c>
    </row>
    <row r="14" spans="1:62" x14ac:dyDescent="0.2">
      <c r="A14" s="8" t="s">
        <v>82</v>
      </c>
      <c r="B14" s="6" t="s">
        <v>40</v>
      </c>
      <c r="C14" s="6" t="s">
        <v>5</v>
      </c>
      <c r="D14" s="9">
        <v>510</v>
      </c>
      <c r="E14" s="9">
        <v>0</v>
      </c>
      <c r="F14" s="9">
        <f>_xlfn.XLOOKUP("Main size", $1:$1, 14:14)+_xlfn.XLOOKUP("Extra size", $1:$1, 14:14)</f>
        <v>510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0</v>
      </c>
      <c r="O14" s="4">
        <v>1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2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2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6">
        <f>COUNTIF($G14:$BG14, "&gt;0")</f>
        <v>11</v>
      </c>
      <c r="BI14" s="10">
        <f>_xlfn.XLOOKUP("Main size", $1:$1, 14:14)/_xlfn.XLOOKUP("Feature count", $1:$1, 14:14)</f>
        <v>46.363636363636367</v>
      </c>
    </row>
    <row r="15" spans="1:62" x14ac:dyDescent="0.2">
      <c r="A15" s="8" t="s">
        <v>84</v>
      </c>
      <c r="B15" s="6" t="s">
        <v>27</v>
      </c>
      <c r="C15" s="6" t="s">
        <v>5</v>
      </c>
      <c r="D15" s="9">
        <v>491</v>
      </c>
      <c r="E15" s="9">
        <v>21</v>
      </c>
      <c r="F15" s="9">
        <f>_xlfn.XLOOKUP("Main size", $1:$1, 15:15)+_xlfn.XLOOKUP("Extra size", $1:$1, 15:15)</f>
        <v>512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2</v>
      </c>
      <c r="O15" s="4">
        <v>1</v>
      </c>
      <c r="P15" s="4">
        <v>0</v>
      </c>
      <c r="Q15" s="4">
        <v>2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2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6">
        <f>COUNTIF($G15:$BG15, "&gt;0")</f>
        <v>10</v>
      </c>
      <c r="BI15" s="10">
        <f>_xlfn.XLOOKUP("Main size", $1:$1, 15:15)/_xlfn.XLOOKUP("Feature count", $1:$1, 15:15)</f>
        <v>49.1</v>
      </c>
    </row>
    <row r="16" spans="1:62" x14ac:dyDescent="0.2">
      <c r="A16" s="8" t="s">
        <v>87</v>
      </c>
      <c r="B16" s="6" t="s">
        <v>31</v>
      </c>
      <c r="C16" s="6" t="s">
        <v>5</v>
      </c>
      <c r="D16" s="9">
        <v>446</v>
      </c>
      <c r="E16" s="9">
        <v>66</v>
      </c>
      <c r="F16" s="9">
        <f>_xlfn.XLOOKUP("Main size", $1:$1, 16:16)+_xlfn.XLOOKUP("Extra size", $1:$1, 16:16)</f>
        <v>512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0</v>
      </c>
      <c r="M16" s="4">
        <v>0</v>
      </c>
      <c r="N16" s="4">
        <v>2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2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6">
        <f>COUNTIF($G16:$BG16, "&gt;0")</f>
        <v>8</v>
      </c>
      <c r="BI16" s="10">
        <f>_xlfn.XLOOKUP("Main size", $1:$1, 16:16)/_xlfn.XLOOKUP("Feature count", $1:$1, 16:16)</f>
        <v>55.75</v>
      </c>
    </row>
    <row r="17" spans="1:61" x14ac:dyDescent="0.2">
      <c r="A17" s="8" t="s">
        <v>86</v>
      </c>
      <c r="B17" s="6" t="s">
        <v>18</v>
      </c>
      <c r="C17" s="6" t="s">
        <v>3</v>
      </c>
      <c r="D17" s="9">
        <v>227</v>
      </c>
      <c r="E17" s="9">
        <v>25</v>
      </c>
      <c r="F17" s="9">
        <f>_xlfn.XLOOKUP("Main size", $1:$1, 17:17)+_xlfn.XLOOKUP("Extra size", $1:$1, 17:17)</f>
        <v>252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  <c r="AB17" s="4">
        <v>0</v>
      </c>
      <c r="AC17" s="4">
        <v>0</v>
      </c>
      <c r="AD17" s="4">
        <v>1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2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6">
        <f>COUNTIF($G17:$BG17, "&gt;0")</f>
        <v>4</v>
      </c>
      <c r="BI17" s="10">
        <f>_xlfn.XLOOKUP("Main size", $1:$1, 17:17)/_xlfn.XLOOKUP("Feature count", $1:$1, 17:17)</f>
        <v>56.75</v>
      </c>
    </row>
    <row r="18" spans="1:61" x14ac:dyDescent="0.2">
      <c r="A18" s="8" t="s">
        <v>88</v>
      </c>
      <c r="B18" s="6" t="s">
        <v>24</v>
      </c>
      <c r="C18" s="6" t="s">
        <v>23</v>
      </c>
      <c r="D18" s="9">
        <v>457</v>
      </c>
      <c r="E18" s="9">
        <v>0</v>
      </c>
      <c r="F18" s="9">
        <f>_xlfn.XLOOKUP("Main size", $1:$1, 18:18)+_xlfn.XLOOKUP("Extra size", $1:$1, 18:18)</f>
        <v>457</v>
      </c>
      <c r="G18" s="4">
        <v>2</v>
      </c>
      <c r="H18" s="4">
        <v>2</v>
      </c>
      <c r="I18" s="4">
        <v>2</v>
      </c>
      <c r="J18" s="4">
        <v>0</v>
      </c>
      <c r="K18" s="4">
        <v>0</v>
      </c>
      <c r="L18" s="4">
        <v>0</v>
      </c>
      <c r="M18" s="4">
        <v>2</v>
      </c>
      <c r="N18" s="4">
        <v>0</v>
      </c>
      <c r="O18" s="4">
        <v>0</v>
      </c>
      <c r="P18" s="4">
        <v>2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2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6">
        <f>COUNTIF($G18:$BG18, "&gt;0")</f>
        <v>7</v>
      </c>
      <c r="BI18" s="10">
        <f>_xlfn.XLOOKUP("Main size", $1:$1, 18:18)/_xlfn.XLOOKUP("Feature count", $1:$1, 18:18)</f>
        <v>65.285714285714292</v>
      </c>
    </row>
    <row r="19" spans="1:61" x14ac:dyDescent="0.2">
      <c r="A19" s="8" t="s">
        <v>89</v>
      </c>
      <c r="B19" s="6" t="s">
        <v>10</v>
      </c>
      <c r="C19" s="6" t="s">
        <v>3</v>
      </c>
      <c r="D19" s="9">
        <v>1269</v>
      </c>
      <c r="E19" s="9">
        <v>234</v>
      </c>
      <c r="F19" s="9">
        <f>_xlfn.XLOOKUP("Main size", $1:$1, 19:19)+_xlfn.XLOOKUP("Extra size", $1:$1, 19:19)</f>
        <v>1503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0</v>
      </c>
      <c r="O19" s="4">
        <v>0</v>
      </c>
      <c r="P19" s="4">
        <v>2</v>
      </c>
      <c r="Q19" s="4">
        <v>2</v>
      </c>
      <c r="R19" s="4">
        <v>0</v>
      </c>
      <c r="S19" s="4">
        <v>0</v>
      </c>
      <c r="T19" s="4">
        <v>0</v>
      </c>
      <c r="U19" s="4">
        <v>2</v>
      </c>
      <c r="V19" s="4">
        <v>0</v>
      </c>
      <c r="W19" s="4">
        <v>1</v>
      </c>
      <c r="X19" s="4">
        <v>2</v>
      </c>
      <c r="Y19" s="4">
        <v>2</v>
      </c>
      <c r="Z19" s="4">
        <v>1</v>
      </c>
      <c r="AA19" s="4">
        <v>2</v>
      </c>
      <c r="AB19" s="4">
        <v>0</v>
      </c>
      <c r="AC19" s="4">
        <v>0</v>
      </c>
      <c r="AD19" s="4">
        <v>1</v>
      </c>
      <c r="AE19" s="4">
        <v>1</v>
      </c>
      <c r="AF19" s="4">
        <v>2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6">
        <f>COUNTIF($G19:$BG19, "&gt;0")</f>
        <v>18</v>
      </c>
      <c r="BI19" s="10">
        <f>_xlfn.XLOOKUP("Main size", $1:$1, 19:19)/_xlfn.XLOOKUP("Feature count", $1:$1, 19:19)</f>
        <v>70.5</v>
      </c>
    </row>
    <row r="20" spans="1:61" x14ac:dyDescent="0.2">
      <c r="A20" s="8" t="s">
        <v>90</v>
      </c>
      <c r="B20" s="6" t="s">
        <v>38</v>
      </c>
      <c r="C20" s="6" t="s">
        <v>5</v>
      </c>
      <c r="D20" s="9">
        <v>1358</v>
      </c>
      <c r="E20" s="9">
        <v>0</v>
      </c>
      <c r="F20" s="9">
        <f>_xlfn.XLOOKUP("Main size", $1:$1, 20:20)+_xlfn.XLOOKUP("Extra size", $1:$1, 20:20)</f>
        <v>1358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0</v>
      </c>
      <c r="N20" s="4">
        <v>2</v>
      </c>
      <c r="O20" s="4">
        <v>1</v>
      </c>
      <c r="P20" s="4">
        <v>2</v>
      </c>
      <c r="Q20" s="4">
        <v>0</v>
      </c>
      <c r="R20" s="4">
        <v>2</v>
      </c>
      <c r="S20" s="4">
        <v>0</v>
      </c>
      <c r="T20" s="4">
        <v>0</v>
      </c>
      <c r="U20" s="4">
        <v>0</v>
      </c>
      <c r="V20" s="4">
        <v>0</v>
      </c>
      <c r="W20" s="4">
        <v>2</v>
      </c>
      <c r="X20" s="4">
        <v>0</v>
      </c>
      <c r="Y20" s="4">
        <v>2</v>
      </c>
      <c r="Z20" s="4">
        <v>0</v>
      </c>
      <c r="AA20" s="4">
        <v>0</v>
      </c>
      <c r="AB20" s="4">
        <v>0</v>
      </c>
      <c r="AC20" s="4">
        <v>0</v>
      </c>
      <c r="AD20" s="4">
        <v>2</v>
      </c>
      <c r="AE20" s="4">
        <v>0</v>
      </c>
      <c r="AF20" s="4">
        <v>2</v>
      </c>
      <c r="AG20" s="4">
        <v>2</v>
      </c>
      <c r="AH20" s="4">
        <v>0</v>
      </c>
      <c r="AI20" s="4">
        <v>2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2</v>
      </c>
      <c r="AT20" s="4">
        <v>2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6">
        <f>COUNTIF($G20:$BG20, "&gt;0")</f>
        <v>18</v>
      </c>
      <c r="BI20" s="10">
        <f>_xlfn.XLOOKUP("Main size", $1:$1, 20:20)/_xlfn.XLOOKUP("Feature count", $1:$1, 20:20)</f>
        <v>75.444444444444443</v>
      </c>
    </row>
    <row r="21" spans="1:61" x14ac:dyDescent="0.2">
      <c r="A21" s="8" t="s">
        <v>92</v>
      </c>
      <c r="B21" s="6" t="s">
        <v>39</v>
      </c>
      <c r="C21" s="6" t="s">
        <v>5</v>
      </c>
      <c r="D21" s="9">
        <v>2048</v>
      </c>
      <c r="E21" s="9">
        <v>0</v>
      </c>
      <c r="F21" s="9">
        <f>_xlfn.XLOOKUP("Main size", $1:$1, 21:21)+_xlfn.XLOOKUP("Extra size", $1:$1, 21:21)</f>
        <v>2048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0</v>
      </c>
      <c r="O21" s="4">
        <v>1</v>
      </c>
      <c r="P21" s="4">
        <v>0</v>
      </c>
      <c r="Q21" s="4">
        <v>2</v>
      </c>
      <c r="R21" s="4">
        <v>2</v>
      </c>
      <c r="S21" s="4">
        <v>0</v>
      </c>
      <c r="T21" s="4">
        <v>0</v>
      </c>
      <c r="U21" s="4">
        <v>2</v>
      </c>
      <c r="V21" s="4">
        <v>0</v>
      </c>
      <c r="W21" s="4">
        <v>2</v>
      </c>
      <c r="X21" s="4">
        <v>2</v>
      </c>
      <c r="Y21" s="4">
        <v>2</v>
      </c>
      <c r="Z21" s="4">
        <v>0</v>
      </c>
      <c r="AA21" s="4">
        <v>2</v>
      </c>
      <c r="AB21" s="4">
        <v>0</v>
      </c>
      <c r="AC21" s="4">
        <v>0</v>
      </c>
      <c r="AD21" s="4">
        <v>0</v>
      </c>
      <c r="AE21" s="4">
        <v>0</v>
      </c>
      <c r="AF21" s="4">
        <v>2</v>
      </c>
      <c r="AG21" s="4">
        <v>0</v>
      </c>
      <c r="AH21" s="4">
        <v>0</v>
      </c>
      <c r="AI21" s="4">
        <v>2</v>
      </c>
      <c r="AJ21" s="4">
        <v>2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2</v>
      </c>
      <c r="AV21" s="4">
        <v>2</v>
      </c>
      <c r="AW21" s="4">
        <v>2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6">
        <f>COUNTIF($G21:$BG21, "&gt;0")</f>
        <v>21</v>
      </c>
      <c r="BI21" s="10">
        <f>_xlfn.XLOOKUP("Main size", $1:$1, 21:21)/_xlfn.XLOOKUP("Feature count", $1:$1, 21:21)</f>
        <v>97.523809523809518</v>
      </c>
    </row>
    <row r="22" spans="1:61" x14ac:dyDescent="0.2">
      <c r="A22" s="8" t="s">
        <v>98</v>
      </c>
      <c r="B22" s="6" t="s">
        <v>16</v>
      </c>
      <c r="C22" s="6" t="s">
        <v>5</v>
      </c>
      <c r="D22" s="9">
        <v>1896</v>
      </c>
      <c r="E22" s="9">
        <v>0</v>
      </c>
      <c r="F22" s="9">
        <f>_xlfn.XLOOKUP("Main size", $1:$1, 22:22)+_xlfn.XLOOKUP("Extra size", $1:$1, 22:22)</f>
        <v>1896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0</v>
      </c>
      <c r="O22" s="4">
        <v>1</v>
      </c>
      <c r="P22" s="4">
        <v>0</v>
      </c>
      <c r="Q22" s="4">
        <v>2</v>
      </c>
      <c r="R22" s="4">
        <v>0</v>
      </c>
      <c r="S22" s="4">
        <v>2</v>
      </c>
      <c r="T22" s="4">
        <v>0</v>
      </c>
      <c r="U22" s="4">
        <v>0</v>
      </c>
      <c r="V22" s="4">
        <v>2</v>
      </c>
      <c r="W22" s="4">
        <v>0</v>
      </c>
      <c r="X22" s="4">
        <v>0</v>
      </c>
      <c r="Y22" s="4">
        <v>2</v>
      </c>
      <c r="Z22" s="4">
        <v>0</v>
      </c>
      <c r="AA22" s="4">
        <v>0</v>
      </c>
      <c r="AB22" s="4">
        <v>0</v>
      </c>
      <c r="AC22" s="4">
        <v>0</v>
      </c>
      <c r="AD22" s="4">
        <v>2</v>
      </c>
      <c r="AE22" s="4">
        <v>0</v>
      </c>
      <c r="AF22" s="4">
        <v>2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2</v>
      </c>
      <c r="AY22" s="4">
        <v>2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6">
        <f>COUNTIF($G22:$BG22, "&gt;0")</f>
        <v>16</v>
      </c>
      <c r="BI22" s="10">
        <f>_xlfn.XLOOKUP("Main size", $1:$1, 22:22)/_xlfn.XLOOKUP("Feature count", $1:$1, 22:22)</f>
        <v>118.5</v>
      </c>
    </row>
    <row r="23" spans="1:61" x14ac:dyDescent="0.2">
      <c r="A23" s="8" t="s">
        <v>96</v>
      </c>
      <c r="B23" s="6" t="s">
        <v>15</v>
      </c>
      <c r="C23" s="6" t="s">
        <v>3</v>
      </c>
      <c r="D23" s="9">
        <v>1805</v>
      </c>
      <c r="E23" s="9">
        <v>123</v>
      </c>
      <c r="F23" s="9">
        <f>_xlfn.XLOOKUP("Main size", $1:$1, 23:23)+_xlfn.XLOOKUP("Extra size", $1:$1, 23:23)</f>
        <v>1928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0</v>
      </c>
      <c r="P23" s="4">
        <v>2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2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0</v>
      </c>
      <c r="AD23" s="4">
        <v>1</v>
      </c>
      <c r="AE23" s="4">
        <v>1</v>
      </c>
      <c r="AF23" s="4">
        <v>2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2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6">
        <f>COUNTIF($G23:$BG23, "&gt;0")</f>
        <v>15</v>
      </c>
      <c r="BI23" s="10">
        <f>_xlfn.XLOOKUP("Main size", $1:$1, 23:23)/_xlfn.XLOOKUP("Feature count", $1:$1, 23:23)</f>
        <v>120.33333333333333</v>
      </c>
    </row>
    <row r="24" spans="1:61" x14ac:dyDescent="0.2">
      <c r="A24" s="8" t="s">
        <v>97</v>
      </c>
      <c r="B24" s="6" t="s">
        <v>28</v>
      </c>
      <c r="C24" s="6" t="s">
        <v>3</v>
      </c>
      <c r="D24" s="9">
        <v>4016</v>
      </c>
      <c r="E24" s="9">
        <v>1024</v>
      </c>
      <c r="F24" s="9">
        <f>_xlfn.XLOOKUP("Main size", $1:$1, 24:24)+_xlfn.XLOOKUP("Extra size", $1:$1, 24:24)</f>
        <v>5040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2</v>
      </c>
      <c r="N24" s="4">
        <v>2</v>
      </c>
      <c r="O24" s="4">
        <v>0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0</v>
      </c>
      <c r="V24" s="4">
        <v>0</v>
      </c>
      <c r="W24" s="4">
        <v>1</v>
      </c>
      <c r="X24" s="4">
        <v>2</v>
      </c>
      <c r="Y24" s="4">
        <v>2</v>
      </c>
      <c r="Z24" s="4">
        <v>1</v>
      </c>
      <c r="AA24" s="4">
        <v>0</v>
      </c>
      <c r="AB24" s="4">
        <v>0</v>
      </c>
      <c r="AC24" s="4">
        <v>0</v>
      </c>
      <c r="AD24" s="4">
        <v>2</v>
      </c>
      <c r="AE24" s="4">
        <v>1</v>
      </c>
      <c r="AF24" s="4">
        <v>2</v>
      </c>
      <c r="AG24" s="4">
        <v>0</v>
      </c>
      <c r="AH24" s="4">
        <v>2</v>
      </c>
      <c r="AI24" s="4">
        <v>0</v>
      </c>
      <c r="AJ24" s="4">
        <v>2</v>
      </c>
      <c r="AK24" s="4">
        <v>0</v>
      </c>
      <c r="AL24" s="4">
        <v>2</v>
      </c>
      <c r="AM24" s="4">
        <v>2</v>
      </c>
      <c r="AN24" s="4">
        <v>0</v>
      </c>
      <c r="AO24" s="4">
        <v>0</v>
      </c>
      <c r="AP24" s="4">
        <v>0</v>
      </c>
      <c r="AQ24" s="4">
        <v>0</v>
      </c>
      <c r="AR24" s="4">
        <v>2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2</v>
      </c>
      <c r="AY24" s="4">
        <v>0</v>
      </c>
      <c r="AZ24" s="4">
        <v>2</v>
      </c>
      <c r="BA24" s="4">
        <v>2</v>
      </c>
      <c r="BB24" s="4">
        <v>2</v>
      </c>
      <c r="BC24" s="4">
        <v>2</v>
      </c>
      <c r="BD24" s="4">
        <v>2</v>
      </c>
      <c r="BE24" s="4">
        <v>0</v>
      </c>
      <c r="BF24" s="4">
        <v>0</v>
      </c>
      <c r="BG24" s="4">
        <v>0</v>
      </c>
      <c r="BH24" s="6">
        <f>COUNTIF($G24:$BG24, "&gt;0")</f>
        <v>31</v>
      </c>
      <c r="BI24" s="10">
        <f>_xlfn.XLOOKUP("Main size", $1:$1, 24:24)/_xlfn.XLOOKUP("Feature count", $1:$1, 24:24)</f>
        <v>129.54838709677421</v>
      </c>
    </row>
    <row r="25" spans="1:61" x14ac:dyDescent="0.2">
      <c r="A25" s="8" t="s">
        <v>99</v>
      </c>
      <c r="B25" s="6" t="s">
        <v>36</v>
      </c>
      <c r="C25" s="6" t="s">
        <v>34</v>
      </c>
      <c r="D25" s="9">
        <v>3998</v>
      </c>
      <c r="E25" s="9">
        <v>0</v>
      </c>
      <c r="F25" s="9">
        <f>_xlfn.XLOOKUP("Main size", $1:$1, 25:25)+_xlfn.XLOOKUP("Extra size", $1:$1, 25:25)</f>
        <v>3998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0</v>
      </c>
      <c r="T25" s="4">
        <v>2</v>
      </c>
      <c r="U25" s="4">
        <v>0</v>
      </c>
      <c r="V25" s="4">
        <v>0</v>
      </c>
      <c r="W25" s="4">
        <v>2</v>
      </c>
      <c r="X25" s="4">
        <v>2</v>
      </c>
      <c r="Y25" s="4">
        <v>2</v>
      </c>
      <c r="Z25" s="4">
        <v>0</v>
      </c>
      <c r="AA25" s="4">
        <v>2</v>
      </c>
      <c r="AB25" s="4">
        <v>0</v>
      </c>
      <c r="AC25" s="4">
        <v>0</v>
      </c>
      <c r="AD25" s="4">
        <v>1</v>
      </c>
      <c r="AE25" s="4">
        <v>1</v>
      </c>
      <c r="AF25" s="4">
        <v>2</v>
      </c>
      <c r="AG25" s="4">
        <v>2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2</v>
      </c>
      <c r="AS25" s="4">
        <v>2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2</v>
      </c>
      <c r="BA25" s="4">
        <v>2</v>
      </c>
      <c r="BB25" s="4">
        <v>0</v>
      </c>
      <c r="BC25" s="4">
        <v>0</v>
      </c>
      <c r="BD25" s="4">
        <v>0</v>
      </c>
      <c r="BE25" s="4">
        <v>2</v>
      </c>
      <c r="BF25" s="4">
        <v>0</v>
      </c>
      <c r="BG25" s="4">
        <v>0</v>
      </c>
      <c r="BH25" s="6">
        <f>COUNTIF($G25:$BG25, "&gt;0")</f>
        <v>26</v>
      </c>
      <c r="BI25" s="10">
        <f>_xlfn.XLOOKUP("Main size", $1:$1, 25:25)/_xlfn.XLOOKUP("Feature count", $1:$1, 25:25)</f>
        <v>153.76923076923077</v>
      </c>
    </row>
    <row r="26" spans="1:61" x14ac:dyDescent="0.2">
      <c r="A26" s="8" t="s">
        <v>101</v>
      </c>
      <c r="B26" s="6" t="s">
        <v>29</v>
      </c>
      <c r="C26" s="6" t="s">
        <v>4</v>
      </c>
      <c r="D26" s="9">
        <v>2824</v>
      </c>
      <c r="E26" s="9">
        <v>0</v>
      </c>
      <c r="F26" s="9">
        <f>_xlfn.XLOOKUP("Main size", $1:$1, 26:26)+_xlfn.XLOOKUP("Extra size", $1:$1, 26:26)</f>
        <v>2824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0</v>
      </c>
      <c r="N26" s="4">
        <v>2</v>
      </c>
      <c r="O26" s="4">
        <v>2</v>
      </c>
      <c r="P26" s="4">
        <v>2</v>
      </c>
      <c r="Q26" s="4">
        <v>0</v>
      </c>
      <c r="R26" s="4">
        <v>2</v>
      </c>
      <c r="S26" s="4">
        <v>2</v>
      </c>
      <c r="T26" s="4">
        <v>0</v>
      </c>
      <c r="U26" s="4">
        <v>0</v>
      </c>
      <c r="V26" s="4">
        <v>0</v>
      </c>
      <c r="W26" s="4">
        <v>2</v>
      </c>
      <c r="X26" s="4">
        <v>0</v>
      </c>
      <c r="Y26" s="4">
        <v>2</v>
      </c>
      <c r="Z26" s="4">
        <v>2</v>
      </c>
      <c r="AA26" s="4">
        <v>0</v>
      </c>
      <c r="AB26" s="4">
        <v>0</v>
      </c>
      <c r="AC26" s="4">
        <v>0</v>
      </c>
      <c r="AD26" s="4">
        <v>2</v>
      </c>
      <c r="AE26" s="4">
        <v>0</v>
      </c>
      <c r="AF26" s="4">
        <v>2</v>
      </c>
      <c r="AG26" s="4">
        <v>2</v>
      </c>
      <c r="AH26" s="4">
        <v>0</v>
      </c>
      <c r="AI26" s="4">
        <v>0</v>
      </c>
      <c r="AJ26" s="4">
        <v>0</v>
      </c>
      <c r="AK26" s="4">
        <v>1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6">
        <f>COUNTIF($G26:$BG26, "&gt;0")</f>
        <v>18</v>
      </c>
      <c r="BI26" s="10">
        <f>_xlfn.XLOOKUP("Main size", $1:$1, 26:26)/_xlfn.XLOOKUP("Feature count", $1:$1, 26:26)</f>
        <v>156.88888888888889</v>
      </c>
    </row>
    <row r="27" spans="1:61" x14ac:dyDescent="0.2">
      <c r="A27" s="8" t="s">
        <v>100</v>
      </c>
      <c r="B27" s="6" t="s">
        <v>30</v>
      </c>
      <c r="C27" s="6" t="s">
        <v>22</v>
      </c>
      <c r="D27" s="9">
        <v>2738</v>
      </c>
      <c r="E27" s="9">
        <v>0</v>
      </c>
      <c r="F27" s="9">
        <f>_xlfn.XLOOKUP("Main size", $1:$1, 27:27)+_xlfn.XLOOKUP("Extra size", $1:$1, 27:27)</f>
        <v>2738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0</v>
      </c>
      <c r="N27" s="4">
        <v>2</v>
      </c>
      <c r="O27" s="4">
        <v>0</v>
      </c>
      <c r="P27" s="4">
        <v>0</v>
      </c>
      <c r="Q27" s="4">
        <v>2</v>
      </c>
      <c r="R27" s="4">
        <v>2</v>
      </c>
      <c r="S27" s="4">
        <v>0</v>
      </c>
      <c r="T27" s="4">
        <v>0</v>
      </c>
      <c r="U27" s="4">
        <v>2</v>
      </c>
      <c r="V27" s="4">
        <v>0</v>
      </c>
      <c r="W27" s="4">
        <v>0</v>
      </c>
      <c r="X27" s="4">
        <v>2</v>
      </c>
      <c r="Y27" s="4">
        <v>2</v>
      </c>
      <c r="Z27" s="4">
        <v>0</v>
      </c>
      <c r="AA27" s="4">
        <v>2</v>
      </c>
      <c r="AB27" s="4">
        <v>0</v>
      </c>
      <c r="AC27" s="4">
        <v>0</v>
      </c>
      <c r="AD27" s="4">
        <v>2</v>
      </c>
      <c r="AE27" s="4">
        <v>1</v>
      </c>
      <c r="AF27" s="4">
        <v>2</v>
      </c>
      <c r="AG27" s="4">
        <v>0</v>
      </c>
      <c r="AH27" s="4">
        <v>2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6">
        <f>COUNTIF($G27:$BG27, "&gt;0")</f>
        <v>17</v>
      </c>
      <c r="BI27" s="10">
        <f>_xlfn.XLOOKUP("Main size", $1:$1, 27:27)/_xlfn.XLOOKUP("Feature count", $1:$1, 27:27)</f>
        <v>161.05882352941177</v>
      </c>
    </row>
    <row r="28" spans="1:61" x14ac:dyDescent="0.2">
      <c r="A28" s="8" t="s">
        <v>103</v>
      </c>
      <c r="B28" s="6" t="s">
        <v>32</v>
      </c>
      <c r="C28" s="6" t="s">
        <v>3</v>
      </c>
      <c r="D28" s="9">
        <v>2710</v>
      </c>
      <c r="E28" s="9">
        <v>100</v>
      </c>
      <c r="F28" s="9">
        <f>_xlfn.XLOOKUP("Main size", $1:$1, 28:28)+_xlfn.XLOOKUP("Extra size", $1:$1, 28:28)</f>
        <v>2810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2</v>
      </c>
      <c r="O28" s="4">
        <v>0</v>
      </c>
      <c r="P28" s="4">
        <v>2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2</v>
      </c>
      <c r="W28" s="4">
        <v>1</v>
      </c>
      <c r="X28" s="4">
        <v>0</v>
      </c>
      <c r="Y28" s="4">
        <v>0</v>
      </c>
      <c r="Z28" s="4">
        <v>1</v>
      </c>
      <c r="AA28" s="4">
        <v>0</v>
      </c>
      <c r="AB28" s="4">
        <v>0</v>
      </c>
      <c r="AC28" s="4">
        <v>0</v>
      </c>
      <c r="AD28" s="4">
        <v>1</v>
      </c>
      <c r="AE28" s="4">
        <v>1</v>
      </c>
      <c r="AF28" s="4">
        <v>2</v>
      </c>
      <c r="AG28" s="4">
        <v>0</v>
      </c>
      <c r="AH28" s="4">
        <v>2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6">
        <f>COUNTIF($G28:$BG28, "&gt;0")</f>
        <v>16</v>
      </c>
      <c r="BI28" s="10">
        <f>_xlfn.XLOOKUP("Main size", $1:$1, 28:28)/_xlfn.XLOOKUP("Feature count", $1:$1, 28:28)</f>
        <v>169.375</v>
      </c>
    </row>
    <row r="29" spans="1:61" x14ac:dyDescent="0.2">
      <c r="A29" s="8" t="s">
        <v>102</v>
      </c>
      <c r="B29" s="6" t="s">
        <v>25</v>
      </c>
      <c r="C29" s="6" t="s">
        <v>26</v>
      </c>
      <c r="D29" s="9">
        <v>2882</v>
      </c>
      <c r="E29" s="9">
        <v>0</v>
      </c>
      <c r="F29" s="9">
        <f>_xlfn.XLOOKUP("Main size", $1:$1, 29:29)+_xlfn.XLOOKUP("Extra size", $1:$1, 29:29)</f>
        <v>2882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0</v>
      </c>
      <c r="P29" s="4">
        <v>0</v>
      </c>
      <c r="Q29" s="4">
        <v>2</v>
      </c>
      <c r="R29" s="4">
        <v>2</v>
      </c>
      <c r="S29" s="4">
        <v>0</v>
      </c>
      <c r="T29" s="4">
        <v>2</v>
      </c>
      <c r="U29" s="4">
        <v>0</v>
      </c>
      <c r="V29" s="4">
        <v>0</v>
      </c>
      <c r="W29" s="4">
        <v>2</v>
      </c>
      <c r="X29" s="4">
        <v>2</v>
      </c>
      <c r="Y29" s="4">
        <v>2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4">
        <v>1</v>
      </c>
      <c r="AF29" s="4">
        <v>2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6">
        <f>COUNTIF($G29:$BG29, "&gt;0")</f>
        <v>17</v>
      </c>
      <c r="BI29" s="10">
        <f>_xlfn.XLOOKUP("Main size", $1:$1, 29:29)/_xlfn.XLOOKUP("Feature count", $1:$1, 29:29)</f>
        <v>169.52941176470588</v>
      </c>
    </row>
    <row r="30" spans="1:61" x14ac:dyDescent="0.2">
      <c r="A30" s="8" t="s">
        <v>104</v>
      </c>
      <c r="B30" s="6" t="s">
        <v>33</v>
      </c>
      <c r="C30" s="6" t="s">
        <v>34</v>
      </c>
      <c r="D30" s="9">
        <v>4095</v>
      </c>
      <c r="E30" s="9">
        <v>0</v>
      </c>
      <c r="F30" s="9">
        <f>_xlfn.XLOOKUP("Main size", $1:$1, 30:30)+_xlfn.XLOOKUP("Extra size", $1:$1, 30:30)</f>
        <v>4095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0</v>
      </c>
      <c r="P30" s="4">
        <v>0</v>
      </c>
      <c r="Q30" s="4">
        <v>2</v>
      </c>
      <c r="R30" s="4">
        <v>2</v>
      </c>
      <c r="S30" s="4">
        <v>2</v>
      </c>
      <c r="T30" s="4">
        <v>2</v>
      </c>
      <c r="U30" s="4">
        <v>0</v>
      </c>
      <c r="V30" s="4">
        <v>0</v>
      </c>
      <c r="W30" s="4">
        <v>2</v>
      </c>
      <c r="X30" s="4">
        <v>2</v>
      </c>
      <c r="Y30" s="4">
        <v>2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1</v>
      </c>
      <c r="AF30" s="4">
        <v>2</v>
      </c>
      <c r="AG30" s="4">
        <v>0</v>
      </c>
      <c r="AH30" s="4">
        <v>0</v>
      </c>
      <c r="AI30" s="4">
        <v>2</v>
      </c>
      <c r="AJ30" s="4">
        <v>2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2</v>
      </c>
      <c r="AZ30" s="4">
        <v>0</v>
      </c>
      <c r="BA30" s="4">
        <v>0</v>
      </c>
      <c r="BB30" s="4">
        <v>2</v>
      </c>
      <c r="BC30" s="4">
        <v>0</v>
      </c>
      <c r="BD30" s="4">
        <v>0</v>
      </c>
      <c r="BE30" s="4">
        <v>0</v>
      </c>
      <c r="BF30" s="4">
        <v>2</v>
      </c>
      <c r="BG30" s="4">
        <v>0</v>
      </c>
      <c r="BH30" s="6">
        <f>COUNTIF($G30:$BG30, "&gt;0")</f>
        <v>23</v>
      </c>
      <c r="BI30" s="10">
        <f>_xlfn.XLOOKUP("Main size", $1:$1, 30:30)/_xlfn.XLOOKUP("Feature count", $1:$1, 30:30)</f>
        <v>178.04347826086956</v>
      </c>
    </row>
    <row r="31" spans="1:61" x14ac:dyDescent="0.2">
      <c r="A31" s="8" t="s">
        <v>105</v>
      </c>
      <c r="B31" s="6" t="s">
        <v>37</v>
      </c>
      <c r="C31" s="6" t="s">
        <v>34</v>
      </c>
      <c r="D31" s="9">
        <v>4002</v>
      </c>
      <c r="E31" s="9">
        <v>0</v>
      </c>
      <c r="F31" s="9">
        <f>_xlfn.XLOOKUP("Main size", $1:$1, 31:31)+_xlfn.XLOOKUP("Extra size", $1:$1, 31:31)</f>
        <v>4002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  <c r="N31" s="4">
        <v>2</v>
      </c>
      <c r="O31" s="4">
        <v>2</v>
      </c>
      <c r="P31" s="4">
        <v>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2</v>
      </c>
      <c r="X31" s="4">
        <v>2</v>
      </c>
      <c r="Y31" s="4">
        <v>2</v>
      </c>
      <c r="Z31" s="4">
        <v>2</v>
      </c>
      <c r="AA31" s="4">
        <v>0</v>
      </c>
      <c r="AB31" s="4">
        <v>0</v>
      </c>
      <c r="AC31" s="4">
        <v>0</v>
      </c>
      <c r="AD31" s="4">
        <v>2</v>
      </c>
      <c r="AE31" s="4">
        <v>1</v>
      </c>
      <c r="AF31" s="4">
        <v>2</v>
      </c>
      <c r="AG31" s="4">
        <v>2</v>
      </c>
      <c r="AH31" s="4">
        <v>2</v>
      </c>
      <c r="AI31" s="4">
        <v>0</v>
      </c>
      <c r="AJ31" s="4">
        <v>0</v>
      </c>
      <c r="AK31" s="4">
        <v>2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2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2</v>
      </c>
      <c r="BH31" s="6">
        <f>COUNTIF($G31:$BG31, "&gt;0")</f>
        <v>22</v>
      </c>
      <c r="BI31" s="10">
        <f>_xlfn.XLOOKUP("Main size", $1:$1, 31:31)/_xlfn.XLOOKUP("Feature count", $1:$1, 31:31)</f>
        <v>181.90909090909091</v>
      </c>
    </row>
  </sheetData>
  <autoFilter ref="A3:BI31" xr:uid="{8512C64C-DE47-334B-AE0C-39DDD4F96E15}">
    <sortState xmlns:xlrd2="http://schemas.microsoft.com/office/spreadsheetml/2017/richdata2" ref="A4:BI31">
      <sortCondition ref="BI3:BI31"/>
    </sortState>
  </autoFilter>
  <phoneticPr fontId="2" type="noConversion"/>
  <conditionalFormatting sqref="B4:B31">
    <cfRule type="cellIs" dxfId="3" priority="1" operator="equal">
      <formula>"UNKNOWN"</formula>
    </cfRule>
  </conditionalFormatting>
  <conditionalFormatting sqref="D4:D31">
    <cfRule type="colorScale" priority="2">
      <colorScale>
        <cfvo type="min"/>
        <cfvo type="max"/>
        <color rgb="FFFCFCFF"/>
        <color rgb="FFF8696B"/>
      </colorScale>
    </cfRule>
  </conditionalFormatting>
  <conditionalFormatting sqref="E4:E31">
    <cfRule type="colorScale" priority="3">
      <colorScale>
        <cfvo type="min"/>
        <cfvo type="max"/>
        <color rgb="FFFCFCFF"/>
        <color rgb="FFF8696B"/>
      </colorScale>
    </cfRule>
  </conditionalFormatting>
  <conditionalFormatting sqref="F4:F31">
    <cfRule type="colorScale" priority="4">
      <colorScale>
        <cfvo type="min"/>
        <cfvo type="max"/>
        <color rgb="FFFCFCFF"/>
        <color rgb="FFF8696B"/>
      </colorScale>
    </cfRule>
  </conditionalFormatting>
  <conditionalFormatting sqref="G4:BG31">
    <cfRule type="cellIs" dxfId="2" priority="5" operator="equal">
      <formula>0</formula>
    </cfRule>
    <cfRule type="cellIs" dxfId="1" priority="6" operator="equal">
      <formula>1</formula>
    </cfRule>
    <cfRule type="cellIs" dxfId="0" priority="7" operator="equal">
      <formula>2</formula>
    </cfRule>
  </conditionalFormatting>
  <conditionalFormatting sqref="BH4:BH31">
    <cfRule type="colorScale" priority="8">
      <colorScale>
        <cfvo type="min"/>
        <cfvo type="max"/>
        <color rgb="FFFCFCFF"/>
        <color rgb="FF63BE7B"/>
      </colorScale>
    </cfRule>
  </conditionalFormatting>
  <conditionalFormatting sqref="BI4:BI31">
    <cfRule type="colorScale" priority="9">
      <colorScale>
        <cfvo type="min"/>
        <cfvo type="max"/>
        <color rgb="FFFCFCFF"/>
        <color rgb="FFF8696B"/>
      </colorScale>
    </cfRule>
  </conditionalFormatting>
  <hyperlinks>
    <hyperlink ref="A16" r:id="rId1" xr:uid="{8B9F4BC6-14C6-4345-BA9C-9D9C8BC6C54A}"/>
    <hyperlink ref="A23" r:id="rId2" xr:uid="{B15F6BAD-35BC-2A4D-A9F9-E3397D6C9F57}"/>
    <hyperlink ref="A24" r:id="rId3" xr:uid="{A76D4E5E-9C61-C846-BF68-39EA20E19271}"/>
    <hyperlink ref="A28" r:id="rId4" xr:uid="{271A3F43-6A28-9044-9B77-55CB67E8E604}"/>
    <hyperlink ref="A29" r:id="rId5" xr:uid="{3319FE9B-1572-7B45-A51A-8631F49908F5}"/>
    <hyperlink ref="A27" r:id="rId6" xr:uid="{6A5AEB05-49D4-5A43-AC85-14DC910FF378}"/>
    <hyperlink ref="A26" r:id="rId7" xr:uid="{692BC8D6-C410-5A4C-9AC4-692F65427B7C}"/>
    <hyperlink ref="A21" r:id="rId8" xr:uid="{7A0C5CE4-FDBB-C142-89E0-609051079143}"/>
    <hyperlink ref="A25" r:id="rId9" xr:uid="{B27A7A0A-1947-624B-A135-AC2E4FA9DCDF}"/>
    <hyperlink ref="A18" r:id="rId10" xr:uid="{BBFDB1C2-F4D5-9F4F-9AB4-84F69F8E341F}"/>
    <hyperlink ref="A19" r:id="rId11" xr:uid="{47C1315B-4443-9B43-9DB9-33643DFA677C}"/>
    <hyperlink ref="A20" r:id="rId12" xr:uid="{C77570FF-B176-1F4E-AC94-8C167340C676}"/>
    <hyperlink ref="A22" r:id="rId13" xr:uid="{1A073B5B-BE69-9E43-BB31-2AC1F74931C7}"/>
    <hyperlink ref="A17" r:id="rId14" xr:uid="{65802411-1B8E-064F-A6D7-DAD404DC6F66}"/>
    <hyperlink ref="A15" r:id="rId15" xr:uid="{8DAB0B02-5401-BF46-90F9-B2B728905C99}"/>
    <hyperlink ref="A14" r:id="rId16" xr:uid="{F2854865-7589-3148-9BD0-694117F0C02A}"/>
    <hyperlink ref="A13" r:id="rId17" xr:uid="{0305B1A2-7666-264C-831F-82265021FFB7}"/>
    <hyperlink ref="A12" r:id="rId18" xr:uid="{2F1BE129-94F7-DB45-B74A-D5DECFC8BD1F}"/>
    <hyperlink ref="A11" r:id="rId19" xr:uid="{022DC04F-D95A-7246-8451-7C3BA522CD1C}"/>
    <hyperlink ref="A9" r:id="rId20" xr:uid="{0C291FB0-BA8C-E141-98A4-91A6B6DD9884}"/>
    <hyperlink ref="A10" r:id="rId21" xr:uid="{1EAE54DC-A089-B24E-A04A-825543C48D1A}"/>
    <hyperlink ref="A8" r:id="rId22" xr:uid="{D6CABB3D-301E-5A48-8390-5B6D8D98891E}"/>
    <hyperlink ref="A5" r:id="rId23" xr:uid="{76EB020E-CC71-B148-9424-BB7A1349A5E9}"/>
    <hyperlink ref="A6" r:id="rId24" xr:uid="{469B8618-6944-6746-99BB-8FB17F692A90}"/>
    <hyperlink ref="A31" r:id="rId25" xr:uid="{D7B84B32-63C9-7A46-AF5A-77D30F18AB91}"/>
    <hyperlink ref="A7" r:id="rId26" xr:uid="{7F8B8C37-627E-1945-A19A-ED78182D0280}"/>
    <hyperlink ref="A30" r:id="rId27" xr:uid="{BE81C522-7811-534B-B250-C27D6ED80E13}"/>
    <hyperlink ref="A4" r:id="rId28" xr:uid="{21C269AC-1EE5-D04C-BAA6-59834E8B291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Wannes Boeykens</dc:creator>
  <cp:lastModifiedBy>Wannes Boeykens</cp:lastModifiedBy>
  <dcterms:created xsi:type="dcterms:W3CDTF">2024-01-04T11:29:10Z</dcterms:created>
  <dcterms:modified xsi:type="dcterms:W3CDTF">2024-01-23T17:01:09Z</dcterms:modified>
</cp:coreProperties>
</file>