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ICL\Research Project\Data\Core Samples\"/>
    </mc:Choice>
  </mc:AlternateContent>
  <xr:revisionPtr revIDLastSave="0" documentId="13_ncr:1_{81613C46-3135-4F27-AFD0-C37161940CB9}" xr6:coauthVersionLast="47" xr6:coauthVersionMax="47" xr10:uidLastSave="{00000000-0000-0000-0000-000000000000}"/>
  <bookViews>
    <workbookView xWindow="-120" yWindow="-120" windowWidth="29040" windowHeight="15840" xr2:uid="{494E59BA-0434-3E43-BB09-0D9C43EF6033}"/>
  </bookViews>
  <sheets>
    <sheet name="data" sheetId="1" r:id="rId1"/>
    <sheet name="Metadata" sheetId="2" r:id="rId2"/>
  </sheets>
  <definedNames>
    <definedName name="_xlnm._FilterDatabase" localSheetId="0" hidden="1">data!$B$2:$S$2</definedName>
    <definedName name="_xlnm.Print_Area" localSheetId="0">data!$A$1:$J$43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 i="1" l="1"/>
  <c r="AB5" i="1"/>
  <c r="AB6" i="1"/>
  <c r="AB7" i="1"/>
  <c r="AB8" i="1"/>
  <c r="AB9" i="1"/>
  <c r="AB10" i="1"/>
  <c r="AB11" i="1"/>
  <c r="AB12" i="1"/>
  <c r="AB13" i="1"/>
  <c r="AB14" i="1"/>
  <c r="AB15" i="1"/>
  <c r="AB16" i="1"/>
  <c r="AB17" i="1"/>
  <c r="AB18" i="1"/>
  <c r="AB19" i="1"/>
  <c r="AB20" i="1"/>
  <c r="AB21" i="1"/>
  <c r="AB22" i="1"/>
  <c r="AB23" i="1"/>
  <c r="AB24" i="1"/>
  <c r="AB25" i="1"/>
  <c r="AB26" i="1"/>
  <c r="AB27" i="1"/>
  <c r="AB28" i="1"/>
  <c r="AB29" i="1"/>
  <c r="AB31" i="1"/>
  <c r="AB32" i="1"/>
  <c r="AB33" i="1"/>
  <c r="AB34" i="1"/>
  <c r="AB35" i="1"/>
  <c r="AB36" i="1"/>
  <c r="AB37" i="1"/>
  <c r="AB38" i="1"/>
  <c r="AB39" i="1"/>
  <c r="AB40" i="1"/>
  <c r="AB41" i="1"/>
  <c r="AB42" i="1"/>
  <c r="AB43" i="1"/>
  <c r="AB2"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1" i="1"/>
  <c r="AA32" i="1"/>
  <c r="AA33" i="1"/>
  <c r="AA34" i="1"/>
  <c r="AA35" i="1"/>
  <c r="AA36" i="1"/>
  <c r="AA37" i="1"/>
  <c r="AA38" i="1"/>
  <c r="AA39" i="1"/>
  <c r="AA40" i="1"/>
  <c r="AA41" i="1"/>
  <c r="AA42" i="1"/>
  <c r="AA43" i="1"/>
  <c r="AA2" i="1"/>
  <c r="Z2" i="1"/>
  <c r="Z4" i="1"/>
  <c r="Z5" i="1"/>
  <c r="Z6" i="1"/>
  <c r="Z7" i="1"/>
  <c r="Z8" i="1"/>
  <c r="Z9" i="1"/>
  <c r="Z10" i="1"/>
  <c r="Z11" i="1"/>
  <c r="Z12" i="1"/>
  <c r="Z13" i="1"/>
  <c r="Z14" i="1"/>
  <c r="Z15" i="1"/>
  <c r="Z16" i="1"/>
  <c r="Z17" i="1"/>
  <c r="Z18" i="1"/>
  <c r="Z19" i="1"/>
  <c r="Z20" i="1"/>
  <c r="Z21" i="1"/>
  <c r="Z22" i="1"/>
  <c r="Z23" i="1"/>
  <c r="Z24" i="1"/>
  <c r="Z25" i="1"/>
  <c r="Z26" i="1"/>
  <c r="Z27" i="1"/>
  <c r="Z28" i="1"/>
  <c r="Z29" i="1"/>
  <c r="Z31" i="1"/>
  <c r="Z32" i="1"/>
  <c r="Z33" i="1"/>
  <c r="Z34" i="1"/>
  <c r="Z35" i="1"/>
  <c r="Z36" i="1"/>
  <c r="Z37" i="1"/>
  <c r="Z38" i="1"/>
  <c r="Z39" i="1"/>
  <c r="Z40" i="1"/>
  <c r="Z41" i="1"/>
  <c r="Z42" i="1"/>
  <c r="Z43" i="1"/>
  <c r="AC43" i="1"/>
  <c r="AC42" i="1"/>
  <c r="AC41" i="1"/>
  <c r="AC40" i="1"/>
  <c r="AC39" i="1"/>
  <c r="AC38" i="1"/>
  <c r="AC37"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1" i="1"/>
  <c r="AC32" i="1"/>
  <c r="AC33" i="1"/>
  <c r="AC34" i="1"/>
  <c r="AC35" i="1"/>
  <c r="AC36" i="1"/>
  <c r="AC2" i="1"/>
</calcChain>
</file>

<file path=xl/sharedStrings.xml><?xml version="1.0" encoding="utf-8"?>
<sst xmlns="http://schemas.openxmlformats.org/spreadsheetml/2006/main" count="232" uniqueCount="97">
  <si>
    <t>0,1305778</t>
    <phoneticPr fontId="1" type="noConversion"/>
  </si>
  <si>
    <t>0,1635954</t>
    <phoneticPr fontId="1" type="noConversion"/>
  </si>
  <si>
    <t>NA</t>
    <phoneticPr fontId="1" type="noConversion"/>
  </si>
  <si>
    <t>PlotID</t>
  </si>
  <si>
    <t>Longitude</t>
  </si>
  <si>
    <t>MarkNumber</t>
  </si>
  <si>
    <t>Latitude</t>
  </si>
  <si>
    <t>Girth</t>
  </si>
  <si>
    <t>SapwoodDepth</t>
  </si>
  <si>
    <t>Bark</t>
  </si>
  <si>
    <t>radius_05</t>
  </si>
  <si>
    <t>radius_1</t>
  </si>
  <si>
    <t>radius_15</t>
  </si>
  <si>
    <t>radius_2</t>
  </si>
  <si>
    <t>radius_25</t>
  </si>
  <si>
    <t>radius_3</t>
  </si>
  <si>
    <t>radius_13</t>
  </si>
  <si>
    <t>yes</t>
  </si>
  <si>
    <t>CollectorID</t>
  </si>
  <si>
    <t>x.wang</t>
  </si>
  <si>
    <t>ScientificName</t>
  </si>
  <si>
    <t>Quercus_robur</t>
  </si>
  <si>
    <t>TreeID</t>
  </si>
  <si>
    <t>NA</t>
  </si>
  <si>
    <t>Date</t>
  </si>
  <si>
    <t>mark number before Feb2024: 2181</t>
  </si>
  <si>
    <t>mark number before Feb2024: 2206</t>
  </si>
  <si>
    <t>Tree mark 2190 in data sheet assumed a mistake. Core say 2180, 2180 tree found in the field with scar. No 2190 tree found</t>
  </si>
  <si>
    <t>Column tree deleted as each tree already has a Tree ID and mark number</t>
  </si>
  <si>
    <t>MarkNumber 2180 only has one core. Assigned to branch 1</t>
  </si>
  <si>
    <t xml:space="preserve">MarkNumber 5871 has two branches and two core samples. Which core correspond to which branch was not marked. I Assume core mark with number '17' and  strike out  '18'  was branch 2.  Branches on tree not marked </t>
  </si>
  <si>
    <t>MarkNumber 2204 has only one branch but there are two core samples marked number '13' (the first number given to tree). One of the core samples also say tree 2204 so I assumed this to be the core for that tree.  The other core was left in the original envelope.</t>
  </si>
  <si>
    <t>Notes of data curation (C. Estrada)</t>
  </si>
  <si>
    <t>MarkNumber 2190 in data sheet assumed a mistake. Core say 2180, 2180 tree found in the field with scar, two branches and girt match. Tree 2190 has no scar and has only one branch and is smaller.</t>
  </si>
  <si>
    <t>Core</t>
  </si>
  <si>
    <t>No</t>
  </si>
  <si>
    <t>Changes of Xinyi Wang original table were done after communicating with her and including information form the Silwood tree database</t>
  </si>
  <si>
    <t>Changes:</t>
  </si>
  <si>
    <t>Oak trees in plot 1 without a MarkNumber in 2023 were identified by painted original number and given a MarkNumber in February 2024</t>
  </si>
  <si>
    <t>One tree remain unidentified in plot 2</t>
  </si>
  <si>
    <t>year data was collected yyyy</t>
  </si>
  <si>
    <t>Number of plot were trees were chosen, numbers 1-3</t>
  </si>
  <si>
    <t>Latitude WGS84 (Decimal Degrees -D.D°), approximated location of tree</t>
  </si>
  <si>
    <t>Longitude WGS84 (Decimal Degrees -D.D°), approximated location of tree</t>
  </si>
  <si>
    <t>Unique number given to each tree marked in Silwood Park tree database</t>
  </si>
  <si>
    <t>Most current number in a metal tag given to the tree. Metal tags are nailed to trees and they need to be changed occasionally if for example the tree grows around.  Metal tags are replaced with the next number in the series.</t>
  </si>
  <si>
    <t>Scientific name of tree</t>
  </si>
  <si>
    <t>Circunference of tree in cm measured at 130 cm height</t>
  </si>
  <si>
    <t xml:space="preserve">Radius of the tree at 0.5m high </t>
  </si>
  <si>
    <t xml:space="preserve">Radius of the tree at 1m high </t>
  </si>
  <si>
    <t xml:space="preserve">Radius of the tree at 1.5m high </t>
  </si>
  <si>
    <t xml:space="preserve">Radius of the tree at 2m high </t>
  </si>
  <si>
    <t xml:space="preserve">Radius of the tree at 2.5m high </t>
  </si>
  <si>
    <t xml:space="preserve">Radius of the tree at 3m high </t>
  </si>
  <si>
    <t xml:space="preserve">Radius of the tree at 1.3m high </t>
  </si>
  <si>
    <t>Stem</t>
  </si>
  <si>
    <t>If tree is multi branched at the height of measurements a number was given to each stem: 1, 2</t>
  </si>
  <si>
    <t>Length of sapwood ring in core measured in mm</t>
  </si>
  <si>
    <t>Length of bark ring in core measured in mm</t>
  </si>
  <si>
    <t>Notes</t>
  </si>
  <si>
    <t>Inicial first name.second  name of data collector, SilwoodCollectors.csv databade</t>
  </si>
  <si>
    <t>Whether a core sample is stored: yes, no</t>
    <phoneticPr fontId="1" type="noConversion"/>
  </si>
  <si>
    <t>Angle to the top of the crown</t>
    <phoneticPr fontId="1" type="noConversion"/>
  </si>
  <si>
    <t>Angle to the base of the tree</t>
    <phoneticPr fontId="1" type="noConversion"/>
  </si>
  <si>
    <t>Distance to the tree trunk in m</t>
    <phoneticPr fontId="1" type="noConversion"/>
  </si>
  <si>
    <t>The diameter of the maximum axis of the crown in m</t>
    <phoneticPr fontId="1" type="noConversion"/>
  </si>
  <si>
    <t>The diameter of the minimum axis of the crown in m</t>
    <phoneticPr fontId="1" type="noConversion"/>
  </si>
  <si>
    <t>d1</t>
    <phoneticPr fontId="1" type="noConversion"/>
  </si>
  <si>
    <t>d2</t>
    <phoneticPr fontId="1" type="noConversion"/>
  </si>
  <si>
    <t>H</t>
    <phoneticPr fontId="1" type="noConversion"/>
  </si>
  <si>
    <t>D</t>
    <phoneticPr fontId="1" type="noConversion"/>
  </si>
  <si>
    <t>Ac</t>
    <phoneticPr fontId="1" type="noConversion"/>
  </si>
  <si>
    <t>As</t>
    <phoneticPr fontId="1" type="noConversion"/>
  </si>
  <si>
    <t>Tree height in m</t>
    <phoneticPr fontId="1" type="noConversion"/>
  </si>
  <si>
    <t>Crown area in m2</t>
    <phoneticPr fontId="1" type="noConversion"/>
  </si>
  <si>
    <t>Diameter at breast height in m</t>
    <phoneticPr fontId="1" type="noConversion"/>
  </si>
  <si>
    <t>Basel area in m2</t>
    <phoneticPr fontId="1" type="noConversion"/>
  </si>
  <si>
    <t>Girth_cm</t>
    <phoneticPr fontId="1" type="noConversion"/>
  </si>
  <si>
    <t>SapwoodDepth_mm</t>
    <phoneticPr fontId="1" type="noConversion"/>
  </si>
  <si>
    <t>Bark_mm</t>
    <phoneticPr fontId="1" type="noConversion"/>
  </si>
  <si>
    <t>radius_05_m</t>
    <phoneticPr fontId="1" type="noConversion"/>
  </si>
  <si>
    <t>radius_1_m</t>
    <phoneticPr fontId="1" type="noConversion"/>
  </si>
  <si>
    <t>radius_15_m</t>
    <phoneticPr fontId="1" type="noConversion"/>
  </si>
  <si>
    <t>radius_2_m</t>
    <phoneticPr fontId="1" type="noConversion"/>
  </si>
  <si>
    <t>radius_25_m</t>
    <phoneticPr fontId="1" type="noConversion"/>
  </si>
  <si>
    <t>radius_3_m</t>
    <phoneticPr fontId="1" type="noConversion"/>
  </si>
  <si>
    <t>radius_13_m</t>
    <phoneticPr fontId="1" type="noConversion"/>
  </si>
  <si>
    <t>d1_m</t>
    <phoneticPr fontId="1" type="noConversion"/>
  </si>
  <si>
    <t>d2_m</t>
    <phoneticPr fontId="1" type="noConversion"/>
  </si>
  <si>
    <t>Stem_distance_m</t>
    <phoneticPr fontId="1" type="noConversion"/>
  </si>
  <si>
    <t>Angle_to_canopy</t>
    <phoneticPr fontId="1" type="noConversion"/>
  </si>
  <si>
    <t>Angle_to_base</t>
    <phoneticPr fontId="1" type="noConversion"/>
  </si>
  <si>
    <t>Stem_distance</t>
    <phoneticPr fontId="1" type="noConversion"/>
  </si>
  <si>
    <t>H_m</t>
    <phoneticPr fontId="1" type="noConversion"/>
  </si>
  <si>
    <t>D_m</t>
    <phoneticPr fontId="1" type="noConversion"/>
  </si>
  <si>
    <t>As_m2</t>
    <phoneticPr fontId="1" type="noConversion"/>
  </si>
  <si>
    <t>Ac_m2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</si>
</sst>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_);[Red]\(0\)"/>
  </numFmts>
  <fonts count="9" x14ac:knownFonts="1">
    <font>
      <sz val="12"/>
      <color theme="1"/>
      <name val="等线"/>
      <family val="2"/>
      <charset val="134"/>
      <scheme val="minor"/>
    </font>
    <font>
      <sz val="9"/>
      <name val="等线"/>
      <family val="2"/>
      <charset val="134"/>
      <scheme val="minor"/>
    </font>
    <font>
      <sz val="11"/>
      <color theme="1"/>
      <name val="Arial"/>
      <family val="2"/>
    </font>
    <font>
      <sz val="11"/>
      <color rgb="FF000000"/>
      <name val="Arial"/>
      <family val="2"/>
    </font>
    <font>
      <b/>
      <sz val="12"/>
      <color theme="1"/>
      <name val="等线"/>
      <family val="2"/>
      <scheme val="minor"/>
    </font>
    <font>
      <b/>
      <sz val="11"/>
      <color theme="1"/>
      <name val="Arial"/>
      <family val="2"/>
    </font>
    <font>
      <b/>
      <sz val="11"/>
      <color rgb="FF000000"/>
      <name val="Arial"/>
      <family val="2"/>
    </font>
    <font>
      <sz val="11"/>
      <color theme="1"/>
      <name val="等线"/>
      <family val="2"/>
      <scheme val="minor"/>
    </font>
    <font>
      <sz val="11"/>
      <color rgb="FFFF0000"/>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5">
    <xf numFmtId="0" fontId="0" fillId="0" borderId="0" xfId="0">
      <alignment vertical="center"/>
    </xf>
    <xf numFmtId="0" fontId="2" fillId="0" borderId="0" xfId="0" applyFont="1" applyAlignment="1">
      <alignment horizontal="right" vertical="center"/>
    </xf>
    <xf numFmtId="0" fontId="3" fillId="0" borderId="0" xfId="0" applyFont="1" applyAlignment="1">
      <alignment horizontal="right" vertical="center"/>
    </xf>
    <xf numFmtId="0" fontId="0" fillId="0" borderId="0" xfId="0" applyAlignment="1">
      <alignment horizontal="right"/>
    </xf>
    <xf numFmtId="0" fontId="4" fillId="0" borderId="0" xfId="0" applyFont="1">
      <alignment vertical="center"/>
    </xf>
    <xf numFmtId="0" fontId="7" fillId="0" borderId="0" xfId="0" applyFo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2" fillId="0" borderId="0" xfId="0" applyFont="1" applyAlignment="1">
      <alignment horizontal="left" vertical="center"/>
    </xf>
    <xf numFmtId="0" fontId="8" fillId="0" borderId="0" xfId="1" applyAlignment="1">
      <alignment horizontal="right" vertical="center"/>
    </xf>
    <xf numFmtId="0" fontId="8" fillId="0" borderId="0" xfId="1" applyAlignment="1">
      <alignment horizontal="left" vertical="center"/>
    </xf>
    <xf numFmtId="0" fontId="6" fillId="0" borderId="0" xfId="0" applyFont="1" applyAlignment="1">
      <alignment horizontal="right" vertical="center"/>
    </xf>
    <xf numFmtId="176" fontId="3" fillId="0" borderId="0" xfId="0" applyNumberFormat="1" applyFont="1" applyAlignment="1">
      <alignment horizontal="right" vertical="center"/>
    </xf>
    <xf numFmtId="177" fontId="2" fillId="0" borderId="0" xfId="0" applyNumberFormat="1" applyFont="1" applyAlignment="1">
      <alignment horizontal="right" vertical="center"/>
    </xf>
    <xf numFmtId="177" fontId="8" fillId="0" borderId="0" xfId="1" applyNumberFormat="1" applyAlignment="1">
      <alignment horizontal="right" vertical="center"/>
    </xf>
  </cellXfs>
  <cellStyles count="2">
    <cellStyle name="常规" xfId="0" builtinId="0"/>
    <cellStyle name="警告文本" xfId="1"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2CE56-3772-7047-B421-95D131AD2AFA}">
  <sheetPr>
    <pageSetUpPr fitToPage="1"/>
  </sheetPr>
  <dimension ref="A1:AD43"/>
  <sheetViews>
    <sheetView tabSelected="1" topLeftCell="H1" zoomScaleNormal="100" workbookViewId="0">
      <pane xSplit="8775" topLeftCell="P1" activePane="topRight"/>
      <selection activeCell="A12" sqref="A12:XFD12"/>
      <selection pane="topRight" activeCell="AB2" sqref="AB2"/>
    </sheetView>
  </sheetViews>
  <sheetFormatPr defaultColWidth="10.875" defaultRowHeight="14.25" x14ac:dyDescent="0.25"/>
  <cols>
    <col min="1" max="4" width="10.875" style="1"/>
    <col min="5" max="5" width="10.625" style="1" customWidth="1"/>
    <col min="6" max="6" width="15.375" style="1" customWidth="1"/>
    <col min="7" max="7" width="9.25" style="1" customWidth="1"/>
    <col min="8" max="8" width="15.375" style="1" customWidth="1"/>
    <col min="9" max="9" width="8.375" style="1" customWidth="1"/>
    <col min="10" max="10" width="8.125" style="1" customWidth="1"/>
    <col min="11" max="11" width="17" style="1" customWidth="1"/>
    <col min="12" max="12" width="8.875" style="1" customWidth="1"/>
    <col min="13" max="13" width="13" style="1" bestFit="1" customWidth="1"/>
    <col min="14" max="19" width="15.375" style="1" customWidth="1"/>
    <col min="20" max="20" width="10.875" style="1"/>
    <col min="21" max="21" width="8.125" style="13" customWidth="1"/>
    <col min="22" max="22" width="7.875" style="13" customWidth="1"/>
    <col min="23" max="23" width="14.875" style="13" customWidth="1"/>
    <col min="24" max="24" width="7.75" style="1" customWidth="1"/>
    <col min="25" max="25" width="7.125" style="1" customWidth="1"/>
    <col min="26" max="26" width="9.75" style="1" customWidth="1"/>
    <col min="27" max="29" width="7.125" style="1" customWidth="1"/>
    <col min="30" max="30" width="10.875" style="8"/>
    <col min="31" max="16384" width="10.875" style="1"/>
  </cols>
  <sheetData>
    <row r="1" spans="1:30" ht="15" x14ac:dyDescent="0.25">
      <c r="A1" s="1" t="s">
        <v>24</v>
      </c>
      <c r="B1" s="1" t="s">
        <v>3</v>
      </c>
      <c r="C1" s="1" t="s">
        <v>6</v>
      </c>
      <c r="D1" s="1" t="s">
        <v>4</v>
      </c>
      <c r="E1" s="1" t="s">
        <v>22</v>
      </c>
      <c r="F1" s="1" t="s">
        <v>5</v>
      </c>
      <c r="G1" s="1" t="s">
        <v>55</v>
      </c>
      <c r="H1" s="1" t="s">
        <v>20</v>
      </c>
      <c r="I1" s="1" t="s">
        <v>34</v>
      </c>
      <c r="J1" s="1" t="s">
        <v>77</v>
      </c>
      <c r="K1" s="1" t="s">
        <v>78</v>
      </c>
      <c r="L1" s="1" t="s">
        <v>79</v>
      </c>
      <c r="M1" s="1" t="s">
        <v>80</v>
      </c>
      <c r="N1" s="1" t="s">
        <v>81</v>
      </c>
      <c r="O1" s="1" t="s">
        <v>82</v>
      </c>
      <c r="P1" s="1" t="s">
        <v>83</v>
      </c>
      <c r="Q1" s="1" t="s">
        <v>84</v>
      </c>
      <c r="R1" s="2" t="s">
        <v>85</v>
      </c>
      <c r="S1" s="2" t="s">
        <v>86</v>
      </c>
      <c r="T1" s="1" t="s">
        <v>18</v>
      </c>
      <c r="U1" s="12" t="s">
        <v>90</v>
      </c>
      <c r="V1" s="12" t="s">
        <v>91</v>
      </c>
      <c r="W1" s="12" t="s">
        <v>89</v>
      </c>
      <c r="X1" s="2" t="s">
        <v>87</v>
      </c>
      <c r="Y1" s="2" t="s">
        <v>88</v>
      </c>
      <c r="Z1" s="11" t="s">
        <v>93</v>
      </c>
      <c r="AA1" s="11" t="s">
        <v>94</v>
      </c>
      <c r="AB1" s="11" t="s">
        <v>95</v>
      </c>
      <c r="AC1" s="11" t="s">
        <v>96</v>
      </c>
      <c r="AD1" s="8" t="s">
        <v>59</v>
      </c>
    </row>
    <row r="2" spans="1:30" x14ac:dyDescent="0.25">
      <c r="A2" s="1">
        <v>2023</v>
      </c>
      <c r="B2" s="1">
        <v>1</v>
      </c>
      <c r="C2" s="1">
        <v>51.411560000000001</v>
      </c>
      <c r="D2" s="1">
        <v>-0.64368999999999998</v>
      </c>
      <c r="E2" s="1">
        <v>1223</v>
      </c>
      <c r="F2" s="1">
        <v>2180</v>
      </c>
      <c r="G2" s="1">
        <v>1</v>
      </c>
      <c r="H2" s="1" t="s">
        <v>21</v>
      </c>
      <c r="I2" s="1" t="s">
        <v>17</v>
      </c>
      <c r="J2" s="1">
        <v>146.19999999999999</v>
      </c>
      <c r="K2" s="1">
        <v>35.07</v>
      </c>
      <c r="L2" s="1">
        <v>8.1999999999999993</v>
      </c>
      <c r="M2" s="1">
        <v>0.18866069999999999</v>
      </c>
      <c r="N2" s="1">
        <v>0.19569839999999999</v>
      </c>
      <c r="O2" s="1">
        <v>0.13128509999999999</v>
      </c>
      <c r="P2" s="1">
        <v>0.1247277</v>
      </c>
      <c r="Q2" s="1">
        <v>0.1146909</v>
      </c>
      <c r="R2" s="1">
        <v>0.13881089999999999</v>
      </c>
      <c r="S2" s="1">
        <v>0.195026</v>
      </c>
      <c r="T2" s="1" t="s">
        <v>19</v>
      </c>
      <c r="U2" s="13">
        <v>52</v>
      </c>
      <c r="V2" s="13">
        <v>13</v>
      </c>
      <c r="W2" s="13">
        <v>12</v>
      </c>
      <c r="X2" s="1">
        <v>7</v>
      </c>
      <c r="Y2" s="1">
        <v>7</v>
      </c>
      <c r="Z2" s="1">
        <f>(TAN(PI()/180*U2)+TAN(PI()/180*V2))*W2</f>
        <v>18.129717879823701</v>
      </c>
      <c r="AA2" s="1">
        <f>J2/PI()/100</f>
        <v>0.46536905360070191</v>
      </c>
      <c r="AB2" s="1">
        <f>(J2/100)^2/(PI()*4)</f>
        <v>0.17009238909105656</v>
      </c>
      <c r="AC2" s="1">
        <f>PI()*(X2+Y2)^2/16</f>
        <v>38.484510006474963</v>
      </c>
    </row>
    <row r="3" spans="1:30" s="9" customFormat="1" x14ac:dyDescent="0.25">
      <c r="A3" s="9">
        <v>2023</v>
      </c>
      <c r="B3" s="9">
        <v>1</v>
      </c>
      <c r="C3" s="9">
        <v>51.411560000000001</v>
      </c>
      <c r="D3" s="9">
        <v>-0.64368999999999998</v>
      </c>
      <c r="E3" s="9">
        <v>1223</v>
      </c>
      <c r="F3" s="9">
        <v>2180</v>
      </c>
      <c r="G3" s="9">
        <v>2</v>
      </c>
      <c r="H3" s="9" t="s">
        <v>21</v>
      </c>
      <c r="I3" s="9" t="s">
        <v>35</v>
      </c>
      <c r="J3" s="9">
        <v>146.19999999999999</v>
      </c>
      <c r="K3" s="9">
        <v>35.07</v>
      </c>
      <c r="L3" s="9">
        <v>8.1999999999999993</v>
      </c>
      <c r="M3" s="9">
        <v>0.1878185</v>
      </c>
      <c r="N3" s="9">
        <v>0.19364410000000001</v>
      </c>
      <c r="O3" s="9">
        <v>0.28529510000000002</v>
      </c>
      <c r="P3" s="9">
        <v>0.1237868</v>
      </c>
      <c r="Q3" s="9">
        <v>0.13330789000000001</v>
      </c>
      <c r="R3" s="9">
        <v>0.1486111</v>
      </c>
      <c r="S3" s="9">
        <v>0.1993626</v>
      </c>
      <c r="T3" s="9" t="s">
        <v>19</v>
      </c>
      <c r="U3" s="14"/>
      <c r="V3" s="14"/>
      <c r="W3" s="14"/>
      <c r="X3" s="1"/>
      <c r="Z3" s="1"/>
      <c r="AA3" s="1"/>
      <c r="AB3" s="1"/>
      <c r="AC3" s="1"/>
      <c r="AD3" s="10"/>
    </row>
    <row r="4" spans="1:30" ht="15.75" x14ac:dyDescent="0.25">
      <c r="A4" s="1">
        <v>2023</v>
      </c>
      <c r="B4" s="1">
        <v>1</v>
      </c>
      <c r="C4" s="1">
        <v>51.411560000000001</v>
      </c>
      <c r="D4" s="1">
        <v>-0.64368999999999998</v>
      </c>
      <c r="E4" s="3">
        <v>1218</v>
      </c>
      <c r="F4" s="1">
        <v>2175</v>
      </c>
      <c r="G4" s="1">
        <v>1</v>
      </c>
      <c r="H4" s="1" t="s">
        <v>21</v>
      </c>
      <c r="I4" s="1" t="s">
        <v>17</v>
      </c>
      <c r="J4" s="1">
        <v>55.8</v>
      </c>
      <c r="K4" s="1">
        <v>29.15</v>
      </c>
      <c r="L4" s="1">
        <v>5.31</v>
      </c>
      <c r="M4" s="1">
        <v>8.6099670000000003E-2</v>
      </c>
      <c r="N4" s="1">
        <v>8.8967400000000002E-2</v>
      </c>
      <c r="O4" s="1">
        <v>8.220798E-2</v>
      </c>
      <c r="P4" s="1">
        <v>6.5694139999999998E-2</v>
      </c>
      <c r="Q4" s="1">
        <v>5.937572E-2</v>
      </c>
      <c r="R4" s="1">
        <v>4.2356949999999997E-2</v>
      </c>
      <c r="S4" s="1">
        <v>8.2160759999999999E-2</v>
      </c>
      <c r="T4" s="1" t="s">
        <v>19</v>
      </c>
      <c r="U4" s="13">
        <v>52</v>
      </c>
      <c r="V4" s="13">
        <v>12.5</v>
      </c>
      <c r="W4" s="13">
        <v>10</v>
      </c>
      <c r="X4" s="1">
        <v>2.1</v>
      </c>
      <c r="Y4" s="1">
        <v>3.5</v>
      </c>
      <c r="Z4" s="1">
        <f t="shared" ref="Z4:Z29" si="0">(TAN(PI()/180*U4)+TAN(PI()/180*V4))*W4</f>
        <v>15.016362948360186</v>
      </c>
      <c r="AA4" s="1">
        <f t="shared" ref="AA4:AA43" si="1">J4/PI()/100</f>
        <v>0.17761691649055517</v>
      </c>
      <c r="AB4" s="1">
        <f t="shared" ref="AB4:AB43" si="2">(J4/100)^2/(PI()*4)</f>
        <v>2.4777559850432444E-2</v>
      </c>
      <c r="AC4" s="1">
        <f t="shared" ref="AC4:AC43" si="3">PI()*(X4+Y4)^2/16</f>
        <v>6.1575216010359934</v>
      </c>
    </row>
    <row r="5" spans="1:30" ht="15.75" x14ac:dyDescent="0.25">
      <c r="A5" s="1">
        <v>2023</v>
      </c>
      <c r="B5" s="1">
        <v>1</v>
      </c>
      <c r="C5" s="1">
        <v>51.411560000000001</v>
      </c>
      <c r="D5" s="1">
        <v>-0.64368999999999998</v>
      </c>
      <c r="E5" s="3">
        <v>1216</v>
      </c>
      <c r="F5" s="1">
        <v>2173</v>
      </c>
      <c r="G5" s="1">
        <v>1</v>
      </c>
      <c r="H5" s="1" t="s">
        <v>21</v>
      </c>
      <c r="I5" s="1" t="s">
        <v>17</v>
      </c>
      <c r="J5" s="1">
        <v>63</v>
      </c>
      <c r="K5" s="1">
        <v>23.46</v>
      </c>
      <c r="L5" s="1">
        <v>7.46</v>
      </c>
      <c r="M5" s="1">
        <v>8.5827050000000002E-2</v>
      </c>
      <c r="N5" s="1">
        <v>8.0946019999999994E-2</v>
      </c>
      <c r="O5" s="1">
        <v>8.1433060000000002E-2</v>
      </c>
      <c r="P5" s="1">
        <v>7.3086230000000002E-2</v>
      </c>
      <c r="Q5" s="1">
        <v>7.2841489999999995E-2</v>
      </c>
      <c r="R5" s="1">
        <v>6.916216E-2</v>
      </c>
      <c r="S5" s="1">
        <v>9.0993130000000005E-2</v>
      </c>
      <c r="T5" s="1" t="s">
        <v>19</v>
      </c>
      <c r="U5" s="13">
        <v>50</v>
      </c>
      <c r="V5" s="13">
        <v>10</v>
      </c>
      <c r="W5" s="13">
        <v>12</v>
      </c>
      <c r="X5" s="1">
        <v>4.2</v>
      </c>
      <c r="Y5" s="1">
        <v>3.5</v>
      </c>
      <c r="Z5" s="1">
        <f t="shared" si="0"/>
        <v>16.416966879632099</v>
      </c>
      <c r="AA5" s="1">
        <f t="shared" si="1"/>
        <v>0.20053522829578813</v>
      </c>
      <c r="AB5" s="1">
        <f t="shared" si="2"/>
        <v>3.1584298456586633E-2</v>
      </c>
      <c r="AC5" s="1">
        <f t="shared" si="3"/>
        <v>11.641564276958679</v>
      </c>
    </row>
    <row r="6" spans="1:30" ht="15.75" x14ac:dyDescent="0.25">
      <c r="A6" s="1">
        <v>2023</v>
      </c>
      <c r="B6" s="1">
        <v>1</v>
      </c>
      <c r="C6" s="1">
        <v>51.411560000000001</v>
      </c>
      <c r="D6" s="1">
        <v>-0.64368999999999998</v>
      </c>
      <c r="E6" s="3">
        <v>1215</v>
      </c>
      <c r="F6" s="1">
        <v>2172</v>
      </c>
      <c r="G6" s="1">
        <v>1</v>
      </c>
      <c r="H6" s="1" t="s">
        <v>21</v>
      </c>
      <c r="I6" s="1" t="s">
        <v>17</v>
      </c>
      <c r="J6" s="1">
        <v>85</v>
      </c>
      <c r="K6" s="1">
        <v>27.42</v>
      </c>
      <c r="L6" s="1">
        <v>4.7699999999999996</v>
      </c>
      <c r="M6" s="1">
        <v>0.13391910000000001</v>
      </c>
      <c r="N6" s="1">
        <v>0.12537319999999999</v>
      </c>
      <c r="O6" s="1">
        <v>0.12348720000000001</v>
      </c>
      <c r="P6" s="1">
        <v>0.12760050000000001</v>
      </c>
      <c r="Q6" s="1">
        <v>0.1087632</v>
      </c>
      <c r="R6" s="1">
        <v>0.10649309999999999</v>
      </c>
      <c r="S6" s="1">
        <v>0.1272287</v>
      </c>
      <c r="T6" s="1" t="s">
        <v>19</v>
      </c>
      <c r="U6" s="13">
        <v>52</v>
      </c>
      <c r="V6" s="13">
        <v>10</v>
      </c>
      <c r="W6" s="13">
        <v>12.5</v>
      </c>
      <c r="X6" s="1">
        <v>5</v>
      </c>
      <c r="Y6" s="1">
        <v>7</v>
      </c>
      <c r="Z6" s="1">
        <f t="shared" si="0"/>
        <v>18.203357661269298</v>
      </c>
      <c r="AA6" s="1">
        <f t="shared" si="1"/>
        <v>0.27056340325622208</v>
      </c>
      <c r="AB6" s="1">
        <f t="shared" si="2"/>
        <v>5.7494723191947185E-2</v>
      </c>
      <c r="AC6" s="1">
        <f t="shared" si="3"/>
        <v>28.274333882308138</v>
      </c>
    </row>
    <row r="7" spans="1:30" ht="15.75" x14ac:dyDescent="0.25">
      <c r="A7" s="1">
        <v>2023</v>
      </c>
      <c r="B7" s="1">
        <v>1</v>
      </c>
      <c r="C7" s="1">
        <v>51.411560000000001</v>
      </c>
      <c r="D7" s="1">
        <v>-0.64368999999999998</v>
      </c>
      <c r="E7" s="3">
        <v>1214</v>
      </c>
      <c r="F7" s="1">
        <v>2171</v>
      </c>
      <c r="G7" s="1">
        <v>1</v>
      </c>
      <c r="H7" s="1" t="s">
        <v>21</v>
      </c>
      <c r="I7" s="1" t="s">
        <v>17</v>
      </c>
      <c r="J7" s="1">
        <v>97.8</v>
      </c>
      <c r="K7" s="1">
        <v>27.44</v>
      </c>
      <c r="L7" s="1">
        <v>8.58</v>
      </c>
      <c r="M7" s="1">
        <v>9.7576430000000006E-2</v>
      </c>
      <c r="N7" s="1">
        <v>0.10528700000000001</v>
      </c>
      <c r="O7" s="1">
        <v>9.0167410000000003E-2</v>
      </c>
      <c r="P7" s="1">
        <v>9.2105480000000003E-2</v>
      </c>
      <c r="Q7" s="1">
        <v>8.2396189999999994E-2</v>
      </c>
      <c r="R7" s="1">
        <v>7.6573740000000001E-2</v>
      </c>
      <c r="S7" s="1">
        <v>0.10366160000000001</v>
      </c>
      <c r="T7" s="1" t="s">
        <v>19</v>
      </c>
      <c r="U7" s="13">
        <v>55</v>
      </c>
      <c r="V7" s="13">
        <v>5</v>
      </c>
      <c r="W7" s="13">
        <v>12</v>
      </c>
      <c r="X7" s="1">
        <v>6.3</v>
      </c>
      <c r="Y7" s="1">
        <v>4.2</v>
      </c>
      <c r="Z7" s="1">
        <f t="shared" si="0"/>
        <v>18.187640043216462</v>
      </c>
      <c r="AA7" s="1">
        <f t="shared" si="1"/>
        <v>0.31130706868774727</v>
      </c>
      <c r="AB7" s="1">
        <f t="shared" si="2"/>
        <v>7.6114578294154217E-2</v>
      </c>
      <c r="AC7" s="1">
        <f t="shared" si="3"/>
        <v>21.647536878642168</v>
      </c>
    </row>
    <row r="8" spans="1:30" ht="15.75" x14ac:dyDescent="0.25">
      <c r="A8" s="1">
        <v>2023</v>
      </c>
      <c r="B8" s="1">
        <v>1</v>
      </c>
      <c r="C8" s="1">
        <v>51.411560000000001</v>
      </c>
      <c r="D8" s="1">
        <v>-0.64368999999999998</v>
      </c>
      <c r="E8" s="3">
        <v>1247</v>
      </c>
      <c r="F8" s="1">
        <v>2214</v>
      </c>
      <c r="G8" s="1">
        <v>1</v>
      </c>
      <c r="H8" s="1" t="s">
        <v>21</v>
      </c>
      <c r="I8" s="1" t="s">
        <v>17</v>
      </c>
      <c r="J8" s="1">
        <v>87.8</v>
      </c>
      <c r="K8" s="1">
        <v>27.91</v>
      </c>
      <c r="L8" s="1">
        <v>8.52</v>
      </c>
      <c r="M8" s="1">
        <v>0.15009259999999999</v>
      </c>
      <c r="N8" s="1">
        <v>0.14141119999999999</v>
      </c>
      <c r="O8" s="1">
        <v>0.15115999999999999</v>
      </c>
      <c r="P8" s="1">
        <v>0.13347310000000001</v>
      </c>
      <c r="Q8" s="1">
        <v>0.16327659999999999</v>
      </c>
      <c r="R8" s="1">
        <v>0.22011459999999999</v>
      </c>
      <c r="S8" s="1">
        <v>0.1421926</v>
      </c>
      <c r="T8" s="1" t="s">
        <v>19</v>
      </c>
      <c r="U8" s="13">
        <v>55</v>
      </c>
      <c r="V8" s="13">
        <v>10</v>
      </c>
      <c r="W8" s="13">
        <v>12</v>
      </c>
      <c r="X8" s="1">
        <v>4.9000000000000004</v>
      </c>
      <c r="Y8" s="1">
        <v>5.6</v>
      </c>
      <c r="Z8" s="1">
        <f t="shared" si="0"/>
        <v>19.253699849406949</v>
      </c>
      <c r="AA8" s="1">
        <f t="shared" si="1"/>
        <v>0.27947608006936819</v>
      </c>
      <c r="AB8" s="1">
        <f t="shared" si="2"/>
        <v>6.1344999575226322E-2</v>
      </c>
      <c r="AC8" s="1">
        <f t="shared" si="3"/>
        <v>21.647536878642168</v>
      </c>
    </row>
    <row r="9" spans="1:30" ht="15.75" x14ac:dyDescent="0.25">
      <c r="A9" s="1">
        <v>2023</v>
      </c>
      <c r="B9" s="1">
        <v>1</v>
      </c>
      <c r="C9" s="1">
        <v>51.411560000000001</v>
      </c>
      <c r="D9" s="1">
        <v>-0.64368999999999998</v>
      </c>
      <c r="E9" s="3">
        <v>1224</v>
      </c>
      <c r="F9" s="1">
        <v>5867</v>
      </c>
      <c r="G9" s="1">
        <v>1</v>
      </c>
      <c r="H9" s="1" t="s">
        <v>21</v>
      </c>
      <c r="I9" s="1" t="s">
        <v>17</v>
      </c>
      <c r="J9" s="1">
        <v>74.599999999999994</v>
      </c>
      <c r="K9" s="1">
        <v>20.89</v>
      </c>
      <c r="L9" s="1">
        <v>8.16</v>
      </c>
      <c r="M9" s="1">
        <v>9.943304E-2</v>
      </c>
      <c r="N9" s="1">
        <v>9.1412160000000006E-2</v>
      </c>
      <c r="O9" s="1">
        <v>0.1248726</v>
      </c>
      <c r="P9" s="1">
        <v>8.4541130000000006E-2</v>
      </c>
      <c r="Q9" s="1">
        <v>9.4237409999999994E-2</v>
      </c>
      <c r="R9" s="1">
        <v>7.8182639999999998E-2</v>
      </c>
      <c r="S9" s="1">
        <v>0.1124719</v>
      </c>
      <c r="T9" s="1" t="s">
        <v>19</v>
      </c>
      <c r="U9" s="13">
        <v>58</v>
      </c>
      <c r="V9" s="13">
        <v>7.5</v>
      </c>
      <c r="W9" s="13">
        <v>12</v>
      </c>
      <c r="X9" s="1">
        <v>5.6</v>
      </c>
      <c r="Y9" s="1">
        <v>5.5</v>
      </c>
      <c r="Z9" s="1">
        <f t="shared" si="0"/>
        <v>20.783844319541359</v>
      </c>
      <c r="AA9" s="1">
        <f t="shared" si="1"/>
        <v>0.23745917509310782</v>
      </c>
      <c r="AB9" s="1">
        <f t="shared" si="2"/>
        <v>4.4286136154864618E-2</v>
      </c>
      <c r="AC9" s="1">
        <f t="shared" si="3"/>
        <v>24.192226928049898</v>
      </c>
      <c r="AD9" s="8" t="s">
        <v>25</v>
      </c>
    </row>
    <row r="10" spans="1:30" ht="15.75" x14ac:dyDescent="0.25">
      <c r="A10" s="1">
        <v>2023</v>
      </c>
      <c r="B10" s="1">
        <v>1</v>
      </c>
      <c r="C10" s="1">
        <v>51.411560000000001</v>
      </c>
      <c r="D10" s="1">
        <v>-0.64368999999999998</v>
      </c>
      <c r="E10" s="3">
        <v>1242</v>
      </c>
      <c r="F10" s="1">
        <v>2204</v>
      </c>
      <c r="G10" s="1">
        <v>1</v>
      </c>
      <c r="H10" s="1" t="s">
        <v>21</v>
      </c>
      <c r="I10" s="1" t="s">
        <v>17</v>
      </c>
      <c r="J10" s="1">
        <v>111.4</v>
      </c>
      <c r="K10" s="1">
        <v>29.84</v>
      </c>
      <c r="L10" s="1">
        <v>6.55</v>
      </c>
      <c r="M10" s="1">
        <v>0.15798090000000001</v>
      </c>
      <c r="N10" s="1">
        <v>0.14234169999999999</v>
      </c>
      <c r="O10" s="1">
        <v>0.1373019</v>
      </c>
      <c r="P10" s="1">
        <v>0.1262904</v>
      </c>
      <c r="Q10" s="1">
        <v>0.1285395</v>
      </c>
      <c r="R10" s="1">
        <v>0.1241622</v>
      </c>
      <c r="S10" s="1">
        <v>0.13997180000000001</v>
      </c>
      <c r="T10" s="1" t="s">
        <v>19</v>
      </c>
      <c r="U10" s="13">
        <v>46</v>
      </c>
      <c r="V10" s="13">
        <v>10</v>
      </c>
      <c r="W10" s="13">
        <v>15</v>
      </c>
      <c r="X10" s="1">
        <v>8.4</v>
      </c>
      <c r="Y10" s="1">
        <v>8.8000000000000007</v>
      </c>
      <c r="Z10" s="1">
        <f t="shared" si="0"/>
        <v>18.177859417485521</v>
      </c>
      <c r="AA10" s="1">
        <f t="shared" si="1"/>
        <v>0.35459721320874288</v>
      </c>
      <c r="AB10" s="1">
        <f t="shared" si="2"/>
        <v>9.8755323878634893E-2</v>
      </c>
      <c r="AC10" s="1">
        <f t="shared" si="3"/>
        <v>58.088048164875289</v>
      </c>
    </row>
    <row r="11" spans="1:30" ht="15.75" x14ac:dyDescent="0.25">
      <c r="A11" s="1">
        <v>2023</v>
      </c>
      <c r="B11" s="1">
        <v>1</v>
      </c>
      <c r="C11" s="1">
        <v>51.411560000000001</v>
      </c>
      <c r="D11" s="1">
        <v>-0.64368999999999998</v>
      </c>
      <c r="E11" s="3">
        <v>1244</v>
      </c>
      <c r="F11" s="1">
        <v>2207</v>
      </c>
      <c r="G11" s="1">
        <v>1</v>
      </c>
      <c r="H11" s="1" t="s">
        <v>21</v>
      </c>
      <c r="I11" s="1" t="s">
        <v>17</v>
      </c>
      <c r="J11" s="1">
        <v>64.599999999999994</v>
      </c>
      <c r="K11" s="1">
        <v>27.77</v>
      </c>
      <c r="L11" s="1">
        <v>8.4700000000000006</v>
      </c>
      <c r="M11" s="1">
        <v>0.1049713</v>
      </c>
      <c r="N11" s="1">
        <v>0.10164239999999999</v>
      </c>
      <c r="O11" s="1">
        <v>9.9496070000000006E-2</v>
      </c>
      <c r="P11" s="1">
        <v>0.1006334</v>
      </c>
      <c r="Q11" s="1">
        <v>9.2491169999999998E-2</v>
      </c>
      <c r="R11" s="1">
        <v>7.999262E-2</v>
      </c>
      <c r="S11" s="1">
        <v>9.1734029999999994E-2</v>
      </c>
      <c r="T11" s="1" t="s">
        <v>19</v>
      </c>
      <c r="U11" s="13">
        <v>49</v>
      </c>
      <c r="V11" s="13">
        <v>10</v>
      </c>
      <c r="W11" s="13">
        <v>12</v>
      </c>
      <c r="X11" s="1">
        <v>3.5</v>
      </c>
      <c r="Y11" s="1">
        <v>3.5</v>
      </c>
      <c r="Z11" s="1">
        <f t="shared" si="0"/>
        <v>15.920344655153691</v>
      </c>
      <c r="AA11" s="1">
        <f t="shared" si="1"/>
        <v>0.20562818647472877</v>
      </c>
      <c r="AB11" s="1">
        <f t="shared" si="2"/>
        <v>3.320895211566869E-2</v>
      </c>
      <c r="AC11" s="1">
        <f t="shared" si="3"/>
        <v>9.6211275016187408</v>
      </c>
    </row>
    <row r="12" spans="1:30" ht="15.75" x14ac:dyDescent="0.25">
      <c r="A12" s="1">
        <v>2023</v>
      </c>
      <c r="B12" s="1">
        <v>1</v>
      </c>
      <c r="C12" s="1">
        <v>51.411560000000001</v>
      </c>
      <c r="D12" s="1">
        <v>-0.64368999999999998</v>
      </c>
      <c r="E12" s="3">
        <v>1243</v>
      </c>
      <c r="F12" s="1">
        <v>5873</v>
      </c>
      <c r="G12" s="1">
        <v>1</v>
      </c>
      <c r="H12" s="1" t="s">
        <v>21</v>
      </c>
      <c r="I12" s="1" t="s">
        <v>17</v>
      </c>
      <c r="J12" s="1">
        <v>75.2</v>
      </c>
      <c r="K12" s="1">
        <v>29.1</v>
      </c>
      <c r="L12" s="1">
        <v>7.34</v>
      </c>
      <c r="M12" s="1">
        <v>0.11271730000000001</v>
      </c>
      <c r="N12" s="1">
        <v>0.1084368</v>
      </c>
      <c r="O12" s="1">
        <v>0.102802</v>
      </c>
      <c r="P12" s="1">
        <v>9.6723359999999994E-2</v>
      </c>
      <c r="Q12" s="1">
        <v>0.93824220000000003</v>
      </c>
      <c r="R12" s="1">
        <v>9.1329400000000005E-2</v>
      </c>
      <c r="S12" s="1">
        <v>0.10512970000000001</v>
      </c>
      <c r="T12" s="1" t="s">
        <v>19</v>
      </c>
      <c r="U12" s="13">
        <v>48</v>
      </c>
      <c r="V12" s="13">
        <v>12</v>
      </c>
      <c r="W12" s="13">
        <v>12</v>
      </c>
      <c r="X12" s="1">
        <v>5</v>
      </c>
      <c r="Y12" s="1">
        <v>5.6</v>
      </c>
      <c r="Z12" s="1">
        <f t="shared" si="0"/>
        <v>15.87802891799058</v>
      </c>
      <c r="AA12" s="1">
        <f t="shared" si="1"/>
        <v>0.2393690344102106</v>
      </c>
      <c r="AB12" s="1">
        <f t="shared" si="2"/>
        <v>4.5001378469119592E-2</v>
      </c>
      <c r="AC12" s="1">
        <f t="shared" si="3"/>
        <v>22.061834409834322</v>
      </c>
      <c r="AD12" s="8" t="s">
        <v>26</v>
      </c>
    </row>
    <row r="13" spans="1:30" ht="15.75" x14ac:dyDescent="0.25">
      <c r="A13" s="1">
        <v>2023</v>
      </c>
      <c r="B13" s="1">
        <v>1</v>
      </c>
      <c r="C13" s="1">
        <v>51.411560000000001</v>
      </c>
      <c r="D13" s="1">
        <v>-0.64368999999999998</v>
      </c>
      <c r="E13" s="3">
        <v>4051</v>
      </c>
      <c r="F13" s="1">
        <v>5872</v>
      </c>
      <c r="G13" s="1">
        <v>1</v>
      </c>
      <c r="H13" s="1" t="s">
        <v>21</v>
      </c>
      <c r="I13" s="1" t="s">
        <v>17</v>
      </c>
      <c r="J13" s="1">
        <v>65.8</v>
      </c>
      <c r="K13" s="1">
        <v>28.22</v>
      </c>
      <c r="L13" s="1">
        <v>8.9499999999999993</v>
      </c>
      <c r="M13" s="1">
        <v>0.1004231</v>
      </c>
      <c r="N13" s="1">
        <v>9.9366780000000002E-2</v>
      </c>
      <c r="O13" s="1">
        <v>0.12244389999999999</v>
      </c>
      <c r="P13" s="1">
        <v>9.6694009999999997E-2</v>
      </c>
      <c r="Q13" s="1">
        <v>8.8473200000000002E-2</v>
      </c>
      <c r="R13" s="1">
        <v>9.1035779999999997E-2</v>
      </c>
      <c r="S13" s="1">
        <v>9.3397079999999993E-2</v>
      </c>
      <c r="T13" s="1" t="s">
        <v>19</v>
      </c>
      <c r="U13" s="13">
        <v>52</v>
      </c>
      <c r="V13" s="13">
        <v>3</v>
      </c>
      <c r="W13" s="13">
        <v>12</v>
      </c>
      <c r="X13" s="1">
        <v>6.3</v>
      </c>
      <c r="Y13" s="1">
        <v>5.6</v>
      </c>
      <c r="Z13" s="1">
        <f t="shared" si="0"/>
        <v>15.988192937713441</v>
      </c>
      <c r="AA13" s="1">
        <f t="shared" si="1"/>
        <v>0.20944790510893427</v>
      </c>
      <c r="AB13" s="1">
        <f t="shared" si="2"/>
        <v>3.4454180390419677E-2</v>
      </c>
      <c r="AC13" s="1">
        <f t="shared" si="3"/>
        <v>27.805058479678156</v>
      </c>
    </row>
    <row r="14" spans="1:30" ht="15.75" x14ac:dyDescent="0.25">
      <c r="A14" s="1">
        <v>2023</v>
      </c>
      <c r="B14" s="1">
        <v>1</v>
      </c>
      <c r="C14" s="1">
        <v>51.411560000000001</v>
      </c>
      <c r="D14" s="1">
        <v>-0.64368999999999998</v>
      </c>
      <c r="E14" s="3">
        <v>4050</v>
      </c>
      <c r="F14" s="1">
        <v>5871</v>
      </c>
      <c r="G14" s="1">
        <v>1</v>
      </c>
      <c r="H14" s="1" t="s">
        <v>21</v>
      </c>
      <c r="I14" s="1" t="s">
        <v>17</v>
      </c>
      <c r="J14" s="1">
        <v>79.599999999999994</v>
      </c>
      <c r="K14" s="1">
        <v>27.26</v>
      </c>
      <c r="L14" s="1">
        <v>5.3</v>
      </c>
      <c r="M14" s="1">
        <v>0.11891889999999999</v>
      </c>
      <c r="N14" s="1">
        <v>0.11526309999999999</v>
      </c>
      <c r="O14" s="1">
        <v>0.1137336</v>
      </c>
      <c r="P14" s="1">
        <v>7.5261220000000004E-2</v>
      </c>
      <c r="Q14" s="1">
        <v>6.3200030000000004E-2</v>
      </c>
      <c r="R14" s="1">
        <v>6.9151329999999997E-2</v>
      </c>
      <c r="S14" s="1">
        <v>0.11297599999999999</v>
      </c>
      <c r="T14" s="1" t="s">
        <v>19</v>
      </c>
      <c r="U14" s="13">
        <v>25</v>
      </c>
      <c r="V14" s="13">
        <v>3</v>
      </c>
      <c r="W14" s="13">
        <v>10</v>
      </c>
      <c r="X14" s="1">
        <v>2.1</v>
      </c>
      <c r="Y14" s="1">
        <v>2.1</v>
      </c>
      <c r="Z14" s="1">
        <f t="shared" si="0"/>
        <v>5.1871543743803983</v>
      </c>
      <c r="AA14" s="1">
        <f t="shared" si="1"/>
        <v>0.25337466940229736</v>
      </c>
      <c r="AB14" s="1">
        <f t="shared" si="2"/>
        <v>5.0421559211057169E-2</v>
      </c>
      <c r="AC14" s="1">
        <f t="shared" si="3"/>
        <v>3.4636059005827469</v>
      </c>
    </row>
    <row r="15" spans="1:30" ht="15.75" x14ac:dyDescent="0.25">
      <c r="A15" s="1">
        <v>2023</v>
      </c>
      <c r="B15" s="1">
        <v>1</v>
      </c>
      <c r="C15" s="1">
        <v>51.411560000000001</v>
      </c>
      <c r="D15" s="1">
        <v>-0.64368999999999998</v>
      </c>
      <c r="E15" s="3">
        <v>4050</v>
      </c>
      <c r="F15" s="1">
        <v>5871</v>
      </c>
      <c r="G15" s="1">
        <v>2</v>
      </c>
      <c r="H15" s="1" t="s">
        <v>21</v>
      </c>
      <c r="I15" s="1" t="s">
        <v>17</v>
      </c>
      <c r="J15" s="1">
        <v>79.599999999999994</v>
      </c>
      <c r="K15" s="1">
        <v>27.26</v>
      </c>
      <c r="L15" s="1">
        <v>5.3</v>
      </c>
      <c r="M15" s="1">
        <v>0.1166972</v>
      </c>
      <c r="N15" s="1">
        <v>0.113763</v>
      </c>
      <c r="O15" s="1">
        <v>0.11534079999999999</v>
      </c>
      <c r="P15" s="1">
        <v>8.5469000000000003E-2</v>
      </c>
      <c r="Q15" s="1">
        <v>7.6179269999999993E-2</v>
      </c>
      <c r="R15" s="1">
        <v>8.5030339999999996E-2</v>
      </c>
      <c r="S15" s="1">
        <v>0.1124711</v>
      </c>
      <c r="T15" s="1" t="s">
        <v>19</v>
      </c>
      <c r="U15" s="13">
        <v>55</v>
      </c>
      <c r="V15" s="13">
        <v>3</v>
      </c>
      <c r="W15" s="13">
        <v>12</v>
      </c>
      <c r="X15" s="1">
        <v>7</v>
      </c>
      <c r="Y15" s="1">
        <v>4.9000000000000004</v>
      </c>
      <c r="Z15" s="1">
        <f t="shared" si="0"/>
        <v>17.766669432301867</v>
      </c>
      <c r="AA15" s="1">
        <f t="shared" si="1"/>
        <v>0.25337466940229736</v>
      </c>
      <c r="AB15" s="1">
        <f t="shared" si="2"/>
        <v>5.0421559211057169E-2</v>
      </c>
      <c r="AC15" s="1">
        <f t="shared" si="3"/>
        <v>27.805058479678166</v>
      </c>
    </row>
    <row r="16" spans="1:30" ht="15.75" x14ac:dyDescent="0.25">
      <c r="A16" s="1">
        <v>2023</v>
      </c>
      <c r="B16" s="1">
        <v>1</v>
      </c>
      <c r="C16" s="1">
        <v>51.411560000000001</v>
      </c>
      <c r="D16" s="1">
        <v>-0.64368999999999998</v>
      </c>
      <c r="E16" s="3">
        <v>1245</v>
      </c>
      <c r="F16" s="1">
        <v>1440</v>
      </c>
      <c r="G16" s="1">
        <v>1</v>
      </c>
      <c r="H16" s="1" t="s">
        <v>21</v>
      </c>
      <c r="I16" s="1" t="s">
        <v>17</v>
      </c>
      <c r="J16" s="1">
        <v>127.4</v>
      </c>
      <c r="K16" s="1">
        <v>31.28</v>
      </c>
      <c r="L16" s="1">
        <v>11.95</v>
      </c>
      <c r="M16" s="1">
        <v>0.20307130000000001</v>
      </c>
      <c r="N16" s="1">
        <v>0.19373190000000001</v>
      </c>
      <c r="O16" s="1">
        <v>0.1816932</v>
      </c>
      <c r="P16" s="1">
        <v>0.17597270000000001</v>
      </c>
      <c r="Q16" s="1">
        <v>0.1813369</v>
      </c>
      <c r="R16" s="1">
        <v>0.17642740000000001</v>
      </c>
      <c r="S16" s="1">
        <v>0.19034760000000001</v>
      </c>
      <c r="T16" s="1" t="s">
        <v>19</v>
      </c>
      <c r="U16" s="13">
        <v>52</v>
      </c>
      <c r="V16" s="13">
        <v>3</v>
      </c>
      <c r="W16" s="13">
        <v>15</v>
      </c>
      <c r="X16" s="1">
        <v>10.5</v>
      </c>
      <c r="Y16" s="1">
        <v>10.5</v>
      </c>
      <c r="Z16" s="1">
        <f t="shared" si="0"/>
        <v>19.985241172141802</v>
      </c>
      <c r="AA16" s="1">
        <f t="shared" si="1"/>
        <v>0.40552679499814936</v>
      </c>
      <c r="AB16" s="1">
        <f t="shared" si="2"/>
        <v>0.12916028420691056</v>
      </c>
      <c r="AC16" s="1">
        <f t="shared" si="3"/>
        <v>86.59014751456867</v>
      </c>
    </row>
    <row r="17" spans="1:29" ht="15.75" x14ac:dyDescent="0.25">
      <c r="A17" s="1">
        <v>2023</v>
      </c>
      <c r="B17" s="1">
        <v>1</v>
      </c>
      <c r="C17" s="1">
        <v>51.411560000000001</v>
      </c>
      <c r="D17" s="1">
        <v>-0.64368999999999998</v>
      </c>
      <c r="E17" s="3">
        <v>1248</v>
      </c>
      <c r="F17" s="1">
        <v>2215</v>
      </c>
      <c r="G17" s="1">
        <v>1</v>
      </c>
      <c r="H17" s="1" t="s">
        <v>21</v>
      </c>
      <c r="I17" s="1" t="s">
        <v>17</v>
      </c>
      <c r="J17" s="1">
        <v>76.2</v>
      </c>
      <c r="K17" s="1">
        <v>23.36</v>
      </c>
      <c r="L17" s="1">
        <v>5.69</v>
      </c>
      <c r="M17" s="1">
        <v>0.1066631</v>
      </c>
      <c r="N17" s="1">
        <v>0.1056618</v>
      </c>
      <c r="O17" s="1">
        <v>0.1011727</v>
      </c>
      <c r="P17" s="1">
        <v>9.6296699999999999E-2</v>
      </c>
      <c r="Q17" s="1">
        <v>8.9039270000000004E-2</v>
      </c>
      <c r="R17" s="1">
        <v>0.1066198</v>
      </c>
      <c r="S17" s="1">
        <v>0.10182330000000001</v>
      </c>
      <c r="T17" s="1" t="s">
        <v>19</v>
      </c>
      <c r="U17" s="13">
        <v>41</v>
      </c>
      <c r="V17" s="13">
        <v>10</v>
      </c>
      <c r="W17" s="13">
        <v>15</v>
      </c>
      <c r="X17" s="1">
        <v>8</v>
      </c>
      <c r="Y17" s="1">
        <v>10.5</v>
      </c>
      <c r="Z17" s="1">
        <f t="shared" si="0"/>
        <v>15.684205777870375</v>
      </c>
      <c r="AA17" s="1">
        <f t="shared" si="1"/>
        <v>0.2425521332720485</v>
      </c>
      <c r="AB17" s="1">
        <f t="shared" si="2"/>
        <v>4.6206181388325246E-2</v>
      </c>
      <c r="AC17" s="1">
        <f t="shared" si="3"/>
        <v>67.200630355694173</v>
      </c>
    </row>
    <row r="18" spans="1:29" ht="15.75" x14ac:dyDescent="0.25">
      <c r="A18" s="1">
        <v>2023</v>
      </c>
      <c r="B18" s="1">
        <v>1</v>
      </c>
      <c r="C18" s="1">
        <v>51.411560000000001</v>
      </c>
      <c r="D18" s="1">
        <v>-0.64368999999999998</v>
      </c>
      <c r="E18" s="3">
        <v>4048</v>
      </c>
      <c r="F18" s="3">
        <v>5868</v>
      </c>
      <c r="G18" s="1">
        <v>1</v>
      </c>
      <c r="H18" s="1" t="s">
        <v>21</v>
      </c>
      <c r="I18" s="1" t="s">
        <v>17</v>
      </c>
      <c r="J18" s="1">
        <v>84</v>
      </c>
      <c r="K18" s="1">
        <v>24.1</v>
      </c>
      <c r="L18" s="1">
        <v>6.42</v>
      </c>
      <c r="M18" s="1">
        <v>0.13453180000000001</v>
      </c>
      <c r="N18" s="1">
        <v>0.1081114</v>
      </c>
      <c r="O18" s="1">
        <v>9.7544889999999995E-2</v>
      </c>
      <c r="P18" s="1">
        <v>9.7544889999999995E-2</v>
      </c>
      <c r="Q18" s="1">
        <v>9.4644350000000002E-2</v>
      </c>
      <c r="R18" s="1">
        <v>0.1035943</v>
      </c>
      <c r="S18" s="1">
        <v>0.1042947</v>
      </c>
      <c r="T18" s="1" t="s">
        <v>19</v>
      </c>
      <c r="U18" s="13">
        <v>56</v>
      </c>
      <c r="V18" s="13">
        <v>8</v>
      </c>
      <c r="W18" s="13">
        <v>12</v>
      </c>
      <c r="X18" s="1">
        <v>4.2</v>
      </c>
      <c r="Y18" s="1">
        <v>4.2</v>
      </c>
      <c r="Z18" s="1">
        <f t="shared" si="0"/>
        <v>19.477221638581582</v>
      </c>
      <c r="AA18" s="1">
        <f t="shared" si="1"/>
        <v>0.26738030439438421</v>
      </c>
      <c r="AB18" s="1">
        <f t="shared" si="2"/>
        <v>5.6149863922820668E-2</v>
      </c>
      <c r="AC18" s="1">
        <f t="shared" si="3"/>
        <v>13.854423602330987</v>
      </c>
    </row>
    <row r="19" spans="1:29" ht="15.75" x14ac:dyDescent="0.25">
      <c r="A19" s="1">
        <v>2023</v>
      </c>
      <c r="B19" s="1">
        <v>1</v>
      </c>
      <c r="C19" s="1">
        <v>51.411560000000001</v>
      </c>
      <c r="D19" s="1">
        <v>-0.64368999999999998</v>
      </c>
      <c r="E19" s="3">
        <v>4049</v>
      </c>
      <c r="F19" s="1">
        <v>5869</v>
      </c>
      <c r="G19" s="1">
        <v>1</v>
      </c>
      <c r="H19" s="1" t="s">
        <v>21</v>
      </c>
      <c r="I19" s="1" t="s">
        <v>17</v>
      </c>
      <c r="J19" s="1">
        <v>63.2</v>
      </c>
      <c r="K19" s="1">
        <v>30.84</v>
      </c>
      <c r="L19" s="1">
        <v>5.72</v>
      </c>
      <c r="M19" s="1">
        <v>0.13376779999999999</v>
      </c>
      <c r="N19" s="1">
        <v>0.1061211</v>
      </c>
      <c r="O19" s="1">
        <v>9.5750150000000006E-2</v>
      </c>
      <c r="P19" s="1">
        <v>9.7659109999999993E-2</v>
      </c>
      <c r="Q19" s="1">
        <v>9.7452990000000003E-2</v>
      </c>
      <c r="R19" s="1">
        <v>0.1037254</v>
      </c>
      <c r="S19" s="1">
        <v>0.1034783</v>
      </c>
      <c r="T19" s="1" t="s">
        <v>19</v>
      </c>
      <c r="U19" s="13">
        <v>56</v>
      </c>
      <c r="V19" s="13">
        <v>3</v>
      </c>
      <c r="W19" s="13">
        <v>12</v>
      </c>
      <c r="X19" s="1">
        <v>4.9000000000000004</v>
      </c>
      <c r="Y19" s="1">
        <v>5.6</v>
      </c>
      <c r="Z19" s="1">
        <f t="shared" si="0"/>
        <v>18.419624973549379</v>
      </c>
      <c r="AA19" s="1">
        <f t="shared" si="1"/>
        <v>0.20117184806815572</v>
      </c>
      <c r="AB19" s="1">
        <f t="shared" si="2"/>
        <v>3.1785151994768605E-2</v>
      </c>
      <c r="AC19" s="1">
        <f t="shared" si="3"/>
        <v>21.647536878642168</v>
      </c>
    </row>
    <row r="20" spans="1:29" ht="15.75" x14ac:dyDescent="0.25">
      <c r="A20" s="1">
        <v>2023</v>
      </c>
      <c r="B20" s="1">
        <v>1</v>
      </c>
      <c r="C20" s="1">
        <v>51.411560000000001</v>
      </c>
      <c r="D20" s="1">
        <v>-0.64368999999999998</v>
      </c>
      <c r="E20" s="3">
        <v>1246</v>
      </c>
      <c r="F20" s="1">
        <v>2212</v>
      </c>
      <c r="G20" s="1">
        <v>1</v>
      </c>
      <c r="H20" s="1" t="s">
        <v>21</v>
      </c>
      <c r="I20" s="1" t="s">
        <v>17</v>
      </c>
      <c r="J20" s="1">
        <v>64.400000000000006</v>
      </c>
      <c r="K20" s="1">
        <v>26.04</v>
      </c>
      <c r="L20" s="1">
        <v>7.09</v>
      </c>
      <c r="M20" s="1">
        <v>0.1001927</v>
      </c>
      <c r="N20" s="1">
        <v>7.5106980000000004E-2</v>
      </c>
      <c r="O20" s="1">
        <v>7.1250590000000003E-2</v>
      </c>
      <c r="P20" s="1">
        <v>8.4727469999999999E-2</v>
      </c>
      <c r="Q20" s="1">
        <v>9.5330789999999999E-2</v>
      </c>
      <c r="R20" s="1">
        <v>0.123005</v>
      </c>
      <c r="S20" s="1">
        <v>8.6439879999999997E-2</v>
      </c>
      <c r="T20" s="1" t="s">
        <v>19</v>
      </c>
      <c r="U20" s="13">
        <v>46</v>
      </c>
      <c r="V20" s="13">
        <v>12</v>
      </c>
      <c r="W20" s="13">
        <v>12</v>
      </c>
      <c r="X20" s="1">
        <v>4.2</v>
      </c>
      <c r="Y20" s="1">
        <v>3.5</v>
      </c>
      <c r="Z20" s="1">
        <f t="shared" si="0"/>
        <v>14.977042505527102</v>
      </c>
      <c r="AA20" s="1">
        <f t="shared" si="1"/>
        <v>0.20499156670236121</v>
      </c>
      <c r="AB20" s="1">
        <f t="shared" si="2"/>
        <v>3.3003642239080158E-2</v>
      </c>
      <c r="AC20" s="1">
        <f t="shared" si="3"/>
        <v>11.641564276958679</v>
      </c>
    </row>
    <row r="21" spans="1:29" ht="15.75" x14ac:dyDescent="0.25">
      <c r="A21" s="1">
        <v>2023</v>
      </c>
      <c r="B21" s="1">
        <v>1</v>
      </c>
      <c r="C21" s="1">
        <v>51.411560000000001</v>
      </c>
      <c r="D21" s="1">
        <v>-0.64368999999999998</v>
      </c>
      <c r="E21" s="3">
        <v>1251</v>
      </c>
      <c r="F21" s="1">
        <v>2218</v>
      </c>
      <c r="G21" s="1">
        <v>1</v>
      </c>
      <c r="H21" s="1" t="s">
        <v>21</v>
      </c>
      <c r="I21" s="1" t="s">
        <v>17</v>
      </c>
      <c r="J21" s="1">
        <v>100.6</v>
      </c>
      <c r="K21" s="1">
        <v>26.37</v>
      </c>
      <c r="L21" s="1">
        <v>6.77</v>
      </c>
      <c r="M21" s="1">
        <v>0.1407011</v>
      </c>
      <c r="N21" s="1">
        <v>0.14189560000000001</v>
      </c>
      <c r="O21" s="1">
        <v>0.153253</v>
      </c>
      <c r="P21" s="1">
        <v>0.1249543</v>
      </c>
      <c r="Q21" s="1">
        <v>0.13047800000000001</v>
      </c>
      <c r="R21" s="1">
        <v>0.19049189999999999</v>
      </c>
      <c r="S21" s="1">
        <v>0.14114840000000001</v>
      </c>
      <c r="T21" s="1" t="s">
        <v>19</v>
      </c>
      <c r="U21" s="13">
        <v>60</v>
      </c>
      <c r="V21" s="13">
        <v>8</v>
      </c>
      <c r="W21" s="13">
        <v>10</v>
      </c>
      <c r="X21" s="1">
        <v>4.9000000000000004</v>
      </c>
      <c r="Y21" s="1">
        <v>4.9000000000000004</v>
      </c>
      <c r="Z21" s="1">
        <f t="shared" si="0"/>
        <v>18.725916422712682</v>
      </c>
      <c r="AA21" s="1">
        <f t="shared" si="1"/>
        <v>0.32021974550089338</v>
      </c>
      <c r="AB21" s="1">
        <f t="shared" si="2"/>
        <v>8.0535265993474686E-2</v>
      </c>
      <c r="AC21" s="1">
        <f t="shared" si="3"/>
        <v>18.857409903172737</v>
      </c>
    </row>
    <row r="22" spans="1:29" ht="15.75" x14ac:dyDescent="0.25">
      <c r="A22" s="1">
        <v>2023</v>
      </c>
      <c r="B22" s="1">
        <v>1</v>
      </c>
      <c r="C22" s="1">
        <v>51.411560000000001</v>
      </c>
      <c r="D22" s="1">
        <v>-0.64368999999999998</v>
      </c>
      <c r="E22" s="3">
        <v>4052</v>
      </c>
      <c r="F22" s="1">
        <v>5874</v>
      </c>
      <c r="G22" s="1">
        <v>1</v>
      </c>
      <c r="H22" s="1" t="s">
        <v>21</v>
      </c>
      <c r="I22" s="1" t="s">
        <v>17</v>
      </c>
      <c r="J22" s="1">
        <v>79.2</v>
      </c>
      <c r="K22" s="1">
        <v>21.02</v>
      </c>
      <c r="L22" s="1">
        <v>4.0999999999999996</v>
      </c>
      <c r="M22" s="1">
        <v>0.1208074</v>
      </c>
      <c r="N22" s="1">
        <v>0.11322119999999999</v>
      </c>
      <c r="O22" s="1">
        <v>9.7917749999999998E-2</v>
      </c>
      <c r="P22" s="1">
        <v>8.7168770000000007E-2</v>
      </c>
      <c r="Q22" s="1">
        <v>8.0171539999999999E-2</v>
      </c>
      <c r="R22" s="1">
        <v>8.4497619999999996E-2</v>
      </c>
      <c r="S22" s="1">
        <v>0.10098749999999999</v>
      </c>
      <c r="T22" s="1" t="s">
        <v>19</v>
      </c>
      <c r="U22" s="13">
        <v>55</v>
      </c>
      <c r="V22" s="13">
        <v>8</v>
      </c>
      <c r="W22" s="13">
        <v>12</v>
      </c>
      <c r="X22" s="1">
        <v>5.5</v>
      </c>
      <c r="Y22" s="1">
        <v>7.2</v>
      </c>
      <c r="Z22" s="1">
        <f t="shared" si="0"/>
        <v>18.824266097334071</v>
      </c>
      <c r="AA22" s="1">
        <f t="shared" si="1"/>
        <v>0.25210142985756223</v>
      </c>
      <c r="AB22" s="1">
        <f t="shared" si="2"/>
        <v>4.9916083111797321E-2</v>
      </c>
      <c r="AC22" s="1">
        <f t="shared" si="3"/>
        <v>31.669217443593606</v>
      </c>
    </row>
    <row r="23" spans="1:29" ht="15.75" x14ac:dyDescent="0.25">
      <c r="A23" s="1">
        <v>2023</v>
      </c>
      <c r="B23" s="1">
        <v>2</v>
      </c>
      <c r="C23" s="1">
        <v>51.411810000000003</v>
      </c>
      <c r="D23" s="1">
        <v>-0.64141999999999999</v>
      </c>
      <c r="E23" s="3">
        <v>683</v>
      </c>
      <c r="F23" s="1">
        <v>1411</v>
      </c>
      <c r="G23" s="1">
        <v>1</v>
      </c>
      <c r="H23" s="1" t="s">
        <v>21</v>
      </c>
      <c r="I23" s="1" t="s">
        <v>17</v>
      </c>
      <c r="J23" s="1">
        <v>97</v>
      </c>
      <c r="K23" s="1">
        <v>29.47</v>
      </c>
      <c r="L23" s="1">
        <v>6.73</v>
      </c>
      <c r="M23" s="1">
        <v>0.1229466</v>
      </c>
      <c r="N23" s="1">
        <v>0.1195809</v>
      </c>
      <c r="O23" s="1">
        <v>9.9324709999999997E-2</v>
      </c>
      <c r="P23" s="1">
        <v>0.10425959999999999</v>
      </c>
      <c r="Q23" s="1">
        <v>9.9415459999999997E-2</v>
      </c>
      <c r="R23" s="1">
        <v>0.1223088</v>
      </c>
      <c r="S23" s="1">
        <v>0.1077837</v>
      </c>
      <c r="T23" s="1" t="s">
        <v>19</v>
      </c>
      <c r="U23" s="13">
        <v>56</v>
      </c>
      <c r="V23" s="13">
        <v>6</v>
      </c>
      <c r="W23" s="13">
        <v>12</v>
      </c>
      <c r="X23" s="1">
        <v>3</v>
      </c>
      <c r="Y23" s="1">
        <v>2</v>
      </c>
      <c r="Z23" s="1">
        <f t="shared" si="0"/>
        <v>19.051982445341</v>
      </c>
      <c r="AA23" s="1">
        <f t="shared" si="1"/>
        <v>0.30876058959827696</v>
      </c>
      <c r="AB23" s="1">
        <f t="shared" si="2"/>
        <v>7.4874442977582154E-2</v>
      </c>
      <c r="AC23" s="1">
        <f t="shared" si="3"/>
        <v>4.908738521234052</v>
      </c>
    </row>
    <row r="24" spans="1:29" ht="15.75" x14ac:dyDescent="0.25">
      <c r="A24" s="1">
        <v>2023</v>
      </c>
      <c r="B24" s="1">
        <v>2</v>
      </c>
      <c r="C24" s="1">
        <v>51.411810000000003</v>
      </c>
      <c r="D24" s="1">
        <v>-0.64141999999999999</v>
      </c>
      <c r="E24" s="3">
        <v>682</v>
      </c>
      <c r="F24" s="1">
        <v>1410</v>
      </c>
      <c r="G24" s="1">
        <v>1</v>
      </c>
      <c r="H24" s="1" t="s">
        <v>21</v>
      </c>
      <c r="I24" s="1" t="s">
        <v>17</v>
      </c>
      <c r="J24" s="1">
        <v>99.4</v>
      </c>
      <c r="K24" s="1">
        <v>16.96</v>
      </c>
      <c r="L24" s="1">
        <v>4.71</v>
      </c>
      <c r="M24" s="1">
        <v>0.23143050000000001</v>
      </c>
      <c r="N24" s="1">
        <v>0.234399</v>
      </c>
      <c r="O24" s="1">
        <v>0.22790969999999999</v>
      </c>
      <c r="P24" s="1">
        <v>0.2275508</v>
      </c>
      <c r="Q24" s="1">
        <v>0.2104395</v>
      </c>
      <c r="R24" s="1">
        <v>0.20729539999999999</v>
      </c>
      <c r="S24" s="1">
        <v>0.2309794</v>
      </c>
      <c r="T24" s="1" t="s">
        <v>19</v>
      </c>
      <c r="U24" s="13">
        <v>50</v>
      </c>
      <c r="V24" s="13">
        <v>10</v>
      </c>
      <c r="W24" s="13">
        <v>15</v>
      </c>
      <c r="X24" s="1">
        <v>5.5</v>
      </c>
      <c r="Y24" s="1">
        <v>5.5</v>
      </c>
      <c r="Z24" s="1">
        <f t="shared" si="0"/>
        <v>20.521208599540127</v>
      </c>
      <c r="AA24" s="1">
        <f t="shared" si="1"/>
        <v>0.316400026866688</v>
      </c>
      <c r="AB24" s="1">
        <f t="shared" si="2"/>
        <v>7.8625406676371967E-2</v>
      </c>
      <c r="AC24" s="1">
        <f t="shared" si="3"/>
        <v>23.758294442772812</v>
      </c>
    </row>
    <row r="25" spans="1:29" ht="15.75" x14ac:dyDescent="0.25">
      <c r="A25" s="1">
        <v>2023</v>
      </c>
      <c r="B25" s="1">
        <v>2</v>
      </c>
      <c r="C25" s="1">
        <v>51.411810000000003</v>
      </c>
      <c r="D25" s="1">
        <v>-0.64141999999999999</v>
      </c>
      <c r="E25" s="3">
        <v>680</v>
      </c>
      <c r="F25" s="1">
        <v>1408</v>
      </c>
      <c r="G25" s="1">
        <v>1</v>
      </c>
      <c r="H25" s="1" t="s">
        <v>21</v>
      </c>
      <c r="I25" s="1" t="s">
        <v>17</v>
      </c>
      <c r="J25" s="1">
        <v>126.2</v>
      </c>
      <c r="K25" s="1">
        <v>32.6</v>
      </c>
      <c r="L25" s="1">
        <v>7.35</v>
      </c>
      <c r="M25" s="1">
        <v>0.2168551</v>
      </c>
      <c r="N25" s="1">
        <v>0.1994021</v>
      </c>
      <c r="O25" s="1">
        <v>0.1905993</v>
      </c>
      <c r="P25" s="1">
        <v>0.19643340000000001</v>
      </c>
      <c r="Q25" s="1">
        <v>0.1936184</v>
      </c>
      <c r="R25" s="1">
        <v>0.192275</v>
      </c>
      <c r="S25" s="1">
        <v>0.19937340000000001</v>
      </c>
      <c r="T25" s="1" t="s">
        <v>19</v>
      </c>
      <c r="U25" s="13">
        <v>59</v>
      </c>
      <c r="V25" s="13">
        <v>11</v>
      </c>
      <c r="W25" s="13">
        <v>12</v>
      </c>
      <c r="X25" s="1">
        <v>8</v>
      </c>
      <c r="Y25" s="1">
        <v>7.5</v>
      </c>
      <c r="Z25" s="1">
        <f t="shared" si="0"/>
        <v>22.303917497858841</v>
      </c>
      <c r="AA25" s="1">
        <f t="shared" si="1"/>
        <v>0.40170707636394382</v>
      </c>
      <c r="AB25" s="1">
        <f t="shared" si="2"/>
        <v>0.12673858259282428</v>
      </c>
      <c r="AC25" s="1">
        <f t="shared" si="3"/>
        <v>47.172977189059239</v>
      </c>
    </row>
    <row r="26" spans="1:29" ht="15.75" x14ac:dyDescent="0.25">
      <c r="A26" s="1">
        <v>2023</v>
      </c>
      <c r="B26" s="1">
        <v>2</v>
      </c>
      <c r="C26" s="1">
        <v>51.411810000000003</v>
      </c>
      <c r="D26" s="1">
        <v>-0.64141999999999999</v>
      </c>
      <c r="E26" s="3">
        <v>1372</v>
      </c>
      <c r="F26" s="1">
        <v>2397</v>
      </c>
      <c r="G26" s="1">
        <v>1</v>
      </c>
      <c r="H26" s="1" t="s">
        <v>21</v>
      </c>
      <c r="I26" s="1" t="s">
        <v>17</v>
      </c>
      <c r="J26" s="1">
        <v>69.599999999999994</v>
      </c>
      <c r="K26" s="1">
        <v>15.56</v>
      </c>
      <c r="L26" s="1">
        <v>4.88</v>
      </c>
      <c r="M26" s="1">
        <v>9.2909950000000005E-2</v>
      </c>
      <c r="N26" s="1">
        <v>9.0248560000000005E-2</v>
      </c>
      <c r="O26" s="1">
        <v>8.7910669999999996E-2</v>
      </c>
      <c r="P26" s="1">
        <v>8.7862830000000003E-2</v>
      </c>
      <c r="Q26" s="1">
        <v>8.7560170000000007E-2</v>
      </c>
      <c r="R26" s="1">
        <v>8.7026419999999993E-2</v>
      </c>
      <c r="S26" s="1">
        <v>8.7689119999999995E-2</v>
      </c>
      <c r="T26" s="1" t="s">
        <v>19</v>
      </c>
      <c r="U26" s="13">
        <v>44</v>
      </c>
      <c r="V26" s="13">
        <v>11</v>
      </c>
      <c r="W26" s="13">
        <v>10</v>
      </c>
      <c r="X26" s="1">
        <v>3.5</v>
      </c>
      <c r="Y26" s="1">
        <v>4</v>
      </c>
      <c r="Z26" s="1">
        <f t="shared" si="0"/>
        <v>11.600690839447925</v>
      </c>
      <c r="AA26" s="1">
        <f t="shared" si="1"/>
        <v>0.22154368078391828</v>
      </c>
      <c r="AB26" s="1">
        <f t="shared" si="2"/>
        <v>3.8548600456401787E-2</v>
      </c>
      <c r="AC26" s="1">
        <f t="shared" si="3"/>
        <v>11.044661672776616</v>
      </c>
    </row>
    <row r="27" spans="1:29" ht="15.75" x14ac:dyDescent="0.25">
      <c r="A27" s="1">
        <v>2023</v>
      </c>
      <c r="B27" s="1">
        <v>2</v>
      </c>
      <c r="C27" s="1">
        <v>51.411810000000003</v>
      </c>
      <c r="D27" s="1">
        <v>-0.64141999999999999</v>
      </c>
      <c r="E27" s="3">
        <v>1681</v>
      </c>
      <c r="F27" s="1">
        <v>2807</v>
      </c>
      <c r="G27" s="1">
        <v>1</v>
      </c>
      <c r="H27" s="1" t="s">
        <v>21</v>
      </c>
      <c r="I27" s="1" t="s">
        <v>17</v>
      </c>
      <c r="J27" s="1">
        <v>134.4</v>
      </c>
      <c r="K27" s="1">
        <v>30.83</v>
      </c>
      <c r="L27" s="1">
        <v>9.1</v>
      </c>
      <c r="M27" s="1">
        <v>0.1575522</v>
      </c>
      <c r="N27" s="1">
        <v>0.15184549999999999</v>
      </c>
      <c r="O27" s="1">
        <v>0.14761460000000001</v>
      </c>
      <c r="P27" s="1">
        <v>0.1335228</v>
      </c>
      <c r="Q27" s="1">
        <v>0.1261168</v>
      </c>
      <c r="R27" s="1">
        <v>0.1316966</v>
      </c>
      <c r="S27" s="1">
        <v>0.14831720000000001</v>
      </c>
      <c r="T27" s="1" t="s">
        <v>19</v>
      </c>
      <c r="U27" s="13">
        <v>60</v>
      </c>
      <c r="V27" s="13">
        <v>14</v>
      </c>
      <c r="W27" s="13">
        <v>12</v>
      </c>
      <c r="X27" s="1">
        <v>8.5</v>
      </c>
      <c r="Y27" s="1">
        <v>7</v>
      </c>
      <c r="Z27" s="1">
        <f t="shared" si="0"/>
        <v>23.77654572494469</v>
      </c>
      <c r="AA27" s="1">
        <f t="shared" si="1"/>
        <v>0.42780848703101471</v>
      </c>
      <c r="AB27" s="1">
        <f t="shared" si="2"/>
        <v>0.14374365164242095</v>
      </c>
      <c r="AC27" s="1">
        <f t="shared" si="3"/>
        <v>47.172977189059239</v>
      </c>
    </row>
    <row r="28" spans="1:29" ht="15.75" x14ac:dyDescent="0.25">
      <c r="A28" s="1">
        <v>2023</v>
      </c>
      <c r="B28" s="1">
        <v>2</v>
      </c>
      <c r="C28" s="1">
        <v>51.411810000000003</v>
      </c>
      <c r="D28" s="1">
        <v>-0.64141999999999999</v>
      </c>
      <c r="E28" s="3">
        <v>1704</v>
      </c>
      <c r="F28" s="1">
        <v>2836</v>
      </c>
      <c r="G28" s="1">
        <v>1</v>
      </c>
      <c r="H28" s="1" t="s">
        <v>21</v>
      </c>
      <c r="I28" s="1" t="s">
        <v>17</v>
      </c>
      <c r="J28" s="1">
        <v>111.4</v>
      </c>
      <c r="K28" s="1">
        <v>38.979999999999997</v>
      </c>
      <c r="L28" s="1">
        <v>6.16</v>
      </c>
      <c r="M28" s="1">
        <v>0.1729357</v>
      </c>
      <c r="N28" s="1">
        <v>0.15665750000000001</v>
      </c>
      <c r="O28" s="1">
        <v>0.1495986</v>
      </c>
      <c r="P28" s="1">
        <v>0.14436660000000001</v>
      </c>
      <c r="Q28" s="1">
        <v>0.14337340000000001</v>
      </c>
      <c r="R28" s="1">
        <v>0.13421330000000001</v>
      </c>
      <c r="S28" s="1">
        <v>0.1547839</v>
      </c>
      <c r="T28" s="1" t="s">
        <v>19</v>
      </c>
      <c r="U28" s="13">
        <v>64</v>
      </c>
      <c r="V28" s="13">
        <v>15</v>
      </c>
      <c r="W28" s="13">
        <v>10</v>
      </c>
      <c r="X28" s="1">
        <v>10</v>
      </c>
      <c r="Y28" s="1">
        <v>4.5</v>
      </c>
      <c r="Z28" s="1">
        <f t="shared" si="0"/>
        <v>23.182530340104186</v>
      </c>
      <c r="AA28" s="1">
        <f t="shared" si="1"/>
        <v>0.35459721320874288</v>
      </c>
      <c r="AB28" s="1">
        <f t="shared" si="2"/>
        <v>9.8755323878634893E-2</v>
      </c>
      <c r="AC28" s="1">
        <f t="shared" si="3"/>
        <v>41.282490963578375</v>
      </c>
    </row>
    <row r="29" spans="1:29" ht="15.75" x14ac:dyDescent="0.25">
      <c r="A29" s="1">
        <v>2023</v>
      </c>
      <c r="B29" s="1">
        <v>2</v>
      </c>
      <c r="C29" s="1">
        <v>51.411810000000003</v>
      </c>
      <c r="D29" s="1">
        <v>-0.64141999999999999</v>
      </c>
      <c r="E29" s="3">
        <v>1702</v>
      </c>
      <c r="F29" s="1">
        <v>2834</v>
      </c>
      <c r="G29" s="1">
        <v>1</v>
      </c>
      <c r="H29" s="1" t="s">
        <v>21</v>
      </c>
      <c r="I29" s="1" t="s">
        <v>17</v>
      </c>
      <c r="J29" s="1">
        <v>73.599999999999994</v>
      </c>
      <c r="K29" s="1">
        <v>20.58</v>
      </c>
      <c r="L29" s="1">
        <v>5.54</v>
      </c>
      <c r="M29" s="1">
        <v>9.1839699999999996E-2</v>
      </c>
      <c r="N29" s="1">
        <v>7.9377630000000005E-2</v>
      </c>
      <c r="O29" s="1">
        <v>8.4950929999999994E-2</v>
      </c>
      <c r="P29" s="1">
        <v>9.3510670000000004E-2</v>
      </c>
      <c r="Q29" s="1">
        <v>7.9514420000000002E-2</v>
      </c>
      <c r="R29" s="1">
        <v>7.7377100000000004E-2</v>
      </c>
      <c r="S29" s="1">
        <v>8.4336590000000003E-2</v>
      </c>
      <c r="T29" s="1" t="s">
        <v>19</v>
      </c>
      <c r="U29" s="13">
        <v>62</v>
      </c>
      <c r="V29" s="13">
        <v>10</v>
      </c>
      <c r="W29" s="13">
        <v>12</v>
      </c>
      <c r="X29" s="1">
        <v>3.5</v>
      </c>
      <c r="Y29" s="1">
        <v>1.5</v>
      </c>
      <c r="Z29" s="1">
        <f t="shared" si="0"/>
        <v>24.684641352657565</v>
      </c>
      <c r="AA29" s="1">
        <f t="shared" si="1"/>
        <v>0.23427607623126992</v>
      </c>
      <c r="AB29" s="1">
        <f t="shared" si="2"/>
        <v>4.3106798026553664E-2</v>
      </c>
      <c r="AC29" s="1">
        <f t="shared" si="3"/>
        <v>4.908738521234052</v>
      </c>
    </row>
    <row r="30" spans="1:29" x14ac:dyDescent="0.25">
      <c r="A30" s="1">
        <v>2023</v>
      </c>
      <c r="B30" s="1">
        <v>2</v>
      </c>
      <c r="C30" s="1">
        <v>51.411810000000003</v>
      </c>
      <c r="D30" s="1">
        <v>-0.64141999999999999</v>
      </c>
      <c r="E30" s="1" t="s">
        <v>23</v>
      </c>
      <c r="F30" s="1" t="s">
        <v>2</v>
      </c>
      <c r="G30" s="1">
        <v>1</v>
      </c>
      <c r="H30" s="1" t="s">
        <v>21</v>
      </c>
      <c r="I30" s="1" t="s">
        <v>17</v>
      </c>
      <c r="J30" s="1">
        <v>102.6</v>
      </c>
      <c r="K30" s="1">
        <v>39.32</v>
      </c>
      <c r="L30" s="1">
        <v>6.03</v>
      </c>
      <c r="M30" s="1">
        <v>0.18245</v>
      </c>
      <c r="N30" s="1">
        <v>0.15318509999999999</v>
      </c>
      <c r="O30" s="1">
        <v>0.13797200000000001</v>
      </c>
      <c r="P30" s="1">
        <v>0.1304602</v>
      </c>
      <c r="Q30" s="1">
        <v>0.11402</v>
      </c>
      <c r="R30" s="1">
        <v>0.1144675</v>
      </c>
      <c r="S30" s="1">
        <v>0.11408</v>
      </c>
      <c r="T30" s="1" t="s">
        <v>19</v>
      </c>
    </row>
    <row r="31" spans="1:29" ht="15.75" x14ac:dyDescent="0.25">
      <c r="A31" s="1">
        <v>2023</v>
      </c>
      <c r="B31" s="1">
        <v>2</v>
      </c>
      <c r="C31" s="1">
        <v>51.411810000000003</v>
      </c>
      <c r="D31" s="1">
        <v>-0.64141999999999999</v>
      </c>
      <c r="E31" s="3">
        <v>1541</v>
      </c>
      <c r="F31" s="1">
        <v>2606</v>
      </c>
      <c r="G31" s="1">
        <v>1</v>
      </c>
      <c r="H31" s="1" t="s">
        <v>21</v>
      </c>
      <c r="I31" s="1" t="s">
        <v>17</v>
      </c>
      <c r="J31" s="1">
        <v>65.8</v>
      </c>
      <c r="K31" s="1">
        <v>16.989999999999998</v>
      </c>
      <c r="L31" s="1">
        <v>7.51</v>
      </c>
      <c r="M31" s="1">
        <v>0.10816240000000001</v>
      </c>
      <c r="N31" s="1">
        <v>0.1017764</v>
      </c>
      <c r="O31" s="1">
        <v>9.8751080000000005E-2</v>
      </c>
      <c r="P31" s="1">
        <v>9.9459809999999996E-2</v>
      </c>
      <c r="Q31" s="1">
        <v>8.9232930000000002E-2</v>
      </c>
      <c r="R31" s="1">
        <v>7.4613680000000002E-2</v>
      </c>
      <c r="S31" s="1">
        <v>0.1005807</v>
      </c>
      <c r="T31" s="1" t="s">
        <v>19</v>
      </c>
      <c r="U31" s="13">
        <v>55</v>
      </c>
      <c r="V31" s="13">
        <v>2</v>
      </c>
      <c r="W31" s="13">
        <v>12</v>
      </c>
      <c r="X31" s="1">
        <v>4.5</v>
      </c>
      <c r="Y31" s="1">
        <v>3.5</v>
      </c>
      <c r="Z31" s="1">
        <f t="shared" ref="Z31:Z43" si="4">(TAN(PI()/180*U31)+TAN(PI()/180*V31))*W31</f>
        <v>17.556825314806346</v>
      </c>
      <c r="AA31" s="1">
        <f t="shared" si="1"/>
        <v>0.20944790510893427</v>
      </c>
      <c r="AB31" s="1">
        <f t="shared" si="2"/>
        <v>3.4454180390419677E-2</v>
      </c>
      <c r="AC31" s="1">
        <f t="shared" si="3"/>
        <v>12.566370614359172</v>
      </c>
    </row>
    <row r="32" spans="1:29" ht="15.75" x14ac:dyDescent="0.25">
      <c r="A32" s="1">
        <v>2023</v>
      </c>
      <c r="B32" s="1">
        <v>2</v>
      </c>
      <c r="C32" s="1">
        <v>51.411810000000003</v>
      </c>
      <c r="D32" s="1">
        <v>-0.64141999999999999</v>
      </c>
      <c r="E32" s="3">
        <v>1543</v>
      </c>
      <c r="F32" s="1">
        <v>5650</v>
      </c>
      <c r="G32" s="1">
        <v>1</v>
      </c>
      <c r="H32" s="1" t="s">
        <v>21</v>
      </c>
      <c r="I32" s="1" t="s">
        <v>17</v>
      </c>
      <c r="J32" s="1">
        <v>89.8</v>
      </c>
      <c r="K32" s="1">
        <v>20.29</v>
      </c>
      <c r="L32" s="1">
        <v>6.25</v>
      </c>
      <c r="M32" s="1">
        <v>0.1476884</v>
      </c>
      <c r="N32" s="1">
        <v>0.13647509999999999</v>
      </c>
      <c r="O32" s="1">
        <v>0.1301755</v>
      </c>
      <c r="P32" s="1">
        <v>0.11721910000000001</v>
      </c>
      <c r="Q32" s="1">
        <v>0.1097133</v>
      </c>
      <c r="R32" s="1">
        <v>9.6220440000000004E-2</v>
      </c>
      <c r="S32" s="1">
        <v>0.13334270000000001</v>
      </c>
      <c r="T32" s="1" t="s">
        <v>19</v>
      </c>
      <c r="U32" s="13">
        <v>60</v>
      </c>
      <c r="V32" s="13">
        <v>14</v>
      </c>
      <c r="W32" s="13">
        <v>11.5</v>
      </c>
      <c r="X32" s="1">
        <v>3.5</v>
      </c>
      <c r="Y32" s="1">
        <v>2</v>
      </c>
      <c r="Z32" s="1">
        <f t="shared" si="4"/>
        <v>22.785856319738659</v>
      </c>
      <c r="AA32" s="1">
        <f t="shared" si="1"/>
        <v>0.28584227779304405</v>
      </c>
      <c r="AB32" s="1">
        <f t="shared" si="2"/>
        <v>6.4171591364538386E-2</v>
      </c>
      <c r="AC32" s="1">
        <f t="shared" si="3"/>
        <v>5.9395736106932029</v>
      </c>
    </row>
    <row r="33" spans="1:29" ht="15.75" x14ac:dyDescent="0.25">
      <c r="A33" s="1">
        <v>2023</v>
      </c>
      <c r="B33" s="1">
        <v>2</v>
      </c>
      <c r="C33" s="1">
        <v>51.411810000000003</v>
      </c>
      <c r="D33" s="1">
        <v>-0.64141999999999999</v>
      </c>
      <c r="E33" s="3">
        <v>1680</v>
      </c>
      <c r="F33" s="1">
        <v>5630</v>
      </c>
      <c r="G33" s="1">
        <v>1</v>
      </c>
      <c r="H33" s="1" t="s">
        <v>21</v>
      </c>
      <c r="I33" s="1" t="s">
        <v>17</v>
      </c>
      <c r="J33" s="1">
        <v>116.2</v>
      </c>
      <c r="K33" s="1">
        <v>24.57</v>
      </c>
      <c r="L33" s="1">
        <v>7.52</v>
      </c>
      <c r="M33" s="1">
        <v>0.18028330000000001</v>
      </c>
      <c r="N33" s="1">
        <v>0.17128669999999999</v>
      </c>
      <c r="O33" s="1">
        <v>0.14666000000000001</v>
      </c>
      <c r="P33" s="1" t="s">
        <v>0</v>
      </c>
      <c r="Q33" s="1">
        <v>0.1210678</v>
      </c>
      <c r="R33" s="1">
        <v>0.1109126</v>
      </c>
      <c r="S33" s="1">
        <v>0.1551959</v>
      </c>
      <c r="T33" s="1" t="s">
        <v>19</v>
      </c>
      <c r="U33" s="13">
        <v>65</v>
      </c>
      <c r="V33" s="13">
        <v>14</v>
      </c>
      <c r="W33" s="13">
        <v>10</v>
      </c>
      <c r="X33" s="1">
        <v>6.5</v>
      </c>
      <c r="Y33" s="1">
        <v>7</v>
      </c>
      <c r="Z33" s="1">
        <f t="shared" si="4"/>
        <v>23.93834923352739</v>
      </c>
      <c r="AA33" s="1">
        <f t="shared" si="1"/>
        <v>0.3698760877455648</v>
      </c>
      <c r="AB33" s="1">
        <f t="shared" si="2"/>
        <v>0.10744900349008656</v>
      </c>
      <c r="AC33" s="1">
        <f t="shared" si="3"/>
        <v>35.784703819796235</v>
      </c>
    </row>
    <row r="34" spans="1:29" ht="15.75" x14ac:dyDescent="0.25">
      <c r="A34" s="1">
        <v>2023</v>
      </c>
      <c r="B34" s="1">
        <v>3</v>
      </c>
      <c r="C34" s="1">
        <v>51.412379999999999</v>
      </c>
      <c r="D34" s="1">
        <v>-0.64061000000000001</v>
      </c>
      <c r="E34" s="3">
        <v>662</v>
      </c>
      <c r="F34" s="1">
        <v>1387</v>
      </c>
      <c r="G34" s="1">
        <v>1</v>
      </c>
      <c r="H34" s="1" t="s">
        <v>21</v>
      </c>
      <c r="I34" s="1" t="s">
        <v>17</v>
      </c>
      <c r="J34" s="1">
        <v>104.4</v>
      </c>
      <c r="K34" s="1">
        <v>20.88</v>
      </c>
      <c r="L34" s="1">
        <v>8.6999999999999993</v>
      </c>
      <c r="M34" s="1">
        <v>0.17305599999999999</v>
      </c>
      <c r="N34" s="1">
        <v>0.1639427</v>
      </c>
      <c r="O34" s="1">
        <v>0.15504200000000001</v>
      </c>
      <c r="P34" s="1">
        <v>0.1563271</v>
      </c>
      <c r="Q34" s="1">
        <v>0.1409376</v>
      </c>
      <c r="R34" s="1">
        <v>0.14016490000000001</v>
      </c>
      <c r="S34" s="1" t="s">
        <v>1</v>
      </c>
      <c r="T34" s="1" t="s">
        <v>19</v>
      </c>
      <c r="U34" s="13">
        <v>60</v>
      </c>
      <c r="V34" s="13">
        <v>14</v>
      </c>
      <c r="W34" s="13">
        <v>10</v>
      </c>
      <c r="X34" s="1">
        <v>3.5</v>
      </c>
      <c r="Y34" s="1">
        <v>4</v>
      </c>
      <c r="Z34" s="1">
        <f t="shared" si="4"/>
        <v>19.813788104120572</v>
      </c>
      <c r="AA34" s="1">
        <f t="shared" si="1"/>
        <v>0.33231552117587748</v>
      </c>
      <c r="AB34" s="1">
        <f t="shared" si="2"/>
        <v>8.6734351026904022E-2</v>
      </c>
      <c r="AC34" s="1">
        <f t="shared" si="3"/>
        <v>11.044661672776616</v>
      </c>
    </row>
    <row r="35" spans="1:29" ht="15.75" x14ac:dyDescent="0.25">
      <c r="A35" s="1">
        <v>2023</v>
      </c>
      <c r="B35" s="1">
        <v>3</v>
      </c>
      <c r="C35" s="1">
        <v>51.412379999999999</v>
      </c>
      <c r="D35" s="1">
        <v>-0.64061000000000001</v>
      </c>
      <c r="E35" s="3">
        <v>83</v>
      </c>
      <c r="F35" s="1">
        <v>106</v>
      </c>
      <c r="G35" s="1">
        <v>1</v>
      </c>
      <c r="H35" s="1" t="s">
        <v>21</v>
      </c>
      <c r="I35" s="1" t="s">
        <v>17</v>
      </c>
      <c r="J35" s="1">
        <v>106.2</v>
      </c>
      <c r="K35" s="1">
        <v>26.23</v>
      </c>
      <c r="L35" s="1">
        <v>8.11</v>
      </c>
      <c r="M35" s="1">
        <v>0.15608669999999999</v>
      </c>
      <c r="N35" s="1">
        <v>0.13149089999999999</v>
      </c>
      <c r="O35" s="1">
        <v>0.13303019999999999</v>
      </c>
      <c r="P35" s="1">
        <v>0.13318169999999999</v>
      </c>
      <c r="Q35" s="1">
        <v>0.13328699999999999</v>
      </c>
      <c r="R35" s="1">
        <v>0.1182749</v>
      </c>
      <c r="S35" s="1">
        <v>0.13155220000000001</v>
      </c>
      <c r="T35" s="1" t="s">
        <v>19</v>
      </c>
      <c r="U35" s="13">
        <v>58</v>
      </c>
      <c r="V35" s="13">
        <v>10</v>
      </c>
      <c r="W35" s="13">
        <v>15</v>
      </c>
      <c r="X35" s="1">
        <v>8.5</v>
      </c>
      <c r="Y35" s="1">
        <v>5</v>
      </c>
      <c r="Z35" s="1">
        <f t="shared" si="4"/>
        <v>26.649922646242736</v>
      </c>
      <c r="AA35" s="1">
        <f t="shared" si="1"/>
        <v>0.33804509912718572</v>
      </c>
      <c r="AB35" s="1">
        <f t="shared" si="2"/>
        <v>8.9750973818267812E-2</v>
      </c>
      <c r="AC35" s="1">
        <f t="shared" si="3"/>
        <v>35.784703819796235</v>
      </c>
    </row>
    <row r="36" spans="1:29" ht="15.75" x14ac:dyDescent="0.25">
      <c r="A36" s="1">
        <v>2023</v>
      </c>
      <c r="B36" s="1">
        <v>3</v>
      </c>
      <c r="C36" s="1">
        <v>51.412379999999999</v>
      </c>
      <c r="D36" s="1">
        <v>-0.64061000000000001</v>
      </c>
      <c r="E36" s="3">
        <v>81</v>
      </c>
      <c r="F36" s="1">
        <v>104</v>
      </c>
      <c r="G36" s="1">
        <v>1</v>
      </c>
      <c r="H36" s="1" t="s">
        <v>21</v>
      </c>
      <c r="I36" s="1" t="s">
        <v>17</v>
      </c>
      <c r="J36" s="1">
        <v>129.6</v>
      </c>
      <c r="K36" s="1">
        <v>28.89</v>
      </c>
      <c r="L36" s="1">
        <v>8.0299999999999994</v>
      </c>
      <c r="M36" s="1">
        <v>0.212565</v>
      </c>
      <c r="N36" s="1">
        <v>0.1949777</v>
      </c>
      <c r="O36" s="1">
        <v>0.18927430000000001</v>
      </c>
      <c r="P36" s="1">
        <v>0.18622830000000001</v>
      </c>
      <c r="Q36" s="1">
        <v>0.1721924</v>
      </c>
      <c r="R36" s="1">
        <v>0.15466250000000001</v>
      </c>
      <c r="S36" s="1">
        <v>0.19448190000000001</v>
      </c>
      <c r="T36" s="1" t="s">
        <v>19</v>
      </c>
      <c r="U36" s="13">
        <v>62</v>
      </c>
      <c r="V36" s="13">
        <v>15</v>
      </c>
      <c r="W36" s="13">
        <v>12</v>
      </c>
      <c r="X36" s="1">
        <v>3</v>
      </c>
      <c r="Y36" s="1">
        <v>4.5</v>
      </c>
      <c r="Z36" s="1">
        <f t="shared" si="4"/>
        <v>25.784107893329455</v>
      </c>
      <c r="AA36" s="1">
        <f t="shared" si="1"/>
        <v>0.41252961249419273</v>
      </c>
      <c r="AB36" s="1">
        <f t="shared" si="2"/>
        <v>0.13365959444811845</v>
      </c>
      <c r="AC36" s="1">
        <f t="shared" si="3"/>
        <v>11.044661672776616</v>
      </c>
    </row>
    <row r="37" spans="1:29" ht="15.75" x14ac:dyDescent="0.25">
      <c r="A37" s="1">
        <v>2023</v>
      </c>
      <c r="B37" s="1">
        <v>3</v>
      </c>
      <c r="C37" s="1">
        <v>51.412379999999999</v>
      </c>
      <c r="D37" s="1">
        <v>-0.64061000000000001</v>
      </c>
      <c r="E37" s="3">
        <v>98</v>
      </c>
      <c r="F37" s="1">
        <v>127</v>
      </c>
      <c r="G37" s="1">
        <v>1</v>
      </c>
      <c r="H37" s="1" t="s">
        <v>21</v>
      </c>
      <c r="I37" s="1" t="s">
        <v>17</v>
      </c>
      <c r="J37" s="1">
        <v>110.4</v>
      </c>
      <c r="K37" s="1">
        <v>29.85</v>
      </c>
      <c r="L37" s="1">
        <v>8.01</v>
      </c>
      <c r="M37" s="1">
        <v>0.1463872</v>
      </c>
      <c r="N37" s="1">
        <v>0.1361038</v>
      </c>
      <c r="O37" s="1">
        <v>0.12884180000000001</v>
      </c>
      <c r="P37" s="1">
        <v>0.12164510000000001</v>
      </c>
      <c r="Q37" s="1">
        <v>0.1215405</v>
      </c>
      <c r="R37" s="1">
        <v>0.1124689</v>
      </c>
      <c r="S37" s="1">
        <v>0.13484446999999999</v>
      </c>
      <c r="T37" s="1" t="s">
        <v>19</v>
      </c>
      <c r="U37" s="13">
        <v>52</v>
      </c>
      <c r="V37" s="13">
        <v>8</v>
      </c>
      <c r="W37" s="13">
        <v>12</v>
      </c>
      <c r="X37" s="1">
        <v>4</v>
      </c>
      <c r="Y37" s="1">
        <v>4.8</v>
      </c>
      <c r="Z37" s="1">
        <f t="shared" si="4"/>
        <v>17.045789602745643</v>
      </c>
      <c r="AA37" s="1">
        <f t="shared" si="1"/>
        <v>0.35141411434690495</v>
      </c>
      <c r="AB37" s="1">
        <f t="shared" si="2"/>
        <v>9.6990295559745768E-2</v>
      </c>
      <c r="AC37" s="1">
        <f t="shared" si="3"/>
        <v>15.205308443374602</v>
      </c>
    </row>
    <row r="38" spans="1:29" ht="15.75" x14ac:dyDescent="0.25">
      <c r="A38" s="1">
        <v>2023</v>
      </c>
      <c r="B38" s="1">
        <v>3</v>
      </c>
      <c r="C38" s="1">
        <v>51.412379999999999</v>
      </c>
      <c r="D38" s="1">
        <v>-0.64061000000000001</v>
      </c>
      <c r="E38" s="3">
        <v>96</v>
      </c>
      <c r="F38" s="1">
        <v>125</v>
      </c>
      <c r="G38" s="1">
        <v>1</v>
      </c>
      <c r="H38" s="1" t="s">
        <v>21</v>
      </c>
      <c r="I38" s="1" t="s">
        <v>17</v>
      </c>
      <c r="J38" s="1">
        <v>111.2</v>
      </c>
      <c r="K38" s="1">
        <v>25.88</v>
      </c>
      <c r="L38" s="1">
        <v>7.92</v>
      </c>
      <c r="M38" s="1">
        <v>0.15116180000000001</v>
      </c>
      <c r="N38" s="1">
        <v>0.14633760000000001</v>
      </c>
      <c r="O38" s="1">
        <v>0.12814210000000001</v>
      </c>
      <c r="P38" s="1">
        <v>0.11990002</v>
      </c>
      <c r="Q38" s="1">
        <v>0.12290089999999999</v>
      </c>
      <c r="R38" s="1">
        <v>0.1155128</v>
      </c>
      <c r="S38" s="1">
        <v>0.1411444</v>
      </c>
      <c r="T38" s="1" t="s">
        <v>19</v>
      </c>
      <c r="U38" s="13">
        <v>62</v>
      </c>
      <c r="V38" s="13">
        <v>8</v>
      </c>
      <c r="W38" s="13">
        <v>15</v>
      </c>
      <c r="X38" s="1">
        <v>5.5</v>
      </c>
      <c r="Y38" s="1">
        <v>4.3</v>
      </c>
      <c r="Z38" s="1">
        <f t="shared" si="4"/>
        <v>30.319009500730846</v>
      </c>
      <c r="AA38" s="1">
        <f t="shared" si="1"/>
        <v>0.35396059343637526</v>
      </c>
      <c r="AB38" s="1">
        <f t="shared" si="2"/>
        <v>9.8401044975312338E-2</v>
      </c>
      <c r="AC38" s="1">
        <f t="shared" si="3"/>
        <v>18.857409903172737</v>
      </c>
    </row>
    <row r="39" spans="1:29" ht="15.75" x14ac:dyDescent="0.25">
      <c r="A39" s="1">
        <v>2023</v>
      </c>
      <c r="B39" s="1">
        <v>3</v>
      </c>
      <c r="C39" s="1">
        <v>51.412379999999999</v>
      </c>
      <c r="D39" s="1">
        <v>-0.64061000000000001</v>
      </c>
      <c r="E39" s="3">
        <v>2866</v>
      </c>
      <c r="F39" s="1">
        <v>122</v>
      </c>
      <c r="G39" s="1">
        <v>1</v>
      </c>
      <c r="H39" s="1" t="s">
        <v>21</v>
      </c>
      <c r="I39" s="1" t="s">
        <v>17</v>
      </c>
      <c r="J39" s="1">
        <v>131</v>
      </c>
      <c r="K39" s="1">
        <v>50.68</v>
      </c>
      <c r="L39" s="1">
        <v>9.19</v>
      </c>
      <c r="M39" s="1">
        <v>0.19376270000000001</v>
      </c>
      <c r="N39" s="1">
        <v>0.16559090000000001</v>
      </c>
      <c r="O39" s="1">
        <v>0.15908259999999999</v>
      </c>
      <c r="P39" s="1">
        <v>0.1616292</v>
      </c>
      <c r="Q39" s="1">
        <v>0.1361599</v>
      </c>
      <c r="R39" s="1">
        <v>0.1207406</v>
      </c>
      <c r="S39" s="1">
        <v>0.16250129999999999</v>
      </c>
      <c r="T39" s="1" t="s">
        <v>19</v>
      </c>
      <c r="U39" s="13">
        <v>62</v>
      </c>
      <c r="V39" s="13">
        <v>15</v>
      </c>
      <c r="W39" s="13">
        <v>15</v>
      </c>
      <c r="X39" s="1">
        <v>7.8</v>
      </c>
      <c r="Y39" s="1">
        <v>8.5</v>
      </c>
      <c r="Z39" s="1">
        <f t="shared" si="4"/>
        <v>32.230134866661821</v>
      </c>
      <c r="AA39" s="1">
        <f t="shared" si="1"/>
        <v>0.41698595090076579</v>
      </c>
      <c r="AB39" s="1">
        <f t="shared" si="2"/>
        <v>0.13656289892000081</v>
      </c>
      <c r="AC39" s="1">
        <f t="shared" si="3"/>
        <v>52.168109508267008</v>
      </c>
    </row>
    <row r="40" spans="1:29" ht="15.75" x14ac:dyDescent="0.25">
      <c r="A40" s="1">
        <v>2023</v>
      </c>
      <c r="B40" s="1">
        <v>3</v>
      </c>
      <c r="C40" s="1">
        <v>51.412379999999999</v>
      </c>
      <c r="D40" s="1">
        <v>-0.64061000000000001</v>
      </c>
      <c r="E40" s="3">
        <v>67</v>
      </c>
      <c r="F40" s="1">
        <v>82</v>
      </c>
      <c r="G40" s="1">
        <v>1</v>
      </c>
      <c r="H40" s="1" t="s">
        <v>21</v>
      </c>
      <c r="I40" s="1" t="s">
        <v>17</v>
      </c>
      <c r="J40" s="1">
        <v>69</v>
      </c>
      <c r="K40" s="1">
        <v>15.64</v>
      </c>
      <c r="L40" s="1">
        <v>7.61</v>
      </c>
      <c r="M40" s="1">
        <v>9.9784120000000004E-2</v>
      </c>
      <c r="N40" s="1">
        <v>9.3635479999999993E-2</v>
      </c>
      <c r="O40" s="1">
        <v>9.8086999999999994E-2</v>
      </c>
      <c r="P40" s="1">
        <v>9.255795E-2</v>
      </c>
      <c r="Q40" s="1">
        <v>7.6248440000000001E-2</v>
      </c>
      <c r="R40" s="1">
        <v>7.6116779999999995E-2</v>
      </c>
      <c r="S40" s="1">
        <v>9.8849409999999999E-2</v>
      </c>
      <c r="T40" s="1" t="s">
        <v>19</v>
      </c>
      <c r="U40" s="13">
        <v>44</v>
      </c>
      <c r="V40" s="13">
        <v>11</v>
      </c>
      <c r="W40" s="13">
        <v>10</v>
      </c>
      <c r="X40" s="1">
        <v>9.8000000000000007</v>
      </c>
      <c r="Y40" s="1">
        <v>7.2</v>
      </c>
      <c r="Z40" s="1">
        <f t="shared" si="4"/>
        <v>11.600690839447925</v>
      </c>
      <c r="AA40" s="1">
        <f t="shared" si="1"/>
        <v>0.21963382146681557</v>
      </c>
      <c r="AB40" s="1">
        <f t="shared" si="2"/>
        <v>3.7886834203025681E-2</v>
      </c>
      <c r="AC40" s="1">
        <f t="shared" si="3"/>
        <v>56.745017305465637</v>
      </c>
    </row>
    <row r="41" spans="1:29" ht="15.75" x14ac:dyDescent="0.25">
      <c r="A41" s="1">
        <v>2023</v>
      </c>
      <c r="B41" s="1">
        <v>3</v>
      </c>
      <c r="C41" s="1">
        <v>51.412379999999999</v>
      </c>
      <c r="D41" s="1">
        <v>-0.64061000000000001</v>
      </c>
      <c r="E41" s="3">
        <v>68</v>
      </c>
      <c r="F41" s="1">
        <v>84</v>
      </c>
      <c r="G41" s="1">
        <v>1</v>
      </c>
      <c r="H41" s="1" t="s">
        <v>21</v>
      </c>
      <c r="I41" s="1" t="s">
        <v>17</v>
      </c>
      <c r="J41" s="1">
        <v>64.8</v>
      </c>
      <c r="K41" s="1">
        <v>19.73</v>
      </c>
      <c r="L41" s="1">
        <v>6.84</v>
      </c>
      <c r="M41" s="1">
        <v>8.8656570000000004E-2</v>
      </c>
      <c r="N41" s="1">
        <v>8.5239899999999993E-2</v>
      </c>
      <c r="O41" s="1">
        <v>8.2140779999999997E-2</v>
      </c>
      <c r="P41" s="1">
        <v>8.2518540000000001E-2</v>
      </c>
      <c r="Q41" s="1">
        <v>8.5192569999999995E-2</v>
      </c>
      <c r="R41" s="1">
        <v>6.3915470000000002E-2</v>
      </c>
      <c r="S41" s="1">
        <v>7.8259869999999995E-2</v>
      </c>
      <c r="T41" s="1" t="s">
        <v>19</v>
      </c>
      <c r="U41" s="13">
        <v>38</v>
      </c>
      <c r="V41" s="13">
        <v>10</v>
      </c>
      <c r="W41" s="13">
        <v>10</v>
      </c>
      <c r="X41" s="1">
        <v>4.5999999999999996</v>
      </c>
      <c r="Y41" s="1">
        <v>2.8</v>
      </c>
      <c r="Z41" s="1">
        <f t="shared" si="4"/>
        <v>9.5761260721518244</v>
      </c>
      <c r="AA41" s="1">
        <f t="shared" si="1"/>
        <v>0.20626480624709637</v>
      </c>
      <c r="AB41" s="1">
        <f t="shared" si="2"/>
        <v>3.3414898612029613E-2</v>
      </c>
      <c r="AC41" s="1">
        <f t="shared" si="3"/>
        <v>10.752100856911065</v>
      </c>
    </row>
    <row r="42" spans="1:29" ht="15.75" x14ac:dyDescent="0.25">
      <c r="A42" s="1">
        <v>2023</v>
      </c>
      <c r="B42" s="1">
        <v>3</v>
      </c>
      <c r="C42" s="1">
        <v>51.412379999999999</v>
      </c>
      <c r="D42" s="1">
        <v>-0.64061000000000001</v>
      </c>
      <c r="E42" s="3">
        <v>626</v>
      </c>
      <c r="F42" s="1">
        <v>1340</v>
      </c>
      <c r="G42" s="1">
        <v>1</v>
      </c>
      <c r="H42" s="1" t="s">
        <v>21</v>
      </c>
      <c r="I42" s="1" t="s">
        <v>17</v>
      </c>
      <c r="J42" s="1">
        <v>66</v>
      </c>
      <c r="K42" s="1">
        <v>16.68</v>
      </c>
      <c r="L42" s="1">
        <v>10.6</v>
      </c>
      <c r="M42" s="1">
        <v>0.1163884</v>
      </c>
      <c r="N42" s="1">
        <v>0.1083744</v>
      </c>
      <c r="O42" s="1">
        <v>0.1097848</v>
      </c>
      <c r="P42" s="1">
        <v>0.1077027</v>
      </c>
      <c r="Q42" s="1">
        <v>0.1086791</v>
      </c>
      <c r="R42" s="1">
        <v>0.1033921</v>
      </c>
      <c r="S42" s="1">
        <v>0.10994080000000001</v>
      </c>
      <c r="T42" s="1" t="s">
        <v>19</v>
      </c>
      <c r="U42" s="13">
        <v>36</v>
      </c>
      <c r="V42" s="13">
        <v>8</v>
      </c>
      <c r="W42" s="13">
        <v>10</v>
      </c>
      <c r="X42" s="1">
        <v>5.6</v>
      </c>
      <c r="Y42" s="1">
        <v>7</v>
      </c>
      <c r="Z42" s="1">
        <f t="shared" si="4"/>
        <v>8.6708336270775241</v>
      </c>
      <c r="AA42" s="1">
        <f t="shared" si="1"/>
        <v>0.21008452488130186</v>
      </c>
      <c r="AB42" s="1">
        <f t="shared" si="2"/>
        <v>3.466394660541481E-2</v>
      </c>
      <c r="AC42" s="1">
        <f t="shared" si="3"/>
        <v>31.17245310524472</v>
      </c>
    </row>
    <row r="43" spans="1:29" ht="15.75" x14ac:dyDescent="0.25">
      <c r="A43" s="1">
        <v>2023</v>
      </c>
      <c r="B43" s="1">
        <v>3</v>
      </c>
      <c r="C43" s="1">
        <v>51.412379999999999</v>
      </c>
      <c r="D43" s="1">
        <v>-0.64061000000000001</v>
      </c>
      <c r="E43" s="3">
        <v>629</v>
      </c>
      <c r="F43" s="1">
        <v>1344</v>
      </c>
      <c r="G43" s="1">
        <v>1</v>
      </c>
      <c r="H43" s="1" t="s">
        <v>21</v>
      </c>
      <c r="I43" s="1" t="s">
        <v>17</v>
      </c>
      <c r="J43" s="1">
        <v>157.80000000000001</v>
      </c>
      <c r="K43" s="1">
        <v>38.01</v>
      </c>
      <c r="L43" s="1">
        <v>11.38</v>
      </c>
      <c r="M43" s="1">
        <v>0.26525260000000001</v>
      </c>
      <c r="N43" s="1">
        <v>0.245756</v>
      </c>
      <c r="O43" s="1">
        <v>0.242479</v>
      </c>
      <c r="P43" s="1">
        <v>0.24478929999999999</v>
      </c>
      <c r="Q43" s="1">
        <v>0.24249009999999999</v>
      </c>
      <c r="R43" s="1">
        <v>0.23996010000000001</v>
      </c>
      <c r="S43" s="1">
        <v>0.24368229999999999</v>
      </c>
      <c r="T43" s="1" t="s">
        <v>19</v>
      </c>
      <c r="U43" s="13">
        <v>56</v>
      </c>
      <c r="V43" s="13">
        <v>6</v>
      </c>
      <c r="W43" s="13">
        <v>15</v>
      </c>
      <c r="X43" s="1">
        <v>10.5</v>
      </c>
      <c r="Y43" s="1">
        <v>15.4</v>
      </c>
      <c r="Z43" s="1">
        <f t="shared" si="4"/>
        <v>23.814978056676249</v>
      </c>
      <c r="AA43" s="1">
        <f t="shared" si="1"/>
        <v>0.50229300039802172</v>
      </c>
      <c r="AB43" s="1">
        <f t="shared" si="2"/>
        <v>0.1981545886570196</v>
      </c>
      <c r="AC43" s="1">
        <f t="shared" si="3"/>
        <v>131.71323549716055</v>
      </c>
    </row>
  </sheetData>
  <phoneticPr fontId="1" type="noConversion"/>
  <printOptions gridLines="1"/>
  <pageMargins left="0.7" right="0.7" top="0.75" bottom="0.75" header="0.3" footer="0.3"/>
  <pageSetup paperSize="9"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3E7B-C17F-C448-AF7B-9E0007B5365B}">
  <dimension ref="A1:B42"/>
  <sheetViews>
    <sheetView topLeftCell="A21" zoomScale="145" zoomScaleNormal="145" workbookViewId="0">
      <selection activeCell="F27" sqref="F27"/>
    </sheetView>
  </sheetViews>
  <sheetFormatPr defaultColWidth="11" defaultRowHeight="15.75" x14ac:dyDescent="0.25"/>
  <cols>
    <col min="1" max="1" width="16.875" customWidth="1"/>
  </cols>
  <sheetData>
    <row r="1" spans="1:2" s="4" customFormat="1" x14ac:dyDescent="0.25">
      <c r="A1" s="4" t="s">
        <v>32</v>
      </c>
    </row>
    <row r="2" spans="1:2" s="4" customFormat="1" x14ac:dyDescent="0.25">
      <c r="A2" s="4" t="s">
        <v>36</v>
      </c>
    </row>
    <row r="3" spans="1:2" s="4" customFormat="1" x14ac:dyDescent="0.25">
      <c r="A3" s="4" t="s">
        <v>37</v>
      </c>
    </row>
    <row r="4" spans="1:2" x14ac:dyDescent="0.25">
      <c r="A4" t="s">
        <v>33</v>
      </c>
    </row>
    <row r="5" spans="1:2" x14ac:dyDescent="0.25">
      <c r="A5" t="s">
        <v>29</v>
      </c>
    </row>
    <row r="6" spans="1:2" x14ac:dyDescent="0.25">
      <c r="A6" t="s">
        <v>30</v>
      </c>
    </row>
    <row r="7" spans="1:2" x14ac:dyDescent="0.25">
      <c r="A7" t="s">
        <v>28</v>
      </c>
    </row>
    <row r="8" spans="1:2" x14ac:dyDescent="0.25">
      <c r="A8" t="s">
        <v>27</v>
      </c>
    </row>
    <row r="9" spans="1:2" x14ac:dyDescent="0.25">
      <c r="A9" t="s">
        <v>31</v>
      </c>
    </row>
    <row r="10" spans="1:2" x14ac:dyDescent="0.25">
      <c r="A10" t="s">
        <v>38</v>
      </c>
    </row>
    <row r="11" spans="1:2" x14ac:dyDescent="0.25">
      <c r="A11" t="s">
        <v>39</v>
      </c>
    </row>
    <row r="13" spans="1:2" x14ac:dyDescent="0.25">
      <c r="A13" s="6" t="s">
        <v>24</v>
      </c>
      <c r="B13" t="s">
        <v>40</v>
      </c>
    </row>
    <row r="14" spans="1:2" x14ac:dyDescent="0.25">
      <c r="A14" s="6" t="s">
        <v>3</v>
      </c>
      <c r="B14" t="s">
        <v>41</v>
      </c>
    </row>
    <row r="15" spans="1:2" x14ac:dyDescent="0.25">
      <c r="A15" s="6" t="s">
        <v>6</v>
      </c>
      <c r="B15" s="5" t="s">
        <v>42</v>
      </c>
    </row>
    <row r="16" spans="1:2" x14ac:dyDescent="0.25">
      <c r="A16" s="6" t="s">
        <v>4</v>
      </c>
      <c r="B16" s="5" t="s">
        <v>43</v>
      </c>
    </row>
    <row r="17" spans="1:2" x14ac:dyDescent="0.25">
      <c r="A17" s="6" t="s">
        <v>22</v>
      </c>
      <c r="B17" t="s">
        <v>44</v>
      </c>
    </row>
    <row r="18" spans="1:2" x14ac:dyDescent="0.25">
      <c r="A18" s="6" t="s">
        <v>5</v>
      </c>
      <c r="B18" t="s">
        <v>45</v>
      </c>
    </row>
    <row r="19" spans="1:2" x14ac:dyDescent="0.25">
      <c r="A19" s="6" t="s">
        <v>55</v>
      </c>
      <c r="B19" t="s">
        <v>56</v>
      </c>
    </row>
    <row r="20" spans="1:2" x14ac:dyDescent="0.25">
      <c r="A20" s="6" t="s">
        <v>20</v>
      </c>
      <c r="B20" t="s">
        <v>46</v>
      </c>
    </row>
    <row r="21" spans="1:2" x14ac:dyDescent="0.25">
      <c r="A21" s="6" t="s">
        <v>34</v>
      </c>
      <c r="B21" t="s">
        <v>61</v>
      </c>
    </row>
    <row r="22" spans="1:2" x14ac:dyDescent="0.25">
      <c r="A22" s="6" t="s">
        <v>7</v>
      </c>
      <c r="B22" t="s">
        <v>47</v>
      </c>
    </row>
    <row r="23" spans="1:2" x14ac:dyDescent="0.25">
      <c r="A23" s="6" t="s">
        <v>8</v>
      </c>
      <c r="B23" t="s">
        <v>57</v>
      </c>
    </row>
    <row r="24" spans="1:2" x14ac:dyDescent="0.25">
      <c r="A24" s="6" t="s">
        <v>9</v>
      </c>
      <c r="B24" t="s">
        <v>58</v>
      </c>
    </row>
    <row r="25" spans="1:2" x14ac:dyDescent="0.25">
      <c r="A25" s="6" t="s">
        <v>10</v>
      </c>
      <c r="B25" t="s">
        <v>48</v>
      </c>
    </row>
    <row r="26" spans="1:2" x14ac:dyDescent="0.25">
      <c r="A26" s="6" t="s">
        <v>11</v>
      </c>
      <c r="B26" t="s">
        <v>49</v>
      </c>
    </row>
    <row r="27" spans="1:2" x14ac:dyDescent="0.25">
      <c r="A27" s="6" t="s">
        <v>12</v>
      </c>
      <c r="B27" t="s">
        <v>50</v>
      </c>
    </row>
    <row r="28" spans="1:2" x14ac:dyDescent="0.25">
      <c r="A28" s="6" t="s">
        <v>13</v>
      </c>
      <c r="B28" t="s">
        <v>51</v>
      </c>
    </row>
    <row r="29" spans="1:2" x14ac:dyDescent="0.25">
      <c r="A29" s="6" t="s">
        <v>14</v>
      </c>
      <c r="B29" t="s">
        <v>52</v>
      </c>
    </row>
    <row r="30" spans="1:2" x14ac:dyDescent="0.25">
      <c r="A30" s="7" t="s">
        <v>15</v>
      </c>
      <c r="B30" t="s">
        <v>53</v>
      </c>
    </row>
    <row r="31" spans="1:2" x14ac:dyDescent="0.25">
      <c r="A31" s="7" t="s">
        <v>16</v>
      </c>
      <c r="B31" t="s">
        <v>54</v>
      </c>
    </row>
    <row r="32" spans="1:2" x14ac:dyDescent="0.25">
      <c r="A32" s="6" t="s">
        <v>18</v>
      </c>
      <c r="B32" t="s">
        <v>60</v>
      </c>
    </row>
    <row r="33" spans="1:2" x14ac:dyDescent="0.25">
      <c r="A33" s="6" t="s">
        <v>59</v>
      </c>
    </row>
    <row r="34" spans="1:2" x14ac:dyDescent="0.25">
      <c r="A34" s="6" t="s">
        <v>90</v>
      </c>
      <c r="B34" t="s">
        <v>62</v>
      </c>
    </row>
    <row r="35" spans="1:2" x14ac:dyDescent="0.25">
      <c r="A35" s="6" t="s">
        <v>91</v>
      </c>
      <c r="B35" t="s">
        <v>63</v>
      </c>
    </row>
    <row r="36" spans="1:2" x14ac:dyDescent="0.25">
      <c r="A36" s="6" t="s">
        <v>92</v>
      </c>
      <c r="B36" t="s">
        <v>64</v>
      </c>
    </row>
    <row r="37" spans="1:2" x14ac:dyDescent="0.25">
      <c r="A37" s="6" t="s">
        <v>67</v>
      </c>
      <c r="B37" t="s">
        <v>65</v>
      </c>
    </row>
    <row r="38" spans="1:2" x14ac:dyDescent="0.25">
      <c r="A38" s="6" t="s">
        <v>68</v>
      </c>
      <c r="B38" t="s">
        <v>66</v>
      </c>
    </row>
    <row r="39" spans="1:2" x14ac:dyDescent="0.25">
      <c r="A39" s="6" t="s">
        <v>69</v>
      </c>
      <c r="B39" t="s">
        <v>73</v>
      </c>
    </row>
    <row r="40" spans="1:2" x14ac:dyDescent="0.25">
      <c r="A40" s="6" t="s">
        <v>70</v>
      </c>
      <c r="B40" t="s">
        <v>75</v>
      </c>
    </row>
    <row r="41" spans="1:2" x14ac:dyDescent="0.25">
      <c r="A41" s="6" t="s">
        <v>71</v>
      </c>
      <c r="B41" t="s">
        <v>74</v>
      </c>
    </row>
    <row r="42" spans="1:2" x14ac:dyDescent="0.25">
      <c r="A42" s="6" t="s">
        <v>72</v>
      </c>
      <c r="B42" t="s">
        <v>76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data</vt:lpstr>
      <vt:lpstr>Metadata</vt:lpstr>
      <vt:lpstr>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Xinyi Wang</dc:creator>
  <cp:lastModifiedBy>Yan, Ning</cp:lastModifiedBy>
  <cp:lastPrinted>2024-05-13T15:01:41Z</cp:lastPrinted>
  <dcterms:created xsi:type="dcterms:W3CDTF">2023-06-06T16:57:08Z</dcterms:created>
  <dcterms:modified xsi:type="dcterms:W3CDTF">2024-05-18T17:02:00Z</dcterms:modified>
</cp:coreProperties>
</file>