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/Week 3/Week 3/"/>
    </mc:Choice>
  </mc:AlternateContent>
  <xr:revisionPtr revIDLastSave="6" documentId="11_B796B756759267A79A94E71E673806B83E184930" xr6:coauthVersionLast="45" xr6:coauthVersionMax="45" xr10:uidLastSave="{16153812-473C-492C-934A-2247596FEE80}"/>
  <bookViews>
    <workbookView xWindow="-108" yWindow="-108" windowWidth="23256" windowHeight="12576" activeTab="1" xr2:uid="{00000000-000D-0000-FFFF-FFFF00000000}"/>
  </bookViews>
  <sheets>
    <sheet name="Staff" sheetId="1" r:id="rId1"/>
    <sheet name="Sheet1" sheetId="3" r:id="rId2"/>
    <sheet name="Stats" sheetId="2" r:id="rId3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ackage">Staff!$P$4:$P$38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7" i="1" l="1"/>
  <c r="S5" i="1"/>
  <c r="O38" i="1" l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G12" i="1" l="1"/>
  <c r="M7" i="1" l="1"/>
  <c r="M25" i="1"/>
  <c r="M30" i="1"/>
  <c r="M34" i="1"/>
  <c r="M23" i="1"/>
  <c r="M24" i="1"/>
  <c r="M10" i="1"/>
  <c r="M4" i="1"/>
  <c r="S6" i="1" s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<sst xmlns="http://schemas.openxmlformats.org/spreadsheetml/2006/main" count="270" uniqueCount="197">
  <si>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</si>
  <si>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</si>
  <si>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</si>
  <si>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</si>
  <si>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</si>
  <si>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</si>
  <si>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</si>
  <si>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</si>
  <si>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</si>
  <si>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</si>
  <si>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</si>
  <si>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</si>
  <si>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</si>
  <si>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</si>
  <si>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</si>
  <si>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</si>
  <si>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</si>
  <si>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</si>
  <si>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</si>
  <si>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</si>
  <si>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</si>
  <si>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</si>
  <si>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</si>
  <si>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</si>
  <si>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</si>
  <si>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</si>
  <si>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</si>
  <si>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</si>
  <si>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</si>
  <si>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</si>
  <si>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</si>
  <si>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</si>
  <si>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</si>
  <si>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</si>
  <si>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</si>
  <si>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</si>
  <si>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</si>
  <si>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</si>
  <si>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</si>
  <si>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</si>
  <si>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</si>
  <si>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</si>
  <si>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</si>
  <si>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</si>
  <si>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</si>
  <si>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</si>
  <si>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</si>
  <si>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</si>
  <si>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</si>
  <si>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</si>
  <si>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</si>
  <si>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</si>
  <si>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</si>
  <si>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</si>
  <si>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</si>
  <si>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</si>
  <si>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</si>
  <si>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</si>
  <si>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</si>
  <si>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</si>
  <si>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</si>
  <si>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</si>
  <si>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</si>
  <si>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</si>
  <si>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</si>
  <si>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</si>
  <si>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</si>
  <si>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</si>
  <si>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</si>
  <si>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</si>
  <si>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</si>
  <si>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</si>
  <si>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</si>
  <si>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</si>
  <si>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</si>
  <si>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</si>
  <si>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</si>
  <si>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</si>
  <si>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</si>
  <si>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</si>
  <si>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</si>
  <si>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</si>
  <si>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</si>
  <si>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</si>
  <si>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</si>
  <si>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</si>
  <si>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</si>
  <si>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</si>
  <si>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</si>
  <si>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</si>
  <si>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</si>
  <si>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</si>
  <si>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</si>
  <si>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</si>
  <si>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</si>
  <si>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</si>
  <si>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</si>
  <si>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</si>
  <si>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</si>
  <si>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</si>
  <si>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</si>
  <si>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</si>
  <si>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</si>
  <si>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</si>
  <si>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</si>
  <si>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</si>
  <si>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</si>
  <si>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</si>
  <si>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</si>
  <si>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</si>
  <si>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</si>
  <si>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</si>
  <si>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</si>
  <si>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</si>
  <si>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</si>
  <si>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</si>
  <si>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</si>
  <si>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</si>
  <si>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</si>
  <si>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</si>
  <si>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</si>
  <si>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</si>
  <si>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</si>
  <si>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</si>
  <si>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</si>
  <si>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</si>
  <si>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</si>
  <si>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</si>
  <si>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</si>
  <si>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</si>
  <si>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</si>
  <si>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</si>
  <si>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</si>
  <si>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</si>
  <si>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</si>
  <si>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</si>
  <si>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</si>
  <si>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</si>
  <si>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</si>
  <si>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</si>
  <si>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</si>
  <si>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</si>
  <si>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</si>
  <si>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</si>
  <si>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</si>
  <si>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</si>
  <si>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</si>
  <si>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</si>
  <si>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</si>
  <si>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</si>
  <si>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</si>
  <si>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</si>
  <si>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</si>
  <si>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</si>
  <si>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</si>
  <si>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</si>
  <si>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</si>
  <si>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</si>
  <si>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</si>
  <si>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 xml:space="preserve">Pension </t>
  </si>
  <si>
    <t>Contribution</t>
  </si>
  <si>
    <t>Gender</t>
  </si>
  <si>
    <t>M</t>
  </si>
  <si>
    <t>F</t>
  </si>
  <si>
    <t>Most Recent Start Date:</t>
  </si>
  <si>
    <t>Next Review Date:</t>
  </si>
  <si>
    <t>Pushpin HR - Facts at a Glance</t>
  </si>
  <si>
    <t>Package</t>
  </si>
  <si>
    <t>Total Package:</t>
  </si>
  <si>
    <t>Average  Salary:</t>
  </si>
  <si>
    <t>Quick Facts</t>
  </si>
  <si>
    <t>Annual_Salary</t>
  </si>
  <si>
    <t>=Staff!$N$4:$N$38</t>
  </si>
  <si>
    <t>Date_of_Hire</t>
  </si>
  <si>
    <t>=Staff!$F$4:$F$38</t>
  </si>
  <si>
    <t>=Staff!$H$4:$H$38</t>
  </si>
  <si>
    <t>=Staff!$E$4:$E$38</t>
  </si>
  <si>
    <t>Emp_ID</t>
  </si>
  <si>
    <t>=Staff!$A$4:$A$38</t>
  </si>
  <si>
    <t>EmpID</t>
  </si>
  <si>
    <t>=Staff!$K$4:$K$38</t>
  </si>
  <si>
    <t>=Staff!$C$4:$C$38</t>
  </si>
  <si>
    <t>=Staff!$J$4:$J$38</t>
  </si>
  <si>
    <t>=Staff!$D$4:$D$38</t>
  </si>
  <si>
    <t>=Staff!$B$4:$B$38</t>
  </si>
  <si>
    <t>Last_Review</t>
  </si>
  <si>
    <t>=Staff!$L$4:$L$38</t>
  </si>
  <si>
    <t>=Staff!$I$4:$I$38</t>
  </si>
  <si>
    <t>Next_Review</t>
  </si>
  <si>
    <t>=Staff!$M$4:$M$38</t>
  </si>
  <si>
    <t>=Staff!$P$4:$P$38</t>
  </si>
  <si>
    <t>Pension</t>
  </si>
  <si>
    <t>=Staff!$O$4:$O$38</t>
  </si>
  <si>
    <t>Pension_Rate</t>
  </si>
  <si>
    <t>=Staff!$P$1</t>
  </si>
  <si>
    <t>Years_Service</t>
  </si>
  <si>
    <t>=Staff!$G$4:$G$38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</si>
</sst>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14" fontId="6" fillId="3" borderId="1" xfId="3" applyNumberFormat="1" applyAlignment="1">
      <alignment vertical="center"/>
    </xf>
    <xf numFmtId="165" fontId="6" fillId="3" borderId="1" xfId="3" applyNumberFormat="1" applyAlignment="1">
      <alignment vertical="center"/>
    </xf>
    <xf numFmtId="0" fontId="7" fillId="4" borderId="0" xfId="4" applyBorder="1" applyAlignment="1">
      <alignment horizontal="left" vertical="center"/>
    </xf>
    <xf numFmtId="0" fontId="4" fillId="2" borderId="0" xfId="2" applyFont="1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opLeftCell="L1" zoomScale="120" zoomScaleNormal="120" workbookViewId="0">
      <selection activeCell="S4" sqref="S4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  <col min="16" max="16" width="11.33203125" customWidth="1"/>
    <col min="18" max="18" width="22.6640625" customWidth="1"/>
    <col min="19" max="19" width="17.5546875" customWidth="1"/>
  </cols>
  <sheetData>
    <row r="1" spans="1:19" ht="28.8" x14ac:dyDescent="0.55000000000000004">
      <c r="A1" s="14" t="s">
        <v>117</v>
      </c>
      <c r="O1" s="11" t="s">
        <v>160</v>
      </c>
      <c r="P1" s="12">
        <v>0.09</v>
      </c>
    </row>
    <row r="3" spans="1:19" ht="31.2" x14ac:dyDescent="0.3">
      <c r="A3" s="3" t="s">
        <v>0</v>
      </c>
      <c r="B3" s="3" t="s">
        <v>1</v>
      </c>
      <c r="C3" s="3" t="s">
        <v>2</v>
      </c>
      <c r="D3" s="3" t="s">
        <v>161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159</v>
      </c>
      <c r="P3" s="3" t="s">
        <v>167</v>
      </c>
      <c r="R3" s="19" t="s">
        <v>170</v>
      </c>
      <c r="S3" s="19"/>
    </row>
    <row r="4" spans="1:19" x14ac:dyDescent="0.3">
      <c r="A4" s="4" t="s">
        <v>8</v>
      </c>
      <c r="B4" t="s">
        <v>32</v>
      </c>
      <c r="C4" s="2" t="s">
        <v>34</v>
      </c>
      <c r="D4" s="15" t="s">
        <v>162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19.680555555555557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3">
        <f t="shared" ref="O4:O38" si="5">N4*Pension_Rate</f>
        <v>9126</v>
      </c>
      <c r="P4" s="13">
        <f t="shared" ref="P4:P38" si="6">Annual_Salary+Pension</f>
        <v>110526</v>
      </c>
      <c r="R4" s="18" t="s">
        <v>168</v>
      </c>
      <c r="S4" s="17">
        <f>SUM(Package)</f>
        <v>2134656</v>
      </c>
    </row>
    <row r="5" spans="1:19" x14ac:dyDescent="0.3">
      <c r="A5" s="4" t="s">
        <v>11</v>
      </c>
      <c r="B5" t="s">
        <v>25</v>
      </c>
      <c r="C5" s="2" t="s">
        <v>73</v>
      </c>
      <c r="D5" s="15" t="s">
        <v>162</v>
      </c>
      <c r="E5" t="str">
        <f t="shared" si="0"/>
        <v>eric.chung@pushpin.com</v>
      </c>
      <c r="F5" s="8">
        <v>36949</v>
      </c>
      <c r="G5" s="5">
        <f t="shared" ca="1" si="1"/>
        <v>19.608333333333334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3">
        <f t="shared" si="5"/>
        <v>6327</v>
      </c>
      <c r="P5" s="13">
        <f t="shared" si="6"/>
        <v>76627</v>
      </c>
      <c r="R5" s="18" t="s">
        <v>169</v>
      </c>
      <c r="S5" s="17">
        <f>AVERAGE(Annual_Salary)</f>
        <v>55954.285714285717</v>
      </c>
    </row>
    <row r="6" spans="1:19" x14ac:dyDescent="0.3">
      <c r="A6" s="4" t="s">
        <v>14</v>
      </c>
      <c r="B6" t="s">
        <v>27</v>
      </c>
      <c r="C6" s="2" t="s">
        <v>13</v>
      </c>
      <c r="D6" s="15" t="s">
        <v>162</v>
      </c>
      <c r="E6" t="str">
        <f t="shared" si="0"/>
        <v>daniel.flanders@pushpin.com</v>
      </c>
      <c r="F6" s="8">
        <v>37510</v>
      </c>
      <c r="G6" s="5">
        <f t="shared" ca="1" si="1"/>
        <v>18.069444444444443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3">
        <f t="shared" si="5"/>
        <v>6192</v>
      </c>
      <c r="P6" s="13">
        <f t="shared" si="6"/>
        <v>74992</v>
      </c>
      <c r="R6" s="18" t="s">
        <v>165</v>
      </c>
      <c r="S6" s="16">
        <f>MIN(Next_Review)</f>
        <v>42872</v>
      </c>
    </row>
    <row r="7" spans="1:19" x14ac:dyDescent="0.3">
      <c r="A7" s="4" t="s">
        <v>85</v>
      </c>
      <c r="B7" t="s">
        <v>10</v>
      </c>
      <c r="C7" s="2" t="s">
        <v>16</v>
      </c>
      <c r="D7" s="15" t="s">
        <v>162</v>
      </c>
      <c r="E7" t="str">
        <f t="shared" si="0"/>
        <v>adam.barry@pushpin.com</v>
      </c>
      <c r="F7" s="8">
        <v>38099</v>
      </c>
      <c r="G7" s="5">
        <f t="shared" ca="1" si="1"/>
        <v>16.455555555555556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3">
        <f t="shared" si="5"/>
        <v>5328</v>
      </c>
      <c r="P7" s="13">
        <f t="shared" si="6"/>
        <v>64528</v>
      </c>
      <c r="R7" s="18" t="s">
        <v>164</v>
      </c>
      <c r="S7" s="16">
        <f>MAX(Date_of_Hire)</f>
        <v>42874</v>
      </c>
    </row>
    <row r="8" spans="1:19" x14ac:dyDescent="0.3">
      <c r="A8" s="4" t="s">
        <v>86</v>
      </c>
      <c r="B8" t="s">
        <v>40</v>
      </c>
      <c r="C8" s="2" t="s">
        <v>31</v>
      </c>
      <c r="D8" s="15" t="s">
        <v>163</v>
      </c>
      <c r="E8" t="str">
        <f t="shared" si="0"/>
        <v>mary.ferris@pushpin.com</v>
      </c>
      <c r="F8" s="8">
        <v>38548</v>
      </c>
      <c r="G8" s="5">
        <f t="shared" ca="1" si="1"/>
        <v>15.225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3">
        <f t="shared" si="5"/>
        <v>5661</v>
      </c>
      <c r="P8" s="13">
        <f t="shared" si="6"/>
        <v>68561</v>
      </c>
    </row>
    <row r="9" spans="1:19" x14ac:dyDescent="0.3">
      <c r="A9" s="4" t="s">
        <v>87</v>
      </c>
      <c r="B9" t="s">
        <v>38</v>
      </c>
      <c r="C9" s="2" t="s">
        <v>19</v>
      </c>
      <c r="D9" s="15" t="s">
        <v>163</v>
      </c>
      <c r="E9" t="str">
        <f t="shared" si="0"/>
        <v>susan.filosa@pushpin.com</v>
      </c>
      <c r="F9" s="8">
        <v>38744</v>
      </c>
      <c r="G9" s="5">
        <f t="shared" ca="1" si="1"/>
        <v>14.691666666666666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3">
        <f t="shared" si="5"/>
        <v>5256</v>
      </c>
      <c r="P9" s="13">
        <f t="shared" si="6"/>
        <v>63656</v>
      </c>
    </row>
    <row r="10" spans="1:19" x14ac:dyDescent="0.3">
      <c r="A10" s="4" t="s">
        <v>88</v>
      </c>
      <c r="B10" t="s">
        <v>46</v>
      </c>
      <c r="C10" s="2" t="s">
        <v>44</v>
      </c>
      <c r="D10" s="15" t="s">
        <v>163</v>
      </c>
      <c r="E10" t="str">
        <f t="shared" si="0"/>
        <v>barbara.carlton@pushpin.com</v>
      </c>
      <c r="F10" s="8">
        <v>38798</v>
      </c>
      <c r="G10" s="5">
        <f t="shared" ca="1" si="1"/>
        <v>14.53888888888889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3">
        <f t="shared" si="5"/>
        <v>5328</v>
      </c>
      <c r="P10" s="13">
        <f t="shared" si="6"/>
        <v>64528</v>
      </c>
    </row>
    <row r="11" spans="1:19" x14ac:dyDescent="0.3">
      <c r="A11" s="4" t="s">
        <v>89</v>
      </c>
      <c r="B11" t="s">
        <v>68</v>
      </c>
      <c r="C11" s="2" t="s">
        <v>67</v>
      </c>
      <c r="D11" s="15" t="s">
        <v>162</v>
      </c>
      <c r="E11" t="str">
        <f t="shared" si="0"/>
        <v>nicholas.fernandes@pushpin.com</v>
      </c>
      <c r="F11" s="8">
        <v>39023</v>
      </c>
      <c r="G11" s="5">
        <f t="shared" ca="1" si="1"/>
        <v>13.927777777777777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3">
        <f t="shared" si="5"/>
        <v>4644</v>
      </c>
      <c r="P11" s="13">
        <f t="shared" si="6"/>
        <v>56244</v>
      </c>
    </row>
    <row r="12" spans="1:19" x14ac:dyDescent="0.3">
      <c r="A12" s="4" t="s">
        <v>90</v>
      </c>
      <c r="B12" t="s">
        <v>66</v>
      </c>
      <c r="C12" s="2" t="s">
        <v>65</v>
      </c>
      <c r="D12" s="15" t="s">
        <v>162</v>
      </c>
      <c r="E12" t="str">
        <f t="shared" si="0"/>
        <v>stevie.bacata@pushpin.com</v>
      </c>
      <c r="F12" s="8">
        <v>39551</v>
      </c>
      <c r="G12" s="5">
        <f t="shared" ca="1" si="1"/>
        <v>12.480555555555556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3">
        <f t="shared" si="5"/>
        <v>5238</v>
      </c>
      <c r="P12" s="13">
        <f t="shared" si="6"/>
        <v>63438</v>
      </c>
    </row>
    <row r="13" spans="1:19" x14ac:dyDescent="0.3">
      <c r="A13" s="4" t="s">
        <v>91</v>
      </c>
      <c r="B13" t="s">
        <v>36</v>
      </c>
      <c r="C13" s="2" t="s">
        <v>24</v>
      </c>
      <c r="D13" s="15" t="s">
        <v>163</v>
      </c>
      <c r="E13" t="str">
        <f t="shared" si="0"/>
        <v>janet.comuntzis@pushpin.com</v>
      </c>
      <c r="F13" s="8">
        <v>39686</v>
      </c>
      <c r="G13" s="5">
        <f t="shared" ca="1" si="1"/>
        <v>12.111111111111111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3">
        <f t="shared" si="5"/>
        <v>5022</v>
      </c>
      <c r="P13" s="13">
        <f t="shared" si="6"/>
        <v>60822</v>
      </c>
    </row>
    <row r="14" spans="1:19" x14ac:dyDescent="0.3">
      <c r="A14" s="4" t="s">
        <v>92</v>
      </c>
      <c r="B14" t="s">
        <v>50</v>
      </c>
      <c r="C14" s="2" t="s">
        <v>49</v>
      </c>
      <c r="D14" s="15" t="s">
        <v>162</v>
      </c>
      <c r="E14" t="str">
        <f t="shared" si="0"/>
        <v>mihael.khan@pushpin.com</v>
      </c>
      <c r="F14" s="8">
        <v>40160</v>
      </c>
      <c r="G14" s="5">
        <f t="shared" ca="1" si="1"/>
        <v>10.813888888888888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3">
        <f t="shared" si="5"/>
        <v>4995</v>
      </c>
      <c r="P14" s="13">
        <f t="shared" si="6"/>
        <v>60495</v>
      </c>
    </row>
    <row r="15" spans="1:19" x14ac:dyDescent="0.3">
      <c r="A15" s="4" t="s">
        <v>93</v>
      </c>
      <c r="B15" t="s">
        <v>42</v>
      </c>
      <c r="C15" s="2" t="s">
        <v>21</v>
      </c>
      <c r="D15" s="15" t="s">
        <v>163</v>
      </c>
      <c r="E15" t="str">
        <f t="shared" si="0"/>
        <v>elizabeth.chu@pushpin.com</v>
      </c>
      <c r="F15" s="8">
        <v>40220</v>
      </c>
      <c r="G15" s="5">
        <f t="shared" ca="1" si="1"/>
        <v>10.652777777777779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3">
        <f t="shared" si="5"/>
        <v>4356</v>
      </c>
      <c r="P15" s="13">
        <f t="shared" si="6"/>
        <v>52756</v>
      </c>
    </row>
    <row r="16" spans="1:19" x14ac:dyDescent="0.3">
      <c r="A16" s="4" t="s">
        <v>94</v>
      </c>
      <c r="B16" t="s">
        <v>48</v>
      </c>
      <c r="C16" s="2" t="s">
        <v>47</v>
      </c>
      <c r="D16" s="15" t="s">
        <v>163</v>
      </c>
      <c r="E16" t="str">
        <f t="shared" si="0"/>
        <v>samantha.chairs@pushpin.com</v>
      </c>
      <c r="F16" s="8">
        <v>40595</v>
      </c>
      <c r="G16" s="5">
        <f t="shared" ca="1" si="1"/>
        <v>9.625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3">
        <f t="shared" si="5"/>
        <v>5337</v>
      </c>
      <c r="P16" s="13">
        <f t="shared" si="6"/>
        <v>64637</v>
      </c>
    </row>
    <row r="17" spans="1:16" x14ac:dyDescent="0.3">
      <c r="A17" s="4" t="s">
        <v>95</v>
      </c>
      <c r="B17" t="s">
        <v>56</v>
      </c>
      <c r="C17" s="2" t="s">
        <v>55</v>
      </c>
      <c r="D17" s="15" t="s">
        <v>163</v>
      </c>
      <c r="E17" t="str">
        <f t="shared" si="0"/>
        <v>natasha.song@pushpin.com</v>
      </c>
      <c r="F17" s="8">
        <v>40713</v>
      </c>
      <c r="G17" s="5">
        <f t="shared" ca="1" si="1"/>
        <v>9.2972222222222225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3">
        <f t="shared" si="5"/>
        <v>5040</v>
      </c>
      <c r="P17" s="13">
        <f t="shared" si="6"/>
        <v>61040</v>
      </c>
    </row>
    <row r="18" spans="1:16" x14ac:dyDescent="0.3">
      <c r="A18" s="4" t="s">
        <v>96</v>
      </c>
      <c r="B18" t="s">
        <v>83</v>
      </c>
      <c r="C18" s="2" t="s">
        <v>82</v>
      </c>
      <c r="D18" s="15" t="s">
        <v>163</v>
      </c>
      <c r="E18" t="str">
        <f t="shared" si="0"/>
        <v>uma.chaudri@pushpin.com</v>
      </c>
      <c r="F18" s="8">
        <v>40994</v>
      </c>
      <c r="G18" s="5">
        <f t="shared" ca="1" si="1"/>
        <v>8.5277777777777786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3">
        <f t="shared" si="5"/>
        <v>5688</v>
      </c>
      <c r="P18" s="13">
        <f t="shared" si="6"/>
        <v>68888</v>
      </c>
    </row>
    <row r="19" spans="1:16" x14ac:dyDescent="0.3">
      <c r="A19" s="4" t="s">
        <v>97</v>
      </c>
      <c r="B19" t="s">
        <v>43</v>
      </c>
      <c r="C19" s="2" t="s">
        <v>45</v>
      </c>
      <c r="D19" s="15" t="s">
        <v>163</v>
      </c>
      <c r="E19" t="str">
        <f t="shared" si="0"/>
        <v>tina.desiato@pushpin.com</v>
      </c>
      <c r="F19" s="8">
        <v>41175</v>
      </c>
      <c r="G19" s="5">
        <f t="shared" ca="1" si="1"/>
        <v>8.0361111111111114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3">
        <f t="shared" si="5"/>
        <v>4653</v>
      </c>
      <c r="P19" s="13">
        <f t="shared" si="6"/>
        <v>56353</v>
      </c>
    </row>
    <row r="20" spans="1:16" x14ac:dyDescent="0.3">
      <c r="A20" s="4" t="s">
        <v>98</v>
      </c>
      <c r="B20" t="s">
        <v>9</v>
      </c>
      <c r="C20" s="2" t="s">
        <v>26</v>
      </c>
      <c r="D20" s="15" t="s">
        <v>162</v>
      </c>
      <c r="E20" t="str">
        <f t="shared" si="0"/>
        <v>bob.decker@pushpin.com</v>
      </c>
      <c r="F20" s="8">
        <v>41210</v>
      </c>
      <c r="G20" s="5">
        <f t="shared" ca="1" si="1"/>
        <v>7.9388888888888891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3">
        <f t="shared" si="5"/>
        <v>4464</v>
      </c>
      <c r="P20" s="13">
        <f t="shared" si="6"/>
        <v>54064</v>
      </c>
    </row>
    <row r="21" spans="1:16" x14ac:dyDescent="0.3">
      <c r="A21" s="4" t="s">
        <v>99</v>
      </c>
      <c r="B21" t="s">
        <v>12</v>
      </c>
      <c r="C21" s="2" t="s">
        <v>28</v>
      </c>
      <c r="D21" s="15" t="s">
        <v>163</v>
      </c>
      <c r="E21" t="str">
        <f t="shared" si="0"/>
        <v>sabrina.cole@pushpin.com</v>
      </c>
      <c r="F21" s="8">
        <v>41401</v>
      </c>
      <c r="G21" s="5">
        <f t="shared" ca="1" si="1"/>
        <v>7.4138888888888888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3">
        <f t="shared" si="5"/>
        <v>4059</v>
      </c>
      <c r="P21" s="13">
        <f t="shared" si="6"/>
        <v>49159</v>
      </c>
    </row>
    <row r="22" spans="1:16" x14ac:dyDescent="0.3">
      <c r="A22" s="4" t="s">
        <v>100</v>
      </c>
      <c r="B22" t="s">
        <v>15</v>
      </c>
      <c r="C22" s="2" t="s">
        <v>41</v>
      </c>
      <c r="D22" s="15" t="s">
        <v>162</v>
      </c>
      <c r="E22" t="str">
        <f t="shared" si="0"/>
        <v>jim.chaffee@pushpin.com</v>
      </c>
      <c r="F22" s="8">
        <v>41787</v>
      </c>
      <c r="G22" s="5">
        <f t="shared" ca="1" si="1"/>
        <v>6.3555555555555552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3">
        <f t="shared" si="5"/>
        <v>3789</v>
      </c>
      <c r="P22" s="13">
        <f t="shared" si="6"/>
        <v>45889</v>
      </c>
    </row>
    <row r="23" spans="1:16" x14ac:dyDescent="0.3">
      <c r="A23" s="4" t="s">
        <v>101</v>
      </c>
      <c r="B23" t="s">
        <v>30</v>
      </c>
      <c r="C23" s="2" t="s">
        <v>41</v>
      </c>
      <c r="D23" s="15" t="s">
        <v>162</v>
      </c>
      <c r="E23" t="str">
        <f t="shared" si="0"/>
        <v>jim.boller@pushpin.com</v>
      </c>
      <c r="F23" s="8">
        <v>41893</v>
      </c>
      <c r="G23" s="5">
        <f t="shared" ca="1" si="1"/>
        <v>6.0694444444444446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3">
        <f t="shared" si="5"/>
        <v>5652</v>
      </c>
      <c r="P23" s="13">
        <f t="shared" si="6"/>
        <v>68452</v>
      </c>
    </row>
    <row r="24" spans="1:16" x14ac:dyDescent="0.3">
      <c r="A24" s="4" t="s">
        <v>102</v>
      </c>
      <c r="B24" t="s">
        <v>64</v>
      </c>
      <c r="C24" s="2" t="s">
        <v>63</v>
      </c>
      <c r="D24" s="15" t="s">
        <v>162</v>
      </c>
      <c r="E24" t="str">
        <f t="shared" si="0"/>
        <v>charlie.bui@pushpin.com</v>
      </c>
      <c r="F24" s="8">
        <v>41903</v>
      </c>
      <c r="G24" s="5">
        <f t="shared" ca="1" si="1"/>
        <v>6.041666666666667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3">
        <f t="shared" si="5"/>
        <v>4923</v>
      </c>
      <c r="P24" s="13">
        <f t="shared" si="6"/>
        <v>59623</v>
      </c>
    </row>
    <row r="25" spans="1:16" x14ac:dyDescent="0.3">
      <c r="A25" s="4" t="s">
        <v>103</v>
      </c>
      <c r="B25" t="s">
        <v>60</v>
      </c>
      <c r="C25" s="2" t="s">
        <v>59</v>
      </c>
      <c r="D25" s="15" t="s">
        <v>162</v>
      </c>
      <c r="E25" t="str">
        <f t="shared" si="0"/>
        <v>connor.betts@pushpin.com</v>
      </c>
      <c r="F25" s="8">
        <v>41956</v>
      </c>
      <c r="G25" s="5">
        <f t="shared" ca="1" si="1"/>
        <v>5.8972222222222221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3">
        <f t="shared" si="5"/>
        <v>4734</v>
      </c>
      <c r="P25" s="13">
        <f t="shared" si="6"/>
        <v>57334</v>
      </c>
    </row>
    <row r="26" spans="1:16" x14ac:dyDescent="0.3">
      <c r="A26" s="4" t="s">
        <v>104</v>
      </c>
      <c r="B26" t="s">
        <v>29</v>
      </c>
      <c r="C26" s="2" t="s">
        <v>76</v>
      </c>
      <c r="D26" s="15" t="s">
        <v>163</v>
      </c>
      <c r="E26" t="str">
        <f t="shared" si="0"/>
        <v>anna.clark@pushpin.com</v>
      </c>
      <c r="F26" s="8">
        <v>41989</v>
      </c>
      <c r="G26" s="5">
        <f t="shared" ca="1" si="1"/>
        <v>5.8055555555555554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3">
        <f t="shared" si="5"/>
        <v>5265</v>
      </c>
      <c r="P26" s="13">
        <f t="shared" si="6"/>
        <v>63765</v>
      </c>
    </row>
    <row r="27" spans="1:16" x14ac:dyDescent="0.3">
      <c r="A27" s="4" t="s">
        <v>105</v>
      </c>
      <c r="B27" t="s">
        <v>58</v>
      </c>
      <c r="C27" s="2" t="s">
        <v>57</v>
      </c>
      <c r="D27" s="15" t="s">
        <v>163</v>
      </c>
      <c r="E27" t="str">
        <f t="shared" si="0"/>
        <v>aanya.zhang@pushpin.com</v>
      </c>
      <c r="F27" s="8">
        <v>42002</v>
      </c>
      <c r="G27" s="5">
        <f t="shared" ca="1" si="1"/>
        <v>5.7694444444444448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3">
        <f t="shared" si="5"/>
        <v>4185</v>
      </c>
      <c r="P27" s="13">
        <f t="shared" si="6"/>
        <v>50685</v>
      </c>
    </row>
    <row r="28" spans="1:16" x14ac:dyDescent="0.3">
      <c r="A28" s="4" t="s">
        <v>106</v>
      </c>
      <c r="B28" t="s">
        <v>54</v>
      </c>
      <c r="C28" s="2" t="s">
        <v>53</v>
      </c>
      <c r="D28" s="15" t="s">
        <v>162</v>
      </c>
      <c r="E28" t="str">
        <f t="shared" si="0"/>
        <v>leighton.forrest@pushpin.com</v>
      </c>
      <c r="F28" s="8">
        <v>42120</v>
      </c>
      <c r="G28" s="5">
        <f t="shared" ca="1" si="1"/>
        <v>5.4444444444444446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3">
        <f t="shared" si="5"/>
        <v>5058</v>
      </c>
      <c r="P28" s="13">
        <f t="shared" si="6"/>
        <v>61258</v>
      </c>
    </row>
    <row r="29" spans="1:16" x14ac:dyDescent="0.3">
      <c r="A29" s="4" t="s">
        <v>107</v>
      </c>
      <c r="B29" t="s">
        <v>18</v>
      </c>
      <c r="C29" s="2" t="s">
        <v>39</v>
      </c>
      <c r="D29" s="15" t="s">
        <v>163</v>
      </c>
      <c r="E29" t="str">
        <f t="shared" si="0"/>
        <v>alexandra.donnell@pushpin.com</v>
      </c>
      <c r="F29" s="8">
        <v>42228</v>
      </c>
      <c r="G29" s="5">
        <f t="shared" ca="1" si="1"/>
        <v>5.15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3">
        <f t="shared" si="5"/>
        <v>4941</v>
      </c>
      <c r="P29" s="13">
        <f t="shared" si="6"/>
        <v>59841</v>
      </c>
    </row>
    <row r="30" spans="1:16" x14ac:dyDescent="0.3">
      <c r="A30" s="4" t="s">
        <v>108</v>
      </c>
      <c r="B30" t="s">
        <v>156</v>
      </c>
      <c r="C30" s="2" t="s">
        <v>157</v>
      </c>
      <c r="D30" s="15" t="s">
        <v>162</v>
      </c>
      <c r="E30" t="str">
        <f t="shared" si="0"/>
        <v>carlos.martinez@pushpin.com</v>
      </c>
      <c r="F30" s="8">
        <v>42229</v>
      </c>
      <c r="G30" s="5">
        <f t="shared" ca="1" si="1"/>
        <v>5.1472222222222221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3">
        <f t="shared" si="5"/>
        <v>4311</v>
      </c>
      <c r="P30" s="13">
        <f t="shared" si="6"/>
        <v>52211</v>
      </c>
    </row>
    <row r="31" spans="1:16" x14ac:dyDescent="0.3">
      <c r="A31" s="4" t="s">
        <v>109</v>
      </c>
      <c r="B31" t="s">
        <v>70</v>
      </c>
      <c r="C31" s="2" t="s">
        <v>137</v>
      </c>
      <c r="D31" s="15" t="s">
        <v>162</v>
      </c>
      <c r="E31" t="str">
        <f t="shared" si="0"/>
        <v>peter.staples@pushpin.com</v>
      </c>
      <c r="F31" s="8">
        <v>42321</v>
      </c>
      <c r="G31" s="5">
        <f t="shared" ca="1" si="1"/>
        <v>4.8972222222222221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3">
        <f t="shared" si="5"/>
        <v>4464</v>
      </c>
      <c r="P31" s="13">
        <f t="shared" si="6"/>
        <v>54064</v>
      </c>
    </row>
    <row r="32" spans="1:16" x14ac:dyDescent="0.3">
      <c r="A32" s="4" t="s">
        <v>110</v>
      </c>
      <c r="B32" t="s">
        <v>71</v>
      </c>
      <c r="C32" s="2" t="s">
        <v>69</v>
      </c>
      <c r="D32" s="15" t="s">
        <v>163</v>
      </c>
      <c r="E32" t="str">
        <f t="shared" si="0"/>
        <v>radhya.senome@pushpin.com</v>
      </c>
      <c r="F32" s="8">
        <v>42324</v>
      </c>
      <c r="G32" s="5">
        <f t="shared" ca="1" si="1"/>
        <v>4.8888888888888893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3">
        <f t="shared" si="5"/>
        <v>3204</v>
      </c>
      <c r="P32" s="13">
        <f t="shared" si="6"/>
        <v>38804</v>
      </c>
    </row>
    <row r="33" spans="1:16" x14ac:dyDescent="0.3">
      <c r="A33" s="4" t="s">
        <v>111</v>
      </c>
      <c r="B33" t="s">
        <v>23</v>
      </c>
      <c r="C33" s="2" t="s">
        <v>37</v>
      </c>
      <c r="D33" s="15" t="s">
        <v>162</v>
      </c>
      <c r="E33" t="str">
        <f t="shared" si="0"/>
        <v>mark.ellis@pushpin.com</v>
      </c>
      <c r="F33" s="8">
        <v>42371</v>
      </c>
      <c r="G33" s="5">
        <f t="shared" ca="1" si="1"/>
        <v>4.7611111111111111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3">
        <f t="shared" si="5"/>
        <v>5265</v>
      </c>
      <c r="P33" s="13">
        <f t="shared" si="6"/>
        <v>63765</v>
      </c>
    </row>
    <row r="34" spans="1:16" x14ac:dyDescent="0.3">
      <c r="A34" s="4" t="s">
        <v>112</v>
      </c>
      <c r="B34" t="s">
        <v>62</v>
      </c>
      <c r="C34" s="2" t="s">
        <v>61</v>
      </c>
      <c r="D34" s="15" t="s">
        <v>163</v>
      </c>
      <c r="E34" t="str">
        <f t="shared" si="0"/>
        <v>yvette.biti@pushpin.com</v>
      </c>
      <c r="F34" s="8">
        <v>42384</v>
      </c>
      <c r="G34" s="5">
        <f t="shared" ca="1" si="1"/>
        <v>4.7249999999999996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3">
        <f t="shared" si="5"/>
        <v>4626</v>
      </c>
      <c r="P34" s="13">
        <f t="shared" si="6"/>
        <v>56026</v>
      </c>
    </row>
    <row r="35" spans="1:16" x14ac:dyDescent="0.3">
      <c r="A35" s="4" t="s">
        <v>113</v>
      </c>
      <c r="B35" t="s">
        <v>78</v>
      </c>
      <c r="C35" s="2" t="s">
        <v>77</v>
      </c>
      <c r="D35" s="15" t="s">
        <v>162</v>
      </c>
      <c r="E35" t="str">
        <f t="shared" si="0"/>
        <v>sean.sanders@pushpin.com</v>
      </c>
      <c r="F35" s="8">
        <v>42691</v>
      </c>
      <c r="G35" s="5">
        <f t="shared" ca="1" si="1"/>
        <v>3.8861111111111111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3">
        <f t="shared" si="5"/>
        <v>3474</v>
      </c>
      <c r="P35" s="13">
        <f t="shared" si="6"/>
        <v>42074</v>
      </c>
    </row>
    <row r="36" spans="1:16" x14ac:dyDescent="0.3">
      <c r="A36" s="4" t="s">
        <v>114</v>
      </c>
      <c r="B36" t="s">
        <v>52</v>
      </c>
      <c r="C36" s="2" t="s">
        <v>51</v>
      </c>
      <c r="D36" s="15" t="s">
        <v>163</v>
      </c>
      <c r="E36" t="str">
        <f t="shared" si="0"/>
        <v>phoebe.gour@pushpin.com</v>
      </c>
      <c r="F36" s="8">
        <v>42721</v>
      </c>
      <c r="G36" s="5">
        <f t="shared" ca="1" si="1"/>
        <v>3.8027777777777776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3">
        <f t="shared" si="5"/>
        <v>3645</v>
      </c>
      <c r="P36" s="13">
        <f t="shared" si="6"/>
        <v>44145</v>
      </c>
    </row>
    <row r="37" spans="1:16" x14ac:dyDescent="0.3">
      <c r="A37" s="4" t="s">
        <v>115</v>
      </c>
      <c r="B37" t="s">
        <v>75</v>
      </c>
      <c r="C37" s="2" t="s">
        <v>74</v>
      </c>
      <c r="D37" s="15" t="s">
        <v>163</v>
      </c>
      <c r="E37" t="str">
        <f t="shared" si="0"/>
        <v>mei.wang@pushpin.com</v>
      </c>
      <c r="F37" s="8">
        <v>40188</v>
      </c>
      <c r="G37" s="5">
        <f t="shared" ca="1" si="1"/>
        <v>10.738888888888889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3">
        <f t="shared" si="5"/>
        <v>8676</v>
      </c>
      <c r="P37" s="13">
        <f t="shared" si="6"/>
        <v>105076</v>
      </c>
    </row>
    <row r="38" spans="1:16" x14ac:dyDescent="0.3">
      <c r="A38" s="4" t="s">
        <v>116</v>
      </c>
      <c r="B38" t="s">
        <v>29</v>
      </c>
      <c r="C38" s="2" t="s">
        <v>79</v>
      </c>
      <c r="D38" s="15" t="s">
        <v>163</v>
      </c>
      <c r="E38" t="str">
        <f t="shared" si="0"/>
        <v>elizabeth.clark@pushpin.com</v>
      </c>
      <c r="F38" s="8">
        <v>42874</v>
      </c>
      <c r="G38" s="5">
        <f t="shared" ca="1" si="1"/>
        <v>3.3805555555555555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3">
        <f t="shared" si="5"/>
        <v>3330</v>
      </c>
      <c r="P38" s="13">
        <f t="shared" si="6"/>
        <v>40330</v>
      </c>
    </row>
  </sheetData>
  <sortState xmlns:xlrd2="http://schemas.microsoft.com/office/spreadsheetml/2017/richdata2" ref="A4:N38">
    <sortCondition ref="A5"/>
  </sortState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5BFFB-6C9D-4C85-AF3E-BB155F494F4C}">
  <dimension ref="A1:B18"/>
  <sheetViews>
    <sheetView tabSelected="1" workbookViewId="0">
      <selection activeCell="C3" sqref="C3"/>
    </sheetView>
  </sheetViews>
  <sheetFormatPr defaultRowHeight="14.4" x14ac:dyDescent="0.3"/>
  <cols>
    <col min="1" max="1" width="15.21875" customWidth="1"/>
    <col min="2" max="2" width="17.6640625" bestFit="1" customWidth="1"/>
  </cols>
  <sheetData>
    <row r="1" spans="1:2" x14ac:dyDescent="0.3">
      <c r="A1" t="s">
        <v>171</v>
      </c>
      <c r="B1" t="s">
        <v>172</v>
      </c>
    </row>
    <row r="2" spans="1:2" x14ac:dyDescent="0.3">
      <c r="A2" t="s">
        <v>173</v>
      </c>
      <c r="B2" t="s">
        <v>174</v>
      </c>
    </row>
    <row r="3" spans="1:2" x14ac:dyDescent="0.3">
      <c r="A3" t="s">
        <v>5</v>
      </c>
      <c r="B3" t="s">
        <v>175</v>
      </c>
    </row>
    <row r="4" spans="1:2" x14ac:dyDescent="0.3">
      <c r="A4" t="s">
        <v>3</v>
      </c>
      <c r="B4" t="s">
        <v>176</v>
      </c>
    </row>
    <row r="5" spans="1:2" x14ac:dyDescent="0.3">
      <c r="A5" t="s">
        <v>177</v>
      </c>
      <c r="B5" t="s">
        <v>178</v>
      </c>
    </row>
    <row r="6" spans="1:2" x14ac:dyDescent="0.3">
      <c r="A6" t="s">
        <v>179</v>
      </c>
      <c r="B6" t="s">
        <v>178</v>
      </c>
    </row>
    <row r="7" spans="1:2" x14ac:dyDescent="0.3">
      <c r="A7" t="s">
        <v>7</v>
      </c>
      <c r="B7" t="s">
        <v>180</v>
      </c>
    </row>
    <row r="8" spans="1:2" x14ac:dyDescent="0.3">
      <c r="A8" t="s">
        <v>2</v>
      </c>
      <c r="B8" t="s">
        <v>181</v>
      </c>
    </row>
    <row r="9" spans="1:2" x14ac:dyDescent="0.3">
      <c r="A9" t="s">
        <v>81</v>
      </c>
      <c r="B9" t="s">
        <v>182</v>
      </c>
    </row>
    <row r="10" spans="1:2" x14ac:dyDescent="0.3">
      <c r="A10" t="s">
        <v>161</v>
      </c>
      <c r="B10" t="s">
        <v>183</v>
      </c>
    </row>
    <row r="11" spans="1:2" x14ac:dyDescent="0.3">
      <c r="A11" t="s">
        <v>1</v>
      </c>
      <c r="B11" t="s">
        <v>184</v>
      </c>
    </row>
    <row r="12" spans="1:2" x14ac:dyDescent="0.3">
      <c r="A12" t="s">
        <v>185</v>
      </c>
      <c r="B12" t="s">
        <v>186</v>
      </c>
    </row>
    <row r="13" spans="1:2" x14ac:dyDescent="0.3">
      <c r="A13" t="s">
        <v>6</v>
      </c>
      <c r="B13" t="s">
        <v>187</v>
      </c>
    </row>
    <row r="14" spans="1:2" x14ac:dyDescent="0.3">
      <c r="A14" t="s">
        <v>188</v>
      </c>
      <c r="B14" t="s">
        <v>189</v>
      </c>
    </row>
    <row r="15" spans="1:2" x14ac:dyDescent="0.3">
      <c r="A15" t="s">
        <v>167</v>
      </c>
      <c r="B15" t="s">
        <v>190</v>
      </c>
    </row>
    <row r="16" spans="1:2" x14ac:dyDescent="0.3">
      <c r="A16" t="s">
        <v>191</v>
      </c>
      <c r="B16" t="s">
        <v>192</v>
      </c>
    </row>
    <row r="17" spans="1:2" x14ac:dyDescent="0.3">
      <c r="A17" t="s">
        <v>193</v>
      </c>
      <c r="B17" t="s">
        <v>194</v>
      </c>
    </row>
    <row r="18" spans="1:2" x14ac:dyDescent="0.3">
      <c r="A18" t="s">
        <v>195</v>
      </c>
      <c r="B18" t="s"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3" sqref="A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1" ht="23.4" x14ac:dyDescent="0.45">
      <c r="A1" s="9" t="s">
        <v>166</v>
      </c>
    </row>
    <row r="2" spans="1:1" x14ac:dyDescent="0.3">
      <c r="A2" s="4"/>
    </row>
    <row r="3" spans="1:1" ht="22.35" customHeight="1" x14ac:dyDescent="0.3"/>
    <row r="4" spans="1:1" ht="22.35" customHeight="1" x14ac:dyDescent="0.3"/>
    <row r="5" spans="1:1" ht="22.35" customHeight="1" x14ac:dyDescent="0.3"/>
    <row r="6" spans="1:1" ht="22.35" customHeight="1" x14ac:dyDescent="0.3"/>
    <row r="7" spans="1:1" ht="22.3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Staff</vt:lpstr>
      <vt:lpstr>Sheet1</vt:lpstr>
      <vt:lpstr>Stats</vt:lpstr>
      <vt:lpstr>Annual_Salary</vt:lpstr>
      <vt:lpstr>Date_of_Hire</vt:lpstr>
      <vt:lpstr>Department</vt:lpstr>
      <vt:lpstr>Email</vt:lpstr>
      <vt:lpstr>Emp_ID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Package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2017-06-15T06:51:11Z</dcterms:created>
  <dcterms:modified xsi:type="dcterms:W3CDTF">2020-10-06T21:47:59Z</dcterms:modified>
</cp:coreProperties>
</file>