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<sst xmlns="http://schemas.openxmlformats.org/spreadsheetml/2006/main" count="42" uniqueCount="41">
  <si>
    <t xml:space="preserve">as water is put back with simple filtration system : </t>
  </si>
  <si>
    <t>extraction expected amount is 20g per day</t>
  </si>
  <si>
    <t>add half of solid nutrient per day : 10g of powder per day</t>
  </si>
  <si>
    <t xml:space="preserve"> </t>
  </si>
  <si>
    <t xml:space="preserve">aprox 300g of powder per months </t>
  </si>
  <si>
    <t xml:space="preserve">Culture Medium </t>
  </si>
  <si>
    <t>Quantity for mix</t>
  </si>
  <si>
    <t>Quantity per day</t>
  </si>
  <si>
    <t>Bulk cost</t>
  </si>
  <si>
    <t xml:space="preserve">Bulk size </t>
  </si>
  <si>
    <t>cost for mix</t>
  </si>
  <si>
    <t>cost per day</t>
  </si>
  <si>
    <t>source</t>
  </si>
  <si>
    <t>water</t>
  </si>
  <si>
    <t>1L</t>
  </si>
  <si>
    <t>sodium bicarbonate</t>
  </si>
  <si>
    <t>4kg</t>
  </si>
  <si>
    <t>salt</t>
  </si>
  <si>
    <t>1kg</t>
  </si>
  <si>
    <t>Fertilizer</t>
  </si>
  <si>
    <t>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</t>
  </si>
  <si>
    <t>pour les nutriments</t>
  </si>
  <si>
    <t xml:space="preserve">$ par années </t>
  </si>
  <si>
    <t>electricity</t>
  </si>
  <si>
    <t xml:space="preserve">environ 7$/mois </t>
  </si>
  <si>
    <t>disons 10$par mois</t>
  </si>
  <si>
    <t xml:space="preserve">if we consider we replace all liquid that is filtered </t>
  </si>
  <si>
    <t>Calcul du nombre de temps à pomper du concemtré pour nourrir la culture avec une extraction de 20g de spiruline</t>
  </si>
  <si>
    <t xml:space="preserve">the density at harvest is aparently suposed to be 0.32g/L  which is very freaking low </t>
  </si>
  <si>
    <t xml:space="preserve">Litres non concentré à remetre </t>
  </si>
  <si>
    <t xml:space="preserve">nvm, its about 11.5 to 12 g/l </t>
  </si>
  <si>
    <t xml:space="preserve">assuming 11g/l 2 liters have to be removed every day so 10g 5g and 0.8g </t>
  </si>
  <si>
    <t>500ml concemtré = 4000ml</t>
  </si>
  <si>
    <t>with calculations above, 53$ a year in material would be nessary.</t>
  </si>
  <si>
    <t>doing it this way also dismiss the need for phmeter and thus reduce the cost of the system by about 20$</t>
  </si>
  <si>
    <t>ml par litre</t>
  </si>
  <si>
    <t xml:space="preserve">ml de concentré à mettre </t>
  </si>
  <si>
    <t>Litres de concentré à metre</t>
  </si>
  <si>
    <t>pompe peristaltique : 1L/h</t>
  </si>
  <si>
    <t>1L par heure de pompage</t>
  </si>
  <si>
    <t>minutes de pompage de nutriment par jours pour récolte de 20g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</si>
</sst>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D3" s="1" t="s">
        <v>3</v>
      </c>
    </row>
    <row r="4">
      <c r="A4" s="1" t="s">
        <v>4</v>
      </c>
    </row>
    <row r="6">
      <c r="A6" s="1"/>
    </row>
    <row r="7">
      <c r="A7" s="1" t="s">
        <v>5</v>
      </c>
    </row>
    <row r="8">
      <c r="A8" s="1"/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>
      <c r="A9" s="1" t="s">
        <v>13</v>
      </c>
      <c r="D9" s="1">
        <v>0.0</v>
      </c>
      <c r="E9" s="1" t="s">
        <v>14</v>
      </c>
    </row>
    <row r="10">
      <c r="A10" s="1" t="s">
        <v>15</v>
      </c>
      <c r="B10" s="1">
        <v>6.5</v>
      </c>
      <c r="C10" s="1">
        <v>5.0</v>
      </c>
      <c r="D10" s="1">
        <v>9.94</v>
      </c>
      <c r="E10" s="1" t="s">
        <v>16</v>
      </c>
      <c r="F10" s="2">
        <f>D10*(B10/4000)</f>
        <v>0.0161525</v>
      </c>
      <c r="G10" s="2">
        <f t="shared" ref="G10:G12" si="1">D10/1000*C10</f>
        <v>0.0497</v>
      </c>
    </row>
    <row r="11">
      <c r="A11" s="1" t="s">
        <v>17</v>
      </c>
      <c r="B11" s="1">
        <v>3.25</v>
      </c>
      <c r="C11" s="1">
        <v>10.0</v>
      </c>
      <c r="D11" s="1">
        <v>7.98</v>
      </c>
      <c r="E11" s="1" t="s">
        <v>18</v>
      </c>
      <c r="F11" s="2">
        <f t="shared" ref="F11:F12" si="2">D11*(B11/1000)</f>
        <v>0.025935</v>
      </c>
      <c r="G11" s="2">
        <f t="shared" si="1"/>
        <v>0.0798</v>
      </c>
    </row>
    <row r="12">
      <c r="A12" s="1" t="s">
        <v>19</v>
      </c>
      <c r="B12" s="1">
        <v>0.5</v>
      </c>
      <c r="C12" s="1">
        <v>0.8</v>
      </c>
      <c r="D12" s="1">
        <v>18.99</v>
      </c>
      <c r="E12" s="1" t="s">
        <v>14</v>
      </c>
      <c r="F12" s="2">
        <f t="shared" si="2"/>
        <v>0.009495</v>
      </c>
      <c r="G12" s="2">
        <f t="shared" si="1"/>
        <v>0.015192</v>
      </c>
      <c r="H12" s="3" t="s">
        <v>20</v>
      </c>
    </row>
    <row r="14">
      <c r="B14" s="2">
        <f>SUM(B9:B13)</f>
        <v>10.25</v>
      </c>
      <c r="F14" s="2">
        <f t="shared" ref="F14:G14" si="3">SUM(F9:F12)</f>
        <v>0.0515825</v>
      </c>
      <c r="G14" s="2">
        <f t="shared" si="3"/>
        <v>0.144692</v>
      </c>
    </row>
    <row r="16">
      <c r="F16" s="4">
        <f t="shared" ref="F16:G16" si="4">F14*365</f>
        <v>18.8276125</v>
      </c>
      <c r="G16" s="4">
        <f t="shared" si="4"/>
        <v>52.81258</v>
      </c>
      <c r="H16" s="1" t="s">
        <v>21</v>
      </c>
      <c r="I16" s="5" t="s">
        <v>22</v>
      </c>
    </row>
    <row r="18">
      <c r="A18" s="1" t="s">
        <v>23</v>
      </c>
      <c r="B18" s="1" t="s">
        <v>24</v>
      </c>
      <c r="C18" s="1" t="s">
        <v>25</v>
      </c>
      <c r="F18" s="2">
        <f>120+F16</f>
        <v>138.8276125</v>
      </c>
    </row>
    <row r="26">
      <c r="A26" s="1" t="s">
        <v>26</v>
      </c>
      <c r="I26" s="1" t="s">
        <v>27</v>
      </c>
    </row>
    <row r="27">
      <c r="A27" s="1" t="s">
        <v>28</v>
      </c>
      <c r="I27" s="2">
        <f>B14/31.6*4</f>
        <v>1.297468354</v>
      </c>
      <c r="J27" s="1" t="s">
        <v>29</v>
      </c>
    </row>
    <row r="28">
      <c r="A28" s="1" t="s">
        <v>30</v>
      </c>
    </row>
    <row r="29">
      <c r="A29" s="1" t="s">
        <v>31</v>
      </c>
      <c r="J29" s="1" t="s">
        <v>32</v>
      </c>
    </row>
    <row r="30">
      <c r="A30" s="1" t="s">
        <v>33</v>
      </c>
    </row>
    <row r="31">
      <c r="A31" s="1" t="s">
        <v>34</v>
      </c>
      <c r="I31" s="1">
        <f>500/4</f>
        <v>125</v>
      </c>
      <c r="J31" s="1" t="s">
        <v>35</v>
      </c>
    </row>
    <row r="32">
      <c r="I32" s="2">
        <f>I27*I31</f>
        <v>162.1835443</v>
      </c>
      <c r="J32" s="1" t="s">
        <v>36</v>
      </c>
    </row>
    <row r="34">
      <c r="I34" s="2">
        <f>I32/1000</f>
        <v>0.1621835443</v>
      </c>
      <c r="J34" s="1" t="s">
        <v>37</v>
      </c>
    </row>
    <row r="35">
      <c r="A35" s="1" t="s">
        <v>38</v>
      </c>
    </row>
    <row r="36">
      <c r="J36" s="1" t="s">
        <v>39</v>
      </c>
    </row>
    <row r="37">
      <c r="I37" s="2">
        <f>I34*60</f>
        <v>9.731012658</v>
      </c>
      <c r="J37" s="1" t="s">
        <v>40</v>
      </c>
    </row>
  </sheetData>
  <hyperlinks>
    <hyperlink r:id="rId1" ref="H12"/>
  </hyperlinks>
  <drawing r:id="rId2"/>
</worksheet>
</file>