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ummary" sheetId="1" r:id="rId4"/>
    <sheet state="visible" name="Characters" sheetId="2" r:id="rId5"/>
  </sheets>
  <definedNames/>
  <calcPr/>
</workbook>
</file>

<file path=xl/sharedStrings.xml><?xml version="1.0" encoding="utf-8"?>
<sst xmlns="http://schemas.openxmlformats.org/spreadsheetml/2006/main" count="86" uniqueCount="63">
  <si>
    <t>Alliance</t>
  </si>
  <si>
    <t>C</t>
  </si>
  <si>
    <t>Max Level</t>
  </si>
  <si>
    <t>Prof 1</t>
  </si>
  <si>
    <t>Prof 1 Level</t>
  </si>
  <si>
    <t>Prof 1 Spec</t>
  </si>
  <si>
    <t>Prof 2</t>
  </si>
  <si>
    <t>Prof 2 Level</t>
  </si>
  <si>
    <t>Prof 2 Spec</t>
  </si>
  <si>
    <t>Gold</t>
  </si>
  <si>
    <t>Vault Slots</t>
  </si>
  <si>
    <t>Prof</t>
  </si>
  <si>
    <t>TOTAL</t>
  </si>
  <si>
    <t>Alliance Max</t>
  </si>
  <si>
    <t>Horde Max</t>
  </si>
  <si>
    <t>Enchanting</t>
  </si>
  <si>
    <t>Herb</t>
  </si>
  <si>
    <t>Mining</t>
  </si>
  <si>
    <t>Skinning</t>
  </si>
  <si>
    <t>Inscription</t>
  </si>
  <si>
    <t>Black Smithing</t>
  </si>
  <si>
    <t>Jewel Crafting</t>
  </si>
  <si>
    <t>Leatherworking</t>
  </si>
  <si>
    <t>Tailoring</t>
  </si>
  <si>
    <t>Engineering</t>
  </si>
  <si>
    <t>Alchemy</t>
  </si>
  <si>
    <t>GOLD</t>
  </si>
  <si>
    <t>Use the "Characters" sheet to input all your info</t>
  </si>
  <si>
    <t>about various characters you wish to see here!</t>
  </si>
  <si>
    <t>This sheet is a beginning template that I'll use</t>
  </si>
  <si>
    <t xml:space="preserve">to expand and refine on! All feedback is welcome </t>
  </si>
  <si>
    <t>on what other info you'd like to see tracked and/or</t>
  </si>
  <si>
    <t>displayed.</t>
  </si>
  <si>
    <t>Use the dropdown in cell A1 to select either Horde</t>
  </si>
  <si>
    <t>or Alliance!</t>
  </si>
  <si>
    <t>You'll have to click the check boxes for maxed</t>
  </si>
  <si>
    <t>on the right side of the professions table.</t>
  </si>
  <si>
    <t>For Professions at "max" level:</t>
  </si>
  <si>
    <t>Please use "MAX" instead of the number</t>
  </si>
  <si>
    <t>"Max Level" is a Y/N box</t>
  </si>
  <si>
    <t>Made by ninjian</t>
  </si>
  <si>
    <t>https://www.twitch.tv/ninjian</t>
  </si>
  <si>
    <t>ALLIANCE</t>
  </si>
  <si>
    <t>USE THE FIRST SECTION FOR ALLIANCE CHARACTERS, AND SECOND SECTION FOR HORDE</t>
  </si>
  <si>
    <t>There are 50 rows for both Alliance and Horde pre-formatted, 11-50 for both hidden on the left scroll bar.</t>
  </si>
  <si>
    <t>Character</t>
  </si>
  <si>
    <t>Class</t>
  </si>
  <si>
    <t>Profession 1</t>
  </si>
  <si>
    <t>Prof 1 lvl</t>
  </si>
  <si>
    <t>Profession 2</t>
  </si>
  <si>
    <t>Prof 2 lvl</t>
  </si>
  <si>
    <t>RAID VAULT 1</t>
  </si>
  <si>
    <t>RAID VAULT 2</t>
  </si>
  <si>
    <t>RAID VAULT 3</t>
  </si>
  <si>
    <t>M+ VAULT 1</t>
  </si>
  <si>
    <t>M+ VAULT 2</t>
  </si>
  <si>
    <t>M+ VAULT 3</t>
  </si>
  <si>
    <t>PVP VAULT 1</t>
  </si>
  <si>
    <t>PVP VAULT 2</t>
  </si>
  <si>
    <t>PVP VAULT 3</t>
  </si>
  <si>
    <t>Total Vault Slots</t>
  </si>
  <si>
    <t>HORDE</t>
  </si>
  <si>
    <t>MAX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</si>
</sst>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color theme="1"/>
      <name val="Arial"/>
      <scheme val="minor"/>
    </font>
    <font>
      <color theme="0"/>
      <name val="Arial"/>
      <scheme val="minor"/>
    </font>
    <font>
      <u/>
      <color rgb="FF1155CC"/>
    </font>
  </fonts>
  <fills count="1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4" fontId="5" numFmtId="3" xfId="0" applyFill="1" applyFont="1" applyNumberFormat="1"/>
    <xf borderId="0" fillId="5" fontId="4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Fill="1" applyFont="1"/>
    <xf borderId="0" fillId="9" fontId="3" numFmtId="0" xfId="0" applyAlignment="1" applyFill="1" applyFont="1">
      <alignment readingOrder="0"/>
    </xf>
    <xf borderId="0" fillId="9" fontId="7" numFmtId="0" xfId="0" applyFont="1"/>
    <xf borderId="0" fillId="3" fontId="7" numFmtId="0" xfId="0" applyFont="1"/>
    <xf borderId="0" fillId="3" fontId="6" numFmtId="0" xfId="0" applyFont="1"/>
    <xf borderId="0" fillId="3" fontId="8" numFmtId="0" xfId="0" applyAlignment="1" applyFont="1">
      <alignment readingOrder="0"/>
    </xf>
    <xf borderId="0" fillId="0" fontId="6" numFmtId="0" xfId="0" applyFont="1"/>
    <xf borderId="0" fillId="10" fontId="3" numFmtId="0" xfId="0" applyAlignment="1" applyFill="1" applyFont="1">
      <alignment readingOrder="0"/>
    </xf>
    <xf borderId="0" fillId="11" fontId="7" numFmtId="0" xfId="0" applyAlignment="1" applyFill="1" applyFont="1">
      <alignment readingOrder="0"/>
    </xf>
    <xf borderId="0" fillId="11" fontId="3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6" numFmtId="3" xfId="0" applyAlignment="1" applyFont="1" applyNumberFormat="1">
      <alignment readingOrder="0"/>
    </xf>
    <xf borderId="0" fillId="4" fontId="6" numFmtId="0" xfId="0" applyFont="1"/>
    <xf borderId="0" fillId="4" fontId="5" numFmtId="0" xfId="0" applyFont="1"/>
    <xf borderId="0" fillId="12" fontId="7" numFmtId="0" xfId="0" applyAlignment="1" applyFill="1" applyFont="1">
      <alignment readingOrder="0"/>
    </xf>
    <xf borderId="0" fillId="11" fontId="6" numFmtId="0" xfId="0" applyFont="1"/>
  </cellXfs>
  <cellStyles count="1">
    <cellStyle xfId="0" name="Normal" builtinId="0"/>
  </cellStyles>
  <dxfs count="1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>
        <color rgb="FF8788EE"/>
      </font>
      <fill>
        <patternFill patternType="solid">
          <fgColor rgb="FF8788EE"/>
          <bgColor rgb="FF8788EE"/>
        </patternFill>
      </fill>
      <border/>
    </dxf>
    <dxf>
      <font>
        <color rgb="FFC41E3A"/>
      </font>
      <fill>
        <patternFill patternType="solid">
          <fgColor rgb="FFC41E3A"/>
          <bgColor rgb="FFC41E3A"/>
        </patternFill>
      </fill>
      <border/>
    </dxf>
    <dxf>
      <font>
        <color rgb="FFA330C9"/>
      </font>
      <fill>
        <patternFill patternType="solid">
          <fgColor rgb="FFA330C9"/>
          <bgColor rgb="FFA330C9"/>
        </patternFill>
      </fill>
      <border/>
    </dxf>
    <dxf>
      <font>
        <color rgb="FFFF7C0A"/>
      </font>
      <fill>
        <patternFill patternType="solid">
          <fgColor rgb="FFFF7C0A"/>
          <bgColor rgb="FFFF7C0A"/>
        </patternFill>
      </fill>
      <border/>
    </dxf>
    <dxf>
      <font>
        <color rgb="FF33937F"/>
      </font>
      <fill>
        <patternFill patternType="solid">
          <fgColor rgb="FF33937F"/>
          <bgColor rgb="FF33937F"/>
        </patternFill>
      </fill>
      <border/>
    </dxf>
    <dxf>
      <font>
        <color rgb="FFAAD372"/>
      </font>
      <fill>
        <patternFill patternType="solid">
          <fgColor rgb="FFAAD372"/>
          <bgColor rgb="FFAAD372"/>
        </patternFill>
      </fill>
      <border/>
    </dxf>
    <dxf>
      <font>
        <color rgb="FF3FC7EB"/>
      </font>
      <fill>
        <patternFill patternType="solid">
          <fgColor rgb="FF3FC7EB"/>
          <bgColor rgb="FF3FC7EB"/>
        </patternFill>
      </fill>
      <border/>
    </dxf>
    <dxf>
      <font>
        <color rgb="FF00FF98"/>
      </font>
      <fill>
        <patternFill patternType="solid">
          <fgColor rgb="FF00FF98"/>
          <bgColor rgb="FF00FF98"/>
        </patternFill>
      </fill>
      <border/>
    </dxf>
    <dxf>
      <font>
        <color rgb="FFF48CBA"/>
      </font>
      <fill>
        <patternFill patternType="solid">
          <fgColor rgb="FFF48CBA"/>
          <bgColor rgb="FFF48CBA"/>
        </patternFill>
      </fill>
      <border/>
    </dxf>
    <dxf>
      <font>
        <color theme="0"/>
      </font>
      <fill>
        <patternFill patternType="solid">
          <fgColor theme="0"/>
          <bgColor theme="0"/>
        </patternFill>
      </fill>
      <border/>
    </dxf>
    <dxf>
      <font>
        <color rgb="FFFFF468"/>
      </font>
      <fill>
        <patternFill patternType="solid">
          <fgColor rgb="FFFFF468"/>
          <bgColor rgb="FFFFF468"/>
        </patternFill>
      </fill>
      <border/>
    </dxf>
    <dxf>
      <font>
        <color rgb="FF0070DD"/>
      </font>
      <fill>
        <patternFill patternType="solid">
          <fgColor rgb="FF0070DD"/>
          <bgColor rgb="FF0070DD"/>
        </patternFill>
      </fill>
      <border/>
    </dxf>
    <dxf>
      <font>
        <color rgb="FFC69B6D"/>
      </font>
      <fill>
        <patternFill patternType="solid">
          <fgColor rgb="FFC69B6D"/>
          <bgColor rgb="FFC69B6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witch.tv/ninjia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.88"/>
    <col customWidth="1" min="7" max="7" width="13.25"/>
    <col customWidth="1" min="8" max="8" width="13.88"/>
    <col customWidth="1" min="9" max="9" width="15.0"/>
    <col customWidth="1" min="13" max="13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>
      <c r="A2" s="6" t="str">
        <f>IFERROR(IF($A$1="Alliance",Characters!A3,Characters!A55),"")</f>
        <v/>
      </c>
      <c r="B2" s="7" t="str">
        <f>IFERROR(VLOOKUP(A2,Characters!$A$3:$T$61,2,FALSE),"")</f>
        <v/>
      </c>
      <c r="C2" s="7" t="str">
        <f>IFERROR(VLOOKUP(A2,Characters!$A$3:$T$61,3,FALSE),"")</f>
        <v/>
      </c>
      <c r="D2" s="7" t="str">
        <f>IFERROR(VLOOKUP(A2,Characters!$A$3:$T$61,4,FALSE),"")</f>
        <v/>
      </c>
      <c r="E2" s="7" t="str">
        <f>IFERROR(VLOOKUP(A2,Characters!$A$3:$T$61,5,FALSE),"")</f>
        <v/>
      </c>
      <c r="F2" s="7" t="str">
        <f>IFERROR(VLOOKUP(A2,Characters!$A$3:$T$61,6,FALSE),"")</f>
        <v/>
      </c>
      <c r="G2" s="7" t="str">
        <f>IFERROR(VLOOKUP(A2,Characters!$A$3:$T$61,7,FALSE),"")</f>
        <v/>
      </c>
      <c r="H2" s="7" t="str">
        <f>IFERROR(VLOOKUP(A2,Characters!$A$3:$T$61,8,FALSE),"")</f>
        <v/>
      </c>
      <c r="I2" s="7" t="str">
        <f>IFERROR(VLOOKUP(A2,Characters!$A$3:$T$61,9,FALSE),"")</f>
        <v/>
      </c>
      <c r="J2" s="7" t="str">
        <f>IFERROR(VLOOKUP(A2,Characters!$A$3:$T$61,10,FALSE),"")</f>
        <v/>
      </c>
      <c r="K2" s="7" t="str">
        <f>IFERROR(VLOOKUP(A2,Characters!$A$3:$T$61,20,FALSE),"")</f>
        <v/>
      </c>
      <c r="M2" s="8" t="s">
        <v>15</v>
      </c>
      <c r="N2" s="9">
        <f>COUNTIFS($D$2:$G$51, "Chanting", $D$2:$G$51, "Enchanting", $D$2:$G$51, "Enchanter")</f>
        <v>0</v>
      </c>
      <c r="O2" s="9" t="b">
        <v>0</v>
      </c>
      <c r="P2" s="9" t="b">
        <v>0</v>
      </c>
    </row>
    <row r="3">
      <c r="A3" s="6" t="str">
        <f>IFERROR(IF($A$1="Alliance",Characters!A4,Characters!A56),"")</f>
        <v/>
      </c>
      <c r="B3" s="7" t="str">
        <f>IFERROR(VLOOKUP(A3,Characters!$A$3:$T$61,2,FALSE),"")</f>
        <v/>
      </c>
      <c r="C3" s="7" t="str">
        <f>IFERROR(VLOOKUP(A3,Characters!$A$3:$T$61,3,FALSE),"")</f>
        <v/>
      </c>
      <c r="D3" s="7" t="str">
        <f>IFERROR(VLOOKUP(A3,Characters!$A$3:$T$61,4,FALSE),"")</f>
        <v/>
      </c>
      <c r="E3" s="7" t="str">
        <f>IFERROR(VLOOKUP(A3,Characters!$A$3:$T$61,5,FALSE),"")</f>
        <v/>
      </c>
      <c r="F3" s="7" t="str">
        <f>IFERROR(VLOOKUP(A3,Characters!$A$3:$T$61,6,FALSE),"")</f>
        <v/>
      </c>
      <c r="G3" s="7" t="str">
        <f>IFERROR(VLOOKUP(A3,Characters!$A$3:$T$61,7,FALSE),"")</f>
        <v/>
      </c>
      <c r="H3" s="7" t="str">
        <f>IFERROR(VLOOKUP(A3,Characters!$A$3:$T$61,8,FALSE),"")</f>
        <v/>
      </c>
      <c r="I3" s="7" t="str">
        <f>IFERROR(VLOOKUP(A3,Characters!$A$3:$T$61,9,FALSE),"")</f>
        <v/>
      </c>
      <c r="J3" s="7" t="str">
        <f>IFERROR(VLOOKUP(A3,Characters!$A$3:$T$61,10,FALSE),"")</f>
        <v/>
      </c>
      <c r="K3" s="7" t="str">
        <f>IFERROR(VLOOKUP(A3,Characters!$A$3:$T$61,20,FALSE),"")</f>
        <v/>
      </c>
      <c r="M3" s="8" t="s">
        <v>16</v>
      </c>
      <c r="N3" s="9">
        <f>COUNTIFS($D$2:$G$51, "Herb", $D$2:$G$51, "Herbalism")</f>
        <v>0</v>
      </c>
      <c r="O3" s="9" t="b">
        <v>0</v>
      </c>
      <c r="P3" s="9" t="b">
        <v>0</v>
      </c>
    </row>
    <row r="4">
      <c r="A4" s="6" t="str">
        <f>IFERROR(IF($A$1="Alliance",Characters!A5,Characters!A57),"")</f>
        <v/>
      </c>
      <c r="B4" s="7" t="str">
        <f>IFERROR(VLOOKUP(A4,Characters!$A$3:$T$61,2,FALSE),"")</f>
        <v/>
      </c>
      <c r="C4" s="7" t="str">
        <f>IFERROR(VLOOKUP(A4,Characters!$A$3:$T$61,3,FALSE),"")</f>
        <v/>
      </c>
      <c r="D4" s="7" t="str">
        <f>IFERROR(VLOOKUP(A4,Characters!$A$3:$T$61,4,FALSE),"")</f>
        <v/>
      </c>
      <c r="E4" s="7" t="str">
        <f>IFERROR(VLOOKUP(A4,Characters!$A$3:$T$61,5,FALSE),"")</f>
        <v/>
      </c>
      <c r="F4" s="7" t="str">
        <f>IFERROR(VLOOKUP(A4,Characters!$A$3:$T$61,6,FALSE),"")</f>
        <v/>
      </c>
      <c r="G4" s="7" t="str">
        <f>IFERROR(VLOOKUP(A4,Characters!$A$3:$T$61,7,FALSE),"")</f>
        <v/>
      </c>
      <c r="H4" s="7" t="str">
        <f>IFERROR(VLOOKUP(A4,Characters!$A$3:$T$61,8,FALSE),"")</f>
        <v/>
      </c>
      <c r="I4" s="7" t="str">
        <f>IFERROR(VLOOKUP(A4,Characters!$A$3:$T$61,9,FALSE),"")</f>
        <v/>
      </c>
      <c r="J4" s="7" t="str">
        <f>IFERROR(VLOOKUP(A4,Characters!$A$3:$T$61,10,FALSE),"")</f>
        <v/>
      </c>
      <c r="K4" s="7" t="str">
        <f>IFERROR(VLOOKUP(A4,Characters!$A$3:$T$61,20,FALSE),"")</f>
        <v/>
      </c>
      <c r="M4" s="8" t="s">
        <v>17</v>
      </c>
      <c r="N4" s="9">
        <f>COUNTIF($D$2:$G$51,"Mining")</f>
        <v>0</v>
      </c>
      <c r="O4" s="9" t="b">
        <v>0</v>
      </c>
      <c r="P4" s="9" t="b">
        <v>0</v>
      </c>
    </row>
    <row r="5">
      <c r="A5" s="6" t="str">
        <f>IFERROR(IF($A$1="Alliance",Characters!A6,Characters!A58),"")</f>
        <v/>
      </c>
      <c r="B5" s="7" t="str">
        <f>IFERROR(VLOOKUP(A5,Characters!$A$3:$T$61,2,FALSE),"")</f>
        <v/>
      </c>
      <c r="C5" s="7" t="str">
        <f>IFERROR(VLOOKUP(A5,Characters!$A$3:$T$61,3,FALSE),"")</f>
        <v/>
      </c>
      <c r="D5" s="7" t="str">
        <f>IFERROR(VLOOKUP(A5,Characters!$A$3:$T$61,4,FALSE),"")</f>
        <v/>
      </c>
      <c r="E5" s="7" t="str">
        <f>IFERROR(VLOOKUP(A5,Characters!$A$3:$T$61,5,FALSE),"")</f>
        <v/>
      </c>
      <c r="F5" s="7" t="str">
        <f>IFERROR(VLOOKUP(A5,Characters!$A$3:$T$61,6,FALSE),"")</f>
        <v/>
      </c>
      <c r="G5" s="7" t="str">
        <f>IFERROR(VLOOKUP(A5,Characters!$A$3:$T$61,7,FALSE),"")</f>
        <v/>
      </c>
      <c r="H5" s="7" t="str">
        <f>IFERROR(VLOOKUP(A5,Characters!$A$3:$T$61,8,FALSE),"")</f>
        <v/>
      </c>
      <c r="I5" s="7" t="str">
        <f>IFERROR(VLOOKUP(A5,Characters!$A$3:$T$61,9,FALSE),"")</f>
        <v/>
      </c>
      <c r="J5" s="7" t="str">
        <f>IFERROR(VLOOKUP(A5,Characters!$A$3:$T$61,10,FALSE),"")</f>
        <v/>
      </c>
      <c r="K5" s="7" t="str">
        <f>IFERROR(VLOOKUP(A5,Characters!$A$3:$T$61,20,FALSE),"")</f>
        <v/>
      </c>
      <c r="M5" s="8" t="s">
        <v>18</v>
      </c>
      <c r="N5" s="9">
        <f>COUNTIF($D$2:$G$51,"Skinning")</f>
        <v>0</v>
      </c>
      <c r="O5" s="9" t="b">
        <v>0</v>
      </c>
      <c r="P5" s="9" t="b">
        <v>0</v>
      </c>
    </row>
    <row r="6">
      <c r="A6" s="6" t="str">
        <f>IFERROR(IF($A$1="Alliance",Characters!A7,Characters!A59),"")</f>
        <v/>
      </c>
      <c r="B6" s="7" t="str">
        <f>IFERROR(VLOOKUP(A6,Characters!$A$3:$T$61,2,FALSE),"")</f>
        <v/>
      </c>
      <c r="C6" s="7" t="str">
        <f>IFERROR(VLOOKUP(A6,Characters!$A$3:$T$61,3,FALSE),"")</f>
        <v/>
      </c>
      <c r="D6" s="7" t="str">
        <f>IFERROR(VLOOKUP(A6,Characters!$A$3:$T$61,4,FALSE),"")</f>
        <v/>
      </c>
      <c r="E6" s="7" t="str">
        <f>IFERROR(VLOOKUP(A6,Characters!$A$3:$T$61,5,FALSE),"")</f>
        <v/>
      </c>
      <c r="F6" s="7" t="str">
        <f>IFERROR(VLOOKUP(A6,Characters!$A$3:$T$61,6,FALSE),"")</f>
        <v/>
      </c>
      <c r="G6" s="7" t="str">
        <f>IFERROR(VLOOKUP(A6,Characters!$A$3:$T$61,7,FALSE),"")</f>
        <v/>
      </c>
      <c r="H6" s="7" t="str">
        <f>IFERROR(VLOOKUP(A6,Characters!$A$3:$T$61,8,FALSE),"")</f>
        <v/>
      </c>
      <c r="I6" s="7" t="str">
        <f>IFERROR(VLOOKUP(A6,Characters!$A$3:$T$61,9,FALSE),"")</f>
        <v/>
      </c>
      <c r="J6" s="7" t="str">
        <f>IFERROR(VLOOKUP(A6,Characters!$A$3:$T$61,10,FALSE),"")</f>
        <v/>
      </c>
      <c r="K6" s="7" t="str">
        <f>IFERROR(VLOOKUP(A6,Characters!$A$3:$T$61,20,FALSE),"")</f>
        <v/>
      </c>
      <c r="M6" s="8" t="s">
        <v>19</v>
      </c>
      <c r="N6" s="9">
        <f>COUNTIFS($D$2:$G$51, "Insc", $D$2:$G$51, "Inscription")</f>
        <v>0</v>
      </c>
      <c r="O6" s="9" t="b">
        <v>0</v>
      </c>
      <c r="P6" s="9" t="b">
        <v>0</v>
      </c>
    </row>
    <row r="7">
      <c r="A7" s="6" t="str">
        <f>IFERROR(IF($A$1="Alliance",Characters!A8,Characters!A60),"")</f>
        <v/>
      </c>
      <c r="B7" s="7" t="str">
        <f>IFERROR(VLOOKUP(A7,Characters!$A$3:$T$61,2,FALSE),"")</f>
        <v/>
      </c>
      <c r="C7" s="7" t="str">
        <f>IFERROR(VLOOKUP(A7,Characters!$A$3:$T$61,3,FALSE),"")</f>
        <v/>
      </c>
      <c r="D7" s="7" t="str">
        <f>IFERROR(VLOOKUP(A7,Characters!$A$3:$T$61,4,FALSE),"")</f>
        <v/>
      </c>
      <c r="E7" s="7" t="str">
        <f>IFERROR(VLOOKUP(A7,Characters!$A$3:$T$61,5,FALSE),"")</f>
        <v/>
      </c>
      <c r="F7" s="7" t="str">
        <f>IFERROR(VLOOKUP(A7,Characters!$A$3:$T$61,6,FALSE),"")</f>
        <v/>
      </c>
      <c r="G7" s="7" t="str">
        <f>IFERROR(VLOOKUP(A7,Characters!$A$3:$T$61,7,FALSE),"")</f>
        <v/>
      </c>
      <c r="H7" s="7" t="str">
        <f>IFERROR(VLOOKUP(A7,Characters!$A$3:$T$61,8,FALSE),"")</f>
        <v/>
      </c>
      <c r="I7" s="7" t="str">
        <f>IFERROR(VLOOKUP(A7,Characters!$A$3:$T$61,9,FALSE),"")</f>
        <v/>
      </c>
      <c r="J7" s="7" t="str">
        <f>IFERROR(VLOOKUP(A7,Characters!$A$3:$T$61,10,FALSE),"")</f>
        <v/>
      </c>
      <c r="K7" s="7" t="str">
        <f>IFERROR(VLOOKUP(A7,Characters!$A$3:$T$61,20,FALSE),"")</f>
        <v/>
      </c>
      <c r="M7" s="8" t="s">
        <v>20</v>
      </c>
      <c r="N7" s="9">
        <f>COUNTIFS($D$2:$G$51, "BS", $D$2:$G$51, "Black Smithing", $D$2:$G$51, "Black Smith")</f>
        <v>0</v>
      </c>
      <c r="O7" s="9" t="b">
        <v>0</v>
      </c>
      <c r="P7" s="9" t="b">
        <v>0</v>
      </c>
    </row>
    <row r="8">
      <c r="A8" s="6" t="str">
        <f>IFERROR(IF($A$1="Alliance",Characters!A9,Characters!A61),"")</f>
        <v/>
      </c>
      <c r="B8" s="7" t="str">
        <f>IFERROR(VLOOKUP(A8,Characters!$A$3:$T$61,2,FALSE),"")</f>
        <v/>
      </c>
      <c r="C8" s="7" t="str">
        <f>IFERROR(VLOOKUP(A8,Characters!$A$3:$T$61,3,FALSE),"")</f>
        <v/>
      </c>
      <c r="D8" s="7" t="str">
        <f>IFERROR(VLOOKUP(A8,Characters!$A$3:$T$61,4,FALSE),"")</f>
        <v/>
      </c>
      <c r="E8" s="7" t="str">
        <f>IFERROR(VLOOKUP(A8,Characters!$A$3:$T$61,5,FALSE),"")</f>
        <v/>
      </c>
      <c r="F8" s="7" t="str">
        <f>IFERROR(VLOOKUP(A8,Characters!$A$3:$T$61,6,FALSE),"")</f>
        <v/>
      </c>
      <c r="G8" s="7" t="str">
        <f>IFERROR(VLOOKUP(A8,Characters!$A$3:$T$61,7,FALSE),"")</f>
        <v/>
      </c>
      <c r="H8" s="7" t="str">
        <f>IFERROR(VLOOKUP(A8,Characters!$A$3:$T$61,8,FALSE),"")</f>
        <v/>
      </c>
      <c r="I8" s="7" t="str">
        <f>IFERROR(VLOOKUP(A8,Characters!$A$3:$T$61,9,FALSE),"")</f>
        <v/>
      </c>
      <c r="J8" s="7" t="str">
        <f>IFERROR(VLOOKUP(A8,Characters!$A$3:$T$61,10,FALSE),"")</f>
        <v/>
      </c>
      <c r="K8" s="7" t="str">
        <f>IFERROR(VLOOKUP(A8,Characters!$A$3:$T$61,20,FALSE),"")</f>
        <v/>
      </c>
      <c r="M8" s="8" t="s">
        <v>21</v>
      </c>
      <c r="N8" s="9">
        <f>COUNTIFS($D$2:$G$51, "JC", $D$2:$G$51, "Jewel Crafting")</f>
        <v>0</v>
      </c>
      <c r="O8" s="9" t="b">
        <v>0</v>
      </c>
      <c r="P8" s="9" t="b">
        <v>0</v>
      </c>
    </row>
    <row r="9">
      <c r="A9" s="6" t="str">
        <f>IFERROR(IF($A$1="Alliance",Characters!A10,Characters!A62),"")</f>
        <v/>
      </c>
      <c r="B9" s="7" t="str">
        <f>IFERROR(VLOOKUP(A9,Characters!$A$3:$T$61,2,FALSE),"")</f>
        <v/>
      </c>
      <c r="C9" s="7" t="str">
        <f>IFERROR(VLOOKUP(A9,Characters!$A$3:$T$61,3,FALSE),"")</f>
        <v/>
      </c>
      <c r="D9" s="7" t="str">
        <f>IFERROR(VLOOKUP(A9,Characters!$A$3:$T$61,4,FALSE),"")</f>
        <v/>
      </c>
      <c r="E9" s="7" t="str">
        <f>IFERROR(VLOOKUP(A9,Characters!$A$3:$T$61,5,FALSE),"")</f>
        <v/>
      </c>
      <c r="F9" s="7" t="str">
        <f>IFERROR(VLOOKUP(A9,Characters!$A$3:$T$61,6,FALSE),"")</f>
        <v/>
      </c>
      <c r="G9" s="7" t="str">
        <f>IFERROR(VLOOKUP(A9,Characters!$A$3:$T$61,7,FALSE),"")</f>
        <v/>
      </c>
      <c r="H9" s="7" t="str">
        <f>IFERROR(VLOOKUP(A9,Characters!$A$3:$T$61,8,FALSE),"")</f>
        <v/>
      </c>
      <c r="I9" s="7" t="str">
        <f>IFERROR(VLOOKUP(A9,Characters!$A$3:$T$61,9,FALSE),"")</f>
        <v/>
      </c>
      <c r="J9" s="7" t="str">
        <f>IFERROR(VLOOKUP(A9,Characters!$A$3:$T$61,10,FALSE),"")</f>
        <v/>
      </c>
      <c r="K9" s="7" t="str">
        <f>IFERROR(VLOOKUP(A9,Characters!$A$3:$T$61,20,FALSE),"")</f>
        <v/>
      </c>
      <c r="M9" s="8" t="s">
        <v>22</v>
      </c>
      <c r="N9" s="9">
        <f>COUNTIFS($D$2:$G$51, "LW", $D$2:$G$51, "Leatherworking")</f>
        <v>0</v>
      </c>
      <c r="O9" s="9" t="b">
        <v>0</v>
      </c>
      <c r="P9" s="9" t="b">
        <v>0</v>
      </c>
    </row>
    <row r="10">
      <c r="A10" s="6" t="str">
        <f>IFERROR(IF($A$1="Alliance",Characters!A11,Characters!A63),"")</f>
        <v/>
      </c>
      <c r="B10" s="7" t="str">
        <f>IFERROR(VLOOKUP(A10,Characters!$A$3:$T$61,2,FALSE),"")</f>
        <v/>
      </c>
      <c r="C10" s="7" t="str">
        <f>IFERROR(VLOOKUP(A10,Characters!$A$3:$T$61,3,FALSE),"")</f>
        <v/>
      </c>
      <c r="D10" s="7" t="str">
        <f>IFERROR(VLOOKUP(A10,Characters!$A$3:$T$61,4,FALSE),"")</f>
        <v/>
      </c>
      <c r="E10" s="7" t="str">
        <f>IFERROR(VLOOKUP(A10,Characters!$A$3:$T$61,5,FALSE),"")</f>
        <v/>
      </c>
      <c r="F10" s="7" t="str">
        <f>IFERROR(VLOOKUP(A10,Characters!$A$3:$T$61,6,FALSE),"")</f>
        <v/>
      </c>
      <c r="G10" s="7" t="str">
        <f>IFERROR(VLOOKUP(A10,Characters!$A$3:$T$61,7,FALSE),"")</f>
        <v/>
      </c>
      <c r="H10" s="7" t="str">
        <f>IFERROR(VLOOKUP(A10,Characters!$A$3:$T$61,8,FALSE),"")</f>
        <v/>
      </c>
      <c r="I10" s="7" t="str">
        <f>IFERROR(VLOOKUP(A10,Characters!$A$3:$T$61,9,FALSE),"")</f>
        <v/>
      </c>
      <c r="J10" s="7" t="str">
        <f>IFERROR(VLOOKUP(A10,Characters!$A$3:$T$61,10,FALSE),"")</f>
        <v/>
      </c>
      <c r="K10" s="7" t="str">
        <f>IFERROR(VLOOKUP(A10,Characters!$A$3:$T$61,20,FALSE),"")</f>
        <v/>
      </c>
      <c r="M10" s="8" t="s">
        <v>23</v>
      </c>
      <c r="N10" s="9">
        <f>COUNTIF($D$2:$G$51,"Tailoring")</f>
        <v>0</v>
      </c>
      <c r="O10" s="9" t="b">
        <v>0</v>
      </c>
      <c r="P10" s="9" t="b">
        <v>0</v>
      </c>
    </row>
    <row r="11">
      <c r="A11" s="6" t="str">
        <f>IFERROR(IF($A$1="Alliance",Characters!A12,Characters!A64),"")</f>
        <v/>
      </c>
      <c r="B11" s="7" t="str">
        <f>IFERROR(VLOOKUP(A11,Characters!$A$3:$T$61,2,FALSE),"")</f>
        <v/>
      </c>
      <c r="C11" s="7" t="str">
        <f>IFERROR(VLOOKUP(A11,Characters!$A$3:$T$61,3,FALSE),"")</f>
        <v/>
      </c>
      <c r="D11" s="7" t="str">
        <f>IFERROR(VLOOKUP(A11,Characters!$A$3:$T$61,4,FALSE),"")</f>
        <v/>
      </c>
      <c r="E11" s="7" t="str">
        <f>IFERROR(VLOOKUP(A11,Characters!$A$3:$T$61,5,FALSE),"")</f>
        <v/>
      </c>
      <c r="F11" s="7" t="str">
        <f>IFERROR(VLOOKUP(A11,Characters!$A$3:$T$61,6,FALSE),"")</f>
        <v/>
      </c>
      <c r="G11" s="7" t="str">
        <f>IFERROR(VLOOKUP(A11,Characters!$A$3:$T$61,7,FALSE),"")</f>
        <v/>
      </c>
      <c r="H11" s="7" t="str">
        <f>IFERROR(VLOOKUP(A11,Characters!$A$3:$T$61,8,FALSE),"")</f>
        <v/>
      </c>
      <c r="I11" s="7" t="str">
        <f>IFERROR(VLOOKUP(A11,Characters!$A$3:$T$61,9,FALSE),"")</f>
        <v/>
      </c>
      <c r="J11" s="7" t="str">
        <f>IFERROR(VLOOKUP(A11,Characters!$A$3:$T$61,10,FALSE),"")</f>
        <v/>
      </c>
      <c r="K11" s="7" t="str">
        <f>IFERROR(VLOOKUP(A11,Characters!$A$3:$T$61,20,FALSE),"")</f>
        <v/>
      </c>
      <c r="M11" s="8" t="s">
        <v>24</v>
      </c>
      <c r="N11" s="9">
        <f>COUNTIFS($D$2:$G$51, "Engi", $D$2:$G$51, "Engineering")</f>
        <v>0</v>
      </c>
      <c r="O11" s="9" t="b">
        <v>0</v>
      </c>
      <c r="P11" s="9" t="b">
        <v>0</v>
      </c>
    </row>
    <row r="12">
      <c r="A12" s="6" t="str">
        <f>IFERROR(IF($A$1="Alliance",Characters!A13,Characters!A65),"")</f>
        <v/>
      </c>
      <c r="B12" s="7" t="str">
        <f>IFERROR(VLOOKUP(A12,Characters!$A$3:$T$61,2,FALSE),"")</f>
        <v/>
      </c>
      <c r="C12" s="7" t="str">
        <f>IFERROR(VLOOKUP(A12,Characters!$A$3:$T$61,3,FALSE),"")</f>
        <v/>
      </c>
      <c r="D12" s="7" t="str">
        <f>IFERROR(VLOOKUP(A12,Characters!$A$3:$T$61,4,FALSE),"")</f>
        <v/>
      </c>
      <c r="E12" s="7" t="str">
        <f>IFERROR(VLOOKUP(A12,Characters!$A$3:$T$61,5,FALSE),"")</f>
        <v/>
      </c>
      <c r="F12" s="7" t="str">
        <f>IFERROR(VLOOKUP(A12,Characters!$A$3:$T$61,6,FALSE),"")</f>
        <v/>
      </c>
      <c r="G12" s="7" t="str">
        <f>IFERROR(VLOOKUP(A12,Characters!$A$3:$T$61,7,FALSE),"")</f>
        <v/>
      </c>
      <c r="H12" s="7" t="str">
        <f>IFERROR(VLOOKUP(A12,Characters!$A$3:$T$61,8,FALSE),"")</f>
        <v/>
      </c>
      <c r="I12" s="7" t="str">
        <f>IFERROR(VLOOKUP(A12,Characters!$A$3:$T$61,9,FALSE),"")</f>
        <v/>
      </c>
      <c r="J12" s="7" t="str">
        <f>IFERROR(VLOOKUP(A12,Characters!$A$3:$T$61,10,FALSE),"")</f>
        <v/>
      </c>
      <c r="K12" s="7" t="str">
        <f>IFERROR(VLOOKUP(A12,Characters!$A$3:$T$61,20,FALSE),"")</f>
        <v/>
      </c>
      <c r="M12" s="8" t="s">
        <v>25</v>
      </c>
      <c r="N12" s="9">
        <f>COUNTIFS($D$2:$G$51, "Alch", $D$2:$G$51, "Alchemy")</f>
        <v>0</v>
      </c>
      <c r="O12" s="9" t="b">
        <v>0</v>
      </c>
      <c r="P12" s="9" t="b">
        <v>0</v>
      </c>
    </row>
    <row r="13">
      <c r="A13" s="6" t="str">
        <f>IFERROR(IF($A$1="Alliance",Characters!A14,Characters!A66),"")</f>
        <v/>
      </c>
      <c r="B13" s="7" t="str">
        <f>IFERROR(VLOOKUP(A13,Characters!$A$3:$T$61,2,FALSE),"")</f>
        <v/>
      </c>
      <c r="C13" s="7" t="str">
        <f>IFERROR(VLOOKUP(A13,Characters!$A$3:$T$61,3,FALSE),"")</f>
        <v/>
      </c>
      <c r="D13" s="7" t="str">
        <f>IFERROR(VLOOKUP(A13,Characters!$A$3:$T$61,4,FALSE),"")</f>
        <v/>
      </c>
      <c r="E13" s="7" t="str">
        <f>IFERROR(VLOOKUP(A13,Characters!$A$3:$T$61,5,FALSE),"")</f>
        <v/>
      </c>
      <c r="F13" s="7" t="str">
        <f>IFERROR(VLOOKUP(A13,Characters!$A$3:$T$61,6,FALSE),"")</f>
        <v/>
      </c>
      <c r="G13" s="7" t="str">
        <f>IFERROR(VLOOKUP(A13,Characters!$A$3:$T$61,7,FALSE),"")</f>
        <v/>
      </c>
      <c r="H13" s="7" t="str">
        <f>IFERROR(VLOOKUP(A13,Characters!$A$3:$T$61,8,FALSE),"")</f>
        <v/>
      </c>
      <c r="I13" s="7" t="str">
        <f>IFERROR(VLOOKUP(A13,Characters!$A$3:$T$61,9,FALSE),"")</f>
        <v/>
      </c>
      <c r="J13" s="7" t="str">
        <f>IFERROR(VLOOKUP(A13,Characters!$A$3:$T$61,10,FALSE),"")</f>
        <v/>
      </c>
      <c r="K13" s="7" t="str">
        <f>IFERROR(VLOOKUP(A13,Characters!$A$3:$T$61,20,FALSE),"")</f>
        <v/>
      </c>
    </row>
    <row r="14">
      <c r="A14" s="6" t="str">
        <f>IFERROR(IF($A$1="Alliance",Characters!A15,Characters!A67),"")</f>
        <v/>
      </c>
      <c r="B14" s="7" t="str">
        <f>IFERROR(VLOOKUP(A14,Characters!$A$3:$T$61,2,FALSE),"")</f>
        <v/>
      </c>
      <c r="C14" s="7" t="str">
        <f>IFERROR(VLOOKUP(A14,Characters!$A$3:$T$61,3,FALSE),"")</f>
        <v/>
      </c>
      <c r="D14" s="7" t="str">
        <f>IFERROR(VLOOKUP(A14,Characters!$A$3:$T$61,4,FALSE),"")</f>
        <v/>
      </c>
      <c r="E14" s="7" t="str">
        <f>IFERROR(VLOOKUP(A14,Characters!$A$3:$T$61,5,FALSE),"")</f>
        <v/>
      </c>
      <c r="F14" s="7" t="str">
        <f>IFERROR(VLOOKUP(A14,Characters!$A$3:$T$61,6,FALSE),"")</f>
        <v/>
      </c>
      <c r="G14" s="7" t="str">
        <f>IFERROR(VLOOKUP(A14,Characters!$A$3:$T$61,7,FALSE),"")</f>
        <v/>
      </c>
      <c r="H14" s="7" t="str">
        <f>IFERROR(VLOOKUP(A14,Characters!$A$3:$T$61,8,FALSE),"")</f>
        <v/>
      </c>
      <c r="I14" s="7" t="str">
        <f>IFERROR(VLOOKUP(A14,Characters!$A$3:$T$61,9,FALSE),"")</f>
        <v/>
      </c>
      <c r="J14" s="7" t="str">
        <f>IFERROR(VLOOKUP(A14,Characters!$A$3:$T$61,10,FALSE),"")</f>
        <v/>
      </c>
      <c r="K14" s="7" t="str">
        <f>IFERROR(VLOOKUP(A14,Characters!$A$3:$T$61,20,FALSE),"")</f>
        <v/>
      </c>
    </row>
    <row r="15">
      <c r="A15" s="6" t="str">
        <f>IFERROR(IF($A$1="Alliance",Characters!A16,Characters!A68),"")</f>
        <v/>
      </c>
      <c r="B15" s="7" t="str">
        <f>IFERROR(VLOOKUP(A15,Characters!$A$3:$T$61,2,FALSE),"")</f>
        <v/>
      </c>
      <c r="C15" s="7" t="str">
        <f>IFERROR(VLOOKUP(A15,Characters!$A$3:$T$61,3,FALSE),"")</f>
        <v/>
      </c>
      <c r="D15" s="7" t="str">
        <f>IFERROR(VLOOKUP(A15,Characters!$A$3:$T$61,4,FALSE),"")</f>
        <v/>
      </c>
      <c r="E15" s="7" t="str">
        <f>IFERROR(VLOOKUP(A15,Characters!$A$3:$T$61,5,FALSE),"")</f>
        <v/>
      </c>
      <c r="F15" s="7" t="str">
        <f>IFERROR(VLOOKUP(A15,Characters!$A$3:$T$61,6,FALSE),"")</f>
        <v/>
      </c>
      <c r="G15" s="7" t="str">
        <f>IFERROR(VLOOKUP(A15,Characters!$A$3:$T$61,7,FALSE),"")</f>
        <v/>
      </c>
      <c r="H15" s="7" t="str">
        <f>IFERROR(VLOOKUP(A15,Characters!$A$3:$T$61,8,FALSE),"")</f>
        <v/>
      </c>
      <c r="I15" s="7" t="str">
        <f>IFERROR(VLOOKUP(A15,Characters!$A$3:$T$61,9,FALSE),"")</f>
        <v/>
      </c>
      <c r="J15" s="7" t="str">
        <f>IFERROR(VLOOKUP(A15,Characters!$A$3:$T$61,10,FALSE),"")</f>
        <v/>
      </c>
      <c r="K15" s="7" t="str">
        <f>IFERROR(VLOOKUP(A15,Characters!$A$3:$T$61,20,FALSE),"")</f>
        <v/>
      </c>
      <c r="M15" s="10" t="s">
        <v>26</v>
      </c>
      <c r="N15" s="11">
        <f>IFERROR(SUM(J2:J51),"")</f>
        <v>0</v>
      </c>
    </row>
    <row r="16">
      <c r="A16" s="6" t="str">
        <f>IFERROR(IF($A$1="Alliance",Characters!A17,Characters!A69),"")</f>
        <v/>
      </c>
      <c r="B16" s="7" t="str">
        <f>IFERROR(VLOOKUP(A16,Characters!$A$3:$T$61,2,FALSE),"")</f>
        <v/>
      </c>
      <c r="C16" s="7" t="str">
        <f>IFERROR(VLOOKUP(A16,Characters!$A$3:$T$61,3,FALSE),"")</f>
        <v/>
      </c>
      <c r="D16" s="7" t="str">
        <f>IFERROR(VLOOKUP(A16,Characters!$A$3:$T$61,4,FALSE),"")</f>
        <v/>
      </c>
      <c r="E16" s="7" t="str">
        <f>IFERROR(VLOOKUP(A16,Characters!$A$3:$T$61,5,FALSE),"")</f>
        <v/>
      </c>
      <c r="F16" s="7" t="str">
        <f>IFERROR(VLOOKUP(A16,Characters!$A$3:$T$61,6,FALSE),"")</f>
        <v/>
      </c>
      <c r="G16" s="7" t="str">
        <f>IFERROR(VLOOKUP(A16,Characters!$A$3:$T$61,7,FALSE),"")</f>
        <v/>
      </c>
      <c r="H16" s="7" t="str">
        <f>IFERROR(VLOOKUP(A16,Characters!$A$3:$T$61,8,FALSE),"")</f>
        <v/>
      </c>
      <c r="I16" s="7" t="str">
        <f>IFERROR(VLOOKUP(A16,Characters!$A$3:$T$61,9,FALSE),"")</f>
        <v/>
      </c>
      <c r="J16" s="7" t="str">
        <f>IFERROR(VLOOKUP(A16,Characters!$A$3:$T$61,10,FALSE),"")</f>
        <v/>
      </c>
      <c r="K16" s="7" t="str">
        <f>IFERROR(VLOOKUP(A16,Characters!$A$3:$T$61,20,FALSE),"")</f>
        <v/>
      </c>
    </row>
    <row r="17">
      <c r="A17" s="6" t="str">
        <f>IFERROR(IF($A$1="Alliance",Characters!A18,Characters!A70),"")</f>
        <v/>
      </c>
      <c r="B17" s="7" t="str">
        <f>IFERROR(VLOOKUP(A17,Characters!$A$3:$T$61,2,FALSE),"")</f>
        <v/>
      </c>
      <c r="C17" s="7" t="str">
        <f>IFERROR(VLOOKUP(A17,Characters!$A$3:$T$61,3,FALSE),"")</f>
        <v/>
      </c>
      <c r="D17" s="7" t="str">
        <f>IFERROR(VLOOKUP(A17,Characters!$A$3:$T$61,4,FALSE),"")</f>
        <v/>
      </c>
      <c r="E17" s="7" t="str">
        <f>IFERROR(VLOOKUP(A17,Characters!$A$3:$T$61,5,FALSE),"")</f>
        <v/>
      </c>
      <c r="F17" s="7" t="str">
        <f>IFERROR(VLOOKUP(A17,Characters!$A$3:$T$61,6,FALSE),"")</f>
        <v/>
      </c>
      <c r="G17" s="7" t="str">
        <f>IFERROR(VLOOKUP(A17,Characters!$A$3:$T$61,7,FALSE),"")</f>
        <v/>
      </c>
      <c r="H17" s="7" t="str">
        <f>IFERROR(VLOOKUP(A17,Characters!$A$3:$T$61,8,FALSE),"")</f>
        <v/>
      </c>
      <c r="I17" s="7" t="str">
        <f>IFERROR(VLOOKUP(A17,Characters!$A$3:$T$61,9,FALSE),"")</f>
        <v/>
      </c>
      <c r="J17" s="7" t="str">
        <f>IFERROR(VLOOKUP(A17,Characters!$A$3:$T$61,10,FALSE),"")</f>
        <v/>
      </c>
      <c r="K17" s="7" t="str">
        <f>IFERROR(VLOOKUP(A17,Characters!$A$3:$T$61,20,FALSE),"")</f>
        <v/>
      </c>
    </row>
    <row r="18">
      <c r="A18" s="6" t="str">
        <f>IFERROR(IF($A$1="Alliance",Characters!A19,Characters!A71),"")</f>
        <v/>
      </c>
      <c r="B18" s="7" t="str">
        <f>IFERROR(VLOOKUP(A18,Characters!$A$3:$T$61,2,FALSE),"")</f>
        <v/>
      </c>
      <c r="C18" s="7" t="str">
        <f>IFERROR(VLOOKUP(A18,Characters!$A$3:$T$61,3,FALSE),"")</f>
        <v/>
      </c>
      <c r="D18" s="7" t="str">
        <f>IFERROR(VLOOKUP(A18,Characters!$A$3:$T$61,4,FALSE),"")</f>
        <v/>
      </c>
      <c r="E18" s="7" t="str">
        <f>IFERROR(VLOOKUP(A18,Characters!$A$3:$T$61,5,FALSE),"")</f>
        <v/>
      </c>
      <c r="F18" s="7" t="str">
        <f>IFERROR(VLOOKUP(A18,Characters!$A$3:$T$61,6,FALSE),"")</f>
        <v/>
      </c>
      <c r="G18" s="7" t="str">
        <f>IFERROR(VLOOKUP(A18,Characters!$A$3:$T$61,7,FALSE),"")</f>
        <v/>
      </c>
      <c r="H18" s="7" t="str">
        <f>IFERROR(VLOOKUP(A18,Characters!$A$3:$T$61,8,FALSE),"")</f>
        <v/>
      </c>
      <c r="I18" s="7" t="str">
        <f>IFERROR(VLOOKUP(A18,Characters!$A$3:$T$61,9,FALSE),"")</f>
        <v/>
      </c>
      <c r="J18" s="7" t="str">
        <f>IFERROR(VLOOKUP(A18,Characters!$A$3:$T$61,10,FALSE),"")</f>
        <v/>
      </c>
      <c r="K18" s="7" t="str">
        <f>IFERROR(VLOOKUP(A18,Characters!$A$3:$T$61,20,FALSE),"")</f>
        <v/>
      </c>
      <c r="M18" s="12" t="s">
        <v>27</v>
      </c>
      <c r="N18" s="13"/>
      <c r="O18" s="13"/>
    </row>
    <row r="19">
      <c r="A19" s="6" t="str">
        <f>IFERROR(IF($A$1="Alliance",Characters!A20,Characters!A72),"")</f>
        <v/>
      </c>
      <c r="B19" s="7" t="str">
        <f>IFERROR(VLOOKUP(A19,Characters!$A$3:$T$61,2,FALSE),"")</f>
        <v/>
      </c>
      <c r="C19" s="7" t="str">
        <f>IFERROR(VLOOKUP(A19,Characters!$A$3:$T$61,3,FALSE),"")</f>
        <v/>
      </c>
      <c r="D19" s="7" t="str">
        <f>IFERROR(VLOOKUP(A19,Characters!$A$3:$T$61,4,FALSE),"")</f>
        <v/>
      </c>
      <c r="E19" s="7" t="str">
        <f>IFERROR(VLOOKUP(A19,Characters!$A$3:$T$61,5,FALSE),"")</f>
        <v/>
      </c>
      <c r="F19" s="7" t="str">
        <f>IFERROR(VLOOKUP(A19,Characters!$A$3:$T$61,6,FALSE),"")</f>
        <v/>
      </c>
      <c r="G19" s="7" t="str">
        <f>IFERROR(VLOOKUP(A19,Characters!$A$3:$T$61,7,FALSE),"")</f>
        <v/>
      </c>
      <c r="H19" s="7" t="str">
        <f>IFERROR(VLOOKUP(A19,Characters!$A$3:$T$61,8,FALSE),"")</f>
        <v/>
      </c>
      <c r="I19" s="7" t="str">
        <f>IFERROR(VLOOKUP(A19,Characters!$A$3:$T$61,9,FALSE),"")</f>
        <v/>
      </c>
      <c r="J19" s="7" t="str">
        <f>IFERROR(VLOOKUP(A19,Characters!$A$3:$T$61,10,FALSE),"")</f>
        <v/>
      </c>
      <c r="K19" s="7" t="str">
        <f>IFERROR(VLOOKUP(A19,Characters!$A$3:$T$61,20,FALSE),"")</f>
        <v/>
      </c>
      <c r="M19" s="12" t="s">
        <v>28</v>
      </c>
      <c r="N19" s="13"/>
      <c r="O19" s="13"/>
    </row>
    <row r="20">
      <c r="A20" s="6" t="str">
        <f>IFERROR(IF($A$1="Alliance",Characters!A21,Characters!A73),"")</f>
        <v/>
      </c>
      <c r="B20" s="7" t="str">
        <f>IFERROR(VLOOKUP(A20,Characters!$A$3:$T$61,2,FALSE),"")</f>
        <v/>
      </c>
      <c r="C20" s="7" t="str">
        <f>IFERROR(VLOOKUP(A20,Characters!$A$3:$T$61,3,FALSE),"")</f>
        <v/>
      </c>
      <c r="D20" s="7" t="str">
        <f>IFERROR(VLOOKUP(A20,Characters!$A$3:$T$61,4,FALSE),"")</f>
        <v/>
      </c>
      <c r="E20" s="7" t="str">
        <f>IFERROR(VLOOKUP(A20,Characters!$A$3:$T$61,5,FALSE),"")</f>
        <v/>
      </c>
      <c r="F20" s="7" t="str">
        <f>IFERROR(VLOOKUP(A20,Characters!$A$3:$T$61,6,FALSE),"")</f>
        <v/>
      </c>
      <c r="G20" s="7" t="str">
        <f>IFERROR(VLOOKUP(A20,Characters!$A$3:$T$61,7,FALSE),"")</f>
        <v/>
      </c>
      <c r="H20" s="7" t="str">
        <f>IFERROR(VLOOKUP(A20,Characters!$A$3:$T$61,8,FALSE),"")</f>
        <v/>
      </c>
      <c r="I20" s="7" t="str">
        <f>IFERROR(VLOOKUP(A20,Characters!$A$3:$T$61,9,FALSE),"")</f>
        <v/>
      </c>
      <c r="J20" s="7" t="str">
        <f>IFERROR(VLOOKUP(A20,Characters!$A$3:$T$61,10,FALSE),"")</f>
        <v/>
      </c>
      <c r="K20" s="7" t="str">
        <f>IFERROR(VLOOKUP(A20,Characters!$A$3:$T$61,20,FALSE),"")</f>
        <v/>
      </c>
      <c r="M20" s="13"/>
      <c r="N20" s="13"/>
      <c r="O20" s="13"/>
    </row>
    <row r="21">
      <c r="A21" s="6" t="str">
        <f>IFERROR(IF($A$1="Alliance",Characters!A22,Characters!A74),"")</f>
        <v/>
      </c>
      <c r="B21" s="7" t="str">
        <f>IFERROR(VLOOKUP(A21,Characters!$A$3:$T$61,2,FALSE),"")</f>
        <v/>
      </c>
      <c r="C21" s="7" t="str">
        <f>IFERROR(VLOOKUP(A21,Characters!$A$3:$T$61,3,FALSE),"")</f>
        <v/>
      </c>
      <c r="D21" s="7" t="str">
        <f>IFERROR(VLOOKUP(A21,Characters!$A$3:$T$61,4,FALSE),"")</f>
        <v/>
      </c>
      <c r="E21" s="7" t="str">
        <f>IFERROR(VLOOKUP(A21,Characters!$A$3:$T$61,5,FALSE),"")</f>
        <v/>
      </c>
      <c r="F21" s="7" t="str">
        <f>IFERROR(VLOOKUP(A21,Characters!$A$3:$T$61,6,FALSE),"")</f>
        <v/>
      </c>
      <c r="G21" s="7" t="str">
        <f>IFERROR(VLOOKUP(A21,Characters!$A$3:$T$61,7,FALSE),"")</f>
        <v/>
      </c>
      <c r="H21" s="7" t="str">
        <f>IFERROR(VLOOKUP(A21,Characters!$A$3:$T$61,8,FALSE),"")</f>
        <v/>
      </c>
      <c r="I21" s="7" t="str">
        <f>IFERROR(VLOOKUP(A21,Characters!$A$3:$T$61,9,FALSE),"")</f>
        <v/>
      </c>
      <c r="J21" s="7" t="str">
        <f>IFERROR(VLOOKUP(A21,Characters!$A$3:$T$61,10,FALSE),"")</f>
        <v/>
      </c>
      <c r="K21" s="7" t="str">
        <f>IFERROR(VLOOKUP(A21,Characters!$A$3:$T$61,20,FALSE),"")</f>
        <v/>
      </c>
      <c r="M21" s="12" t="s">
        <v>29</v>
      </c>
      <c r="N21" s="13"/>
      <c r="O21" s="13"/>
    </row>
    <row r="22">
      <c r="A22" s="6" t="str">
        <f>IFERROR(IF($A$1="Alliance",Characters!A23,Characters!A75),"")</f>
        <v/>
      </c>
      <c r="B22" s="7" t="str">
        <f>IFERROR(VLOOKUP(A22,Characters!$A$3:$T$61,2,FALSE),"")</f>
        <v/>
      </c>
      <c r="C22" s="7" t="str">
        <f>IFERROR(VLOOKUP(A22,Characters!$A$3:$T$61,3,FALSE),"")</f>
        <v/>
      </c>
      <c r="D22" s="7" t="str">
        <f>IFERROR(VLOOKUP(A22,Characters!$A$3:$T$61,4,FALSE),"")</f>
        <v/>
      </c>
      <c r="E22" s="7" t="str">
        <f>IFERROR(VLOOKUP(A22,Characters!$A$3:$T$61,5,FALSE),"")</f>
        <v/>
      </c>
      <c r="F22" s="7" t="str">
        <f>IFERROR(VLOOKUP(A22,Characters!$A$3:$T$61,6,FALSE),"")</f>
        <v/>
      </c>
      <c r="G22" s="7" t="str">
        <f>IFERROR(VLOOKUP(A22,Characters!$A$3:$T$61,7,FALSE),"")</f>
        <v/>
      </c>
      <c r="H22" s="7" t="str">
        <f>IFERROR(VLOOKUP(A22,Characters!$A$3:$T$61,8,FALSE),"")</f>
        <v/>
      </c>
      <c r="I22" s="7" t="str">
        <f>IFERROR(VLOOKUP(A22,Characters!$A$3:$T$61,9,FALSE),"")</f>
        <v/>
      </c>
      <c r="J22" s="7" t="str">
        <f>IFERROR(VLOOKUP(A22,Characters!$A$3:$T$61,10,FALSE),"")</f>
        <v/>
      </c>
      <c r="K22" s="7" t="str">
        <f>IFERROR(VLOOKUP(A22,Characters!$A$3:$T$61,20,FALSE),"")</f>
        <v/>
      </c>
      <c r="M22" s="12" t="s">
        <v>30</v>
      </c>
      <c r="N22" s="13"/>
      <c r="O22" s="13"/>
    </row>
    <row r="23">
      <c r="A23" s="6" t="str">
        <f>IFERROR(IF($A$1="Alliance",Characters!A24,Characters!A76),"")</f>
        <v/>
      </c>
      <c r="B23" s="7" t="str">
        <f>IFERROR(VLOOKUP(A23,Characters!$A$3:$T$61,2,FALSE),"")</f>
        <v/>
      </c>
      <c r="C23" s="7" t="str">
        <f>IFERROR(VLOOKUP(A23,Characters!$A$3:$T$61,3,FALSE),"")</f>
        <v/>
      </c>
      <c r="D23" s="7" t="str">
        <f>IFERROR(VLOOKUP(A23,Characters!$A$3:$T$61,4,FALSE),"")</f>
        <v/>
      </c>
      <c r="E23" s="7" t="str">
        <f>IFERROR(VLOOKUP(A23,Characters!$A$3:$T$61,5,FALSE),"")</f>
        <v/>
      </c>
      <c r="F23" s="7" t="str">
        <f>IFERROR(VLOOKUP(A23,Characters!$A$3:$T$61,6,FALSE),"")</f>
        <v/>
      </c>
      <c r="G23" s="7" t="str">
        <f>IFERROR(VLOOKUP(A23,Characters!$A$3:$T$61,7,FALSE),"")</f>
        <v/>
      </c>
      <c r="H23" s="7" t="str">
        <f>IFERROR(VLOOKUP(A23,Characters!$A$3:$T$61,8,FALSE),"")</f>
        <v/>
      </c>
      <c r="I23" s="7" t="str">
        <f>IFERROR(VLOOKUP(A23,Characters!$A$3:$T$61,9,FALSE),"")</f>
        <v/>
      </c>
      <c r="J23" s="7" t="str">
        <f>IFERROR(VLOOKUP(A23,Characters!$A$3:$T$61,10,FALSE),"")</f>
        <v/>
      </c>
      <c r="K23" s="7" t="str">
        <f>IFERROR(VLOOKUP(A23,Characters!$A$3:$T$61,20,FALSE),"")</f>
        <v/>
      </c>
      <c r="M23" s="12" t="s">
        <v>31</v>
      </c>
      <c r="N23" s="13"/>
      <c r="O23" s="13"/>
    </row>
    <row r="24">
      <c r="A24" s="6" t="str">
        <f>IFERROR(IF($A$1="Alliance",Characters!A25,Characters!A77),"")</f>
        <v/>
      </c>
      <c r="B24" s="7" t="str">
        <f>IFERROR(VLOOKUP(A24,Characters!$A$3:$T$61,2,FALSE),"")</f>
        <v/>
      </c>
      <c r="C24" s="7" t="str">
        <f>IFERROR(VLOOKUP(A24,Characters!$A$3:$T$61,3,FALSE),"")</f>
        <v/>
      </c>
      <c r="D24" s="7" t="str">
        <f>IFERROR(VLOOKUP(A24,Characters!$A$3:$T$61,4,FALSE),"")</f>
        <v/>
      </c>
      <c r="E24" s="7" t="str">
        <f>IFERROR(VLOOKUP(A24,Characters!$A$3:$T$61,5,FALSE),"")</f>
        <v/>
      </c>
      <c r="F24" s="7" t="str">
        <f>IFERROR(VLOOKUP(A24,Characters!$A$3:$T$61,6,FALSE),"")</f>
        <v/>
      </c>
      <c r="G24" s="7" t="str">
        <f>IFERROR(VLOOKUP(A24,Characters!$A$3:$T$61,7,FALSE),"")</f>
        <v/>
      </c>
      <c r="H24" s="7" t="str">
        <f>IFERROR(VLOOKUP(A24,Characters!$A$3:$T$61,8,FALSE),"")</f>
        <v/>
      </c>
      <c r="I24" s="7" t="str">
        <f>IFERROR(VLOOKUP(A24,Characters!$A$3:$T$61,9,FALSE),"")</f>
        <v/>
      </c>
      <c r="J24" s="7" t="str">
        <f>IFERROR(VLOOKUP(A24,Characters!$A$3:$T$61,10,FALSE),"")</f>
        <v/>
      </c>
      <c r="K24" s="7" t="str">
        <f>IFERROR(VLOOKUP(A24,Characters!$A$3:$T$61,20,FALSE),"")</f>
        <v/>
      </c>
      <c r="M24" s="12" t="s">
        <v>32</v>
      </c>
      <c r="N24" s="13"/>
      <c r="O24" s="13"/>
    </row>
    <row r="25">
      <c r="A25" s="6" t="str">
        <f>IFERROR(IF($A$1="Alliance",Characters!A26,Characters!A78),"")</f>
        <v/>
      </c>
      <c r="B25" s="7" t="str">
        <f>IFERROR(VLOOKUP(A25,Characters!$A$3:$T$61,2,FALSE),"")</f>
        <v/>
      </c>
      <c r="C25" s="7" t="str">
        <f>IFERROR(VLOOKUP(A25,Characters!$A$3:$T$61,3,FALSE),"")</f>
        <v/>
      </c>
      <c r="D25" s="7" t="str">
        <f>IFERROR(VLOOKUP(A25,Characters!$A$3:$T$61,4,FALSE),"")</f>
        <v/>
      </c>
      <c r="E25" s="7" t="str">
        <f>IFERROR(VLOOKUP(A25,Characters!$A$3:$T$61,5,FALSE),"")</f>
        <v/>
      </c>
      <c r="F25" s="7" t="str">
        <f>IFERROR(VLOOKUP(A25,Characters!$A$3:$T$61,6,FALSE),"")</f>
        <v/>
      </c>
      <c r="G25" s="7" t="str">
        <f>IFERROR(VLOOKUP(A25,Characters!$A$3:$T$61,7,FALSE),"")</f>
        <v/>
      </c>
      <c r="H25" s="7" t="str">
        <f>IFERROR(VLOOKUP(A25,Characters!$A$3:$T$61,8,FALSE),"")</f>
        <v/>
      </c>
      <c r="I25" s="7" t="str">
        <f>IFERROR(VLOOKUP(A25,Characters!$A$3:$T$61,9,FALSE),"")</f>
        <v/>
      </c>
      <c r="J25" s="7" t="str">
        <f>IFERROR(VLOOKUP(A25,Characters!$A$3:$T$61,10,FALSE),"")</f>
        <v/>
      </c>
      <c r="K25" s="7" t="str">
        <f>IFERROR(VLOOKUP(A25,Characters!$A$3:$T$61,20,FALSE),"")</f>
        <v/>
      </c>
      <c r="M25" s="13"/>
      <c r="N25" s="13"/>
      <c r="O25" s="13"/>
    </row>
    <row r="26">
      <c r="A26" s="6" t="str">
        <f>IFERROR(IF($A$1="Alliance",Characters!A27,Characters!A79),"")</f>
        <v/>
      </c>
      <c r="B26" s="7" t="str">
        <f>IFERROR(VLOOKUP(A26,Characters!$A$3:$T$61,2,FALSE),"")</f>
        <v/>
      </c>
      <c r="C26" s="7" t="str">
        <f>IFERROR(VLOOKUP(A26,Characters!$A$3:$T$61,3,FALSE),"")</f>
        <v/>
      </c>
      <c r="D26" s="7" t="str">
        <f>IFERROR(VLOOKUP(A26,Characters!$A$3:$T$61,4,FALSE),"")</f>
        <v/>
      </c>
      <c r="E26" s="7" t="str">
        <f>IFERROR(VLOOKUP(A26,Characters!$A$3:$T$61,5,FALSE),"")</f>
        <v/>
      </c>
      <c r="F26" s="7" t="str">
        <f>IFERROR(VLOOKUP(A26,Characters!$A$3:$T$61,6,FALSE),"")</f>
        <v/>
      </c>
      <c r="G26" s="7" t="str">
        <f>IFERROR(VLOOKUP(A26,Characters!$A$3:$T$61,7,FALSE),"")</f>
        <v/>
      </c>
      <c r="H26" s="7" t="str">
        <f>IFERROR(VLOOKUP(A26,Characters!$A$3:$T$61,8,FALSE),"")</f>
        <v/>
      </c>
      <c r="I26" s="7" t="str">
        <f>IFERROR(VLOOKUP(A26,Characters!$A$3:$T$61,9,FALSE),"")</f>
        <v/>
      </c>
      <c r="J26" s="7" t="str">
        <f>IFERROR(VLOOKUP(A26,Characters!$A$3:$T$61,10,FALSE),"")</f>
        <v/>
      </c>
      <c r="K26" s="7" t="str">
        <f>IFERROR(VLOOKUP(A26,Characters!$A$3:$T$61,20,FALSE),"")</f>
        <v/>
      </c>
      <c r="M26" s="12" t="s">
        <v>33</v>
      </c>
      <c r="N26" s="13"/>
      <c r="O26" s="13"/>
    </row>
    <row r="27">
      <c r="A27" s="6" t="str">
        <f>IFERROR(IF($A$1="Alliance",Characters!A28,Characters!A80),"")</f>
        <v/>
      </c>
      <c r="B27" s="7" t="str">
        <f>IFERROR(VLOOKUP(A27,Characters!$A$3:$T$61,2,FALSE),"")</f>
        <v/>
      </c>
      <c r="C27" s="7" t="str">
        <f>IFERROR(VLOOKUP(A27,Characters!$A$3:$T$61,3,FALSE),"")</f>
        <v/>
      </c>
      <c r="D27" s="7" t="str">
        <f>IFERROR(VLOOKUP(A27,Characters!$A$3:$T$61,4,FALSE),"")</f>
        <v/>
      </c>
      <c r="E27" s="7" t="str">
        <f>IFERROR(VLOOKUP(A27,Characters!$A$3:$T$61,5,FALSE),"")</f>
        <v/>
      </c>
      <c r="F27" s="7" t="str">
        <f>IFERROR(VLOOKUP(A27,Characters!$A$3:$T$61,6,FALSE),"")</f>
        <v/>
      </c>
      <c r="G27" s="7" t="str">
        <f>IFERROR(VLOOKUP(A27,Characters!$A$3:$T$61,7,FALSE),"")</f>
        <v/>
      </c>
      <c r="H27" s="7" t="str">
        <f>IFERROR(VLOOKUP(A27,Characters!$A$3:$T$61,8,FALSE),"")</f>
        <v/>
      </c>
      <c r="I27" s="7" t="str">
        <f>IFERROR(VLOOKUP(A27,Characters!$A$3:$T$61,9,FALSE),"")</f>
        <v/>
      </c>
      <c r="J27" s="7" t="str">
        <f>IFERROR(VLOOKUP(A27,Characters!$A$3:$T$61,10,FALSE),"")</f>
        <v/>
      </c>
      <c r="K27" s="7" t="str">
        <f>IFERROR(VLOOKUP(A27,Characters!$A$3:$T$61,20,FALSE),"")</f>
        <v/>
      </c>
      <c r="M27" s="12" t="s">
        <v>34</v>
      </c>
      <c r="N27" s="13"/>
      <c r="O27" s="13"/>
    </row>
    <row r="28">
      <c r="A28" s="6" t="str">
        <f>IFERROR(IF($A$1="Alliance",Characters!A29,Characters!A81),"")</f>
        <v/>
      </c>
      <c r="B28" s="7" t="str">
        <f>IFERROR(VLOOKUP(A28,Characters!$A$3:$T$61,2,FALSE),"")</f>
        <v/>
      </c>
      <c r="C28" s="7" t="str">
        <f>IFERROR(VLOOKUP(A28,Characters!$A$3:$T$61,3,FALSE),"")</f>
        <v/>
      </c>
      <c r="D28" s="7" t="str">
        <f>IFERROR(VLOOKUP(A28,Characters!$A$3:$T$61,4,FALSE),"")</f>
        <v/>
      </c>
      <c r="E28" s="7" t="str">
        <f>IFERROR(VLOOKUP(A28,Characters!$A$3:$T$61,5,FALSE),"")</f>
        <v/>
      </c>
      <c r="F28" s="7" t="str">
        <f>IFERROR(VLOOKUP(A28,Characters!$A$3:$T$61,6,FALSE),"")</f>
        <v/>
      </c>
      <c r="G28" s="7" t="str">
        <f>IFERROR(VLOOKUP(A28,Characters!$A$3:$T$61,7,FALSE),"")</f>
        <v/>
      </c>
      <c r="H28" s="7" t="str">
        <f>IFERROR(VLOOKUP(A28,Characters!$A$3:$T$61,8,FALSE),"")</f>
        <v/>
      </c>
      <c r="I28" s="7" t="str">
        <f>IFERROR(VLOOKUP(A28,Characters!$A$3:$T$61,9,FALSE),"")</f>
        <v/>
      </c>
      <c r="J28" s="7" t="str">
        <f>IFERROR(VLOOKUP(A28,Characters!$A$3:$T$61,10,FALSE),"")</f>
        <v/>
      </c>
      <c r="K28" s="7" t="str">
        <f>IFERROR(VLOOKUP(A28,Characters!$A$3:$T$61,20,FALSE),"")</f>
        <v/>
      </c>
      <c r="M28" s="14"/>
      <c r="N28" s="14"/>
      <c r="O28" s="14"/>
    </row>
    <row r="29">
      <c r="A29" s="6" t="str">
        <f>IFERROR(IF($A$1="Alliance",Characters!A30,Characters!A82),"")</f>
        <v/>
      </c>
      <c r="B29" s="7" t="str">
        <f>IFERROR(VLOOKUP(A29,Characters!$A$3:$T$61,2,FALSE),"")</f>
        <v/>
      </c>
      <c r="C29" s="7" t="str">
        <f>IFERROR(VLOOKUP(A29,Characters!$A$3:$T$61,3,FALSE),"")</f>
        <v/>
      </c>
      <c r="D29" s="7" t="str">
        <f>IFERROR(VLOOKUP(A29,Characters!$A$3:$T$61,4,FALSE),"")</f>
        <v/>
      </c>
      <c r="E29" s="7" t="str">
        <f>IFERROR(VLOOKUP(A29,Characters!$A$3:$T$61,5,FALSE),"")</f>
        <v/>
      </c>
      <c r="F29" s="7" t="str">
        <f>IFERROR(VLOOKUP(A29,Characters!$A$3:$T$61,6,FALSE),"")</f>
        <v/>
      </c>
      <c r="G29" s="7" t="str">
        <f>IFERROR(VLOOKUP(A29,Characters!$A$3:$T$61,7,FALSE),"")</f>
        <v/>
      </c>
      <c r="H29" s="7" t="str">
        <f>IFERROR(VLOOKUP(A29,Characters!$A$3:$T$61,8,FALSE),"")</f>
        <v/>
      </c>
      <c r="I29" s="7" t="str">
        <f>IFERROR(VLOOKUP(A29,Characters!$A$3:$T$61,9,FALSE),"")</f>
        <v/>
      </c>
      <c r="J29" s="7" t="str">
        <f>IFERROR(VLOOKUP(A29,Characters!$A$3:$T$61,10,FALSE),"")</f>
        <v/>
      </c>
      <c r="K29" s="7" t="str">
        <f>IFERROR(VLOOKUP(A29,Characters!$A$3:$T$61,20,FALSE),"")</f>
        <v/>
      </c>
      <c r="M29" s="5" t="s">
        <v>35</v>
      </c>
      <c r="N29" s="14"/>
      <c r="O29" s="14"/>
    </row>
    <row r="30">
      <c r="A30" s="6" t="str">
        <f>IFERROR(IF($A$1="Alliance",Characters!A31,Characters!A83),"")</f>
        <v/>
      </c>
      <c r="B30" s="7" t="str">
        <f>IFERROR(VLOOKUP(A30,Characters!$A$3:$T$61,2,FALSE),"")</f>
        <v/>
      </c>
      <c r="C30" s="7" t="str">
        <f>IFERROR(VLOOKUP(A30,Characters!$A$3:$T$61,3,FALSE),"")</f>
        <v/>
      </c>
      <c r="D30" s="7" t="str">
        <f>IFERROR(VLOOKUP(A30,Characters!$A$3:$T$61,4,FALSE),"")</f>
        <v/>
      </c>
      <c r="E30" s="7" t="str">
        <f>IFERROR(VLOOKUP(A30,Characters!$A$3:$T$61,5,FALSE),"")</f>
        <v/>
      </c>
      <c r="F30" s="7" t="str">
        <f>IFERROR(VLOOKUP(A30,Characters!$A$3:$T$61,6,FALSE),"")</f>
        <v/>
      </c>
      <c r="G30" s="7" t="str">
        <f>IFERROR(VLOOKUP(A30,Characters!$A$3:$T$61,7,FALSE),"")</f>
        <v/>
      </c>
      <c r="H30" s="7" t="str">
        <f>IFERROR(VLOOKUP(A30,Characters!$A$3:$T$61,8,FALSE),"")</f>
        <v/>
      </c>
      <c r="I30" s="7" t="str">
        <f>IFERROR(VLOOKUP(A30,Characters!$A$3:$T$61,9,FALSE),"")</f>
        <v/>
      </c>
      <c r="J30" s="7" t="str">
        <f>IFERROR(VLOOKUP(A30,Characters!$A$3:$T$61,10,FALSE),"")</f>
        <v/>
      </c>
      <c r="K30" s="7" t="str">
        <f>IFERROR(VLOOKUP(A30,Characters!$A$3:$T$61,20,FALSE),"")</f>
        <v/>
      </c>
      <c r="M30" s="5" t="s">
        <v>36</v>
      </c>
      <c r="N30" s="14"/>
      <c r="O30" s="14"/>
    </row>
    <row r="31">
      <c r="A31" s="6" t="str">
        <f>IFERROR(IF($A$1="Alliance",Characters!A32,Characters!A84),"")</f>
        <v/>
      </c>
      <c r="B31" s="7" t="str">
        <f>IFERROR(VLOOKUP(A31,Characters!$A$3:$T$61,2,FALSE),"")</f>
        <v/>
      </c>
      <c r="C31" s="7" t="str">
        <f>IFERROR(VLOOKUP(A31,Characters!$A$3:$T$61,3,FALSE),"")</f>
        <v/>
      </c>
      <c r="D31" s="7" t="str">
        <f>IFERROR(VLOOKUP(A31,Characters!$A$3:$T$61,4,FALSE),"")</f>
        <v/>
      </c>
      <c r="E31" s="7" t="str">
        <f>IFERROR(VLOOKUP(A31,Characters!$A$3:$T$61,5,FALSE),"")</f>
        <v/>
      </c>
      <c r="F31" s="7" t="str">
        <f>IFERROR(VLOOKUP(A31,Characters!$A$3:$T$61,6,FALSE),"")</f>
        <v/>
      </c>
      <c r="G31" s="7" t="str">
        <f>IFERROR(VLOOKUP(A31,Characters!$A$3:$T$61,7,FALSE),"")</f>
        <v/>
      </c>
      <c r="H31" s="7" t="str">
        <f>IFERROR(VLOOKUP(A31,Characters!$A$3:$T$61,8,FALSE),"")</f>
        <v/>
      </c>
      <c r="I31" s="7" t="str">
        <f>IFERROR(VLOOKUP(A31,Characters!$A$3:$T$61,9,FALSE),"")</f>
        <v/>
      </c>
      <c r="J31" s="7" t="str">
        <f>IFERROR(VLOOKUP(A31,Characters!$A$3:$T$61,10,FALSE),"")</f>
        <v/>
      </c>
      <c r="K31" s="7" t="str">
        <f>IFERROR(VLOOKUP(A31,Characters!$A$3:$T$61,20,FALSE),"")</f>
        <v/>
      </c>
      <c r="M31" s="14"/>
      <c r="N31" s="14"/>
      <c r="O31" s="14"/>
    </row>
    <row r="32">
      <c r="A32" s="6" t="str">
        <f>IFERROR(IF($A$1="Alliance",Characters!A33,Characters!A85),"")</f>
        <v/>
      </c>
      <c r="B32" s="7" t="str">
        <f>IFERROR(VLOOKUP(A32,Characters!$A$3:$T$61,2,FALSE),"")</f>
        <v/>
      </c>
      <c r="C32" s="7" t="str">
        <f>IFERROR(VLOOKUP(A32,Characters!$A$3:$T$61,3,FALSE),"")</f>
        <v/>
      </c>
      <c r="D32" s="7" t="str">
        <f>IFERROR(VLOOKUP(A32,Characters!$A$3:$T$61,4,FALSE),"")</f>
        <v/>
      </c>
      <c r="E32" s="7" t="str">
        <f>IFERROR(VLOOKUP(A32,Characters!$A$3:$T$61,5,FALSE),"")</f>
        <v/>
      </c>
      <c r="F32" s="7" t="str">
        <f>IFERROR(VLOOKUP(A32,Characters!$A$3:$T$61,6,FALSE),"")</f>
        <v/>
      </c>
      <c r="G32" s="7" t="str">
        <f>IFERROR(VLOOKUP(A32,Characters!$A$3:$T$61,7,FALSE),"")</f>
        <v/>
      </c>
      <c r="H32" s="7" t="str">
        <f>IFERROR(VLOOKUP(A32,Characters!$A$3:$T$61,8,FALSE),"")</f>
        <v/>
      </c>
      <c r="I32" s="7" t="str">
        <f>IFERROR(VLOOKUP(A32,Characters!$A$3:$T$61,9,FALSE),"")</f>
        <v/>
      </c>
      <c r="J32" s="7" t="str">
        <f>IFERROR(VLOOKUP(A32,Characters!$A$3:$T$61,10,FALSE),"")</f>
        <v/>
      </c>
      <c r="K32" s="7" t="str">
        <f>IFERROR(VLOOKUP(A32,Characters!$A$3:$T$61,20,FALSE),"")</f>
        <v/>
      </c>
      <c r="M32" s="5" t="s">
        <v>37</v>
      </c>
      <c r="N32" s="14"/>
      <c r="O32" s="14"/>
    </row>
    <row r="33">
      <c r="A33" s="6" t="str">
        <f>IFERROR(IF($A$1="Alliance",Characters!A34,Characters!A86),"")</f>
        <v/>
      </c>
      <c r="B33" s="7" t="str">
        <f>IFERROR(VLOOKUP(A33,Characters!$A$3:$T$61,2,FALSE),"")</f>
        <v/>
      </c>
      <c r="C33" s="7" t="str">
        <f>IFERROR(VLOOKUP(A33,Characters!$A$3:$T$61,3,FALSE),"")</f>
        <v/>
      </c>
      <c r="D33" s="7" t="str">
        <f>IFERROR(VLOOKUP(A33,Characters!$A$3:$T$61,4,FALSE),"")</f>
        <v/>
      </c>
      <c r="E33" s="7" t="str">
        <f>IFERROR(VLOOKUP(A33,Characters!$A$3:$T$61,5,FALSE),"")</f>
        <v/>
      </c>
      <c r="F33" s="7" t="str">
        <f>IFERROR(VLOOKUP(A33,Characters!$A$3:$T$61,6,FALSE),"")</f>
        <v/>
      </c>
      <c r="G33" s="7" t="str">
        <f>IFERROR(VLOOKUP(A33,Characters!$A$3:$T$61,7,FALSE),"")</f>
        <v/>
      </c>
      <c r="H33" s="7" t="str">
        <f>IFERROR(VLOOKUP(A33,Characters!$A$3:$T$61,8,FALSE),"")</f>
        <v/>
      </c>
      <c r="I33" s="7" t="str">
        <f>IFERROR(VLOOKUP(A33,Characters!$A$3:$T$61,9,FALSE),"")</f>
        <v/>
      </c>
      <c r="J33" s="7" t="str">
        <f>IFERROR(VLOOKUP(A33,Characters!$A$3:$T$61,10,FALSE),"")</f>
        <v/>
      </c>
      <c r="K33" s="7" t="str">
        <f>IFERROR(VLOOKUP(A33,Characters!$A$3:$T$61,20,FALSE),"")</f>
        <v/>
      </c>
      <c r="M33" s="5" t="s">
        <v>38</v>
      </c>
      <c r="N33" s="14"/>
      <c r="O33" s="14"/>
    </row>
    <row r="34">
      <c r="A34" s="6" t="str">
        <f>IFERROR(IF($A$1="Alliance",Characters!A35,Characters!A87),"")</f>
        <v/>
      </c>
      <c r="B34" s="7" t="str">
        <f>IFERROR(VLOOKUP(A34,Characters!$A$3:$T$61,2,FALSE),"")</f>
        <v/>
      </c>
      <c r="C34" s="7" t="str">
        <f>IFERROR(VLOOKUP(A34,Characters!$A$3:$T$61,3,FALSE),"")</f>
        <v/>
      </c>
      <c r="D34" s="7" t="str">
        <f>IFERROR(VLOOKUP(A34,Characters!$A$3:$T$61,4,FALSE),"")</f>
        <v/>
      </c>
      <c r="E34" s="7" t="str">
        <f>IFERROR(VLOOKUP(A34,Characters!$A$3:$T$61,5,FALSE),"")</f>
        <v/>
      </c>
      <c r="F34" s="7" t="str">
        <f>IFERROR(VLOOKUP(A34,Characters!$A$3:$T$61,6,FALSE),"")</f>
        <v/>
      </c>
      <c r="G34" s="7" t="str">
        <f>IFERROR(VLOOKUP(A34,Characters!$A$3:$T$61,7,FALSE),"")</f>
        <v/>
      </c>
      <c r="H34" s="7" t="str">
        <f>IFERROR(VLOOKUP(A34,Characters!$A$3:$T$61,8,FALSE),"")</f>
        <v/>
      </c>
      <c r="I34" s="7" t="str">
        <f>IFERROR(VLOOKUP(A34,Characters!$A$3:$T$61,9,FALSE),"")</f>
        <v/>
      </c>
      <c r="J34" s="7" t="str">
        <f>IFERROR(VLOOKUP(A34,Characters!$A$3:$T$61,10,FALSE),"")</f>
        <v/>
      </c>
      <c r="K34" s="7" t="str">
        <f>IFERROR(VLOOKUP(A34,Characters!$A$3:$T$61,20,FALSE),"")</f>
        <v/>
      </c>
      <c r="M34" s="15"/>
      <c r="N34" s="15"/>
      <c r="O34" s="15"/>
    </row>
    <row r="35">
      <c r="A35" s="6" t="str">
        <f>IFERROR(IF($A$1="Alliance",Characters!A36,Characters!A88),"")</f>
        <v/>
      </c>
      <c r="B35" s="7" t="str">
        <f>IFERROR(VLOOKUP(A35,Characters!$A$3:$T$61,2,FALSE),"")</f>
        <v/>
      </c>
      <c r="C35" s="7" t="str">
        <f>IFERROR(VLOOKUP(A35,Characters!$A$3:$T$61,3,FALSE),"")</f>
        <v/>
      </c>
      <c r="D35" s="7" t="str">
        <f>IFERROR(VLOOKUP(A35,Characters!$A$3:$T$61,4,FALSE),"")</f>
        <v/>
      </c>
      <c r="E35" s="7" t="str">
        <f>IFERROR(VLOOKUP(A35,Characters!$A$3:$T$61,5,FALSE),"")</f>
        <v/>
      </c>
      <c r="F35" s="7" t="str">
        <f>IFERROR(VLOOKUP(A35,Characters!$A$3:$T$61,6,FALSE),"")</f>
        <v/>
      </c>
      <c r="G35" s="7" t="str">
        <f>IFERROR(VLOOKUP(A35,Characters!$A$3:$T$61,7,FALSE),"")</f>
        <v/>
      </c>
      <c r="H35" s="7" t="str">
        <f>IFERROR(VLOOKUP(A35,Characters!$A$3:$T$61,8,FALSE),"")</f>
        <v/>
      </c>
      <c r="I35" s="7" t="str">
        <f>IFERROR(VLOOKUP(A35,Characters!$A$3:$T$61,9,FALSE),"")</f>
        <v/>
      </c>
      <c r="J35" s="7" t="str">
        <f>IFERROR(VLOOKUP(A35,Characters!$A$3:$T$61,10,FALSE),"")</f>
        <v/>
      </c>
      <c r="K35" s="7" t="str">
        <f>IFERROR(VLOOKUP(A35,Characters!$A$3:$T$61,20,FALSE),"")</f>
        <v/>
      </c>
      <c r="M35" s="5" t="s">
        <v>39</v>
      </c>
      <c r="N35" s="14"/>
      <c r="O35" s="14"/>
    </row>
    <row r="36">
      <c r="A36" s="6" t="str">
        <f>IFERROR(IF($A$1="Alliance",Characters!A37,Characters!A89),"")</f>
        <v/>
      </c>
      <c r="B36" s="7" t="str">
        <f>IFERROR(VLOOKUP(A36,Characters!$A$3:$T$61,2,FALSE),"")</f>
        <v/>
      </c>
      <c r="C36" s="7" t="str">
        <f>IFERROR(VLOOKUP(A36,Characters!$A$3:$T$61,3,FALSE),"")</f>
        <v/>
      </c>
      <c r="D36" s="7" t="str">
        <f>IFERROR(VLOOKUP(A36,Characters!$A$3:$T$61,4,FALSE),"")</f>
        <v/>
      </c>
      <c r="E36" s="7" t="str">
        <f>IFERROR(VLOOKUP(A36,Characters!$A$3:$T$61,5,FALSE),"")</f>
        <v/>
      </c>
      <c r="F36" s="7" t="str">
        <f>IFERROR(VLOOKUP(A36,Characters!$A$3:$T$61,6,FALSE),"")</f>
        <v/>
      </c>
      <c r="G36" s="7" t="str">
        <f>IFERROR(VLOOKUP(A36,Characters!$A$3:$T$61,7,FALSE),"")</f>
        <v/>
      </c>
      <c r="H36" s="7" t="str">
        <f>IFERROR(VLOOKUP(A36,Characters!$A$3:$T$61,8,FALSE),"")</f>
        <v/>
      </c>
      <c r="I36" s="7" t="str">
        <f>IFERROR(VLOOKUP(A36,Characters!$A$3:$T$61,9,FALSE),"")</f>
        <v/>
      </c>
      <c r="J36" s="7" t="str">
        <f>IFERROR(VLOOKUP(A36,Characters!$A$3:$T$61,10,FALSE),"")</f>
        <v/>
      </c>
      <c r="K36" s="7" t="str">
        <f>IFERROR(VLOOKUP(A36,Characters!$A$3:$T$61,20,FALSE),"")</f>
        <v/>
      </c>
      <c r="M36" s="5"/>
      <c r="N36" s="5"/>
      <c r="O36" s="5"/>
    </row>
    <row r="37">
      <c r="A37" s="6" t="str">
        <f>IFERROR(IF($A$1="Alliance",Characters!A38,Characters!A90),"")</f>
        <v/>
      </c>
      <c r="B37" s="7" t="str">
        <f>IFERROR(VLOOKUP(A37,Characters!$A$3:$T$61,2,FALSE),"")</f>
        <v/>
      </c>
      <c r="C37" s="7" t="str">
        <f>IFERROR(VLOOKUP(A37,Characters!$A$3:$T$61,3,FALSE),"")</f>
        <v/>
      </c>
      <c r="D37" s="7" t="str">
        <f>IFERROR(VLOOKUP(A37,Characters!$A$3:$T$61,4,FALSE),"")</f>
        <v/>
      </c>
      <c r="E37" s="7" t="str">
        <f>IFERROR(VLOOKUP(A37,Characters!$A$3:$T$61,5,FALSE),"")</f>
        <v/>
      </c>
      <c r="F37" s="7" t="str">
        <f>IFERROR(VLOOKUP(A37,Characters!$A$3:$T$61,6,FALSE),"")</f>
        <v/>
      </c>
      <c r="G37" s="7" t="str">
        <f>IFERROR(VLOOKUP(A37,Characters!$A$3:$T$61,7,FALSE),"")</f>
        <v/>
      </c>
      <c r="H37" s="7" t="str">
        <f>IFERROR(VLOOKUP(A37,Characters!$A$3:$T$61,8,FALSE),"")</f>
        <v/>
      </c>
      <c r="I37" s="7" t="str">
        <f>IFERROR(VLOOKUP(A37,Characters!$A$3:$T$61,9,FALSE),"")</f>
        <v/>
      </c>
      <c r="J37" s="7" t="str">
        <f>IFERROR(VLOOKUP(A37,Characters!$A$3:$T$61,10,FALSE),"")</f>
        <v/>
      </c>
      <c r="K37" s="7" t="str">
        <f>IFERROR(VLOOKUP(A37,Characters!$A$3:$T$61,20,FALSE),"")</f>
        <v/>
      </c>
      <c r="M37" s="5" t="s">
        <v>40</v>
      </c>
      <c r="N37" s="5"/>
      <c r="O37" s="5"/>
    </row>
    <row r="38">
      <c r="A38" s="6" t="str">
        <f>IFERROR(IF($A$1="Alliance",Characters!A39,Characters!A91),"")</f>
        <v/>
      </c>
      <c r="B38" s="7" t="str">
        <f>IFERROR(VLOOKUP(A38,Characters!$A$3:$T$61,2,FALSE),"")</f>
        <v/>
      </c>
      <c r="C38" s="7" t="str">
        <f>IFERROR(VLOOKUP(A38,Characters!$A$3:$T$61,3,FALSE),"")</f>
        <v/>
      </c>
      <c r="D38" s="7" t="str">
        <f>IFERROR(VLOOKUP(A38,Characters!$A$3:$T$61,4,FALSE),"")</f>
        <v/>
      </c>
      <c r="E38" s="7" t="str">
        <f>IFERROR(VLOOKUP(A38,Characters!$A$3:$T$61,5,FALSE),"")</f>
        <v/>
      </c>
      <c r="F38" s="7" t="str">
        <f>IFERROR(VLOOKUP(A38,Characters!$A$3:$T$61,6,FALSE),"")</f>
        <v/>
      </c>
      <c r="G38" s="7" t="str">
        <f>IFERROR(VLOOKUP(A38,Characters!$A$3:$T$61,7,FALSE),"")</f>
        <v/>
      </c>
      <c r="H38" s="7" t="str">
        <f>IFERROR(VLOOKUP(A38,Characters!$A$3:$T$61,8,FALSE),"")</f>
        <v/>
      </c>
      <c r="I38" s="7" t="str">
        <f>IFERROR(VLOOKUP(A38,Characters!$A$3:$T$61,9,FALSE),"")</f>
        <v/>
      </c>
      <c r="J38" s="7" t="str">
        <f>IFERROR(VLOOKUP(A38,Characters!$A$3:$T$61,10,FALSE),"")</f>
        <v/>
      </c>
      <c r="K38" s="7" t="str">
        <f>IFERROR(VLOOKUP(A38,Characters!$A$3:$T$61,20,FALSE),"")</f>
        <v/>
      </c>
      <c r="M38" s="16" t="s">
        <v>41</v>
      </c>
      <c r="N38" s="5"/>
      <c r="O38" s="5"/>
    </row>
    <row r="39">
      <c r="A39" s="6" t="str">
        <f>IFERROR(IF($A$1="Alliance",Characters!A40,Characters!A92),"")</f>
        <v/>
      </c>
      <c r="B39" s="7" t="str">
        <f>IFERROR(VLOOKUP(A39,Characters!$A$3:$T$61,2,FALSE),"")</f>
        <v/>
      </c>
      <c r="C39" s="7" t="str">
        <f>IFERROR(VLOOKUP(A39,Characters!$A$3:$T$61,3,FALSE),"")</f>
        <v/>
      </c>
      <c r="D39" s="7" t="str">
        <f>IFERROR(VLOOKUP(A39,Characters!$A$3:$T$61,4,FALSE),"")</f>
        <v/>
      </c>
      <c r="E39" s="7" t="str">
        <f>IFERROR(VLOOKUP(A39,Characters!$A$3:$T$61,5,FALSE),"")</f>
        <v/>
      </c>
      <c r="F39" s="7" t="str">
        <f>IFERROR(VLOOKUP(A39,Characters!$A$3:$T$61,6,FALSE),"")</f>
        <v/>
      </c>
      <c r="G39" s="7" t="str">
        <f>IFERROR(VLOOKUP(A39,Characters!$A$3:$T$61,7,FALSE),"")</f>
        <v/>
      </c>
      <c r="H39" s="7" t="str">
        <f>IFERROR(VLOOKUP(A39,Characters!$A$3:$T$61,8,FALSE),"")</f>
        <v/>
      </c>
      <c r="I39" s="7" t="str">
        <f>IFERROR(VLOOKUP(A39,Characters!$A$3:$T$61,9,FALSE),"")</f>
        <v/>
      </c>
      <c r="J39" s="7" t="str">
        <f>IFERROR(VLOOKUP(A39,Characters!$A$3:$T$61,10,FALSE),"")</f>
        <v/>
      </c>
      <c r="K39" s="7" t="str">
        <f>IFERROR(VLOOKUP(A39,Characters!$A$3:$T$61,20,FALSE),"")</f>
        <v/>
      </c>
    </row>
    <row r="40">
      <c r="A40" s="6" t="str">
        <f>IFERROR(IF($A$1="Alliance",Characters!A41,Characters!A93),"")</f>
        <v/>
      </c>
      <c r="B40" s="7" t="str">
        <f>IFERROR(VLOOKUP(A40,Characters!$A$3:$T$61,2,FALSE),"")</f>
        <v/>
      </c>
      <c r="C40" s="7" t="str">
        <f>IFERROR(VLOOKUP(A40,Characters!$A$3:$T$61,3,FALSE),"")</f>
        <v/>
      </c>
      <c r="D40" s="7" t="str">
        <f>IFERROR(VLOOKUP(A40,Characters!$A$3:$T$61,4,FALSE),"")</f>
        <v/>
      </c>
      <c r="E40" s="7" t="str">
        <f>IFERROR(VLOOKUP(A40,Characters!$A$3:$T$61,5,FALSE),"")</f>
        <v/>
      </c>
      <c r="F40" s="7" t="str">
        <f>IFERROR(VLOOKUP(A40,Characters!$A$3:$T$61,6,FALSE),"")</f>
        <v/>
      </c>
      <c r="G40" s="7" t="str">
        <f>IFERROR(VLOOKUP(A40,Characters!$A$3:$T$61,7,FALSE),"")</f>
        <v/>
      </c>
      <c r="H40" s="7" t="str">
        <f>IFERROR(VLOOKUP(A40,Characters!$A$3:$T$61,8,FALSE),"")</f>
        <v/>
      </c>
      <c r="I40" s="7" t="str">
        <f>IFERROR(VLOOKUP(A40,Characters!$A$3:$T$61,9,FALSE),"")</f>
        <v/>
      </c>
      <c r="J40" s="7" t="str">
        <f>IFERROR(VLOOKUP(A40,Characters!$A$3:$T$61,10,FALSE),"")</f>
        <v/>
      </c>
      <c r="K40" s="7" t="str">
        <f>IFERROR(VLOOKUP(A40,Characters!$A$3:$T$61,20,FALSE),"")</f>
        <v/>
      </c>
    </row>
    <row r="41">
      <c r="A41" s="6" t="str">
        <f>IFERROR(IF($A$1="Alliance",Characters!A42,Characters!A94),"")</f>
        <v/>
      </c>
      <c r="B41" s="7" t="str">
        <f>IFERROR(VLOOKUP(A41,Characters!$A$3:$T$61,2,FALSE),"")</f>
        <v/>
      </c>
      <c r="C41" s="7" t="str">
        <f>IFERROR(VLOOKUP(A41,Characters!$A$3:$T$61,3,FALSE),"")</f>
        <v/>
      </c>
      <c r="D41" s="7" t="str">
        <f>IFERROR(VLOOKUP(A41,Characters!$A$3:$T$61,4,FALSE),"")</f>
        <v/>
      </c>
      <c r="E41" s="7" t="str">
        <f>IFERROR(VLOOKUP(A41,Characters!$A$3:$T$61,5,FALSE),"")</f>
        <v/>
      </c>
      <c r="F41" s="7" t="str">
        <f>IFERROR(VLOOKUP(A41,Characters!$A$3:$T$61,6,FALSE),"")</f>
        <v/>
      </c>
      <c r="G41" s="7" t="str">
        <f>IFERROR(VLOOKUP(A41,Characters!$A$3:$T$61,7,FALSE),"")</f>
        <v/>
      </c>
      <c r="H41" s="7" t="str">
        <f>IFERROR(VLOOKUP(A41,Characters!$A$3:$T$61,8,FALSE),"")</f>
        <v/>
      </c>
      <c r="I41" s="7" t="str">
        <f>IFERROR(VLOOKUP(A41,Characters!$A$3:$T$61,9,FALSE),"")</f>
        <v/>
      </c>
      <c r="J41" s="7" t="str">
        <f>IFERROR(VLOOKUP(A41,Characters!$A$3:$T$61,10,FALSE),"")</f>
        <v/>
      </c>
      <c r="K41" s="7" t="str">
        <f>IFERROR(VLOOKUP(A41,Characters!$A$3:$T$61,20,FALSE),"")</f>
        <v/>
      </c>
    </row>
    <row r="42">
      <c r="A42" s="6" t="str">
        <f>IFERROR(IF($A$1="Alliance",Characters!A43,Characters!A95),"")</f>
        <v/>
      </c>
      <c r="B42" s="7" t="str">
        <f>IFERROR(VLOOKUP(A42,Characters!$A$3:$T$61,2,FALSE),"")</f>
        <v/>
      </c>
      <c r="C42" s="7" t="str">
        <f>IFERROR(VLOOKUP(A42,Characters!$A$3:$T$61,3,FALSE),"")</f>
        <v/>
      </c>
      <c r="D42" s="7" t="str">
        <f>IFERROR(VLOOKUP(A42,Characters!$A$3:$T$61,4,FALSE),"")</f>
        <v/>
      </c>
      <c r="E42" s="7" t="str">
        <f>IFERROR(VLOOKUP(A42,Characters!$A$3:$T$61,5,FALSE),"")</f>
        <v/>
      </c>
      <c r="F42" s="7" t="str">
        <f>IFERROR(VLOOKUP(A42,Characters!$A$3:$T$61,6,FALSE),"")</f>
        <v/>
      </c>
      <c r="G42" s="7" t="str">
        <f>IFERROR(VLOOKUP(A42,Characters!$A$3:$T$61,7,FALSE),"")</f>
        <v/>
      </c>
      <c r="H42" s="7" t="str">
        <f>IFERROR(VLOOKUP(A42,Characters!$A$3:$T$61,8,FALSE),"")</f>
        <v/>
      </c>
      <c r="I42" s="7" t="str">
        <f>IFERROR(VLOOKUP(A42,Characters!$A$3:$T$61,9,FALSE),"")</f>
        <v/>
      </c>
      <c r="J42" s="7" t="str">
        <f>IFERROR(VLOOKUP(A42,Characters!$A$3:$T$61,10,FALSE),"")</f>
        <v/>
      </c>
      <c r="K42" s="7" t="str">
        <f>IFERROR(VLOOKUP(A42,Characters!$A$3:$T$61,20,FALSE),"")</f>
        <v/>
      </c>
    </row>
    <row r="43">
      <c r="A43" s="6" t="str">
        <f>IFERROR(IF($A$1="Alliance",Characters!A44,Characters!A96),"")</f>
        <v/>
      </c>
      <c r="B43" s="7" t="str">
        <f>IFERROR(VLOOKUP(A43,Characters!$A$3:$T$61,2,FALSE),"")</f>
        <v/>
      </c>
      <c r="C43" s="7" t="str">
        <f>IFERROR(VLOOKUP(A43,Characters!$A$3:$T$61,3,FALSE),"")</f>
        <v/>
      </c>
      <c r="D43" s="7" t="str">
        <f>IFERROR(VLOOKUP(A43,Characters!$A$3:$T$61,4,FALSE),"")</f>
        <v/>
      </c>
      <c r="E43" s="7" t="str">
        <f>IFERROR(VLOOKUP(A43,Characters!$A$3:$T$61,5,FALSE),"")</f>
        <v/>
      </c>
      <c r="F43" s="7" t="str">
        <f>IFERROR(VLOOKUP(A43,Characters!$A$3:$T$61,6,FALSE),"")</f>
        <v/>
      </c>
      <c r="G43" s="7" t="str">
        <f>IFERROR(VLOOKUP(A43,Characters!$A$3:$T$61,7,FALSE),"")</f>
        <v/>
      </c>
      <c r="H43" s="7" t="str">
        <f>IFERROR(VLOOKUP(A43,Characters!$A$3:$T$61,8,FALSE),"")</f>
        <v/>
      </c>
      <c r="I43" s="7" t="str">
        <f>IFERROR(VLOOKUP(A43,Characters!$A$3:$T$61,9,FALSE),"")</f>
        <v/>
      </c>
      <c r="J43" s="7" t="str">
        <f>IFERROR(VLOOKUP(A43,Characters!$A$3:$T$61,10,FALSE),"")</f>
        <v/>
      </c>
      <c r="K43" s="7" t="str">
        <f>IFERROR(VLOOKUP(A43,Characters!$A$3:$T$61,20,FALSE),"")</f>
        <v/>
      </c>
    </row>
    <row r="44">
      <c r="A44" s="6" t="str">
        <f>IFERROR(IF($A$1="Alliance",Characters!A45,Characters!A97),"")</f>
        <v/>
      </c>
      <c r="B44" s="7" t="str">
        <f>IFERROR(VLOOKUP(A44,Characters!$A$3:$T$61,2,FALSE),"")</f>
        <v/>
      </c>
      <c r="C44" s="7" t="str">
        <f>IFERROR(VLOOKUP(A44,Characters!$A$3:$T$61,3,FALSE),"")</f>
        <v/>
      </c>
      <c r="D44" s="7" t="str">
        <f>IFERROR(VLOOKUP(A44,Characters!$A$3:$T$61,4,FALSE),"")</f>
        <v/>
      </c>
      <c r="E44" s="7" t="str">
        <f>IFERROR(VLOOKUP(A44,Characters!$A$3:$T$61,5,FALSE),"")</f>
        <v/>
      </c>
      <c r="F44" s="7" t="str">
        <f>IFERROR(VLOOKUP(A44,Characters!$A$3:$T$61,6,FALSE),"")</f>
        <v/>
      </c>
      <c r="G44" s="7" t="str">
        <f>IFERROR(VLOOKUP(A44,Characters!$A$3:$T$61,7,FALSE),"")</f>
        <v/>
      </c>
      <c r="H44" s="7" t="str">
        <f>IFERROR(VLOOKUP(A44,Characters!$A$3:$T$61,8,FALSE),"")</f>
        <v/>
      </c>
      <c r="I44" s="7" t="str">
        <f>IFERROR(VLOOKUP(A44,Characters!$A$3:$T$61,9,FALSE),"")</f>
        <v/>
      </c>
      <c r="J44" s="7" t="str">
        <f>IFERROR(VLOOKUP(A44,Characters!$A$3:$T$61,10,FALSE),"")</f>
        <v/>
      </c>
      <c r="K44" s="7" t="str">
        <f>IFERROR(VLOOKUP(A44,Characters!$A$3:$T$61,20,FALSE),"")</f>
        <v/>
      </c>
    </row>
    <row r="45">
      <c r="A45" s="6" t="str">
        <f>IFERROR(IF($A$1="Alliance",Characters!A46,Characters!A98),"")</f>
        <v/>
      </c>
      <c r="B45" s="7" t="str">
        <f>IFERROR(VLOOKUP(A45,Characters!$A$3:$T$61,2,FALSE),"")</f>
        <v/>
      </c>
      <c r="C45" s="7" t="str">
        <f>IFERROR(VLOOKUP(A45,Characters!$A$3:$T$61,3,FALSE),"")</f>
        <v/>
      </c>
      <c r="D45" s="7" t="str">
        <f>IFERROR(VLOOKUP(A45,Characters!$A$3:$T$61,4,FALSE),"")</f>
        <v/>
      </c>
      <c r="E45" s="7" t="str">
        <f>IFERROR(VLOOKUP(A45,Characters!$A$3:$T$61,5,FALSE),"")</f>
        <v/>
      </c>
      <c r="F45" s="7" t="str">
        <f>IFERROR(VLOOKUP(A45,Characters!$A$3:$T$61,6,FALSE),"")</f>
        <v/>
      </c>
      <c r="G45" s="7" t="str">
        <f>IFERROR(VLOOKUP(A45,Characters!$A$3:$T$61,7,FALSE),"")</f>
        <v/>
      </c>
      <c r="H45" s="7" t="str">
        <f>IFERROR(VLOOKUP(A45,Characters!$A$3:$T$61,8,FALSE),"")</f>
        <v/>
      </c>
      <c r="I45" s="7" t="str">
        <f>IFERROR(VLOOKUP(A45,Characters!$A$3:$T$61,9,FALSE),"")</f>
        <v/>
      </c>
      <c r="J45" s="7" t="str">
        <f>IFERROR(VLOOKUP(A45,Characters!$A$3:$T$61,10,FALSE),"")</f>
        <v/>
      </c>
      <c r="K45" s="7" t="str">
        <f>IFERROR(VLOOKUP(A45,Characters!$A$3:$T$61,20,FALSE),"")</f>
        <v/>
      </c>
    </row>
    <row r="46">
      <c r="A46" s="6" t="str">
        <f>IFERROR(IF($A$1="Alliance",Characters!A47,Characters!A99),"")</f>
        <v/>
      </c>
      <c r="B46" s="7" t="str">
        <f>IFERROR(VLOOKUP(A46,Characters!$A$3:$T$61,2,FALSE),"")</f>
        <v/>
      </c>
      <c r="C46" s="7" t="str">
        <f>IFERROR(VLOOKUP(A46,Characters!$A$3:$T$61,3,FALSE),"")</f>
        <v/>
      </c>
      <c r="D46" s="7" t="str">
        <f>IFERROR(VLOOKUP(A46,Characters!$A$3:$T$61,4,FALSE),"")</f>
        <v/>
      </c>
      <c r="E46" s="7" t="str">
        <f>IFERROR(VLOOKUP(A46,Characters!$A$3:$T$61,5,FALSE),"")</f>
        <v/>
      </c>
      <c r="F46" s="7" t="str">
        <f>IFERROR(VLOOKUP(A46,Characters!$A$3:$T$61,6,FALSE),"")</f>
        <v/>
      </c>
      <c r="G46" s="7" t="str">
        <f>IFERROR(VLOOKUP(A46,Characters!$A$3:$T$61,7,FALSE),"")</f>
        <v/>
      </c>
      <c r="H46" s="7" t="str">
        <f>IFERROR(VLOOKUP(A46,Characters!$A$3:$T$61,8,FALSE),"")</f>
        <v/>
      </c>
      <c r="I46" s="7" t="str">
        <f>IFERROR(VLOOKUP(A46,Characters!$A$3:$T$61,9,FALSE),"")</f>
        <v/>
      </c>
      <c r="J46" s="7" t="str">
        <f>IFERROR(VLOOKUP(A46,Characters!$A$3:$T$61,10,FALSE),"")</f>
        <v/>
      </c>
      <c r="K46" s="7" t="str">
        <f>IFERROR(VLOOKUP(A46,Characters!$A$3:$T$61,20,FALSE),"")</f>
        <v/>
      </c>
    </row>
    <row r="47">
      <c r="A47" s="6" t="str">
        <f>IFERROR(IF($A$1="Alliance",Characters!A48,Characters!A100),"")</f>
        <v/>
      </c>
      <c r="B47" s="7" t="str">
        <f>IFERROR(VLOOKUP(A47,Characters!$A$3:$T$61,2,FALSE),"")</f>
        <v/>
      </c>
      <c r="C47" s="7" t="str">
        <f>IFERROR(VLOOKUP(A47,Characters!$A$3:$T$61,3,FALSE),"")</f>
        <v/>
      </c>
      <c r="D47" s="7" t="str">
        <f>IFERROR(VLOOKUP(A47,Characters!$A$3:$T$61,4,FALSE),"")</f>
        <v/>
      </c>
      <c r="E47" s="7" t="str">
        <f>IFERROR(VLOOKUP(A47,Characters!$A$3:$T$61,5,FALSE),"")</f>
        <v/>
      </c>
      <c r="F47" s="7" t="str">
        <f>IFERROR(VLOOKUP(A47,Characters!$A$3:$T$61,6,FALSE),"")</f>
        <v/>
      </c>
      <c r="G47" s="7" t="str">
        <f>IFERROR(VLOOKUP(A47,Characters!$A$3:$T$61,7,FALSE),"")</f>
        <v/>
      </c>
      <c r="H47" s="7" t="str">
        <f>IFERROR(VLOOKUP(A47,Characters!$A$3:$T$61,8,FALSE),"")</f>
        <v/>
      </c>
      <c r="I47" s="7" t="str">
        <f>IFERROR(VLOOKUP(A47,Characters!$A$3:$T$61,9,FALSE),"")</f>
        <v/>
      </c>
      <c r="J47" s="7" t="str">
        <f>IFERROR(VLOOKUP(A47,Characters!$A$3:$T$61,10,FALSE),"")</f>
        <v/>
      </c>
      <c r="K47" s="7" t="str">
        <f>IFERROR(VLOOKUP(A47,Characters!$A$3:$T$61,20,FALSE),"")</f>
        <v/>
      </c>
    </row>
    <row r="48">
      <c r="A48" s="6" t="str">
        <f>IFERROR(IF($A$1="Alliance",Characters!A49,Characters!A101),"")</f>
        <v/>
      </c>
      <c r="B48" s="7" t="str">
        <f>IFERROR(VLOOKUP(A48,Characters!$A$3:$T$61,2,FALSE),"")</f>
        <v/>
      </c>
      <c r="C48" s="7" t="str">
        <f>IFERROR(VLOOKUP(A48,Characters!$A$3:$T$61,3,FALSE),"")</f>
        <v/>
      </c>
      <c r="D48" s="7" t="str">
        <f>IFERROR(VLOOKUP(A48,Characters!$A$3:$T$61,4,FALSE),"")</f>
        <v/>
      </c>
      <c r="E48" s="7" t="str">
        <f>IFERROR(VLOOKUP(A48,Characters!$A$3:$T$61,5,FALSE),"")</f>
        <v/>
      </c>
      <c r="F48" s="7" t="str">
        <f>IFERROR(VLOOKUP(A48,Characters!$A$3:$T$61,6,FALSE),"")</f>
        <v/>
      </c>
      <c r="G48" s="7" t="str">
        <f>IFERROR(VLOOKUP(A48,Characters!$A$3:$T$61,7,FALSE),"")</f>
        <v/>
      </c>
      <c r="H48" s="7" t="str">
        <f>IFERROR(VLOOKUP(A48,Characters!$A$3:$T$61,8,FALSE),"")</f>
        <v/>
      </c>
      <c r="I48" s="7" t="str">
        <f>IFERROR(VLOOKUP(A48,Characters!$A$3:$T$61,9,FALSE),"")</f>
        <v/>
      </c>
      <c r="J48" s="7" t="str">
        <f>IFERROR(VLOOKUP(A48,Characters!$A$3:$T$61,10,FALSE),"")</f>
        <v/>
      </c>
      <c r="K48" s="7" t="str">
        <f>IFERROR(VLOOKUP(A48,Characters!$A$3:$T$61,20,FALSE),"")</f>
        <v/>
      </c>
    </row>
    <row r="49">
      <c r="A49" s="6" t="str">
        <f>IFERROR(IF($A$1="Alliance",Characters!A50,Characters!A102),"")</f>
        <v/>
      </c>
      <c r="B49" s="7" t="str">
        <f>IFERROR(VLOOKUP(A49,Characters!$A$3:$T$61,2,FALSE),"")</f>
        <v/>
      </c>
      <c r="C49" s="7" t="str">
        <f>IFERROR(VLOOKUP(A49,Characters!$A$3:$T$61,3,FALSE),"")</f>
        <v/>
      </c>
      <c r="D49" s="7" t="str">
        <f>IFERROR(VLOOKUP(A49,Characters!$A$3:$T$61,4,FALSE),"")</f>
        <v/>
      </c>
      <c r="E49" s="7" t="str">
        <f>IFERROR(VLOOKUP(A49,Characters!$A$3:$T$61,5,FALSE),"")</f>
        <v/>
      </c>
      <c r="F49" s="7" t="str">
        <f>IFERROR(VLOOKUP(A49,Characters!$A$3:$T$61,6,FALSE),"")</f>
        <v/>
      </c>
      <c r="G49" s="7" t="str">
        <f>IFERROR(VLOOKUP(A49,Characters!$A$3:$T$61,7,FALSE),"")</f>
        <v/>
      </c>
      <c r="H49" s="7" t="str">
        <f>IFERROR(VLOOKUP(A49,Characters!$A$3:$T$61,8,FALSE),"")</f>
        <v/>
      </c>
      <c r="I49" s="7" t="str">
        <f>IFERROR(VLOOKUP(A49,Characters!$A$3:$T$61,9,FALSE),"")</f>
        <v/>
      </c>
      <c r="J49" s="7" t="str">
        <f>IFERROR(VLOOKUP(A49,Characters!$A$3:$T$61,10,FALSE),"")</f>
        <v/>
      </c>
      <c r="K49" s="7" t="str">
        <f>IFERROR(VLOOKUP(A49,Characters!$A$3:$T$61,20,FALSE),"")</f>
        <v/>
      </c>
    </row>
    <row r="50">
      <c r="A50" s="6" t="str">
        <f>IFERROR(IF($A$1="Alliance",Characters!A51,Characters!A103),"")</f>
        <v/>
      </c>
      <c r="B50" s="7" t="str">
        <f>IFERROR(VLOOKUP(A50,Characters!$A$3:$T$61,2,FALSE),"")</f>
        <v/>
      </c>
      <c r="C50" s="7" t="str">
        <f>IFERROR(VLOOKUP(A50,Characters!$A$3:$T$61,3,FALSE),"")</f>
        <v/>
      </c>
      <c r="D50" s="7" t="str">
        <f>IFERROR(VLOOKUP(A50,Characters!$A$3:$T$61,4,FALSE),"")</f>
        <v/>
      </c>
      <c r="E50" s="7" t="str">
        <f>IFERROR(VLOOKUP(A50,Characters!$A$3:$T$61,5,FALSE),"")</f>
        <v/>
      </c>
      <c r="F50" s="7" t="str">
        <f>IFERROR(VLOOKUP(A50,Characters!$A$3:$T$61,6,FALSE),"")</f>
        <v/>
      </c>
      <c r="G50" s="7" t="str">
        <f>IFERROR(VLOOKUP(A50,Characters!$A$3:$T$61,7,FALSE),"")</f>
        <v/>
      </c>
      <c r="H50" s="7" t="str">
        <f>IFERROR(VLOOKUP(A50,Characters!$A$3:$T$61,8,FALSE),"")</f>
        <v/>
      </c>
      <c r="I50" s="7" t="str">
        <f>IFERROR(VLOOKUP(A50,Characters!$A$3:$T$61,9,FALSE),"")</f>
        <v/>
      </c>
      <c r="J50" s="7" t="str">
        <f>IFERROR(VLOOKUP(A50,Characters!$A$3:$T$61,10,FALSE),"")</f>
        <v/>
      </c>
      <c r="K50" s="7" t="str">
        <f>IFERROR(VLOOKUP(A50,Characters!$A$3:$T$61,20,FALSE),"")</f>
        <v/>
      </c>
    </row>
    <row r="51">
      <c r="A51" s="6" t="str">
        <f>IFERROR(IF($A$1="Alliance",Characters!A52,Characters!A104),"")</f>
        <v/>
      </c>
      <c r="B51" s="7" t="str">
        <f>IFERROR(VLOOKUP(A51,Characters!$A$3:$T$61,2,FALSE),"")</f>
        <v/>
      </c>
      <c r="C51" s="7" t="str">
        <f>IFERROR(VLOOKUP(A51,Characters!$A$3:$T$61,3,FALSE),"")</f>
        <v/>
      </c>
      <c r="D51" s="7" t="str">
        <f>IFERROR(VLOOKUP(A51,Characters!$A$3:$T$61,4,FALSE),"")</f>
        <v/>
      </c>
      <c r="E51" s="7" t="str">
        <f>IFERROR(VLOOKUP(A51,Characters!$A$3:$T$61,5,FALSE),"")</f>
        <v/>
      </c>
      <c r="F51" s="7" t="str">
        <f>IFERROR(VLOOKUP(A51,Characters!$A$3:$T$61,6,FALSE),"")</f>
        <v/>
      </c>
      <c r="G51" s="7" t="str">
        <f>IFERROR(VLOOKUP(A51,Characters!$A$3:$T$61,7,FALSE),"")</f>
        <v/>
      </c>
      <c r="H51" s="7" t="str">
        <f>IFERROR(VLOOKUP(A51,Characters!$A$3:$T$61,8,FALSE),"")</f>
        <v/>
      </c>
      <c r="I51" s="7" t="str">
        <f>IFERROR(VLOOKUP(A51,Characters!$A$3:$T$61,9,FALSE),"")</f>
        <v/>
      </c>
      <c r="J51" s="7" t="str">
        <f>IFERROR(VLOOKUP(A51,Characters!$A$3:$T$61,10,FALSE),"")</f>
        <v/>
      </c>
      <c r="K51" s="7" t="str">
        <f>IFERROR(VLOOKUP(A51,Characters!$A$3:$T$61,20,FALSE),"")</f>
        <v/>
      </c>
    </row>
    <row r="54">
      <c r="K54" s="17"/>
    </row>
  </sheetData>
  <conditionalFormatting sqref="E2:E51">
    <cfRule type="cellIs" dxfId="0" priority="1" operator="equal">
      <formula>"MAX"</formula>
    </cfRule>
  </conditionalFormatting>
  <conditionalFormatting sqref="H2:H51">
    <cfRule type="cellIs" dxfId="0" priority="2" operator="equal">
      <formula>"MAX"</formula>
    </cfRule>
  </conditionalFormatting>
  <conditionalFormatting sqref="K2:K51">
    <cfRule type="cellIs" dxfId="1" priority="3" operator="lessThan">
      <formula>1</formula>
    </cfRule>
  </conditionalFormatting>
  <conditionalFormatting sqref="O2:P12">
    <cfRule type="cellIs" dxfId="0" priority="4" operator="equal">
      <formula>"TRUE"</formula>
    </cfRule>
  </conditionalFormatting>
  <conditionalFormatting sqref="O2:P12">
    <cfRule type="cellIs" dxfId="1" priority="5" operator="equal">
      <formula>"FALSE"</formula>
    </cfRule>
  </conditionalFormatting>
  <conditionalFormatting sqref="K54">
    <cfRule type="expression" dxfId="2" priority="6">
      <formula>match(A2,indirect("Characters!B3:B"),0)</formula>
    </cfRule>
  </conditionalFormatting>
  <conditionalFormatting sqref="B2:B51">
    <cfRule type="cellIs" dxfId="3" priority="7" operator="equal">
      <formula>"warlock"</formula>
    </cfRule>
  </conditionalFormatting>
  <conditionalFormatting sqref="B2:B51">
    <cfRule type="cellIs" dxfId="4" priority="8" operator="equal">
      <formula>"death knight"</formula>
    </cfRule>
  </conditionalFormatting>
  <conditionalFormatting sqref="B2:B51">
    <cfRule type="cellIs" dxfId="4" priority="9" operator="equal">
      <formula>"dk"</formula>
    </cfRule>
  </conditionalFormatting>
  <conditionalFormatting sqref="B2:B51">
    <cfRule type="cellIs" dxfId="5" priority="10" operator="equal">
      <formula>"dh"</formula>
    </cfRule>
  </conditionalFormatting>
  <conditionalFormatting sqref="B2:B51">
    <cfRule type="cellIs" dxfId="5" priority="11" operator="equal">
      <formula>"demon hunter"</formula>
    </cfRule>
  </conditionalFormatting>
  <conditionalFormatting sqref="B2:B51">
    <cfRule type="cellIs" dxfId="6" priority="12" operator="equal">
      <formula>"druid"</formula>
    </cfRule>
  </conditionalFormatting>
  <conditionalFormatting sqref="B2:B51">
    <cfRule type="cellIs" dxfId="7" priority="13" operator="equal">
      <formula>"evoker"</formula>
    </cfRule>
  </conditionalFormatting>
  <conditionalFormatting sqref="B2:B51">
    <cfRule type="cellIs" dxfId="8" priority="14" operator="equal">
      <formula>"hunter"</formula>
    </cfRule>
  </conditionalFormatting>
  <conditionalFormatting sqref="B2:B51">
    <cfRule type="cellIs" dxfId="9" priority="15" operator="equal">
      <formula>"mage"</formula>
    </cfRule>
  </conditionalFormatting>
  <conditionalFormatting sqref="B2:B51">
    <cfRule type="cellIs" dxfId="10" priority="16" operator="equal">
      <formula>"monk"</formula>
    </cfRule>
  </conditionalFormatting>
  <conditionalFormatting sqref="B2:B51">
    <cfRule type="cellIs" dxfId="11" priority="17" operator="equal">
      <formula>"paladin"</formula>
    </cfRule>
  </conditionalFormatting>
  <conditionalFormatting sqref="B2:B51">
    <cfRule type="cellIs" dxfId="12" priority="18" operator="equal">
      <formula>"priest"</formula>
    </cfRule>
  </conditionalFormatting>
  <conditionalFormatting sqref="B2:B51">
    <cfRule type="cellIs" dxfId="13" priority="19" operator="equal">
      <formula>"rogue"</formula>
    </cfRule>
  </conditionalFormatting>
  <conditionalFormatting sqref="B2:B51">
    <cfRule type="cellIs" dxfId="14" priority="20" operator="equal">
      <formula>"shaman"</formula>
    </cfRule>
  </conditionalFormatting>
  <conditionalFormatting sqref="B2:B51">
    <cfRule type="cellIs" dxfId="15" priority="21" operator="equal">
      <formula>"warrior"</formula>
    </cfRule>
  </conditionalFormatting>
  <conditionalFormatting sqref="A2:A51">
    <cfRule type="notContainsBlanks" dxfId="16" priority="22">
      <formula>LEN(TRIM(A2))&gt;0</formula>
    </cfRule>
  </conditionalFormatting>
  <dataValidations>
    <dataValidation type="list" allowBlank="1" sqref="A1">
      <formula1>"Alliance,Horde"</formula1>
    </dataValidation>
  </dataValidations>
  <hyperlinks>
    <hyperlink r:id="rId1" ref="M3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42</v>
      </c>
      <c r="B1" s="19"/>
      <c r="C1" s="19"/>
      <c r="D1" s="20" t="s">
        <v>43</v>
      </c>
      <c r="E1" s="19"/>
      <c r="F1" s="19"/>
      <c r="G1" s="19"/>
      <c r="H1" s="19"/>
      <c r="I1" s="19"/>
      <c r="J1" s="19"/>
      <c r="K1" s="19"/>
      <c r="L1" s="20" t="s">
        <v>44</v>
      </c>
      <c r="M1" s="19"/>
      <c r="N1" s="19"/>
      <c r="O1" s="19"/>
      <c r="P1" s="19"/>
      <c r="Q1" s="19"/>
      <c r="R1" s="19"/>
      <c r="S1" s="19"/>
      <c r="T1" s="19"/>
    </row>
    <row r="2">
      <c r="A2" s="21" t="s">
        <v>45</v>
      </c>
      <c r="B2" s="5" t="s">
        <v>46</v>
      </c>
      <c r="C2" s="5" t="s">
        <v>2</v>
      </c>
      <c r="D2" s="21" t="s">
        <v>47</v>
      </c>
      <c r="E2" s="5" t="s">
        <v>48</v>
      </c>
      <c r="F2" s="5" t="s">
        <v>5</v>
      </c>
      <c r="G2" s="21" t="s">
        <v>49</v>
      </c>
      <c r="H2" s="5" t="s">
        <v>50</v>
      </c>
      <c r="I2" s="5" t="s">
        <v>8</v>
      </c>
      <c r="J2" s="21" t="s">
        <v>9</v>
      </c>
      <c r="K2" s="21" t="s">
        <v>51</v>
      </c>
      <c r="L2" s="21" t="s">
        <v>52</v>
      </c>
      <c r="M2" s="21" t="s">
        <v>53</v>
      </c>
      <c r="N2" s="21" t="s">
        <v>54</v>
      </c>
      <c r="O2" s="21" t="s">
        <v>55</v>
      </c>
      <c r="P2" s="21" t="s">
        <v>56</v>
      </c>
      <c r="Q2" s="21" t="s">
        <v>57</v>
      </c>
      <c r="R2" s="21" t="s">
        <v>58</v>
      </c>
      <c r="S2" s="21" t="s">
        <v>59</v>
      </c>
      <c r="T2" s="21" t="s">
        <v>60</v>
      </c>
    </row>
    <row r="3">
      <c r="B3" s="22"/>
      <c r="C3" s="22"/>
      <c r="D3" s="22"/>
      <c r="E3" s="22"/>
      <c r="F3" s="22"/>
      <c r="G3" s="22"/>
      <c r="H3" s="23"/>
      <c r="I3" s="22"/>
      <c r="J3" s="23"/>
      <c r="K3" s="22" t="b">
        <v>0</v>
      </c>
      <c r="L3" s="22" t="b">
        <v>0</v>
      </c>
      <c r="M3" s="22" t="b">
        <v>0</v>
      </c>
      <c r="N3" s="22" t="b">
        <v>0</v>
      </c>
      <c r="O3" s="24" t="b">
        <v>0</v>
      </c>
      <c r="P3" s="24" t="b">
        <v>0</v>
      </c>
      <c r="Q3" s="22" t="b">
        <v>0</v>
      </c>
      <c r="R3" s="24" t="b">
        <v>0</v>
      </c>
      <c r="S3" s="22" t="b">
        <v>0</v>
      </c>
      <c r="T3" s="25">
        <f>COUNTIF(Characters!K3:S3,TRUE)</f>
        <v>0</v>
      </c>
    </row>
    <row r="4">
      <c r="B4" s="22"/>
      <c r="C4" s="22"/>
      <c r="D4" s="22"/>
      <c r="E4" s="22"/>
      <c r="F4" s="24"/>
      <c r="G4" s="22"/>
      <c r="H4" s="23"/>
      <c r="I4" s="24"/>
      <c r="J4" s="23"/>
      <c r="K4" s="22" t="b">
        <v>0</v>
      </c>
      <c r="L4" s="22" t="b">
        <v>0</v>
      </c>
      <c r="M4" s="22" t="b">
        <v>0</v>
      </c>
      <c r="N4" s="22" t="b">
        <v>0</v>
      </c>
      <c r="O4" s="22" t="b">
        <v>0</v>
      </c>
      <c r="P4" s="24" t="b">
        <v>0</v>
      </c>
      <c r="Q4" s="24" t="b">
        <v>0</v>
      </c>
      <c r="R4" s="24" t="b">
        <v>0</v>
      </c>
      <c r="S4" s="24" t="b">
        <v>0</v>
      </c>
      <c r="T4" s="25">
        <f>COUNTIF(Characters!K4:S4,TRUE)</f>
        <v>0</v>
      </c>
    </row>
    <row r="5">
      <c r="B5" s="22"/>
      <c r="C5" s="22"/>
      <c r="D5" s="22"/>
      <c r="E5" s="24"/>
      <c r="F5" s="24"/>
      <c r="G5" s="22"/>
      <c r="H5" s="23"/>
      <c r="I5" s="22"/>
      <c r="J5" s="23"/>
      <c r="K5" s="24" t="b">
        <v>0</v>
      </c>
      <c r="L5" s="24" t="b">
        <v>0</v>
      </c>
      <c r="M5" s="24" t="b">
        <v>0</v>
      </c>
      <c r="N5" s="22" t="b">
        <v>0</v>
      </c>
      <c r="O5" s="24" t="b">
        <v>0</v>
      </c>
      <c r="P5" s="24" t="b">
        <v>0</v>
      </c>
      <c r="Q5" s="24" t="b">
        <v>0</v>
      </c>
      <c r="R5" s="24" t="b">
        <v>0</v>
      </c>
      <c r="S5" s="24" t="b">
        <v>0</v>
      </c>
      <c r="T5" s="25">
        <f>COUNTIF(Characters!K5:S5,TRUE)</f>
        <v>0</v>
      </c>
    </row>
    <row r="6">
      <c r="B6" s="22"/>
      <c r="C6" s="22"/>
      <c r="D6" s="22"/>
      <c r="E6" s="24"/>
      <c r="F6" s="24"/>
      <c r="G6" s="22"/>
      <c r="H6" s="24"/>
      <c r="I6" s="22"/>
      <c r="J6" s="23"/>
      <c r="K6" s="22" t="b">
        <v>0</v>
      </c>
      <c r="L6" s="22" t="b">
        <v>0</v>
      </c>
      <c r="M6" s="24" t="b">
        <v>0</v>
      </c>
      <c r="N6" s="22" t="b">
        <v>0</v>
      </c>
      <c r="O6" s="22" t="b">
        <v>0</v>
      </c>
      <c r="P6" s="24" t="b">
        <v>0</v>
      </c>
      <c r="Q6" s="22" t="b">
        <v>0</v>
      </c>
      <c r="R6" s="24" t="b">
        <v>0</v>
      </c>
      <c r="S6" s="24" t="b">
        <v>0</v>
      </c>
      <c r="T6" s="25">
        <f>COUNTIF(Characters!K6:S6,TRUE)</f>
        <v>0</v>
      </c>
    </row>
    <row r="7">
      <c r="B7" s="24"/>
      <c r="C7" s="24"/>
      <c r="D7" s="24"/>
      <c r="E7" s="24"/>
      <c r="F7" s="24"/>
      <c r="G7" s="24"/>
      <c r="H7" s="24"/>
      <c r="I7" s="24"/>
      <c r="J7" s="24"/>
      <c r="K7" s="22" t="b">
        <v>0</v>
      </c>
      <c r="L7" s="24" t="b">
        <v>0</v>
      </c>
      <c r="M7" s="24" t="b">
        <v>0</v>
      </c>
      <c r="N7" s="22" t="b">
        <v>0</v>
      </c>
      <c r="O7" s="24" t="b">
        <v>0</v>
      </c>
      <c r="P7" s="24" t="b">
        <v>0</v>
      </c>
      <c r="Q7" s="22" t="b">
        <v>0</v>
      </c>
      <c r="R7" s="24" t="b">
        <v>0</v>
      </c>
      <c r="S7" s="24" t="b">
        <v>0</v>
      </c>
      <c r="T7" s="25">
        <f>COUNTIF(Characters!K7:S7,TRUE)</f>
        <v>0</v>
      </c>
    </row>
    <row r="8">
      <c r="B8" s="24"/>
      <c r="C8" s="24"/>
      <c r="D8" s="24"/>
      <c r="E8" s="24"/>
      <c r="F8" s="24"/>
      <c r="G8" s="24"/>
      <c r="H8" s="24"/>
      <c r="I8" s="24"/>
      <c r="J8" s="24"/>
      <c r="K8" s="22" t="b">
        <v>0</v>
      </c>
      <c r="L8" s="22" t="b">
        <v>0</v>
      </c>
      <c r="M8" s="22" t="b">
        <v>0</v>
      </c>
      <c r="N8" s="22" t="b">
        <v>0</v>
      </c>
      <c r="O8" s="22" t="b">
        <v>0</v>
      </c>
      <c r="P8" s="24" t="b">
        <v>0</v>
      </c>
      <c r="Q8" s="24" t="b">
        <v>0</v>
      </c>
      <c r="R8" s="24" t="b">
        <v>0</v>
      </c>
      <c r="S8" s="24" t="b">
        <v>0</v>
      </c>
      <c r="T8" s="25">
        <f>COUNTIF(Characters!K8:S8,TRUE)</f>
        <v>0</v>
      </c>
    </row>
    <row r="9">
      <c r="B9" s="24"/>
      <c r="C9" s="24"/>
      <c r="D9" s="24"/>
      <c r="E9" s="24"/>
      <c r="F9" s="24"/>
      <c r="G9" s="24"/>
      <c r="H9" s="24"/>
      <c r="I9" s="24"/>
      <c r="J9" s="24"/>
      <c r="K9" s="24" t="b">
        <v>0</v>
      </c>
      <c r="L9" s="24" t="b">
        <v>0</v>
      </c>
      <c r="M9" s="24" t="b">
        <v>0</v>
      </c>
      <c r="N9" s="22" t="b">
        <v>0</v>
      </c>
      <c r="O9" s="24" t="b">
        <v>0</v>
      </c>
      <c r="P9" s="24" t="b">
        <v>0</v>
      </c>
      <c r="Q9" s="24" t="b">
        <v>0</v>
      </c>
      <c r="R9" s="24" t="b">
        <v>0</v>
      </c>
      <c r="S9" s="24" t="b">
        <v>0</v>
      </c>
      <c r="T9" s="25">
        <f>COUNTIF(Characters!K9:S9,TRUE)</f>
        <v>0</v>
      </c>
    </row>
    <row r="10">
      <c r="B10" s="24"/>
      <c r="C10" s="24"/>
      <c r="D10" s="24"/>
      <c r="E10" s="24"/>
      <c r="F10" s="24"/>
      <c r="G10" s="24"/>
      <c r="H10" s="24"/>
      <c r="I10" s="24"/>
      <c r="J10" s="24"/>
      <c r="K10" s="22" t="b">
        <v>0</v>
      </c>
      <c r="L10" s="22" t="b">
        <v>0</v>
      </c>
      <c r="M10" s="24" t="b">
        <v>0</v>
      </c>
      <c r="N10" s="22" t="b">
        <v>0</v>
      </c>
      <c r="O10" s="22" t="b">
        <v>0</v>
      </c>
      <c r="P10" s="24" t="b">
        <v>0</v>
      </c>
      <c r="Q10" s="22" t="b">
        <v>0</v>
      </c>
      <c r="R10" s="24" t="b">
        <v>0</v>
      </c>
      <c r="S10" s="24" t="b">
        <v>0</v>
      </c>
      <c r="T10" s="25">
        <f>COUNTIF(Characters!K10:S10,TRUE)</f>
        <v>0</v>
      </c>
    </row>
    <row r="11">
      <c r="B11" s="24"/>
      <c r="C11" s="24"/>
      <c r="D11" s="24"/>
      <c r="E11" s="24"/>
      <c r="F11" s="24"/>
      <c r="G11" s="24"/>
      <c r="H11" s="24"/>
      <c r="I11" s="24"/>
      <c r="J11" s="24"/>
      <c r="K11" s="22" t="b">
        <v>0</v>
      </c>
      <c r="L11" s="24" t="b">
        <v>0</v>
      </c>
      <c r="M11" s="24" t="b">
        <v>0</v>
      </c>
      <c r="N11" s="22" t="b">
        <v>0</v>
      </c>
      <c r="O11" s="24" t="b">
        <v>0</v>
      </c>
      <c r="P11" s="24" t="b">
        <v>0</v>
      </c>
      <c r="Q11" s="22" t="b">
        <v>0</v>
      </c>
      <c r="R11" s="24" t="b">
        <v>0</v>
      </c>
      <c r="S11" s="24" t="b">
        <v>0</v>
      </c>
      <c r="T11" s="25">
        <f>COUNTIF(Characters!K11:S11,TRUE)</f>
        <v>0</v>
      </c>
    </row>
    <row r="12">
      <c r="B12" s="24"/>
      <c r="C12" s="24"/>
      <c r="D12" s="24"/>
      <c r="E12" s="24"/>
      <c r="F12" s="24"/>
      <c r="G12" s="24"/>
      <c r="H12" s="24"/>
      <c r="I12" s="24"/>
      <c r="J12" s="24"/>
      <c r="K12" s="22" t="b">
        <v>0</v>
      </c>
      <c r="L12" s="22" t="b">
        <v>0</v>
      </c>
      <c r="M12" s="22" t="b">
        <v>0</v>
      </c>
      <c r="N12" s="22" t="b">
        <v>0</v>
      </c>
      <c r="O12" s="22" t="b">
        <v>0</v>
      </c>
      <c r="P12" s="24" t="b">
        <v>0</v>
      </c>
      <c r="Q12" s="24" t="b">
        <v>0</v>
      </c>
      <c r="R12" s="24" t="b">
        <v>0</v>
      </c>
      <c r="S12" s="24" t="b">
        <v>0</v>
      </c>
      <c r="T12" s="25">
        <f>COUNTIF(Characters!K12:S12,TRUE)</f>
        <v>0</v>
      </c>
    </row>
    <row r="13" hidden="1">
      <c r="B13" s="24"/>
      <c r="C13" s="24"/>
      <c r="D13" s="24"/>
      <c r="E13" s="24"/>
      <c r="F13" s="24"/>
      <c r="G13" s="24"/>
      <c r="H13" s="24"/>
      <c r="I13" s="24"/>
      <c r="J13" s="24"/>
      <c r="K13" s="24" t="b">
        <v>0</v>
      </c>
      <c r="L13" s="24" t="b">
        <v>0</v>
      </c>
      <c r="M13" s="24" t="b">
        <v>0</v>
      </c>
      <c r="N13" s="22" t="b">
        <v>0</v>
      </c>
      <c r="O13" s="24" t="b">
        <v>0</v>
      </c>
      <c r="P13" s="24" t="b">
        <v>0</v>
      </c>
      <c r="Q13" s="24" t="b">
        <v>0</v>
      </c>
      <c r="R13" s="24" t="b">
        <v>0</v>
      </c>
      <c r="S13" s="24" t="b">
        <v>0</v>
      </c>
      <c r="T13" s="25">
        <f>COUNTIF(Characters!K13:S13,TRUE)</f>
        <v>0</v>
      </c>
    </row>
    <row r="14" hidden="1">
      <c r="B14" s="24"/>
      <c r="C14" s="24"/>
      <c r="D14" s="24"/>
      <c r="E14" s="24"/>
      <c r="F14" s="24"/>
      <c r="G14" s="24"/>
      <c r="H14" s="24"/>
      <c r="I14" s="24"/>
      <c r="J14" s="24"/>
      <c r="K14" s="22" t="b">
        <v>0</v>
      </c>
      <c r="L14" s="22" t="b">
        <v>0</v>
      </c>
      <c r="M14" s="24" t="b">
        <v>0</v>
      </c>
      <c r="N14" s="22" t="b">
        <v>0</v>
      </c>
      <c r="O14" s="22" t="b">
        <v>0</v>
      </c>
      <c r="P14" s="24" t="b">
        <v>0</v>
      </c>
      <c r="Q14" s="22" t="b">
        <v>0</v>
      </c>
      <c r="R14" s="24" t="b">
        <v>0</v>
      </c>
      <c r="S14" s="24" t="b">
        <v>0</v>
      </c>
      <c r="T14" s="25">
        <f>COUNTIF(Characters!K14:S14,TRUE)</f>
        <v>0</v>
      </c>
    </row>
    <row r="15" hidden="1">
      <c r="B15" s="24"/>
      <c r="C15" s="24"/>
      <c r="D15" s="24"/>
      <c r="E15" s="24"/>
      <c r="F15" s="24"/>
      <c r="G15" s="24"/>
      <c r="H15" s="24"/>
      <c r="I15" s="24"/>
      <c r="J15" s="24"/>
      <c r="K15" s="22" t="b">
        <v>0</v>
      </c>
      <c r="L15" s="24" t="b">
        <v>0</v>
      </c>
      <c r="M15" s="24" t="b">
        <v>0</v>
      </c>
      <c r="N15" s="22" t="b">
        <v>0</v>
      </c>
      <c r="O15" s="24" t="b">
        <v>0</v>
      </c>
      <c r="P15" s="24" t="b">
        <v>0</v>
      </c>
      <c r="Q15" s="22" t="b">
        <v>0</v>
      </c>
      <c r="R15" s="24" t="b">
        <v>0</v>
      </c>
      <c r="S15" s="24" t="b">
        <v>0</v>
      </c>
      <c r="T15" s="25">
        <f>COUNTIF(Characters!K15:S15,TRUE)</f>
        <v>0</v>
      </c>
    </row>
    <row r="16" hidden="1">
      <c r="B16" s="24"/>
      <c r="C16" s="24"/>
      <c r="D16" s="24"/>
      <c r="E16" s="24"/>
      <c r="F16" s="24"/>
      <c r="G16" s="24"/>
      <c r="H16" s="24"/>
      <c r="I16" s="24"/>
      <c r="J16" s="24"/>
      <c r="K16" s="22" t="b">
        <v>0</v>
      </c>
      <c r="L16" s="22" t="b">
        <v>0</v>
      </c>
      <c r="M16" s="22" t="b">
        <v>0</v>
      </c>
      <c r="N16" s="22" t="b">
        <v>0</v>
      </c>
      <c r="O16" s="22" t="b">
        <v>0</v>
      </c>
      <c r="P16" s="24" t="b">
        <v>0</v>
      </c>
      <c r="Q16" s="24" t="b">
        <v>0</v>
      </c>
      <c r="R16" s="24" t="b">
        <v>0</v>
      </c>
      <c r="S16" s="24" t="b">
        <v>0</v>
      </c>
      <c r="T16" s="25">
        <f>COUNTIF(Characters!K16:S16,TRUE)</f>
        <v>0</v>
      </c>
    </row>
    <row r="17" hidden="1">
      <c r="B17" s="24"/>
      <c r="C17" s="24"/>
      <c r="D17" s="24"/>
      <c r="E17" s="24"/>
      <c r="F17" s="24"/>
      <c r="G17" s="24"/>
      <c r="H17" s="24"/>
      <c r="I17" s="24"/>
      <c r="J17" s="24"/>
      <c r="K17" s="24" t="b">
        <v>0</v>
      </c>
      <c r="L17" s="24" t="b">
        <v>0</v>
      </c>
      <c r="M17" s="24" t="b">
        <v>0</v>
      </c>
      <c r="N17" s="22" t="b">
        <v>0</v>
      </c>
      <c r="O17" s="24" t="b">
        <v>0</v>
      </c>
      <c r="P17" s="24" t="b">
        <v>0</v>
      </c>
      <c r="Q17" s="24" t="b">
        <v>0</v>
      </c>
      <c r="R17" s="24" t="b">
        <v>0</v>
      </c>
      <c r="S17" s="24" t="b">
        <v>0</v>
      </c>
      <c r="T17" s="25">
        <f>COUNTIF(Characters!K17:S17,TRUE)</f>
        <v>0</v>
      </c>
    </row>
    <row r="18" hidden="1">
      <c r="B18" s="24"/>
      <c r="C18" s="24"/>
      <c r="D18" s="24"/>
      <c r="E18" s="24"/>
      <c r="F18" s="24"/>
      <c r="G18" s="24"/>
      <c r="H18" s="24"/>
      <c r="I18" s="24"/>
      <c r="J18" s="24"/>
      <c r="K18" s="22" t="b">
        <v>0</v>
      </c>
      <c r="L18" s="22" t="b">
        <v>0</v>
      </c>
      <c r="M18" s="24" t="b">
        <v>0</v>
      </c>
      <c r="N18" s="22" t="b">
        <v>0</v>
      </c>
      <c r="O18" s="22" t="b">
        <v>0</v>
      </c>
      <c r="P18" s="24" t="b">
        <v>0</v>
      </c>
      <c r="Q18" s="22" t="b">
        <v>0</v>
      </c>
      <c r="R18" s="24" t="b">
        <v>0</v>
      </c>
      <c r="S18" s="24" t="b">
        <v>0</v>
      </c>
      <c r="T18" s="25">
        <f>COUNTIF(Characters!K18:S18,TRUE)</f>
        <v>0</v>
      </c>
    </row>
    <row r="19" hidden="1">
      <c r="B19" s="24"/>
      <c r="C19" s="24"/>
      <c r="D19" s="24"/>
      <c r="E19" s="24"/>
      <c r="F19" s="24"/>
      <c r="G19" s="24"/>
      <c r="H19" s="24"/>
      <c r="I19" s="24"/>
      <c r="J19" s="24"/>
      <c r="K19" s="22" t="b">
        <v>0</v>
      </c>
      <c r="L19" s="24" t="b">
        <v>0</v>
      </c>
      <c r="M19" s="24" t="b">
        <v>0</v>
      </c>
      <c r="N19" s="22" t="b">
        <v>0</v>
      </c>
      <c r="O19" s="24" t="b">
        <v>0</v>
      </c>
      <c r="P19" s="24" t="b">
        <v>0</v>
      </c>
      <c r="Q19" s="22" t="b">
        <v>0</v>
      </c>
      <c r="R19" s="24" t="b">
        <v>0</v>
      </c>
      <c r="S19" s="24" t="b">
        <v>0</v>
      </c>
      <c r="T19" s="25">
        <f>COUNTIF(Characters!K19:S19,TRUE)</f>
        <v>0</v>
      </c>
    </row>
    <row r="20" hidden="1">
      <c r="B20" s="24"/>
      <c r="C20" s="24"/>
      <c r="D20" s="24"/>
      <c r="E20" s="24"/>
      <c r="F20" s="24"/>
      <c r="G20" s="24"/>
      <c r="H20" s="24"/>
      <c r="I20" s="24"/>
      <c r="J20" s="24"/>
      <c r="K20" s="22" t="b">
        <v>0</v>
      </c>
      <c r="L20" s="22" t="b">
        <v>0</v>
      </c>
      <c r="M20" s="22" t="b">
        <v>0</v>
      </c>
      <c r="N20" s="22" t="b">
        <v>0</v>
      </c>
      <c r="O20" s="22" t="b">
        <v>0</v>
      </c>
      <c r="P20" s="24" t="b">
        <v>0</v>
      </c>
      <c r="Q20" s="24" t="b">
        <v>0</v>
      </c>
      <c r="R20" s="24" t="b">
        <v>0</v>
      </c>
      <c r="S20" s="24" t="b">
        <v>0</v>
      </c>
      <c r="T20" s="25">
        <f>COUNTIF(Characters!K20:S20,TRUE)</f>
        <v>0</v>
      </c>
    </row>
    <row r="21" hidden="1">
      <c r="B21" s="24"/>
      <c r="C21" s="24"/>
      <c r="D21" s="24"/>
      <c r="E21" s="24"/>
      <c r="F21" s="24"/>
      <c r="G21" s="24"/>
      <c r="H21" s="24"/>
      <c r="I21" s="24"/>
      <c r="J21" s="24"/>
      <c r="K21" s="24" t="b">
        <v>0</v>
      </c>
      <c r="L21" s="24" t="b">
        <v>0</v>
      </c>
      <c r="M21" s="24" t="b">
        <v>0</v>
      </c>
      <c r="N21" s="22" t="b">
        <v>0</v>
      </c>
      <c r="O21" s="24" t="b">
        <v>0</v>
      </c>
      <c r="P21" s="24" t="b">
        <v>0</v>
      </c>
      <c r="Q21" s="24" t="b">
        <v>0</v>
      </c>
      <c r="R21" s="24" t="b">
        <v>0</v>
      </c>
      <c r="S21" s="24" t="b">
        <v>0</v>
      </c>
      <c r="T21" s="25">
        <f>COUNTIF(Characters!K21:S21,TRUE)</f>
        <v>0</v>
      </c>
    </row>
    <row r="22" hidden="1">
      <c r="B22" s="24"/>
      <c r="C22" s="24"/>
      <c r="D22" s="24"/>
      <c r="E22" s="24"/>
      <c r="F22" s="24"/>
      <c r="G22" s="24"/>
      <c r="H22" s="24"/>
      <c r="I22" s="24"/>
      <c r="J22" s="24"/>
      <c r="K22" s="22" t="b">
        <v>0</v>
      </c>
      <c r="L22" s="22" t="b">
        <v>0</v>
      </c>
      <c r="M22" s="24" t="b">
        <v>0</v>
      </c>
      <c r="N22" s="22" t="b">
        <v>0</v>
      </c>
      <c r="O22" s="22" t="b">
        <v>0</v>
      </c>
      <c r="P22" s="24" t="b">
        <v>0</v>
      </c>
      <c r="Q22" s="22" t="b">
        <v>0</v>
      </c>
      <c r="R22" s="24" t="b">
        <v>0</v>
      </c>
      <c r="S22" s="24" t="b">
        <v>0</v>
      </c>
      <c r="T22" s="25">
        <f>COUNTIF(Characters!K22:S22,TRUE)</f>
        <v>0</v>
      </c>
    </row>
    <row r="23" hidden="1">
      <c r="B23" s="24"/>
      <c r="C23" s="24"/>
      <c r="D23" s="24"/>
      <c r="E23" s="24"/>
      <c r="F23" s="24"/>
      <c r="G23" s="24"/>
      <c r="H23" s="24"/>
      <c r="I23" s="24"/>
      <c r="J23" s="24"/>
      <c r="K23" s="22" t="b">
        <v>0</v>
      </c>
      <c r="L23" s="24" t="b">
        <v>0</v>
      </c>
      <c r="M23" s="24" t="b">
        <v>0</v>
      </c>
      <c r="N23" s="22" t="b">
        <v>0</v>
      </c>
      <c r="O23" s="24" t="b">
        <v>0</v>
      </c>
      <c r="P23" s="24" t="b">
        <v>0</v>
      </c>
      <c r="Q23" s="22" t="b">
        <v>0</v>
      </c>
      <c r="R23" s="24" t="b">
        <v>0</v>
      </c>
      <c r="S23" s="24" t="b">
        <v>0</v>
      </c>
      <c r="T23" s="25">
        <f>COUNTIF(Characters!K23:S23,TRUE)</f>
        <v>0</v>
      </c>
    </row>
    <row r="24" hidden="1">
      <c r="B24" s="24"/>
      <c r="C24" s="24"/>
      <c r="D24" s="24"/>
      <c r="E24" s="24"/>
      <c r="F24" s="24"/>
      <c r="G24" s="24"/>
      <c r="H24" s="24"/>
      <c r="I24" s="24"/>
      <c r="J24" s="24"/>
      <c r="K24" s="22" t="b">
        <v>0</v>
      </c>
      <c r="L24" s="22" t="b">
        <v>0</v>
      </c>
      <c r="M24" s="22" t="b">
        <v>0</v>
      </c>
      <c r="N24" s="22" t="b">
        <v>0</v>
      </c>
      <c r="O24" s="22" t="b">
        <v>0</v>
      </c>
      <c r="P24" s="24" t="b">
        <v>0</v>
      </c>
      <c r="Q24" s="24" t="b">
        <v>0</v>
      </c>
      <c r="R24" s="24" t="b">
        <v>0</v>
      </c>
      <c r="S24" s="24" t="b">
        <v>0</v>
      </c>
      <c r="T24" s="25">
        <f>COUNTIF(Characters!K24:S24,TRUE)</f>
        <v>0</v>
      </c>
    </row>
    <row r="25" hidden="1">
      <c r="B25" s="24"/>
      <c r="C25" s="24"/>
      <c r="D25" s="24"/>
      <c r="E25" s="24"/>
      <c r="F25" s="24"/>
      <c r="G25" s="24"/>
      <c r="H25" s="24"/>
      <c r="I25" s="24"/>
      <c r="J25" s="24"/>
      <c r="K25" s="24" t="b">
        <v>0</v>
      </c>
      <c r="L25" s="24" t="b">
        <v>0</v>
      </c>
      <c r="M25" s="24" t="b">
        <v>0</v>
      </c>
      <c r="N25" s="22" t="b">
        <v>0</v>
      </c>
      <c r="O25" s="24" t="b">
        <v>0</v>
      </c>
      <c r="P25" s="24" t="b">
        <v>0</v>
      </c>
      <c r="Q25" s="24" t="b">
        <v>0</v>
      </c>
      <c r="R25" s="24" t="b">
        <v>0</v>
      </c>
      <c r="S25" s="24" t="b">
        <v>0</v>
      </c>
      <c r="T25" s="25">
        <f>COUNTIF(Characters!K25:S25,TRUE)</f>
        <v>0</v>
      </c>
    </row>
    <row r="26" hidden="1">
      <c r="B26" s="24"/>
      <c r="C26" s="24"/>
      <c r="D26" s="24"/>
      <c r="E26" s="24"/>
      <c r="F26" s="24"/>
      <c r="G26" s="24"/>
      <c r="H26" s="24"/>
      <c r="I26" s="24"/>
      <c r="J26" s="24"/>
      <c r="K26" s="22" t="b">
        <v>0</v>
      </c>
      <c r="L26" s="22" t="b">
        <v>0</v>
      </c>
      <c r="M26" s="24" t="b">
        <v>0</v>
      </c>
      <c r="N26" s="22" t="b">
        <v>0</v>
      </c>
      <c r="O26" s="22" t="b">
        <v>0</v>
      </c>
      <c r="P26" s="24" t="b">
        <v>0</v>
      </c>
      <c r="Q26" s="22" t="b">
        <v>0</v>
      </c>
      <c r="R26" s="24" t="b">
        <v>0</v>
      </c>
      <c r="S26" s="24" t="b">
        <v>0</v>
      </c>
      <c r="T26" s="25">
        <f>COUNTIF(Characters!K26:S26,TRUE)</f>
        <v>0</v>
      </c>
    </row>
    <row r="27" hidden="1">
      <c r="B27" s="24"/>
      <c r="C27" s="24"/>
      <c r="D27" s="24"/>
      <c r="E27" s="24"/>
      <c r="F27" s="24"/>
      <c r="G27" s="24"/>
      <c r="H27" s="24"/>
      <c r="I27" s="24"/>
      <c r="J27" s="24"/>
      <c r="K27" s="22" t="b">
        <v>0</v>
      </c>
      <c r="L27" s="24" t="b">
        <v>0</v>
      </c>
      <c r="M27" s="24" t="b">
        <v>0</v>
      </c>
      <c r="N27" s="22" t="b">
        <v>0</v>
      </c>
      <c r="O27" s="24" t="b">
        <v>0</v>
      </c>
      <c r="P27" s="24" t="b">
        <v>0</v>
      </c>
      <c r="Q27" s="22" t="b">
        <v>0</v>
      </c>
      <c r="R27" s="24" t="b">
        <v>0</v>
      </c>
      <c r="S27" s="24" t="b">
        <v>0</v>
      </c>
      <c r="T27" s="25">
        <f>COUNTIF(Characters!K27:S27,TRUE)</f>
        <v>0</v>
      </c>
    </row>
    <row r="28" hidden="1">
      <c r="B28" s="24"/>
      <c r="C28" s="24"/>
      <c r="D28" s="24"/>
      <c r="E28" s="24"/>
      <c r="F28" s="24"/>
      <c r="G28" s="24"/>
      <c r="H28" s="24"/>
      <c r="I28" s="24"/>
      <c r="J28" s="24"/>
      <c r="K28" s="22" t="b">
        <v>0</v>
      </c>
      <c r="L28" s="22" t="b">
        <v>0</v>
      </c>
      <c r="M28" s="22" t="b">
        <v>0</v>
      </c>
      <c r="N28" s="22" t="b">
        <v>0</v>
      </c>
      <c r="O28" s="22" t="b">
        <v>0</v>
      </c>
      <c r="P28" s="24" t="b">
        <v>0</v>
      </c>
      <c r="Q28" s="24" t="b">
        <v>0</v>
      </c>
      <c r="R28" s="24" t="b">
        <v>0</v>
      </c>
      <c r="S28" s="24" t="b">
        <v>0</v>
      </c>
      <c r="T28" s="25">
        <f>COUNTIF(Characters!K28:S28,TRUE)</f>
        <v>0</v>
      </c>
    </row>
    <row r="29" hidden="1">
      <c r="B29" s="24"/>
      <c r="C29" s="24"/>
      <c r="D29" s="24"/>
      <c r="E29" s="24"/>
      <c r="F29" s="24"/>
      <c r="G29" s="24"/>
      <c r="H29" s="24"/>
      <c r="I29" s="24"/>
      <c r="J29" s="24"/>
      <c r="K29" s="24" t="b">
        <v>0</v>
      </c>
      <c r="L29" s="24" t="b">
        <v>0</v>
      </c>
      <c r="M29" s="24" t="b">
        <v>0</v>
      </c>
      <c r="N29" s="22" t="b">
        <v>0</v>
      </c>
      <c r="O29" s="24" t="b">
        <v>0</v>
      </c>
      <c r="P29" s="24" t="b">
        <v>0</v>
      </c>
      <c r="Q29" s="24" t="b">
        <v>0</v>
      </c>
      <c r="R29" s="24" t="b">
        <v>0</v>
      </c>
      <c r="S29" s="24" t="b">
        <v>0</v>
      </c>
      <c r="T29" s="25">
        <f>COUNTIF(Characters!K29:S29,TRUE)</f>
        <v>0</v>
      </c>
    </row>
    <row r="30" hidden="1">
      <c r="B30" s="24"/>
      <c r="C30" s="24"/>
      <c r="D30" s="24"/>
      <c r="E30" s="24"/>
      <c r="F30" s="24"/>
      <c r="G30" s="24"/>
      <c r="H30" s="24"/>
      <c r="I30" s="24"/>
      <c r="J30" s="24"/>
      <c r="K30" s="22" t="b">
        <v>0</v>
      </c>
      <c r="L30" s="22" t="b">
        <v>0</v>
      </c>
      <c r="M30" s="24" t="b">
        <v>0</v>
      </c>
      <c r="N30" s="22" t="b">
        <v>0</v>
      </c>
      <c r="O30" s="22" t="b">
        <v>0</v>
      </c>
      <c r="P30" s="24" t="b">
        <v>0</v>
      </c>
      <c r="Q30" s="22" t="b">
        <v>0</v>
      </c>
      <c r="R30" s="24" t="b">
        <v>0</v>
      </c>
      <c r="S30" s="24" t="b">
        <v>0</v>
      </c>
      <c r="T30" s="25">
        <f>COUNTIF(Characters!K30:S30,TRUE)</f>
        <v>0</v>
      </c>
    </row>
    <row r="31" hidden="1">
      <c r="B31" s="24"/>
      <c r="C31" s="24"/>
      <c r="D31" s="24"/>
      <c r="E31" s="24"/>
      <c r="F31" s="24"/>
      <c r="G31" s="24"/>
      <c r="H31" s="24"/>
      <c r="I31" s="24"/>
      <c r="J31" s="24"/>
      <c r="K31" s="22" t="b">
        <v>0</v>
      </c>
      <c r="L31" s="24" t="b">
        <v>0</v>
      </c>
      <c r="M31" s="24" t="b">
        <v>0</v>
      </c>
      <c r="N31" s="22" t="b">
        <v>0</v>
      </c>
      <c r="O31" s="24" t="b">
        <v>0</v>
      </c>
      <c r="P31" s="24" t="b">
        <v>0</v>
      </c>
      <c r="Q31" s="22" t="b">
        <v>0</v>
      </c>
      <c r="R31" s="24" t="b">
        <v>0</v>
      </c>
      <c r="S31" s="24" t="b">
        <v>0</v>
      </c>
      <c r="T31" s="25">
        <f>COUNTIF(Characters!K31:S31,TRUE)</f>
        <v>0</v>
      </c>
    </row>
    <row r="32" hidden="1">
      <c r="B32" s="24"/>
      <c r="C32" s="24"/>
      <c r="D32" s="24"/>
      <c r="E32" s="24"/>
      <c r="F32" s="24"/>
      <c r="G32" s="24"/>
      <c r="H32" s="24"/>
      <c r="I32" s="24"/>
      <c r="J32" s="24"/>
      <c r="K32" s="22" t="b">
        <v>0</v>
      </c>
      <c r="L32" s="22" t="b">
        <v>0</v>
      </c>
      <c r="M32" s="22" t="b">
        <v>0</v>
      </c>
      <c r="N32" s="22" t="b">
        <v>0</v>
      </c>
      <c r="O32" s="22" t="b">
        <v>0</v>
      </c>
      <c r="P32" s="24" t="b">
        <v>0</v>
      </c>
      <c r="Q32" s="24" t="b">
        <v>0</v>
      </c>
      <c r="R32" s="24" t="b">
        <v>0</v>
      </c>
      <c r="S32" s="24" t="b">
        <v>0</v>
      </c>
      <c r="T32" s="25">
        <f>COUNTIF(Characters!K32:S32,TRUE)</f>
        <v>0</v>
      </c>
    </row>
    <row r="33" hidden="1">
      <c r="B33" s="24"/>
      <c r="C33" s="24"/>
      <c r="D33" s="24"/>
      <c r="E33" s="24"/>
      <c r="F33" s="24"/>
      <c r="G33" s="24"/>
      <c r="H33" s="24"/>
      <c r="I33" s="24"/>
      <c r="J33" s="24"/>
      <c r="K33" s="24" t="b">
        <v>0</v>
      </c>
      <c r="L33" s="24" t="b">
        <v>0</v>
      </c>
      <c r="M33" s="24" t="b">
        <v>0</v>
      </c>
      <c r="N33" s="22" t="b">
        <v>0</v>
      </c>
      <c r="O33" s="24" t="b">
        <v>0</v>
      </c>
      <c r="P33" s="24" t="b">
        <v>0</v>
      </c>
      <c r="Q33" s="24" t="b">
        <v>0</v>
      </c>
      <c r="R33" s="24" t="b">
        <v>0</v>
      </c>
      <c r="S33" s="24" t="b">
        <v>0</v>
      </c>
      <c r="T33" s="25">
        <f>COUNTIF(Characters!K33:S33,TRUE)</f>
        <v>0</v>
      </c>
    </row>
    <row r="34" hidden="1">
      <c r="B34" s="24"/>
      <c r="C34" s="24"/>
      <c r="D34" s="24"/>
      <c r="E34" s="24"/>
      <c r="F34" s="24"/>
      <c r="G34" s="24"/>
      <c r="H34" s="24"/>
      <c r="I34" s="24"/>
      <c r="J34" s="24"/>
      <c r="K34" s="22" t="b">
        <v>0</v>
      </c>
      <c r="L34" s="22" t="b">
        <v>0</v>
      </c>
      <c r="M34" s="24" t="b">
        <v>0</v>
      </c>
      <c r="N34" s="22" t="b">
        <v>0</v>
      </c>
      <c r="O34" s="22" t="b">
        <v>0</v>
      </c>
      <c r="P34" s="24" t="b">
        <v>0</v>
      </c>
      <c r="Q34" s="22" t="b">
        <v>0</v>
      </c>
      <c r="R34" s="24" t="b">
        <v>0</v>
      </c>
      <c r="S34" s="24" t="b">
        <v>0</v>
      </c>
      <c r="T34" s="25">
        <f>COUNTIF(Characters!K34:S34,TRUE)</f>
        <v>0</v>
      </c>
    </row>
    <row r="35" hidden="1">
      <c r="B35" s="24"/>
      <c r="C35" s="24"/>
      <c r="D35" s="24"/>
      <c r="E35" s="24"/>
      <c r="F35" s="24"/>
      <c r="G35" s="24"/>
      <c r="H35" s="24"/>
      <c r="I35" s="24"/>
      <c r="J35" s="24"/>
      <c r="K35" s="22" t="b">
        <v>0</v>
      </c>
      <c r="L35" s="24" t="b">
        <v>0</v>
      </c>
      <c r="M35" s="24" t="b">
        <v>0</v>
      </c>
      <c r="N35" s="22" t="b">
        <v>0</v>
      </c>
      <c r="O35" s="24" t="b">
        <v>0</v>
      </c>
      <c r="P35" s="24" t="b">
        <v>0</v>
      </c>
      <c r="Q35" s="22" t="b">
        <v>0</v>
      </c>
      <c r="R35" s="24" t="b">
        <v>0</v>
      </c>
      <c r="S35" s="24" t="b">
        <v>0</v>
      </c>
      <c r="T35" s="25">
        <f>COUNTIF(Characters!K35:S35,TRUE)</f>
        <v>0</v>
      </c>
    </row>
    <row r="36" hidden="1">
      <c r="B36" s="24"/>
      <c r="C36" s="24"/>
      <c r="D36" s="24"/>
      <c r="E36" s="24"/>
      <c r="F36" s="24"/>
      <c r="G36" s="24"/>
      <c r="H36" s="24"/>
      <c r="I36" s="24"/>
      <c r="J36" s="24"/>
      <c r="K36" s="22" t="b">
        <v>0</v>
      </c>
      <c r="L36" s="22" t="b">
        <v>0</v>
      </c>
      <c r="M36" s="22" t="b">
        <v>0</v>
      </c>
      <c r="N36" s="22" t="b">
        <v>0</v>
      </c>
      <c r="O36" s="22" t="b">
        <v>0</v>
      </c>
      <c r="P36" s="24" t="b">
        <v>0</v>
      </c>
      <c r="Q36" s="24" t="b">
        <v>0</v>
      </c>
      <c r="R36" s="24" t="b">
        <v>0</v>
      </c>
      <c r="S36" s="24" t="b">
        <v>0</v>
      </c>
      <c r="T36" s="25">
        <f>COUNTIF(Characters!K36:S36,TRUE)</f>
        <v>0</v>
      </c>
    </row>
    <row r="37" hidden="1">
      <c r="B37" s="24"/>
      <c r="C37" s="24"/>
      <c r="D37" s="24"/>
      <c r="E37" s="24"/>
      <c r="F37" s="24"/>
      <c r="G37" s="24"/>
      <c r="H37" s="24"/>
      <c r="I37" s="24"/>
      <c r="J37" s="24"/>
      <c r="K37" s="24" t="b">
        <v>0</v>
      </c>
      <c r="L37" s="24" t="b">
        <v>0</v>
      </c>
      <c r="M37" s="24" t="b">
        <v>0</v>
      </c>
      <c r="N37" s="22" t="b">
        <v>0</v>
      </c>
      <c r="O37" s="24" t="b">
        <v>0</v>
      </c>
      <c r="P37" s="24" t="b">
        <v>0</v>
      </c>
      <c r="Q37" s="24" t="b">
        <v>0</v>
      </c>
      <c r="R37" s="24" t="b">
        <v>0</v>
      </c>
      <c r="S37" s="24" t="b">
        <v>0</v>
      </c>
      <c r="T37" s="25">
        <f>COUNTIF(Characters!K37:S37,TRUE)</f>
        <v>0</v>
      </c>
    </row>
    <row r="38" hidden="1">
      <c r="B38" s="24"/>
      <c r="C38" s="24"/>
      <c r="D38" s="24"/>
      <c r="E38" s="24"/>
      <c r="F38" s="24"/>
      <c r="G38" s="24"/>
      <c r="H38" s="24"/>
      <c r="I38" s="24"/>
      <c r="J38" s="24"/>
      <c r="K38" s="22" t="b">
        <v>0</v>
      </c>
      <c r="L38" s="22" t="b">
        <v>0</v>
      </c>
      <c r="M38" s="24" t="b">
        <v>0</v>
      </c>
      <c r="N38" s="22" t="b">
        <v>0</v>
      </c>
      <c r="O38" s="22" t="b">
        <v>0</v>
      </c>
      <c r="P38" s="24" t="b">
        <v>0</v>
      </c>
      <c r="Q38" s="22" t="b">
        <v>0</v>
      </c>
      <c r="R38" s="24" t="b">
        <v>0</v>
      </c>
      <c r="S38" s="24" t="b">
        <v>0</v>
      </c>
      <c r="T38" s="25">
        <f>COUNTIF(Characters!K38:S38,TRUE)</f>
        <v>0</v>
      </c>
    </row>
    <row r="39" hidden="1">
      <c r="B39" s="24"/>
      <c r="C39" s="24"/>
      <c r="D39" s="24"/>
      <c r="E39" s="24"/>
      <c r="F39" s="24"/>
      <c r="G39" s="24"/>
      <c r="H39" s="24"/>
      <c r="I39" s="24"/>
      <c r="J39" s="24"/>
      <c r="K39" s="22" t="b">
        <v>0</v>
      </c>
      <c r="L39" s="24" t="b">
        <v>0</v>
      </c>
      <c r="M39" s="24" t="b">
        <v>0</v>
      </c>
      <c r="N39" s="22" t="b">
        <v>0</v>
      </c>
      <c r="O39" s="24" t="b">
        <v>0</v>
      </c>
      <c r="P39" s="24" t="b">
        <v>0</v>
      </c>
      <c r="Q39" s="22" t="b">
        <v>0</v>
      </c>
      <c r="R39" s="24" t="b">
        <v>0</v>
      </c>
      <c r="S39" s="24" t="b">
        <v>0</v>
      </c>
      <c r="T39" s="25">
        <f>COUNTIF(Characters!K39:S39,TRUE)</f>
        <v>0</v>
      </c>
    </row>
    <row r="40" hidden="1">
      <c r="B40" s="24"/>
      <c r="C40" s="24"/>
      <c r="D40" s="24"/>
      <c r="E40" s="24"/>
      <c r="F40" s="24"/>
      <c r="G40" s="24"/>
      <c r="H40" s="24"/>
      <c r="I40" s="24"/>
      <c r="J40" s="24"/>
      <c r="K40" s="22" t="b">
        <v>0</v>
      </c>
      <c r="L40" s="22" t="b">
        <v>0</v>
      </c>
      <c r="M40" s="22" t="b">
        <v>0</v>
      </c>
      <c r="N40" s="22" t="b">
        <v>0</v>
      </c>
      <c r="O40" s="22" t="b">
        <v>0</v>
      </c>
      <c r="P40" s="24" t="b">
        <v>0</v>
      </c>
      <c r="Q40" s="24" t="b">
        <v>0</v>
      </c>
      <c r="R40" s="24" t="b">
        <v>0</v>
      </c>
      <c r="S40" s="24" t="b">
        <v>0</v>
      </c>
      <c r="T40" s="25">
        <f>COUNTIF(Characters!K40:S40,TRUE)</f>
        <v>0</v>
      </c>
    </row>
    <row r="41" hidden="1">
      <c r="B41" s="24"/>
      <c r="C41" s="24"/>
      <c r="D41" s="24"/>
      <c r="E41" s="24"/>
      <c r="F41" s="24"/>
      <c r="G41" s="24"/>
      <c r="H41" s="24"/>
      <c r="I41" s="24"/>
      <c r="J41" s="24"/>
      <c r="K41" s="24" t="b">
        <v>0</v>
      </c>
      <c r="L41" s="24" t="b">
        <v>0</v>
      </c>
      <c r="M41" s="24" t="b">
        <v>0</v>
      </c>
      <c r="N41" s="22" t="b">
        <v>0</v>
      </c>
      <c r="O41" s="24" t="b">
        <v>0</v>
      </c>
      <c r="P41" s="24" t="b">
        <v>0</v>
      </c>
      <c r="Q41" s="24" t="b">
        <v>0</v>
      </c>
      <c r="R41" s="24" t="b">
        <v>0</v>
      </c>
      <c r="S41" s="24" t="b">
        <v>0</v>
      </c>
      <c r="T41" s="25">
        <f>COUNTIF(Characters!K41:S41,TRUE)</f>
        <v>0</v>
      </c>
    </row>
    <row r="42" hidden="1">
      <c r="B42" s="24"/>
      <c r="C42" s="24"/>
      <c r="D42" s="24"/>
      <c r="E42" s="24"/>
      <c r="F42" s="24"/>
      <c r="G42" s="24"/>
      <c r="H42" s="24"/>
      <c r="I42" s="24"/>
      <c r="J42" s="24"/>
      <c r="K42" s="22" t="b">
        <v>0</v>
      </c>
      <c r="L42" s="22" t="b">
        <v>0</v>
      </c>
      <c r="M42" s="24" t="b">
        <v>0</v>
      </c>
      <c r="N42" s="22" t="b">
        <v>0</v>
      </c>
      <c r="O42" s="22" t="b">
        <v>0</v>
      </c>
      <c r="P42" s="24" t="b">
        <v>0</v>
      </c>
      <c r="Q42" s="22" t="b">
        <v>0</v>
      </c>
      <c r="R42" s="24" t="b">
        <v>0</v>
      </c>
      <c r="S42" s="24" t="b">
        <v>0</v>
      </c>
      <c r="T42" s="25">
        <f>COUNTIF(Characters!K42:S42,TRUE)</f>
        <v>0</v>
      </c>
    </row>
    <row r="43" hidden="1">
      <c r="B43" s="24"/>
      <c r="C43" s="24"/>
      <c r="D43" s="24"/>
      <c r="E43" s="24"/>
      <c r="F43" s="24"/>
      <c r="G43" s="24"/>
      <c r="H43" s="24"/>
      <c r="I43" s="24"/>
      <c r="J43" s="24"/>
      <c r="K43" s="22" t="b">
        <v>0</v>
      </c>
      <c r="L43" s="24" t="b">
        <v>0</v>
      </c>
      <c r="M43" s="24" t="b">
        <v>0</v>
      </c>
      <c r="N43" s="22" t="b">
        <v>0</v>
      </c>
      <c r="O43" s="24" t="b">
        <v>0</v>
      </c>
      <c r="P43" s="24" t="b">
        <v>0</v>
      </c>
      <c r="Q43" s="22" t="b">
        <v>0</v>
      </c>
      <c r="R43" s="24" t="b">
        <v>0</v>
      </c>
      <c r="S43" s="24" t="b">
        <v>0</v>
      </c>
      <c r="T43" s="25">
        <f>COUNTIF(Characters!K43:S43,TRUE)</f>
        <v>0</v>
      </c>
    </row>
    <row r="44" hidden="1">
      <c r="B44" s="24"/>
      <c r="C44" s="24"/>
      <c r="D44" s="24"/>
      <c r="E44" s="24"/>
      <c r="F44" s="24"/>
      <c r="G44" s="24"/>
      <c r="H44" s="24"/>
      <c r="I44" s="24"/>
      <c r="J44" s="24"/>
      <c r="K44" s="22" t="b">
        <v>0</v>
      </c>
      <c r="L44" s="22" t="b">
        <v>0</v>
      </c>
      <c r="M44" s="22" t="b">
        <v>0</v>
      </c>
      <c r="N44" s="22" t="b">
        <v>0</v>
      </c>
      <c r="O44" s="22" t="b">
        <v>0</v>
      </c>
      <c r="P44" s="24" t="b">
        <v>0</v>
      </c>
      <c r="Q44" s="24" t="b">
        <v>0</v>
      </c>
      <c r="R44" s="24" t="b">
        <v>0</v>
      </c>
      <c r="S44" s="24" t="b">
        <v>0</v>
      </c>
      <c r="T44" s="25">
        <f>COUNTIF(Characters!K44:S44,TRUE)</f>
        <v>0</v>
      </c>
    </row>
    <row r="45" hidden="1">
      <c r="B45" s="24"/>
      <c r="C45" s="24"/>
      <c r="D45" s="24"/>
      <c r="E45" s="24"/>
      <c r="F45" s="24"/>
      <c r="G45" s="24"/>
      <c r="H45" s="24"/>
      <c r="I45" s="24"/>
      <c r="J45" s="24"/>
      <c r="K45" s="24" t="b">
        <v>0</v>
      </c>
      <c r="L45" s="24" t="b">
        <v>0</v>
      </c>
      <c r="M45" s="24" t="b">
        <v>0</v>
      </c>
      <c r="N45" s="22" t="b">
        <v>0</v>
      </c>
      <c r="O45" s="24" t="b">
        <v>0</v>
      </c>
      <c r="P45" s="24" t="b">
        <v>0</v>
      </c>
      <c r="Q45" s="24" t="b">
        <v>0</v>
      </c>
      <c r="R45" s="24" t="b">
        <v>0</v>
      </c>
      <c r="S45" s="24" t="b">
        <v>0</v>
      </c>
      <c r="T45" s="25">
        <f>COUNTIF(Characters!K45:S45,TRUE)</f>
        <v>0</v>
      </c>
    </row>
    <row r="46" hidden="1">
      <c r="B46" s="24"/>
      <c r="C46" s="24"/>
      <c r="D46" s="24"/>
      <c r="E46" s="24"/>
      <c r="F46" s="24"/>
      <c r="G46" s="24"/>
      <c r="H46" s="24"/>
      <c r="I46" s="24"/>
      <c r="J46" s="24"/>
      <c r="K46" s="22" t="b">
        <v>0</v>
      </c>
      <c r="L46" s="22" t="b">
        <v>0</v>
      </c>
      <c r="M46" s="24" t="b">
        <v>0</v>
      </c>
      <c r="N46" s="22" t="b">
        <v>0</v>
      </c>
      <c r="O46" s="22" t="b">
        <v>0</v>
      </c>
      <c r="P46" s="24" t="b">
        <v>0</v>
      </c>
      <c r="Q46" s="22" t="b">
        <v>0</v>
      </c>
      <c r="R46" s="24" t="b">
        <v>0</v>
      </c>
      <c r="S46" s="24" t="b">
        <v>0</v>
      </c>
      <c r="T46" s="25">
        <f>COUNTIF(Characters!K46:S46,TRUE)</f>
        <v>0</v>
      </c>
    </row>
    <row r="47" hidden="1">
      <c r="B47" s="24"/>
      <c r="C47" s="24"/>
      <c r="D47" s="24"/>
      <c r="E47" s="24"/>
      <c r="F47" s="24"/>
      <c r="G47" s="24"/>
      <c r="H47" s="24"/>
      <c r="I47" s="24"/>
      <c r="J47" s="24"/>
      <c r="K47" s="22" t="b">
        <v>0</v>
      </c>
      <c r="L47" s="24" t="b">
        <v>0</v>
      </c>
      <c r="M47" s="24" t="b">
        <v>0</v>
      </c>
      <c r="N47" s="22" t="b">
        <v>0</v>
      </c>
      <c r="O47" s="24" t="b">
        <v>0</v>
      </c>
      <c r="P47" s="24" t="b">
        <v>0</v>
      </c>
      <c r="Q47" s="22" t="b">
        <v>0</v>
      </c>
      <c r="R47" s="24" t="b">
        <v>0</v>
      </c>
      <c r="S47" s="24" t="b">
        <v>0</v>
      </c>
      <c r="T47" s="25">
        <f>COUNTIF(Characters!K47:S47,TRUE)</f>
        <v>0</v>
      </c>
    </row>
    <row r="48" hidden="1">
      <c r="B48" s="24"/>
      <c r="C48" s="24"/>
      <c r="D48" s="24"/>
      <c r="E48" s="24"/>
      <c r="F48" s="24"/>
      <c r="G48" s="24"/>
      <c r="H48" s="24"/>
      <c r="I48" s="24"/>
      <c r="J48" s="24"/>
      <c r="K48" s="22" t="b">
        <v>0</v>
      </c>
      <c r="L48" s="22" t="b">
        <v>0</v>
      </c>
      <c r="M48" s="22" t="b">
        <v>0</v>
      </c>
      <c r="N48" s="22" t="b">
        <v>0</v>
      </c>
      <c r="O48" s="22" t="b">
        <v>0</v>
      </c>
      <c r="P48" s="24" t="b">
        <v>0</v>
      </c>
      <c r="Q48" s="24" t="b">
        <v>0</v>
      </c>
      <c r="R48" s="24" t="b">
        <v>0</v>
      </c>
      <c r="S48" s="24" t="b">
        <v>0</v>
      </c>
      <c r="T48" s="25">
        <f>COUNTIF(Characters!K48:S48,TRUE)</f>
        <v>0</v>
      </c>
    </row>
    <row r="49" hidden="1">
      <c r="B49" s="24"/>
      <c r="C49" s="24"/>
      <c r="D49" s="24"/>
      <c r="E49" s="24"/>
      <c r="F49" s="24"/>
      <c r="G49" s="24"/>
      <c r="H49" s="24"/>
      <c r="I49" s="24"/>
      <c r="J49" s="24"/>
      <c r="K49" s="24" t="b">
        <v>0</v>
      </c>
      <c r="L49" s="24" t="b">
        <v>0</v>
      </c>
      <c r="M49" s="24" t="b">
        <v>0</v>
      </c>
      <c r="N49" s="22" t="b">
        <v>0</v>
      </c>
      <c r="O49" s="24" t="b">
        <v>0</v>
      </c>
      <c r="P49" s="24" t="b">
        <v>0</v>
      </c>
      <c r="Q49" s="24" t="b">
        <v>0</v>
      </c>
      <c r="R49" s="24" t="b">
        <v>0</v>
      </c>
      <c r="S49" s="24" t="b">
        <v>0</v>
      </c>
      <c r="T49" s="25">
        <f>COUNTIF(Characters!K49:S49,TRUE)</f>
        <v>0</v>
      </c>
    </row>
    <row r="50" hidden="1">
      <c r="B50" s="24"/>
      <c r="C50" s="24"/>
      <c r="D50" s="24"/>
      <c r="E50" s="24"/>
      <c r="F50" s="24"/>
      <c r="G50" s="24"/>
      <c r="H50" s="24"/>
      <c r="I50" s="24"/>
      <c r="J50" s="24"/>
      <c r="K50" s="22" t="b">
        <v>0</v>
      </c>
      <c r="L50" s="22" t="b">
        <v>0</v>
      </c>
      <c r="M50" s="24" t="b">
        <v>0</v>
      </c>
      <c r="N50" s="22" t="b">
        <v>0</v>
      </c>
      <c r="O50" s="22" t="b">
        <v>0</v>
      </c>
      <c r="P50" s="24" t="b">
        <v>0</v>
      </c>
      <c r="Q50" s="22" t="b">
        <v>0</v>
      </c>
      <c r="R50" s="24" t="b">
        <v>0</v>
      </c>
      <c r="S50" s="24" t="b">
        <v>0</v>
      </c>
      <c r="T50" s="25">
        <f>COUNTIF(Characters!K50:S50,TRUE)</f>
        <v>0</v>
      </c>
    </row>
    <row r="51" hidden="1">
      <c r="B51" s="24"/>
      <c r="C51" s="24"/>
      <c r="D51" s="24"/>
      <c r="E51" s="24"/>
      <c r="F51" s="24"/>
      <c r="G51" s="24"/>
      <c r="H51" s="24"/>
      <c r="I51" s="24"/>
      <c r="J51" s="24"/>
      <c r="K51" s="22" t="b">
        <v>0</v>
      </c>
      <c r="L51" s="24" t="b">
        <v>0</v>
      </c>
      <c r="M51" s="24" t="b">
        <v>0</v>
      </c>
      <c r="N51" s="22" t="b">
        <v>0</v>
      </c>
      <c r="O51" s="24" t="b">
        <v>0</v>
      </c>
      <c r="P51" s="24" t="b">
        <v>0</v>
      </c>
      <c r="Q51" s="22" t="b">
        <v>0</v>
      </c>
      <c r="R51" s="24" t="b">
        <v>0</v>
      </c>
      <c r="S51" s="24" t="b">
        <v>0</v>
      </c>
      <c r="T51" s="25">
        <f>COUNTIF(Characters!K51:S51,TRUE)</f>
        <v>0</v>
      </c>
    </row>
    <row r="52" hidden="1">
      <c r="B52" s="24"/>
      <c r="C52" s="24"/>
      <c r="D52" s="24"/>
      <c r="E52" s="24"/>
      <c r="F52" s="24"/>
      <c r="G52" s="24"/>
      <c r="H52" s="24"/>
      <c r="I52" s="24"/>
      <c r="J52" s="24"/>
      <c r="K52" s="22" t="b">
        <v>0</v>
      </c>
      <c r="L52" s="22" t="b">
        <v>0</v>
      </c>
      <c r="M52" s="22" t="b">
        <v>0</v>
      </c>
      <c r="N52" s="22" t="b">
        <v>0</v>
      </c>
      <c r="O52" s="22" t="b">
        <v>0</v>
      </c>
      <c r="P52" s="24" t="b">
        <v>0</v>
      </c>
      <c r="Q52" s="24" t="b">
        <v>0</v>
      </c>
      <c r="R52" s="24" t="b">
        <v>0</v>
      </c>
      <c r="S52" s="24" t="b">
        <v>0</v>
      </c>
      <c r="T52" s="25">
        <f>COUNTIF(Characters!K52:S52,TRUE)</f>
        <v>0</v>
      </c>
    </row>
    <row r="53">
      <c r="A53" s="26" t="s">
        <v>61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>
      <c r="A54" s="21" t="s">
        <v>45</v>
      </c>
      <c r="B54" s="5" t="s">
        <v>46</v>
      </c>
      <c r="C54" s="21" t="s">
        <v>62</v>
      </c>
      <c r="D54" s="21" t="s">
        <v>47</v>
      </c>
      <c r="E54" s="5" t="s">
        <v>48</v>
      </c>
      <c r="F54" s="5" t="s">
        <v>5</v>
      </c>
      <c r="G54" s="21" t="s">
        <v>49</v>
      </c>
      <c r="H54" s="5" t="s">
        <v>50</v>
      </c>
      <c r="I54" s="5" t="s">
        <v>8</v>
      </c>
      <c r="J54" s="21" t="s">
        <v>9</v>
      </c>
      <c r="K54" s="21" t="s">
        <v>51</v>
      </c>
      <c r="L54" s="21" t="s">
        <v>52</v>
      </c>
      <c r="M54" s="21" t="s">
        <v>53</v>
      </c>
      <c r="N54" s="21" t="s">
        <v>54</v>
      </c>
      <c r="O54" s="21" t="s">
        <v>55</v>
      </c>
      <c r="P54" s="21" t="s">
        <v>56</v>
      </c>
      <c r="Q54" s="21" t="s">
        <v>57</v>
      </c>
      <c r="R54" s="21" t="s">
        <v>58</v>
      </c>
      <c r="S54" s="21" t="s">
        <v>59</v>
      </c>
      <c r="T54" s="21" t="s">
        <v>60</v>
      </c>
    </row>
    <row r="55">
      <c r="B55" s="22"/>
      <c r="C55" s="22"/>
      <c r="D55" s="22"/>
      <c r="E55" s="22"/>
      <c r="F55" s="22"/>
      <c r="G55" s="22"/>
      <c r="H55" s="23"/>
      <c r="I55" s="22"/>
      <c r="J55" s="23"/>
      <c r="K55" s="22" t="b">
        <v>0</v>
      </c>
      <c r="L55" s="24" t="b">
        <v>0</v>
      </c>
      <c r="M55" s="24" t="b">
        <v>0</v>
      </c>
      <c r="N55" s="22" t="b">
        <v>0</v>
      </c>
      <c r="O55" s="22" t="b">
        <v>0</v>
      </c>
      <c r="P55" s="22" t="b">
        <v>0</v>
      </c>
      <c r="Q55" s="24" t="b">
        <v>0</v>
      </c>
      <c r="R55" s="24" t="b">
        <v>0</v>
      </c>
      <c r="S55" s="22" t="b">
        <v>0</v>
      </c>
      <c r="T55" s="25">
        <f>COUNTIF(Characters!K55:S55,TRUE)</f>
        <v>0</v>
      </c>
    </row>
    <row r="56">
      <c r="B56" s="22"/>
      <c r="C56" s="22"/>
      <c r="D56" s="22"/>
      <c r="E56" s="22"/>
      <c r="F56" s="24"/>
      <c r="G56" s="22"/>
      <c r="H56" s="23"/>
      <c r="I56" s="24"/>
      <c r="J56" s="23"/>
      <c r="K56" s="24" t="b">
        <v>0</v>
      </c>
      <c r="L56" s="24" t="b">
        <v>0</v>
      </c>
      <c r="M56" s="24" t="b">
        <v>0</v>
      </c>
      <c r="N56" s="24" t="b">
        <v>0</v>
      </c>
      <c r="O56" s="24" t="b">
        <v>0</v>
      </c>
      <c r="P56" s="24" t="b">
        <v>0</v>
      </c>
      <c r="Q56" s="24" t="b">
        <v>0</v>
      </c>
      <c r="R56" s="24" t="b">
        <v>0</v>
      </c>
      <c r="S56" s="22" t="b">
        <v>0</v>
      </c>
      <c r="T56" s="25">
        <f>COUNTIF(Characters!K56:S56,TRUE)</f>
        <v>0</v>
      </c>
    </row>
    <row r="57">
      <c r="B57" s="22"/>
      <c r="C57" s="22"/>
      <c r="D57" s="22"/>
      <c r="E57" s="22"/>
      <c r="F57" s="22"/>
      <c r="G57" s="22"/>
      <c r="H57" s="23"/>
      <c r="I57" s="22"/>
      <c r="J57" s="23"/>
      <c r="K57" s="24" t="b">
        <v>0</v>
      </c>
      <c r="L57" s="24" t="b">
        <v>0</v>
      </c>
      <c r="M57" s="24" t="b">
        <v>0</v>
      </c>
      <c r="N57" s="24" t="b">
        <v>0</v>
      </c>
      <c r="O57" s="24" t="b">
        <v>0</v>
      </c>
      <c r="P57" s="24" t="b">
        <v>0</v>
      </c>
      <c r="Q57" s="24" t="b">
        <v>0</v>
      </c>
      <c r="R57" s="22" t="b">
        <v>0</v>
      </c>
      <c r="S57" s="22" t="b">
        <v>0</v>
      </c>
      <c r="T57" s="25">
        <f>COUNTIF(Characters!K57:S57,TRUE)</f>
        <v>0</v>
      </c>
    </row>
    <row r="58">
      <c r="B58" s="22"/>
      <c r="C58" s="22"/>
      <c r="D58" s="22"/>
      <c r="E58" s="22"/>
      <c r="F58" s="22"/>
      <c r="G58" s="22"/>
      <c r="H58" s="22"/>
      <c r="I58" s="22"/>
      <c r="J58" s="23"/>
      <c r="K58" s="24" t="b">
        <v>0</v>
      </c>
      <c r="L58" s="24" t="b">
        <v>0</v>
      </c>
      <c r="M58" s="24" t="b">
        <v>0</v>
      </c>
      <c r="N58" s="24" t="b">
        <v>0</v>
      </c>
      <c r="O58" s="24" t="b">
        <v>0</v>
      </c>
      <c r="P58" s="24" t="b">
        <v>0</v>
      </c>
      <c r="Q58" s="24" t="b">
        <v>0</v>
      </c>
      <c r="R58" s="24" t="b">
        <v>0</v>
      </c>
      <c r="S58" s="24" t="b">
        <v>0</v>
      </c>
      <c r="T58" s="25">
        <f>COUNTIF(Characters!K58:S58,TRUE)</f>
        <v>0</v>
      </c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2" t="b">
        <v>0</v>
      </c>
      <c r="L59" s="24" t="b">
        <v>0</v>
      </c>
      <c r="M59" s="24" t="b">
        <v>0</v>
      </c>
      <c r="N59" s="24" t="b">
        <v>0</v>
      </c>
      <c r="O59" s="24" t="b">
        <v>0</v>
      </c>
      <c r="P59" s="22" t="b">
        <v>0</v>
      </c>
      <c r="Q59" s="24" t="b">
        <v>0</v>
      </c>
      <c r="R59" s="24" t="b">
        <v>0</v>
      </c>
      <c r="S59" s="24" t="b">
        <v>0</v>
      </c>
      <c r="T59" s="25">
        <f>COUNTIF(Characters!K59:S59,TRUE)</f>
        <v>0</v>
      </c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 t="b">
        <v>0</v>
      </c>
      <c r="L60" s="24" t="b">
        <v>0</v>
      </c>
      <c r="M60" s="24" t="b">
        <v>0</v>
      </c>
      <c r="N60" s="24" t="b">
        <v>0</v>
      </c>
      <c r="O60" s="24" t="b">
        <v>0</v>
      </c>
      <c r="P60" s="24" t="b">
        <v>0</v>
      </c>
      <c r="Q60" s="24" t="b">
        <v>0</v>
      </c>
      <c r="R60" s="24" t="b">
        <v>0</v>
      </c>
      <c r="S60" s="24" t="b">
        <v>0</v>
      </c>
      <c r="T60" s="25">
        <f>COUNTIF(Characters!K60:S60,TRUE)</f>
        <v>0</v>
      </c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 t="b">
        <v>0</v>
      </c>
      <c r="L61" s="24" t="b">
        <v>0</v>
      </c>
      <c r="M61" s="24" t="b">
        <v>0</v>
      </c>
      <c r="N61" s="24" t="b">
        <v>0</v>
      </c>
      <c r="O61" s="24" t="b">
        <v>0</v>
      </c>
      <c r="P61" s="24" t="b">
        <v>0</v>
      </c>
      <c r="Q61" s="24" t="b">
        <v>0</v>
      </c>
      <c r="R61" s="22" t="b">
        <v>0</v>
      </c>
      <c r="S61" s="24" t="b">
        <v>0</v>
      </c>
      <c r="T61" s="25">
        <f>COUNTIF(Characters!K61:S61,TRUE)</f>
        <v>0</v>
      </c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 t="b">
        <v>0</v>
      </c>
      <c r="L62" s="24" t="b">
        <v>0</v>
      </c>
      <c r="M62" s="24" t="b">
        <v>0</v>
      </c>
      <c r="N62" s="24" t="b">
        <v>0</v>
      </c>
      <c r="O62" s="24" t="b">
        <v>0</v>
      </c>
      <c r="P62" s="24" t="b">
        <v>0</v>
      </c>
      <c r="Q62" s="24" t="b">
        <v>0</v>
      </c>
      <c r="R62" s="24" t="b">
        <v>0</v>
      </c>
      <c r="S62" s="24" t="b">
        <v>0</v>
      </c>
      <c r="T62" s="25">
        <f>COUNTIF(Characters!K62:S62,TRUE)</f>
        <v>0</v>
      </c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2" t="b">
        <v>0</v>
      </c>
      <c r="L63" s="24" t="b">
        <v>0</v>
      </c>
      <c r="M63" s="24" t="b">
        <v>0</v>
      </c>
      <c r="N63" s="24" t="b">
        <v>0</v>
      </c>
      <c r="O63" s="24" t="b">
        <v>0</v>
      </c>
      <c r="P63" s="24" t="b">
        <v>0</v>
      </c>
      <c r="Q63" s="24" t="b">
        <v>0</v>
      </c>
      <c r="R63" s="24" t="b">
        <v>0</v>
      </c>
      <c r="S63" s="24" t="b">
        <v>0</v>
      </c>
      <c r="T63" s="25">
        <f>COUNTIF(Characters!K63:S63,TRUE)</f>
        <v>0</v>
      </c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 t="b">
        <v>0</v>
      </c>
      <c r="L64" s="24" t="b">
        <v>0</v>
      </c>
      <c r="M64" s="24" t="b">
        <v>0</v>
      </c>
      <c r="N64" s="24" t="b">
        <v>0</v>
      </c>
      <c r="O64" s="24" t="b">
        <v>0</v>
      </c>
      <c r="P64" s="24" t="b">
        <v>0</v>
      </c>
      <c r="Q64" s="24" t="b">
        <v>0</v>
      </c>
      <c r="R64" s="24" t="b">
        <v>0</v>
      </c>
      <c r="S64" s="24" t="b">
        <v>0</v>
      </c>
      <c r="T64" s="25">
        <f>COUNTIF(Characters!K64:S64,TRUE)</f>
        <v>0</v>
      </c>
    </row>
    <row r="65" hidden="1">
      <c r="B65" s="24"/>
      <c r="C65" s="24"/>
      <c r="D65" s="24"/>
      <c r="E65" s="24"/>
      <c r="F65" s="24"/>
      <c r="G65" s="24"/>
      <c r="H65" s="24"/>
      <c r="I65" s="24"/>
      <c r="J65" s="24"/>
      <c r="K65" s="24" t="b">
        <v>0</v>
      </c>
      <c r="L65" s="24" t="b">
        <v>0</v>
      </c>
      <c r="M65" s="24" t="b">
        <v>0</v>
      </c>
      <c r="N65" s="24" t="b">
        <v>0</v>
      </c>
      <c r="O65" s="24" t="b">
        <v>0</v>
      </c>
      <c r="P65" s="24" t="b">
        <v>0</v>
      </c>
      <c r="Q65" s="24" t="b">
        <v>0</v>
      </c>
      <c r="R65" s="22" t="b">
        <v>0</v>
      </c>
      <c r="S65" s="24" t="b">
        <v>0</v>
      </c>
      <c r="T65" s="25">
        <f>COUNTIF(Characters!K65:S65,TRUE)</f>
        <v>0</v>
      </c>
    </row>
    <row r="66" hidden="1">
      <c r="B66" s="24"/>
      <c r="C66" s="24"/>
      <c r="D66" s="24"/>
      <c r="E66" s="24"/>
      <c r="F66" s="24"/>
      <c r="G66" s="24"/>
      <c r="H66" s="24"/>
      <c r="I66" s="24"/>
      <c r="J66" s="24"/>
      <c r="K66" s="24" t="b">
        <v>0</v>
      </c>
      <c r="L66" s="24" t="b">
        <v>0</v>
      </c>
      <c r="M66" s="24" t="b">
        <v>0</v>
      </c>
      <c r="N66" s="24" t="b">
        <v>0</v>
      </c>
      <c r="O66" s="24" t="b">
        <v>0</v>
      </c>
      <c r="P66" s="24" t="b">
        <v>0</v>
      </c>
      <c r="Q66" s="24" t="b">
        <v>0</v>
      </c>
      <c r="R66" s="24" t="b">
        <v>0</v>
      </c>
      <c r="S66" s="24" t="b">
        <v>0</v>
      </c>
      <c r="T66" s="25">
        <f>COUNTIF(Characters!K66:S66,TRUE)</f>
        <v>0</v>
      </c>
    </row>
    <row r="67" hidden="1">
      <c r="B67" s="24"/>
      <c r="C67" s="24"/>
      <c r="D67" s="24"/>
      <c r="E67" s="24"/>
      <c r="F67" s="24"/>
      <c r="G67" s="24"/>
      <c r="H67" s="24"/>
      <c r="I67" s="24"/>
      <c r="J67" s="24"/>
      <c r="K67" s="22" t="b">
        <v>0</v>
      </c>
      <c r="L67" s="24" t="b">
        <v>0</v>
      </c>
      <c r="M67" s="24" t="b">
        <v>0</v>
      </c>
      <c r="N67" s="24" t="b">
        <v>0</v>
      </c>
      <c r="O67" s="24" t="b">
        <v>0</v>
      </c>
      <c r="P67" s="24" t="b">
        <v>0</v>
      </c>
      <c r="Q67" s="24" t="b">
        <v>0</v>
      </c>
      <c r="R67" s="24" t="b">
        <v>0</v>
      </c>
      <c r="S67" s="24" t="b">
        <v>0</v>
      </c>
      <c r="T67" s="25">
        <f>COUNTIF(Characters!K67:S67,TRUE)</f>
        <v>0</v>
      </c>
    </row>
    <row r="68" hidden="1">
      <c r="B68" s="24"/>
      <c r="C68" s="24"/>
      <c r="D68" s="24"/>
      <c r="E68" s="24"/>
      <c r="F68" s="24"/>
      <c r="G68" s="24"/>
      <c r="H68" s="24"/>
      <c r="I68" s="24"/>
      <c r="J68" s="24"/>
      <c r="K68" s="24" t="b">
        <v>0</v>
      </c>
      <c r="L68" s="24" t="b">
        <v>0</v>
      </c>
      <c r="M68" s="24" t="b">
        <v>0</v>
      </c>
      <c r="N68" s="24" t="b">
        <v>0</v>
      </c>
      <c r="O68" s="24" t="b">
        <v>0</v>
      </c>
      <c r="P68" s="24" t="b">
        <v>0</v>
      </c>
      <c r="Q68" s="24" t="b">
        <v>0</v>
      </c>
      <c r="R68" s="24" t="b">
        <v>0</v>
      </c>
      <c r="S68" s="24" t="b">
        <v>0</v>
      </c>
      <c r="T68" s="25">
        <f>COUNTIF(Characters!K68:S68,TRUE)</f>
        <v>0</v>
      </c>
    </row>
    <row r="69" hidden="1">
      <c r="B69" s="24"/>
      <c r="C69" s="24"/>
      <c r="D69" s="24"/>
      <c r="E69" s="24"/>
      <c r="F69" s="24"/>
      <c r="G69" s="24"/>
      <c r="H69" s="24"/>
      <c r="I69" s="24"/>
      <c r="J69" s="24"/>
      <c r="K69" s="24" t="b">
        <v>0</v>
      </c>
      <c r="L69" s="24" t="b">
        <v>0</v>
      </c>
      <c r="M69" s="24" t="b">
        <v>0</v>
      </c>
      <c r="N69" s="24" t="b">
        <v>0</v>
      </c>
      <c r="O69" s="24" t="b">
        <v>0</v>
      </c>
      <c r="P69" s="24" t="b">
        <v>0</v>
      </c>
      <c r="Q69" s="24" t="b">
        <v>0</v>
      </c>
      <c r="R69" s="22" t="b">
        <v>0</v>
      </c>
      <c r="S69" s="24" t="b">
        <v>0</v>
      </c>
      <c r="T69" s="25">
        <f>COUNTIF(Characters!K69:S69,TRUE)</f>
        <v>0</v>
      </c>
    </row>
    <row r="70" hidden="1">
      <c r="B70" s="24"/>
      <c r="C70" s="24"/>
      <c r="D70" s="24"/>
      <c r="E70" s="24"/>
      <c r="F70" s="24"/>
      <c r="G70" s="24"/>
      <c r="H70" s="24"/>
      <c r="I70" s="24"/>
      <c r="J70" s="24"/>
      <c r="K70" s="24" t="b">
        <v>0</v>
      </c>
      <c r="L70" s="24" t="b">
        <v>0</v>
      </c>
      <c r="M70" s="24" t="b">
        <v>0</v>
      </c>
      <c r="N70" s="24" t="b">
        <v>0</v>
      </c>
      <c r="O70" s="24" t="b">
        <v>0</v>
      </c>
      <c r="P70" s="24" t="b">
        <v>0</v>
      </c>
      <c r="Q70" s="24" t="b">
        <v>0</v>
      </c>
      <c r="R70" s="24" t="b">
        <v>0</v>
      </c>
      <c r="S70" s="24" t="b">
        <v>0</v>
      </c>
      <c r="T70" s="25">
        <f>COUNTIF(Characters!K70:S70,TRUE)</f>
        <v>0</v>
      </c>
    </row>
    <row r="71" hidden="1">
      <c r="B71" s="24"/>
      <c r="C71" s="24"/>
      <c r="D71" s="24"/>
      <c r="E71" s="24"/>
      <c r="F71" s="24"/>
      <c r="G71" s="24"/>
      <c r="H71" s="24"/>
      <c r="I71" s="24"/>
      <c r="J71" s="24"/>
      <c r="K71" s="22" t="b">
        <v>0</v>
      </c>
      <c r="L71" s="24" t="b">
        <v>0</v>
      </c>
      <c r="M71" s="24" t="b">
        <v>0</v>
      </c>
      <c r="N71" s="24" t="b">
        <v>0</v>
      </c>
      <c r="O71" s="24" t="b">
        <v>0</v>
      </c>
      <c r="P71" s="24" t="b">
        <v>0</v>
      </c>
      <c r="Q71" s="24" t="b">
        <v>0</v>
      </c>
      <c r="R71" s="24" t="b">
        <v>0</v>
      </c>
      <c r="S71" s="24" t="b">
        <v>0</v>
      </c>
      <c r="T71" s="25">
        <f>COUNTIF(Characters!K71:S71,TRUE)</f>
        <v>0</v>
      </c>
    </row>
    <row r="72" hidden="1">
      <c r="B72" s="24"/>
      <c r="C72" s="24"/>
      <c r="D72" s="24"/>
      <c r="E72" s="24"/>
      <c r="F72" s="24"/>
      <c r="G72" s="24"/>
      <c r="H72" s="24"/>
      <c r="I72" s="24"/>
      <c r="J72" s="24"/>
      <c r="K72" s="24" t="b">
        <v>0</v>
      </c>
      <c r="L72" s="24" t="b">
        <v>0</v>
      </c>
      <c r="M72" s="24" t="b">
        <v>0</v>
      </c>
      <c r="N72" s="24" t="b">
        <v>0</v>
      </c>
      <c r="O72" s="24" t="b">
        <v>0</v>
      </c>
      <c r="P72" s="24" t="b">
        <v>0</v>
      </c>
      <c r="Q72" s="24" t="b">
        <v>0</v>
      </c>
      <c r="R72" s="24" t="b">
        <v>0</v>
      </c>
      <c r="S72" s="24" t="b">
        <v>0</v>
      </c>
      <c r="T72" s="25">
        <f>COUNTIF(Characters!K72:S72,TRUE)</f>
        <v>0</v>
      </c>
    </row>
    <row r="73" hidden="1">
      <c r="B73" s="24"/>
      <c r="C73" s="24"/>
      <c r="D73" s="24"/>
      <c r="E73" s="24"/>
      <c r="F73" s="24"/>
      <c r="G73" s="24"/>
      <c r="H73" s="24"/>
      <c r="I73" s="24"/>
      <c r="J73" s="24"/>
      <c r="K73" s="24" t="b">
        <v>0</v>
      </c>
      <c r="L73" s="24" t="b">
        <v>0</v>
      </c>
      <c r="M73" s="24" t="b">
        <v>0</v>
      </c>
      <c r="N73" s="24" t="b">
        <v>0</v>
      </c>
      <c r="O73" s="24" t="b">
        <v>0</v>
      </c>
      <c r="P73" s="24" t="b">
        <v>0</v>
      </c>
      <c r="Q73" s="24" t="b">
        <v>0</v>
      </c>
      <c r="R73" s="22" t="b">
        <v>0</v>
      </c>
      <c r="S73" s="24" t="b">
        <v>0</v>
      </c>
      <c r="T73" s="25">
        <f>COUNTIF(Characters!K73:S73,TRUE)</f>
        <v>0</v>
      </c>
    </row>
    <row r="74" hidden="1">
      <c r="B74" s="24"/>
      <c r="C74" s="24"/>
      <c r="D74" s="24"/>
      <c r="E74" s="24"/>
      <c r="F74" s="24"/>
      <c r="G74" s="24"/>
      <c r="H74" s="24"/>
      <c r="I74" s="24"/>
      <c r="J74" s="24"/>
      <c r="K74" s="24" t="b">
        <v>0</v>
      </c>
      <c r="L74" s="24" t="b">
        <v>0</v>
      </c>
      <c r="M74" s="24" t="b">
        <v>0</v>
      </c>
      <c r="N74" s="24" t="b">
        <v>0</v>
      </c>
      <c r="O74" s="24" t="b">
        <v>0</v>
      </c>
      <c r="P74" s="24" t="b">
        <v>0</v>
      </c>
      <c r="Q74" s="24" t="b">
        <v>0</v>
      </c>
      <c r="R74" s="24" t="b">
        <v>0</v>
      </c>
      <c r="S74" s="24" t="b">
        <v>0</v>
      </c>
      <c r="T74" s="25">
        <f>COUNTIF(Characters!K74:S74,TRUE)</f>
        <v>0</v>
      </c>
    </row>
    <row r="75" hidden="1">
      <c r="B75" s="24"/>
      <c r="C75" s="24"/>
      <c r="D75" s="24"/>
      <c r="E75" s="24"/>
      <c r="F75" s="24"/>
      <c r="G75" s="24"/>
      <c r="H75" s="24"/>
      <c r="I75" s="24"/>
      <c r="J75" s="24"/>
      <c r="K75" s="22" t="b">
        <v>0</v>
      </c>
      <c r="L75" s="24" t="b">
        <v>0</v>
      </c>
      <c r="M75" s="24" t="b">
        <v>0</v>
      </c>
      <c r="N75" s="24" t="b">
        <v>0</v>
      </c>
      <c r="O75" s="24" t="b">
        <v>0</v>
      </c>
      <c r="P75" s="24" t="b">
        <v>0</v>
      </c>
      <c r="Q75" s="24" t="b">
        <v>0</v>
      </c>
      <c r="R75" s="24" t="b">
        <v>0</v>
      </c>
      <c r="S75" s="24" t="b">
        <v>0</v>
      </c>
      <c r="T75" s="25">
        <f>COUNTIF(Characters!K75:S75,TRUE)</f>
        <v>0</v>
      </c>
    </row>
    <row r="76" hidden="1">
      <c r="B76" s="24"/>
      <c r="C76" s="24"/>
      <c r="D76" s="24"/>
      <c r="E76" s="24"/>
      <c r="F76" s="24"/>
      <c r="G76" s="24"/>
      <c r="H76" s="24"/>
      <c r="I76" s="24"/>
      <c r="J76" s="24"/>
      <c r="K76" s="24" t="b">
        <v>0</v>
      </c>
      <c r="L76" s="24" t="b">
        <v>0</v>
      </c>
      <c r="M76" s="24" t="b">
        <v>0</v>
      </c>
      <c r="N76" s="24" t="b">
        <v>0</v>
      </c>
      <c r="O76" s="24" t="b">
        <v>0</v>
      </c>
      <c r="P76" s="24" t="b">
        <v>0</v>
      </c>
      <c r="Q76" s="24" t="b">
        <v>0</v>
      </c>
      <c r="R76" s="24" t="b">
        <v>0</v>
      </c>
      <c r="S76" s="24" t="b">
        <v>0</v>
      </c>
      <c r="T76" s="25">
        <f>COUNTIF(Characters!K76:S76,TRUE)</f>
        <v>0</v>
      </c>
    </row>
    <row r="77" hidden="1">
      <c r="B77" s="24"/>
      <c r="C77" s="24"/>
      <c r="D77" s="24"/>
      <c r="E77" s="24"/>
      <c r="F77" s="24"/>
      <c r="G77" s="24"/>
      <c r="H77" s="24"/>
      <c r="I77" s="24"/>
      <c r="J77" s="24"/>
      <c r="K77" s="24" t="b">
        <v>0</v>
      </c>
      <c r="L77" s="24" t="b">
        <v>0</v>
      </c>
      <c r="M77" s="24" t="b">
        <v>0</v>
      </c>
      <c r="N77" s="24" t="b">
        <v>0</v>
      </c>
      <c r="O77" s="24" t="b">
        <v>0</v>
      </c>
      <c r="P77" s="24" t="b">
        <v>0</v>
      </c>
      <c r="Q77" s="24" t="b">
        <v>0</v>
      </c>
      <c r="R77" s="22" t="b">
        <v>0</v>
      </c>
      <c r="S77" s="24" t="b">
        <v>0</v>
      </c>
      <c r="T77" s="25">
        <f>COUNTIF(Characters!K77:S77,TRUE)</f>
        <v>0</v>
      </c>
    </row>
    <row r="78" hidden="1">
      <c r="B78" s="24"/>
      <c r="C78" s="24"/>
      <c r="D78" s="24"/>
      <c r="E78" s="24"/>
      <c r="F78" s="24"/>
      <c r="G78" s="24"/>
      <c r="H78" s="24"/>
      <c r="I78" s="24"/>
      <c r="J78" s="24"/>
      <c r="K78" s="24" t="b">
        <v>0</v>
      </c>
      <c r="L78" s="24" t="b">
        <v>0</v>
      </c>
      <c r="M78" s="24" t="b">
        <v>0</v>
      </c>
      <c r="N78" s="24" t="b">
        <v>0</v>
      </c>
      <c r="O78" s="24" t="b">
        <v>0</v>
      </c>
      <c r="P78" s="24" t="b">
        <v>0</v>
      </c>
      <c r="Q78" s="24" t="b">
        <v>0</v>
      </c>
      <c r="R78" s="24" t="b">
        <v>0</v>
      </c>
      <c r="S78" s="24" t="b">
        <v>0</v>
      </c>
      <c r="T78" s="25">
        <f>COUNTIF(Characters!K78:S78,TRUE)</f>
        <v>0</v>
      </c>
    </row>
    <row r="79" hidden="1">
      <c r="B79" s="24"/>
      <c r="C79" s="24"/>
      <c r="D79" s="24"/>
      <c r="E79" s="24"/>
      <c r="F79" s="24"/>
      <c r="G79" s="24"/>
      <c r="H79" s="24"/>
      <c r="I79" s="24"/>
      <c r="J79" s="24"/>
      <c r="K79" s="22" t="b">
        <v>0</v>
      </c>
      <c r="L79" s="24" t="b">
        <v>0</v>
      </c>
      <c r="M79" s="24" t="b">
        <v>0</v>
      </c>
      <c r="N79" s="24" t="b">
        <v>0</v>
      </c>
      <c r="O79" s="24" t="b">
        <v>0</v>
      </c>
      <c r="P79" s="24" t="b">
        <v>0</v>
      </c>
      <c r="Q79" s="24" t="b">
        <v>0</v>
      </c>
      <c r="R79" s="24" t="b">
        <v>0</v>
      </c>
      <c r="S79" s="24" t="b">
        <v>0</v>
      </c>
      <c r="T79" s="25">
        <f>COUNTIF(Characters!K79:S79,TRUE)</f>
        <v>0</v>
      </c>
    </row>
    <row r="80" hidden="1">
      <c r="B80" s="24"/>
      <c r="C80" s="24"/>
      <c r="D80" s="24"/>
      <c r="E80" s="24"/>
      <c r="F80" s="24"/>
      <c r="G80" s="24"/>
      <c r="H80" s="24"/>
      <c r="I80" s="24"/>
      <c r="J80" s="24"/>
      <c r="K80" s="24" t="b">
        <v>0</v>
      </c>
      <c r="L80" s="24" t="b">
        <v>0</v>
      </c>
      <c r="M80" s="24" t="b">
        <v>0</v>
      </c>
      <c r="N80" s="24" t="b">
        <v>0</v>
      </c>
      <c r="O80" s="24" t="b">
        <v>0</v>
      </c>
      <c r="P80" s="24" t="b">
        <v>0</v>
      </c>
      <c r="Q80" s="24" t="b">
        <v>0</v>
      </c>
      <c r="R80" s="24" t="b">
        <v>0</v>
      </c>
      <c r="S80" s="24" t="b">
        <v>0</v>
      </c>
      <c r="T80" s="25">
        <f>COUNTIF(Characters!K80:S80,TRUE)</f>
        <v>0</v>
      </c>
    </row>
    <row r="81" hidden="1">
      <c r="B81" s="24"/>
      <c r="C81" s="24"/>
      <c r="D81" s="24"/>
      <c r="E81" s="24"/>
      <c r="F81" s="24"/>
      <c r="G81" s="24"/>
      <c r="H81" s="24"/>
      <c r="I81" s="24"/>
      <c r="J81" s="24"/>
      <c r="K81" s="24" t="b">
        <v>0</v>
      </c>
      <c r="L81" s="24" t="b">
        <v>0</v>
      </c>
      <c r="M81" s="24" t="b">
        <v>0</v>
      </c>
      <c r="N81" s="24" t="b">
        <v>0</v>
      </c>
      <c r="O81" s="24" t="b">
        <v>0</v>
      </c>
      <c r="P81" s="24" t="b">
        <v>0</v>
      </c>
      <c r="Q81" s="24" t="b">
        <v>0</v>
      </c>
      <c r="R81" s="22" t="b">
        <v>0</v>
      </c>
      <c r="S81" s="24" t="b">
        <v>0</v>
      </c>
      <c r="T81" s="25">
        <f>COUNTIF(Characters!K81:S81,TRUE)</f>
        <v>0</v>
      </c>
    </row>
    <row r="82" hidden="1">
      <c r="B82" s="24"/>
      <c r="C82" s="24"/>
      <c r="D82" s="24"/>
      <c r="E82" s="24"/>
      <c r="F82" s="24"/>
      <c r="G82" s="24"/>
      <c r="H82" s="24"/>
      <c r="I82" s="24"/>
      <c r="J82" s="24"/>
      <c r="K82" s="24" t="b">
        <v>0</v>
      </c>
      <c r="L82" s="24" t="b">
        <v>0</v>
      </c>
      <c r="M82" s="24" t="b">
        <v>0</v>
      </c>
      <c r="N82" s="24" t="b">
        <v>0</v>
      </c>
      <c r="O82" s="24" t="b">
        <v>0</v>
      </c>
      <c r="P82" s="24" t="b">
        <v>0</v>
      </c>
      <c r="Q82" s="24" t="b">
        <v>0</v>
      </c>
      <c r="R82" s="24" t="b">
        <v>0</v>
      </c>
      <c r="S82" s="24" t="b">
        <v>0</v>
      </c>
      <c r="T82" s="25">
        <f>COUNTIF(Characters!K82:S82,TRUE)</f>
        <v>0</v>
      </c>
    </row>
    <row r="83" hidden="1">
      <c r="B83" s="24"/>
      <c r="C83" s="24"/>
      <c r="D83" s="24"/>
      <c r="E83" s="24"/>
      <c r="F83" s="24"/>
      <c r="G83" s="24"/>
      <c r="H83" s="24"/>
      <c r="I83" s="24"/>
      <c r="J83" s="24"/>
      <c r="K83" s="22" t="b">
        <v>0</v>
      </c>
      <c r="L83" s="24" t="b">
        <v>0</v>
      </c>
      <c r="M83" s="24" t="b">
        <v>0</v>
      </c>
      <c r="N83" s="24" t="b">
        <v>0</v>
      </c>
      <c r="O83" s="24" t="b">
        <v>0</v>
      </c>
      <c r="P83" s="24" t="b">
        <v>0</v>
      </c>
      <c r="Q83" s="24" t="b">
        <v>0</v>
      </c>
      <c r="R83" s="24" t="b">
        <v>0</v>
      </c>
      <c r="S83" s="24" t="b">
        <v>0</v>
      </c>
      <c r="T83" s="25">
        <f>COUNTIF(Characters!K83:S83,TRUE)</f>
        <v>0</v>
      </c>
    </row>
    <row r="84" hidden="1">
      <c r="B84" s="24"/>
      <c r="C84" s="24"/>
      <c r="D84" s="24"/>
      <c r="E84" s="24"/>
      <c r="F84" s="24"/>
      <c r="G84" s="24"/>
      <c r="H84" s="24"/>
      <c r="I84" s="24"/>
      <c r="J84" s="24"/>
      <c r="K84" s="24" t="b">
        <v>0</v>
      </c>
      <c r="L84" s="24" t="b">
        <v>0</v>
      </c>
      <c r="M84" s="24" t="b">
        <v>0</v>
      </c>
      <c r="N84" s="24" t="b">
        <v>0</v>
      </c>
      <c r="O84" s="24" t="b">
        <v>0</v>
      </c>
      <c r="P84" s="24" t="b">
        <v>0</v>
      </c>
      <c r="Q84" s="24" t="b">
        <v>0</v>
      </c>
      <c r="R84" s="24" t="b">
        <v>0</v>
      </c>
      <c r="S84" s="24" t="b">
        <v>0</v>
      </c>
      <c r="T84" s="25">
        <f>COUNTIF(Characters!K84:S84,TRUE)</f>
        <v>0</v>
      </c>
    </row>
    <row r="85" hidden="1">
      <c r="B85" s="24"/>
      <c r="C85" s="24"/>
      <c r="D85" s="24"/>
      <c r="E85" s="24"/>
      <c r="F85" s="24"/>
      <c r="G85" s="24"/>
      <c r="H85" s="24"/>
      <c r="I85" s="24"/>
      <c r="J85" s="24"/>
      <c r="K85" s="24" t="b">
        <v>0</v>
      </c>
      <c r="L85" s="24" t="b">
        <v>0</v>
      </c>
      <c r="M85" s="24" t="b">
        <v>0</v>
      </c>
      <c r="N85" s="24" t="b">
        <v>0</v>
      </c>
      <c r="O85" s="24" t="b">
        <v>0</v>
      </c>
      <c r="P85" s="24" t="b">
        <v>0</v>
      </c>
      <c r="Q85" s="24" t="b">
        <v>0</v>
      </c>
      <c r="R85" s="22" t="b">
        <v>0</v>
      </c>
      <c r="S85" s="24" t="b">
        <v>0</v>
      </c>
      <c r="T85" s="25">
        <f>COUNTIF(Characters!K85:S85,TRUE)</f>
        <v>0</v>
      </c>
    </row>
    <row r="86" hidden="1">
      <c r="B86" s="24"/>
      <c r="C86" s="24"/>
      <c r="D86" s="24"/>
      <c r="E86" s="24"/>
      <c r="F86" s="24"/>
      <c r="G86" s="24"/>
      <c r="H86" s="24"/>
      <c r="I86" s="24"/>
      <c r="J86" s="24"/>
      <c r="K86" s="24" t="b">
        <v>0</v>
      </c>
      <c r="L86" s="24" t="b">
        <v>0</v>
      </c>
      <c r="M86" s="24" t="b">
        <v>0</v>
      </c>
      <c r="N86" s="24" t="b">
        <v>0</v>
      </c>
      <c r="O86" s="24" t="b">
        <v>0</v>
      </c>
      <c r="P86" s="24" t="b">
        <v>0</v>
      </c>
      <c r="Q86" s="24" t="b">
        <v>0</v>
      </c>
      <c r="R86" s="24" t="b">
        <v>0</v>
      </c>
      <c r="S86" s="24" t="b">
        <v>0</v>
      </c>
      <c r="T86" s="25">
        <f>COUNTIF(Characters!K86:S86,TRUE)</f>
        <v>0</v>
      </c>
    </row>
    <row r="87" hidden="1">
      <c r="B87" s="24"/>
      <c r="C87" s="24"/>
      <c r="D87" s="24"/>
      <c r="E87" s="24"/>
      <c r="F87" s="24"/>
      <c r="G87" s="24"/>
      <c r="H87" s="24"/>
      <c r="I87" s="24"/>
      <c r="J87" s="24"/>
      <c r="K87" s="22" t="b">
        <v>0</v>
      </c>
      <c r="L87" s="24" t="b">
        <v>0</v>
      </c>
      <c r="M87" s="24" t="b">
        <v>0</v>
      </c>
      <c r="N87" s="24" t="b">
        <v>0</v>
      </c>
      <c r="O87" s="24" t="b">
        <v>0</v>
      </c>
      <c r="P87" s="24" t="b">
        <v>0</v>
      </c>
      <c r="Q87" s="24" t="b">
        <v>0</v>
      </c>
      <c r="R87" s="24" t="b">
        <v>0</v>
      </c>
      <c r="S87" s="24" t="b">
        <v>0</v>
      </c>
      <c r="T87" s="25">
        <f>COUNTIF(Characters!K87:S87,TRUE)</f>
        <v>0</v>
      </c>
    </row>
    <row r="88" hidden="1">
      <c r="B88" s="24"/>
      <c r="C88" s="24"/>
      <c r="D88" s="24"/>
      <c r="E88" s="24"/>
      <c r="F88" s="24"/>
      <c r="G88" s="24"/>
      <c r="H88" s="24"/>
      <c r="I88" s="24"/>
      <c r="J88" s="24"/>
      <c r="K88" s="24" t="b">
        <v>0</v>
      </c>
      <c r="L88" s="24" t="b">
        <v>0</v>
      </c>
      <c r="M88" s="24" t="b">
        <v>0</v>
      </c>
      <c r="N88" s="24" t="b">
        <v>0</v>
      </c>
      <c r="O88" s="24" t="b">
        <v>0</v>
      </c>
      <c r="P88" s="24" t="b">
        <v>0</v>
      </c>
      <c r="Q88" s="24" t="b">
        <v>0</v>
      </c>
      <c r="R88" s="24" t="b">
        <v>0</v>
      </c>
      <c r="S88" s="24" t="b">
        <v>0</v>
      </c>
      <c r="T88" s="25">
        <f>COUNTIF(Characters!K88:S88,TRUE)</f>
        <v>0</v>
      </c>
    </row>
    <row r="89" hidden="1">
      <c r="B89" s="24"/>
      <c r="C89" s="24"/>
      <c r="D89" s="24"/>
      <c r="E89" s="24"/>
      <c r="F89" s="24"/>
      <c r="G89" s="24"/>
      <c r="H89" s="24"/>
      <c r="I89" s="24"/>
      <c r="J89" s="24"/>
      <c r="K89" s="24" t="b">
        <v>0</v>
      </c>
      <c r="L89" s="24" t="b">
        <v>0</v>
      </c>
      <c r="M89" s="24" t="b">
        <v>0</v>
      </c>
      <c r="N89" s="24" t="b">
        <v>0</v>
      </c>
      <c r="O89" s="24" t="b">
        <v>0</v>
      </c>
      <c r="P89" s="24" t="b">
        <v>0</v>
      </c>
      <c r="Q89" s="24" t="b">
        <v>0</v>
      </c>
      <c r="R89" s="22" t="b">
        <v>0</v>
      </c>
      <c r="S89" s="24" t="b">
        <v>0</v>
      </c>
      <c r="T89" s="25">
        <f>COUNTIF(Characters!K89:S89,TRUE)</f>
        <v>0</v>
      </c>
    </row>
    <row r="90" hidden="1">
      <c r="B90" s="24"/>
      <c r="C90" s="24"/>
      <c r="D90" s="24"/>
      <c r="E90" s="24"/>
      <c r="F90" s="24"/>
      <c r="G90" s="24"/>
      <c r="H90" s="24"/>
      <c r="I90" s="24"/>
      <c r="J90" s="24"/>
      <c r="K90" s="24" t="b">
        <v>0</v>
      </c>
      <c r="L90" s="24" t="b">
        <v>0</v>
      </c>
      <c r="M90" s="24" t="b">
        <v>0</v>
      </c>
      <c r="N90" s="24" t="b">
        <v>0</v>
      </c>
      <c r="O90" s="24" t="b">
        <v>0</v>
      </c>
      <c r="P90" s="24" t="b">
        <v>0</v>
      </c>
      <c r="Q90" s="24" t="b">
        <v>0</v>
      </c>
      <c r="R90" s="24" t="b">
        <v>0</v>
      </c>
      <c r="S90" s="24" t="b">
        <v>0</v>
      </c>
      <c r="T90" s="25">
        <f>COUNTIF(Characters!K90:S90,TRUE)</f>
        <v>0</v>
      </c>
    </row>
    <row r="91" hidden="1">
      <c r="B91" s="24"/>
      <c r="C91" s="24"/>
      <c r="D91" s="24"/>
      <c r="E91" s="24"/>
      <c r="F91" s="24"/>
      <c r="G91" s="24"/>
      <c r="H91" s="24"/>
      <c r="I91" s="24"/>
      <c r="J91" s="24"/>
      <c r="K91" s="22" t="b">
        <v>0</v>
      </c>
      <c r="L91" s="24" t="b">
        <v>0</v>
      </c>
      <c r="M91" s="24" t="b">
        <v>0</v>
      </c>
      <c r="N91" s="24" t="b">
        <v>0</v>
      </c>
      <c r="O91" s="24" t="b">
        <v>0</v>
      </c>
      <c r="P91" s="24" t="b">
        <v>0</v>
      </c>
      <c r="Q91" s="24" t="b">
        <v>0</v>
      </c>
      <c r="R91" s="24" t="b">
        <v>0</v>
      </c>
      <c r="S91" s="24" t="b">
        <v>0</v>
      </c>
      <c r="T91" s="25">
        <f>COUNTIF(Characters!K91:S91,TRUE)</f>
        <v>0</v>
      </c>
    </row>
    <row r="92" hidden="1">
      <c r="B92" s="24"/>
      <c r="C92" s="24"/>
      <c r="D92" s="24"/>
      <c r="E92" s="24"/>
      <c r="F92" s="24"/>
      <c r="G92" s="24"/>
      <c r="H92" s="24"/>
      <c r="I92" s="24"/>
      <c r="J92" s="24"/>
      <c r="K92" s="24" t="b">
        <v>0</v>
      </c>
      <c r="L92" s="24" t="b">
        <v>0</v>
      </c>
      <c r="M92" s="24" t="b">
        <v>0</v>
      </c>
      <c r="N92" s="24" t="b">
        <v>0</v>
      </c>
      <c r="O92" s="24" t="b">
        <v>0</v>
      </c>
      <c r="P92" s="24" t="b">
        <v>0</v>
      </c>
      <c r="Q92" s="24" t="b">
        <v>0</v>
      </c>
      <c r="R92" s="24" t="b">
        <v>0</v>
      </c>
      <c r="S92" s="24" t="b">
        <v>0</v>
      </c>
      <c r="T92" s="25">
        <f>COUNTIF(Characters!K92:S92,TRUE)</f>
        <v>0</v>
      </c>
    </row>
    <row r="93" hidden="1">
      <c r="B93" s="24"/>
      <c r="C93" s="24"/>
      <c r="D93" s="24"/>
      <c r="E93" s="24"/>
      <c r="F93" s="24"/>
      <c r="G93" s="24"/>
      <c r="H93" s="24"/>
      <c r="I93" s="24"/>
      <c r="J93" s="24"/>
      <c r="K93" s="24" t="b">
        <v>0</v>
      </c>
      <c r="L93" s="24" t="b">
        <v>0</v>
      </c>
      <c r="M93" s="24" t="b">
        <v>0</v>
      </c>
      <c r="N93" s="24" t="b">
        <v>0</v>
      </c>
      <c r="O93" s="24" t="b">
        <v>0</v>
      </c>
      <c r="P93" s="24" t="b">
        <v>0</v>
      </c>
      <c r="Q93" s="24" t="b">
        <v>0</v>
      </c>
      <c r="R93" s="22" t="b">
        <v>0</v>
      </c>
      <c r="S93" s="24" t="b">
        <v>0</v>
      </c>
      <c r="T93" s="25">
        <f>COUNTIF(Characters!K93:S93,TRUE)</f>
        <v>0</v>
      </c>
    </row>
    <row r="94" hidden="1">
      <c r="B94" s="24"/>
      <c r="C94" s="24"/>
      <c r="D94" s="24"/>
      <c r="E94" s="24"/>
      <c r="F94" s="24"/>
      <c r="G94" s="24"/>
      <c r="H94" s="24"/>
      <c r="I94" s="24"/>
      <c r="J94" s="24"/>
      <c r="K94" s="24" t="b">
        <v>0</v>
      </c>
      <c r="L94" s="24" t="b">
        <v>0</v>
      </c>
      <c r="M94" s="24" t="b">
        <v>0</v>
      </c>
      <c r="N94" s="24" t="b">
        <v>0</v>
      </c>
      <c r="O94" s="24" t="b">
        <v>0</v>
      </c>
      <c r="P94" s="24" t="b">
        <v>0</v>
      </c>
      <c r="Q94" s="24" t="b">
        <v>0</v>
      </c>
      <c r="R94" s="24" t="b">
        <v>0</v>
      </c>
      <c r="S94" s="24" t="b">
        <v>0</v>
      </c>
      <c r="T94" s="25">
        <f>COUNTIF(Characters!K94:S94,TRUE)</f>
        <v>0</v>
      </c>
    </row>
    <row r="95" hidden="1">
      <c r="B95" s="24"/>
      <c r="C95" s="24"/>
      <c r="D95" s="24"/>
      <c r="E95" s="24"/>
      <c r="F95" s="24"/>
      <c r="G95" s="24"/>
      <c r="H95" s="24"/>
      <c r="I95" s="24"/>
      <c r="J95" s="24"/>
      <c r="K95" s="22" t="b">
        <v>0</v>
      </c>
      <c r="L95" s="24" t="b">
        <v>0</v>
      </c>
      <c r="M95" s="24" t="b">
        <v>0</v>
      </c>
      <c r="N95" s="24" t="b">
        <v>0</v>
      </c>
      <c r="O95" s="24" t="b">
        <v>0</v>
      </c>
      <c r="P95" s="24" t="b">
        <v>0</v>
      </c>
      <c r="Q95" s="24" t="b">
        <v>0</v>
      </c>
      <c r="R95" s="24" t="b">
        <v>0</v>
      </c>
      <c r="S95" s="24" t="b">
        <v>0</v>
      </c>
      <c r="T95" s="25">
        <f>COUNTIF(Characters!K95:S95,TRUE)</f>
        <v>0</v>
      </c>
    </row>
    <row r="96" hidden="1">
      <c r="B96" s="24"/>
      <c r="C96" s="24"/>
      <c r="D96" s="24"/>
      <c r="E96" s="24"/>
      <c r="F96" s="24"/>
      <c r="G96" s="24"/>
      <c r="H96" s="24"/>
      <c r="I96" s="24"/>
      <c r="J96" s="24"/>
      <c r="K96" s="24" t="b">
        <v>0</v>
      </c>
      <c r="L96" s="24" t="b">
        <v>0</v>
      </c>
      <c r="M96" s="24" t="b">
        <v>0</v>
      </c>
      <c r="N96" s="24" t="b">
        <v>0</v>
      </c>
      <c r="O96" s="24" t="b">
        <v>0</v>
      </c>
      <c r="P96" s="24" t="b">
        <v>0</v>
      </c>
      <c r="Q96" s="24" t="b">
        <v>0</v>
      </c>
      <c r="R96" s="24" t="b">
        <v>0</v>
      </c>
      <c r="S96" s="24" t="b">
        <v>0</v>
      </c>
      <c r="T96" s="25">
        <f>COUNTIF(Characters!K96:S96,TRUE)</f>
        <v>0</v>
      </c>
    </row>
    <row r="97" hidden="1">
      <c r="B97" s="24"/>
      <c r="C97" s="24"/>
      <c r="D97" s="24"/>
      <c r="E97" s="24"/>
      <c r="F97" s="24"/>
      <c r="G97" s="24"/>
      <c r="H97" s="24"/>
      <c r="I97" s="24"/>
      <c r="J97" s="24"/>
      <c r="K97" s="24" t="b">
        <v>0</v>
      </c>
      <c r="L97" s="24" t="b">
        <v>0</v>
      </c>
      <c r="M97" s="24" t="b">
        <v>0</v>
      </c>
      <c r="N97" s="24" t="b">
        <v>0</v>
      </c>
      <c r="O97" s="24" t="b">
        <v>0</v>
      </c>
      <c r="P97" s="24" t="b">
        <v>0</v>
      </c>
      <c r="Q97" s="24" t="b">
        <v>0</v>
      </c>
      <c r="R97" s="22" t="b">
        <v>0</v>
      </c>
      <c r="S97" s="24" t="b">
        <v>0</v>
      </c>
      <c r="T97" s="25">
        <f>COUNTIF(Characters!K97:S97,TRUE)</f>
        <v>0</v>
      </c>
    </row>
    <row r="98" hidden="1">
      <c r="B98" s="24"/>
      <c r="C98" s="24"/>
      <c r="D98" s="24"/>
      <c r="E98" s="24"/>
      <c r="F98" s="24"/>
      <c r="G98" s="24"/>
      <c r="H98" s="24"/>
      <c r="I98" s="24"/>
      <c r="J98" s="24"/>
      <c r="K98" s="24" t="b">
        <v>0</v>
      </c>
      <c r="L98" s="24" t="b">
        <v>0</v>
      </c>
      <c r="M98" s="24" t="b">
        <v>0</v>
      </c>
      <c r="N98" s="24" t="b">
        <v>0</v>
      </c>
      <c r="O98" s="24" t="b">
        <v>0</v>
      </c>
      <c r="P98" s="24" t="b">
        <v>0</v>
      </c>
      <c r="Q98" s="24" t="b">
        <v>0</v>
      </c>
      <c r="R98" s="24" t="b">
        <v>0</v>
      </c>
      <c r="S98" s="24" t="b">
        <v>0</v>
      </c>
      <c r="T98" s="25">
        <f>COUNTIF(Characters!K98:S98,TRUE)</f>
        <v>0</v>
      </c>
    </row>
    <row r="99" hidden="1">
      <c r="B99" s="24"/>
      <c r="C99" s="24"/>
      <c r="D99" s="24"/>
      <c r="E99" s="24"/>
      <c r="F99" s="24"/>
      <c r="G99" s="24"/>
      <c r="H99" s="24"/>
      <c r="I99" s="24"/>
      <c r="J99" s="24"/>
      <c r="K99" s="22" t="b">
        <v>0</v>
      </c>
      <c r="L99" s="24" t="b">
        <v>0</v>
      </c>
      <c r="M99" s="24" t="b">
        <v>0</v>
      </c>
      <c r="N99" s="24" t="b">
        <v>0</v>
      </c>
      <c r="O99" s="24" t="b">
        <v>0</v>
      </c>
      <c r="P99" s="24" t="b">
        <v>0</v>
      </c>
      <c r="Q99" s="24" t="b">
        <v>0</v>
      </c>
      <c r="R99" s="24" t="b">
        <v>0</v>
      </c>
      <c r="S99" s="24" t="b">
        <v>0</v>
      </c>
      <c r="T99" s="25">
        <f>COUNTIF(Characters!K99:S99,TRUE)</f>
        <v>0</v>
      </c>
    </row>
    <row r="100" hidden="1">
      <c r="B100" s="24"/>
      <c r="C100" s="24"/>
      <c r="D100" s="24"/>
      <c r="E100" s="24"/>
      <c r="F100" s="24"/>
      <c r="G100" s="24"/>
      <c r="H100" s="24"/>
      <c r="I100" s="24"/>
      <c r="J100" s="24"/>
      <c r="K100" s="24" t="b">
        <v>0</v>
      </c>
      <c r="L100" s="24" t="b">
        <v>0</v>
      </c>
      <c r="M100" s="24" t="b">
        <v>0</v>
      </c>
      <c r="N100" s="24" t="b">
        <v>0</v>
      </c>
      <c r="O100" s="24" t="b">
        <v>0</v>
      </c>
      <c r="P100" s="24" t="b">
        <v>0</v>
      </c>
      <c r="Q100" s="24" t="b">
        <v>0</v>
      </c>
      <c r="R100" s="24" t="b">
        <v>0</v>
      </c>
      <c r="S100" s="24" t="b">
        <v>0</v>
      </c>
      <c r="T100" s="25">
        <f>COUNTIF(Characters!K100:S100,TRUE)</f>
        <v>0</v>
      </c>
    </row>
    <row r="101" hidden="1">
      <c r="B101" s="24"/>
      <c r="C101" s="24"/>
      <c r="D101" s="24"/>
      <c r="E101" s="24"/>
      <c r="F101" s="24"/>
      <c r="G101" s="24"/>
      <c r="H101" s="24"/>
      <c r="I101" s="24"/>
      <c r="J101" s="24"/>
      <c r="K101" s="24" t="b">
        <v>0</v>
      </c>
      <c r="L101" s="24" t="b">
        <v>0</v>
      </c>
      <c r="M101" s="24" t="b">
        <v>0</v>
      </c>
      <c r="N101" s="24" t="b">
        <v>0</v>
      </c>
      <c r="O101" s="24" t="b">
        <v>0</v>
      </c>
      <c r="P101" s="24" t="b">
        <v>0</v>
      </c>
      <c r="Q101" s="24" t="b">
        <v>0</v>
      </c>
      <c r="R101" s="22" t="b">
        <v>0</v>
      </c>
      <c r="S101" s="24" t="b">
        <v>0</v>
      </c>
      <c r="T101" s="25">
        <f>COUNTIF(Characters!K101:S101,TRUE)</f>
        <v>0</v>
      </c>
    </row>
    <row r="102" hidden="1">
      <c r="B102" s="24"/>
      <c r="C102" s="24"/>
      <c r="D102" s="24"/>
      <c r="E102" s="24"/>
      <c r="F102" s="24"/>
      <c r="G102" s="24"/>
      <c r="H102" s="24"/>
      <c r="I102" s="24"/>
      <c r="J102" s="24"/>
      <c r="K102" s="24" t="b">
        <v>0</v>
      </c>
      <c r="L102" s="24" t="b">
        <v>0</v>
      </c>
      <c r="M102" s="24" t="b">
        <v>0</v>
      </c>
      <c r="N102" s="24" t="b">
        <v>0</v>
      </c>
      <c r="O102" s="24" t="b">
        <v>0</v>
      </c>
      <c r="P102" s="24" t="b">
        <v>0</v>
      </c>
      <c r="Q102" s="24" t="b">
        <v>0</v>
      </c>
      <c r="R102" s="24" t="b">
        <v>0</v>
      </c>
      <c r="S102" s="24" t="b">
        <v>0</v>
      </c>
      <c r="T102" s="25">
        <f>COUNTIF(Characters!K102:S102,TRUE)</f>
        <v>0</v>
      </c>
    </row>
    <row r="103" hidden="1">
      <c r="B103" s="24"/>
      <c r="C103" s="24"/>
      <c r="D103" s="24"/>
      <c r="E103" s="24"/>
      <c r="F103" s="24"/>
      <c r="G103" s="24"/>
      <c r="H103" s="24"/>
      <c r="I103" s="24"/>
      <c r="J103" s="24"/>
      <c r="K103" s="22" t="b">
        <v>0</v>
      </c>
      <c r="L103" s="24" t="b">
        <v>0</v>
      </c>
      <c r="M103" s="24" t="b">
        <v>0</v>
      </c>
      <c r="N103" s="24" t="b">
        <v>0</v>
      </c>
      <c r="O103" s="24" t="b">
        <v>0</v>
      </c>
      <c r="P103" s="24" t="b">
        <v>0</v>
      </c>
      <c r="Q103" s="24" t="b">
        <v>0</v>
      </c>
      <c r="R103" s="24" t="b">
        <v>0</v>
      </c>
      <c r="S103" s="24" t="b">
        <v>0</v>
      </c>
      <c r="T103" s="25">
        <f>COUNTIF(Characters!K103:S103,TRUE)</f>
        <v>0</v>
      </c>
    </row>
    <row r="104" hidden="1">
      <c r="B104" s="24"/>
      <c r="C104" s="24"/>
      <c r="D104" s="24"/>
      <c r="E104" s="24"/>
      <c r="F104" s="24"/>
      <c r="G104" s="24"/>
      <c r="H104" s="24"/>
      <c r="I104" s="24"/>
      <c r="J104" s="24"/>
      <c r="K104" s="24" t="b">
        <v>0</v>
      </c>
      <c r="L104" s="24" t="b">
        <v>0</v>
      </c>
      <c r="M104" s="24" t="b">
        <v>0</v>
      </c>
      <c r="N104" s="24" t="b">
        <v>0</v>
      </c>
      <c r="O104" s="24" t="b">
        <v>0</v>
      </c>
      <c r="P104" s="24" t="b">
        <v>0</v>
      </c>
      <c r="Q104" s="24" t="b">
        <v>0</v>
      </c>
      <c r="R104" s="24" t="b">
        <v>0</v>
      </c>
      <c r="S104" s="24" t="b">
        <v>0</v>
      </c>
      <c r="T104" s="25">
        <f>COUNTIF(Characters!K104:S104,TRUE)</f>
        <v>0</v>
      </c>
    </row>
  </sheetData>
  <conditionalFormatting sqref="A55:A104">
    <cfRule type="notContainsBlanks" dxfId="17" priority="1">
      <formula>LEN(TRIM(A55))&gt;0</formula>
    </cfRule>
  </conditionalFormatting>
  <conditionalFormatting sqref="A3:A52">
    <cfRule type="notContainsBlanks" dxfId="16" priority="2">
      <formula>LEN(TRIM(A3))&gt;0</formula>
    </cfRule>
  </conditionalFormatting>
  <drawing r:id="rId1"/>
</worksheet>
</file>