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git\pluto\PWRAutomatedTest\385-0030-TestSet\"/>
    </mc:Choice>
  </mc:AlternateContent>
  <xr:revisionPtr revIDLastSave="0" documentId="13_ncr:1_{98DCA6A9-A019-4DB4-8400-0AB496F84914}" xr6:coauthVersionLast="41" xr6:coauthVersionMax="41" xr10:uidLastSave="{00000000-0000-0000-0000-000000000000}"/>
  <bookViews>
    <workbookView xWindow="1455" yWindow="1455" windowWidth="21600" windowHeight="11850" xr2:uid="{4A8DB9E0-1329-4CE1-A68A-3922F0D4E040}"/>
  </bookViews>
  <sheets>
    <sheet name="Report" sheetId="1" r:id="rId1"/>
    <sheet name="NoPowerState" sheetId="3" r:id="rId2"/>
    <sheet name="NormalOperationState" sheetId="4" r:id="rId3"/>
    <sheet name="CapsChargingState" sheetId="5" r:id="rId4"/>
    <sheet name="SPMState" sheetId="6" r:id="rId5"/>
    <sheet name="BootstrapState" sheetId="7" r:id="rId6"/>
    <sheet name="Quantiti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2" i="1" l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H82" i="1" l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81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C95" i="1"/>
  <c r="C91" i="1"/>
  <c r="C92" i="1"/>
  <c r="C93" i="1"/>
  <c r="C94" i="1"/>
  <c r="C82" i="1"/>
  <c r="C83" i="1"/>
  <c r="C84" i="1"/>
  <c r="C85" i="1"/>
  <c r="C86" i="1"/>
  <c r="C87" i="1"/>
  <c r="C88" i="1"/>
  <c r="C89" i="1"/>
  <c r="C90" i="1"/>
  <c r="C81" i="1"/>
  <c r="H77" i="1"/>
  <c r="H78" i="1"/>
  <c r="H79" i="1"/>
  <c r="H80" i="1"/>
  <c r="H76" i="1"/>
  <c r="A77" i="1"/>
  <c r="A78" i="1" s="1"/>
  <c r="A79" i="1" s="1"/>
  <c r="A80" i="1" s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C77" i="1"/>
  <c r="C78" i="1"/>
  <c r="C79" i="1"/>
  <c r="C80" i="1"/>
  <c r="C76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62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C74" i="1"/>
  <c r="C75" i="1"/>
  <c r="C63" i="1"/>
  <c r="C64" i="1"/>
  <c r="C65" i="1"/>
  <c r="C66" i="1"/>
  <c r="C67" i="1"/>
  <c r="C68" i="1"/>
  <c r="C69" i="1"/>
  <c r="C70" i="1"/>
  <c r="C71" i="1"/>
  <c r="C72" i="1"/>
  <c r="C73" i="1"/>
  <c r="C62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7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C61" i="1"/>
  <c r="C59" i="1"/>
  <c r="C60" i="1"/>
  <c r="C48" i="1"/>
  <c r="C49" i="1"/>
  <c r="C50" i="1"/>
  <c r="C51" i="1"/>
  <c r="C52" i="1"/>
  <c r="C53" i="1"/>
  <c r="C54" i="1"/>
  <c r="C55" i="1"/>
  <c r="C56" i="1"/>
  <c r="C57" i="1"/>
  <c r="C58" i="1"/>
  <c r="C4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D33" i="1"/>
  <c r="E33" i="1"/>
  <c r="F33" i="1"/>
  <c r="C33" i="1"/>
  <c r="A31" i="1"/>
  <c r="A32" i="1" s="1"/>
  <c r="H31" i="1"/>
  <c r="H32" i="1"/>
  <c r="H30" i="1"/>
  <c r="C31" i="1"/>
  <c r="D31" i="1"/>
  <c r="E31" i="1"/>
  <c r="F31" i="1"/>
  <c r="C32" i="1"/>
  <c r="D32" i="1"/>
  <c r="E32" i="1"/>
  <c r="F32" i="1"/>
  <c r="D30" i="1"/>
  <c r="E30" i="1"/>
  <c r="F30" i="1"/>
  <c r="C30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E16" i="1"/>
  <c r="F16" i="1"/>
  <c r="D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6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E2" i="1"/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<sst xmlns="http://schemas.openxmlformats.org/spreadsheetml/2006/main" count="277" uniqueCount="66">
  <si>
    <t>TEST #</t>
  </si>
  <si>
    <t>TEST DESCRIPTION</t>
  </si>
  <si>
    <t>MIN</t>
  </si>
  <si>
    <t>MAX</t>
  </si>
  <si>
    <t>NOMINAL</t>
  </si>
  <si>
    <t>MEASURED</t>
  </si>
  <si>
    <t>UNITS</t>
  </si>
  <si>
    <t>PASS/FAIL</t>
  </si>
  <si>
    <t>TIMESTAMP</t>
  </si>
  <si>
    <t>V</t>
  </si>
  <si>
    <t>D7H, D8H FWB</t>
  </si>
  <si>
    <t>D6H, D8H FWB</t>
  </si>
  <si>
    <t>D5H, D9H FWB</t>
  </si>
  <si>
    <t>D5H, D10H FWB</t>
  </si>
  <si>
    <t>D2H, D3H FWB</t>
  </si>
  <si>
    <t>D1H, D4H FWB</t>
  </si>
  <si>
    <t>%</t>
  </si>
  <si>
    <t>NAME</t>
  </si>
  <si>
    <t>CHANNEL</t>
  </si>
  <si>
    <t>inputDiode1</t>
  </si>
  <si>
    <t>inputDiode2</t>
  </si>
  <si>
    <t>inputDiode3</t>
  </si>
  <si>
    <t>inputDiode4</t>
  </si>
  <si>
    <t>inputDiode5</t>
  </si>
  <si>
    <t>inputDiode6</t>
  </si>
  <si>
    <t>24Vout</t>
  </si>
  <si>
    <t>PSUA UVLO Rising</t>
  </si>
  <si>
    <t>PSUA UVLO Falling</t>
  </si>
  <si>
    <t>PSUA OVLO Rising</t>
  </si>
  <si>
    <t>PSUA OVLO Falling</t>
  </si>
  <si>
    <t>Quantity</t>
  </si>
  <si>
    <t>PSUB UVLO Rising</t>
  </si>
  <si>
    <t>PSUB UVLO Falling</t>
  </si>
  <si>
    <t>PSUB OVLO Falling</t>
  </si>
  <si>
    <t>PSUB OVLO Rising</t>
  </si>
  <si>
    <t>A</t>
  </si>
  <si>
    <t>PSUA</t>
  </si>
  <si>
    <t>PSUB</t>
  </si>
  <si>
    <t>PSUC</t>
  </si>
  <si>
    <t>HVCAP</t>
  </si>
  <si>
    <t>FLT_OUT</t>
  </si>
  <si>
    <t>TEMP</t>
  </si>
  <si>
    <t>SPM</t>
  </si>
  <si>
    <t>PSU_FLT</t>
  </si>
  <si>
    <t>TP5B</t>
  </si>
  <si>
    <t>TP1B</t>
  </si>
  <si>
    <t>TP6B</t>
  </si>
  <si>
    <t>TP2B</t>
  </si>
  <si>
    <t>BuckCurrent</t>
  </si>
  <si>
    <t>SCALE</t>
  </si>
  <si>
    <t>OFFSET</t>
  </si>
  <si>
    <t>No power state</t>
  </si>
  <si>
    <t>Caps Charging</t>
  </si>
  <si>
    <t>Normal Operation</t>
  </si>
  <si>
    <t>dv/dt</t>
  </si>
  <si>
    <t>BuckEfficiency</t>
  </si>
  <si>
    <t>SPM State</t>
  </si>
  <si>
    <t>Bootstrap</t>
  </si>
  <si>
    <t>Threshold1</t>
  </si>
  <si>
    <t>Threshold2</t>
  </si>
  <si>
    <t>Threshold3</t>
  </si>
  <si>
    <t>Threshold4</t>
  </si>
  <si>
    <t>Threshold5</t>
  </si>
  <si>
    <t>Threshold6</t>
  </si>
  <si>
    <t>Threshold7</t>
  </si>
  <si>
    <t>Threshold8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</si>
</sst>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88C9-474B-4068-A04A-775EAB4B4CD4}">
  <dimension ref="A1:J95"/>
  <sheetViews>
    <sheetView tabSelected="1" zoomScale="112" zoomScaleNormal="112" workbookViewId="0">
      <pane ySplit="1" topLeftCell="A2" activePane="bottomLeft" state="frozen"/>
      <selection pane="bottomLeft" activeCell="E10" sqref="E10:E15"/>
    </sheetView>
  </sheetViews>
  <sheetFormatPr defaultRowHeight="15" x14ac:dyDescent="0.25"/>
  <cols>
    <col min="2" max="2" width="18.85546875" customWidth="1"/>
    <col min="3" max="3" width="15.85546875" customWidth="1"/>
    <col min="7" max="7" width="12.7109375" customWidth="1"/>
    <col min="9" max="9" width="10.5703125" customWidth="1"/>
    <col min="10" max="10" width="17" customWidth="1"/>
  </cols>
  <sheetData>
    <row r="1" spans="1:10" x14ac:dyDescent="0.25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26</v>
      </c>
      <c r="C2" s="3" t="s">
        <v>58</v>
      </c>
      <c r="D2" s="2">
        <f>0.95*F2</f>
        <v>19.170999999999999</v>
      </c>
      <c r="E2" s="2">
        <f>1.05*F2</f>
        <v>21.189</v>
      </c>
      <c r="F2" s="2">
        <v>20.18</v>
      </c>
      <c r="G2" s="3"/>
      <c r="H2" s="3" t="s">
        <v>9</v>
      </c>
    </row>
    <row r="3" spans="1:10" x14ac:dyDescent="0.25">
      <c r="A3">
        <f>1+A2</f>
        <v>2</v>
      </c>
      <c r="B3" t="s">
        <v>27</v>
      </c>
      <c r="C3" s="3" t="s">
        <v>59</v>
      </c>
      <c r="D3" s="2">
        <f t="shared" ref="D3:D9" si="0">0.95*F3</f>
        <v>19.170999999999999</v>
      </c>
      <c r="E3" s="2">
        <f t="shared" ref="E3:E9" si="1">1.05*F3</f>
        <v>21.189</v>
      </c>
      <c r="F3" s="2">
        <v>20.18</v>
      </c>
      <c r="G3" s="3"/>
      <c r="H3" s="3" t="s">
        <v>9</v>
      </c>
    </row>
    <row r="4" spans="1:10" x14ac:dyDescent="0.25">
      <c r="A4">
        <f t="shared" ref="A4:A15" si="2">1+A3</f>
        <v>3</v>
      </c>
      <c r="B4" t="s">
        <v>28</v>
      </c>
      <c r="C4" s="3" t="s">
        <v>60</v>
      </c>
      <c r="D4" s="2">
        <f t="shared" si="0"/>
        <v>28.689999999999998</v>
      </c>
      <c r="E4" s="2">
        <f t="shared" si="1"/>
        <v>31.71</v>
      </c>
      <c r="F4" s="2">
        <v>30.2</v>
      </c>
      <c r="G4" s="3"/>
      <c r="H4" s="3" t="s">
        <v>9</v>
      </c>
    </row>
    <row r="5" spans="1:10" x14ac:dyDescent="0.25">
      <c r="A5">
        <f t="shared" si="2"/>
        <v>4</v>
      </c>
      <c r="B5" t="s">
        <v>29</v>
      </c>
      <c r="C5" s="3" t="s">
        <v>61</v>
      </c>
      <c r="D5" s="2">
        <f t="shared" si="0"/>
        <v>28.689999999999998</v>
      </c>
      <c r="E5" s="2">
        <f t="shared" si="1"/>
        <v>31.71</v>
      </c>
      <c r="F5" s="2">
        <v>30.2</v>
      </c>
      <c r="G5" s="3"/>
      <c r="H5" s="3" t="s">
        <v>9</v>
      </c>
    </row>
    <row r="6" spans="1:10" x14ac:dyDescent="0.25">
      <c r="A6">
        <f t="shared" si="2"/>
        <v>5</v>
      </c>
      <c r="B6" t="s">
        <v>31</v>
      </c>
      <c r="C6" s="3" t="s">
        <v>62</v>
      </c>
      <c r="D6" s="2">
        <f t="shared" si="0"/>
        <v>19.170999999999999</v>
      </c>
      <c r="E6" s="2">
        <f t="shared" si="1"/>
        <v>21.189</v>
      </c>
      <c r="F6" s="2">
        <v>20.18</v>
      </c>
      <c r="G6" s="3"/>
      <c r="H6" s="3" t="s">
        <v>9</v>
      </c>
    </row>
    <row r="7" spans="1:10" x14ac:dyDescent="0.25">
      <c r="A7">
        <f t="shared" si="2"/>
        <v>6</v>
      </c>
      <c r="B7" t="s">
        <v>32</v>
      </c>
      <c r="C7" s="3" t="s">
        <v>63</v>
      </c>
      <c r="D7" s="2">
        <f t="shared" si="0"/>
        <v>19.170999999999999</v>
      </c>
      <c r="E7" s="2">
        <f t="shared" si="1"/>
        <v>21.189</v>
      </c>
      <c r="F7" s="2">
        <v>20.18</v>
      </c>
      <c r="G7" s="3"/>
      <c r="H7" s="3" t="s">
        <v>9</v>
      </c>
    </row>
    <row r="8" spans="1:10" x14ac:dyDescent="0.25">
      <c r="A8">
        <f t="shared" si="2"/>
        <v>7</v>
      </c>
      <c r="B8" t="s">
        <v>34</v>
      </c>
      <c r="C8" s="3" t="s">
        <v>64</v>
      </c>
      <c r="D8" s="2">
        <f t="shared" si="0"/>
        <v>28.689999999999998</v>
      </c>
      <c r="E8" s="2">
        <f t="shared" si="1"/>
        <v>31.71</v>
      </c>
      <c r="F8" s="2">
        <v>30.2</v>
      </c>
      <c r="G8" s="3"/>
      <c r="H8" s="3" t="s">
        <v>9</v>
      </c>
    </row>
    <row r="9" spans="1:10" x14ac:dyDescent="0.25">
      <c r="A9">
        <f t="shared" si="2"/>
        <v>8</v>
      </c>
      <c r="B9" t="s">
        <v>33</v>
      </c>
      <c r="C9" s="3" t="s">
        <v>65</v>
      </c>
      <c r="D9" s="2">
        <f t="shared" si="0"/>
        <v>28.689999999999998</v>
      </c>
      <c r="E9" s="2">
        <f t="shared" si="1"/>
        <v>31.71</v>
      </c>
      <c r="F9" s="2">
        <v>30.2</v>
      </c>
      <c r="G9" s="3"/>
      <c r="H9" s="3" t="s">
        <v>9</v>
      </c>
    </row>
    <row r="10" spans="1:10" x14ac:dyDescent="0.25">
      <c r="A10">
        <f t="shared" si="2"/>
        <v>9</v>
      </c>
      <c r="B10" t="s">
        <v>10</v>
      </c>
      <c r="C10" s="3" t="s">
        <v>19</v>
      </c>
      <c r="D10" s="3">
        <v>0</v>
      </c>
      <c r="E10" s="3">
        <v>1E-3</v>
      </c>
      <c r="F10" s="3">
        <v>0</v>
      </c>
      <c r="G10" s="3"/>
      <c r="H10" s="3" t="s">
        <v>35</v>
      </c>
    </row>
    <row r="11" spans="1:10" x14ac:dyDescent="0.25">
      <c r="A11">
        <f t="shared" si="2"/>
        <v>10</v>
      </c>
      <c r="B11" t="s">
        <v>11</v>
      </c>
      <c r="C11" s="3" t="s">
        <v>20</v>
      </c>
      <c r="D11" s="3">
        <v>0</v>
      </c>
      <c r="E11" s="3">
        <v>1E-3</v>
      </c>
      <c r="F11" s="3">
        <v>0</v>
      </c>
      <c r="G11" s="3"/>
      <c r="H11" s="3" t="s">
        <v>35</v>
      </c>
    </row>
    <row r="12" spans="1:10" x14ac:dyDescent="0.25">
      <c r="A12">
        <f t="shared" si="2"/>
        <v>11</v>
      </c>
      <c r="B12" t="s">
        <v>12</v>
      </c>
      <c r="C12" s="3" t="s">
        <v>21</v>
      </c>
      <c r="D12" s="3">
        <v>0</v>
      </c>
      <c r="E12" s="3">
        <v>1E-3</v>
      </c>
      <c r="F12" s="3">
        <v>0</v>
      </c>
      <c r="G12" s="3"/>
      <c r="H12" s="3" t="s">
        <v>35</v>
      </c>
    </row>
    <row r="13" spans="1:10" x14ac:dyDescent="0.25">
      <c r="A13">
        <f t="shared" si="2"/>
        <v>12</v>
      </c>
      <c r="B13" t="s">
        <v>13</v>
      </c>
      <c r="C13" s="3" t="s">
        <v>22</v>
      </c>
      <c r="D13" s="3">
        <v>0</v>
      </c>
      <c r="E13" s="3">
        <v>1E-3</v>
      </c>
      <c r="F13" s="3">
        <v>0</v>
      </c>
      <c r="G13" s="3"/>
      <c r="H13" s="3" t="s">
        <v>35</v>
      </c>
    </row>
    <row r="14" spans="1:10" x14ac:dyDescent="0.25">
      <c r="A14">
        <f t="shared" si="2"/>
        <v>13</v>
      </c>
      <c r="B14" t="s">
        <v>14</v>
      </c>
      <c r="C14" s="3" t="s">
        <v>23</v>
      </c>
      <c r="D14" s="3">
        <v>0</v>
      </c>
      <c r="E14" s="3">
        <v>1E-3</v>
      </c>
      <c r="F14" s="3">
        <v>0</v>
      </c>
      <c r="G14" s="3"/>
      <c r="H14" s="3" t="s">
        <v>35</v>
      </c>
    </row>
    <row r="15" spans="1:10" x14ac:dyDescent="0.25">
      <c r="A15">
        <f t="shared" si="2"/>
        <v>14</v>
      </c>
      <c r="B15" t="s">
        <v>15</v>
      </c>
      <c r="C15" s="3" t="s">
        <v>24</v>
      </c>
      <c r="D15" s="3">
        <v>0</v>
      </c>
      <c r="E15" s="3">
        <v>1E-3</v>
      </c>
      <c r="F15" s="3">
        <v>0</v>
      </c>
      <c r="G15" s="3"/>
      <c r="H15" s="3" t="s">
        <v>35</v>
      </c>
    </row>
    <row r="16" spans="1:10" x14ac:dyDescent="0.25">
      <c r="A16" s="1">
        <v>15.01</v>
      </c>
      <c r="B16" t="s">
        <v>51</v>
      </c>
      <c r="C16" s="3" t="str">
        <f>NoPowerState!A2</f>
        <v>PSUA</v>
      </c>
      <c r="D16" s="3">
        <f>NoPowerState!B2</f>
        <v>-0.5</v>
      </c>
      <c r="E16" s="3">
        <f>NoPowerState!C2</f>
        <v>0.5</v>
      </c>
      <c r="F16" s="3">
        <f>NoPowerState!D2</f>
        <v>0</v>
      </c>
      <c r="G16" s="3"/>
      <c r="H16" s="3" t="str">
        <f>NoPowerState!E2</f>
        <v>V</v>
      </c>
    </row>
    <row r="17" spans="1:8" x14ac:dyDescent="0.25">
      <c r="A17" s="1">
        <f>A16+0.01</f>
        <v>15.02</v>
      </c>
      <c r="B17" t="s">
        <v>51</v>
      </c>
      <c r="C17" s="3" t="str">
        <f>NoPowerState!A3</f>
        <v>PSUB</v>
      </c>
      <c r="D17" s="3">
        <f>NoPowerState!B3</f>
        <v>-0.5</v>
      </c>
      <c r="E17" s="3">
        <f>NoPowerState!C3</f>
        <v>0.5</v>
      </c>
      <c r="F17" s="3">
        <f>NoPowerState!D3</f>
        <v>0</v>
      </c>
      <c r="G17" s="3"/>
      <c r="H17" s="3" t="str">
        <f>NoPowerState!E3</f>
        <v>V</v>
      </c>
    </row>
    <row r="18" spans="1:8" x14ac:dyDescent="0.25">
      <c r="A18" s="1">
        <f t="shared" ref="A18:A29" si="3">A17+0.01</f>
        <v>15.03</v>
      </c>
      <c r="B18" t="s">
        <v>51</v>
      </c>
      <c r="C18" s="3" t="str">
        <f>NoPowerState!A4</f>
        <v>PSUC</v>
      </c>
      <c r="D18" s="3">
        <f>NoPowerState!B4</f>
        <v>-0.5</v>
      </c>
      <c r="E18" s="3">
        <f>NoPowerState!C4</f>
        <v>0.5</v>
      </c>
      <c r="F18" s="3">
        <f>NoPowerState!D4</f>
        <v>0</v>
      </c>
      <c r="G18" s="3"/>
      <c r="H18" s="3" t="str">
        <f>NoPowerState!E4</f>
        <v>V</v>
      </c>
    </row>
    <row r="19" spans="1:8" x14ac:dyDescent="0.25">
      <c r="A19" s="1">
        <f t="shared" si="3"/>
        <v>15.04</v>
      </c>
      <c r="B19" t="s">
        <v>51</v>
      </c>
      <c r="C19" s="3" t="str">
        <f>NoPowerState!A5</f>
        <v>24Vout</v>
      </c>
      <c r="D19" s="3">
        <f>NoPowerState!B5</f>
        <v>-0.5</v>
      </c>
      <c r="E19" s="3">
        <f>NoPowerState!C5</f>
        <v>0.5</v>
      </c>
      <c r="F19" s="3">
        <f>NoPowerState!D5</f>
        <v>0</v>
      </c>
      <c r="G19" s="3"/>
      <c r="H19" s="3" t="str">
        <f>NoPowerState!E5</f>
        <v>V</v>
      </c>
    </row>
    <row r="20" spans="1:8" x14ac:dyDescent="0.25">
      <c r="A20" s="1">
        <f t="shared" si="3"/>
        <v>15.049999999999999</v>
      </c>
      <c r="B20" t="s">
        <v>51</v>
      </c>
      <c r="C20" s="3" t="str">
        <f>NoPowerState!A6</f>
        <v>FLT_OUT</v>
      </c>
      <c r="D20" s="3">
        <f>NoPowerState!B6</f>
        <v>-0.5</v>
      </c>
      <c r="E20" s="3">
        <f>NoPowerState!C6</f>
        <v>0.5</v>
      </c>
      <c r="F20" s="3">
        <f>NoPowerState!D6</f>
        <v>0</v>
      </c>
      <c r="G20" s="3"/>
      <c r="H20" s="3" t="str">
        <f>NoPowerState!E6</f>
        <v>V</v>
      </c>
    </row>
    <row r="21" spans="1:8" x14ac:dyDescent="0.25">
      <c r="A21" s="1">
        <f t="shared" si="3"/>
        <v>15.059999999999999</v>
      </c>
      <c r="B21" t="s">
        <v>51</v>
      </c>
      <c r="C21" s="3" t="str">
        <f>NoPowerState!A7</f>
        <v>TEMP</v>
      </c>
      <c r="D21" s="3">
        <f>NoPowerState!B7</f>
        <v>-0.5</v>
      </c>
      <c r="E21" s="3">
        <f>NoPowerState!C7</f>
        <v>0.5</v>
      </c>
      <c r="F21" s="3">
        <f>NoPowerState!D7</f>
        <v>0</v>
      </c>
      <c r="G21" s="3"/>
      <c r="H21" s="3" t="str">
        <f>NoPowerState!E7</f>
        <v>V</v>
      </c>
    </row>
    <row r="22" spans="1:8" x14ac:dyDescent="0.25">
      <c r="A22" s="1">
        <f t="shared" si="3"/>
        <v>15.069999999999999</v>
      </c>
      <c r="B22" t="s">
        <v>51</v>
      </c>
      <c r="C22" s="3" t="str">
        <f>NoPowerState!A8</f>
        <v>SPM</v>
      </c>
      <c r="D22" s="3">
        <f>NoPowerState!B8</f>
        <v>-0.5</v>
      </c>
      <c r="E22" s="3">
        <f>NoPowerState!C8</f>
        <v>0.5</v>
      </c>
      <c r="F22" s="3">
        <f>NoPowerState!D8</f>
        <v>0</v>
      </c>
      <c r="G22" s="3"/>
      <c r="H22" s="3" t="str">
        <f>NoPowerState!E8</f>
        <v>V</v>
      </c>
    </row>
    <row r="23" spans="1:8" x14ac:dyDescent="0.25">
      <c r="A23" s="1">
        <f t="shared" si="3"/>
        <v>15.079999999999998</v>
      </c>
      <c r="B23" t="s">
        <v>51</v>
      </c>
      <c r="C23" s="3" t="str">
        <f>NoPowerState!A9</f>
        <v>PSU_FLT</v>
      </c>
      <c r="D23" s="3">
        <f>NoPowerState!B9</f>
        <v>-0.5</v>
      </c>
      <c r="E23" s="3">
        <f>NoPowerState!C9</f>
        <v>0.5</v>
      </c>
      <c r="F23" s="3">
        <f>NoPowerState!D9</f>
        <v>0</v>
      </c>
      <c r="G23" s="3"/>
      <c r="H23" s="3" t="str">
        <f>NoPowerState!E9</f>
        <v>V</v>
      </c>
    </row>
    <row r="24" spans="1:8" x14ac:dyDescent="0.25">
      <c r="A24" s="1">
        <f t="shared" si="3"/>
        <v>15.089999999999998</v>
      </c>
      <c r="B24" t="s">
        <v>51</v>
      </c>
      <c r="C24" s="3" t="str">
        <f>NoPowerState!A10</f>
        <v>HVCAP</v>
      </c>
      <c r="D24" s="3">
        <f>NoPowerState!B10</f>
        <v>-0.5</v>
      </c>
      <c r="E24" s="3">
        <f>NoPowerState!C10</f>
        <v>0.5</v>
      </c>
      <c r="F24" s="3">
        <f>NoPowerState!D10</f>
        <v>0</v>
      </c>
      <c r="G24" s="3"/>
      <c r="H24" s="3" t="str">
        <f>NoPowerState!E10</f>
        <v>V</v>
      </c>
    </row>
    <row r="25" spans="1:8" x14ac:dyDescent="0.25">
      <c r="A25" s="1">
        <f t="shared" si="3"/>
        <v>15.099999999999998</v>
      </c>
      <c r="B25" t="s">
        <v>51</v>
      </c>
      <c r="C25" s="3" t="str">
        <f>NoPowerState!A11</f>
        <v>TP5B</v>
      </c>
      <c r="D25" s="3">
        <f>NoPowerState!B11</f>
        <v>-0.5</v>
      </c>
      <c r="E25" s="3">
        <f>NoPowerState!C11</f>
        <v>0.5</v>
      </c>
      <c r="F25" s="3">
        <f>NoPowerState!D11</f>
        <v>0</v>
      </c>
      <c r="G25" s="3"/>
      <c r="H25" s="3" t="str">
        <f>NoPowerState!E11</f>
        <v>V</v>
      </c>
    </row>
    <row r="26" spans="1:8" x14ac:dyDescent="0.25">
      <c r="A26" s="1">
        <f t="shared" si="3"/>
        <v>15.109999999999998</v>
      </c>
      <c r="B26" t="s">
        <v>51</v>
      </c>
      <c r="C26" s="3" t="str">
        <f>NoPowerState!A12</f>
        <v>TP1B</v>
      </c>
      <c r="D26" s="3">
        <f>NoPowerState!B12</f>
        <v>-0.5</v>
      </c>
      <c r="E26" s="3">
        <f>NoPowerState!C12</f>
        <v>0.5</v>
      </c>
      <c r="F26" s="3">
        <f>NoPowerState!D12</f>
        <v>0</v>
      </c>
      <c r="G26" s="3"/>
      <c r="H26" s="3" t="str">
        <f>NoPowerState!E12</f>
        <v>V</v>
      </c>
    </row>
    <row r="27" spans="1:8" x14ac:dyDescent="0.25">
      <c r="A27" s="1">
        <f>A26+0.01</f>
        <v>15.119999999999997</v>
      </c>
      <c r="B27" t="s">
        <v>51</v>
      </c>
      <c r="C27" s="3" t="str">
        <f>NoPowerState!A13</f>
        <v>TP6B</v>
      </c>
      <c r="D27" s="3">
        <f>NoPowerState!B13</f>
        <v>-0.5</v>
      </c>
      <c r="E27" s="3">
        <f>NoPowerState!C13</f>
        <v>0.5</v>
      </c>
      <c r="F27" s="3">
        <f>NoPowerState!D13</f>
        <v>0</v>
      </c>
      <c r="G27" s="3"/>
      <c r="H27" s="3" t="str">
        <f>NoPowerState!E13</f>
        <v>V</v>
      </c>
    </row>
    <row r="28" spans="1:8" x14ac:dyDescent="0.25">
      <c r="A28" s="1">
        <f t="shared" si="3"/>
        <v>15.129999999999997</v>
      </c>
      <c r="B28" t="s">
        <v>51</v>
      </c>
      <c r="C28" s="3" t="str">
        <f>NoPowerState!A14</f>
        <v>TP2B</v>
      </c>
      <c r="D28" s="3">
        <f>NoPowerState!B14</f>
        <v>-0.5</v>
      </c>
      <c r="E28" s="3">
        <f>NoPowerState!C14</f>
        <v>0.5</v>
      </c>
      <c r="F28" s="3">
        <f>NoPowerState!D14</f>
        <v>0</v>
      </c>
      <c r="G28" s="3"/>
      <c r="H28" s="3" t="str">
        <f>NoPowerState!E14</f>
        <v>V</v>
      </c>
    </row>
    <row r="29" spans="1:8" x14ac:dyDescent="0.25">
      <c r="A29" s="1">
        <f t="shared" si="3"/>
        <v>15.139999999999997</v>
      </c>
      <c r="B29" t="s">
        <v>51</v>
      </c>
      <c r="C29" s="3" t="str">
        <f>NoPowerState!A15</f>
        <v>BuckCurrent</v>
      </c>
      <c r="D29" s="3">
        <f>NoPowerState!B15</f>
        <v>-0.1</v>
      </c>
      <c r="E29" s="3">
        <f>NoPowerState!C15</f>
        <v>0.1</v>
      </c>
      <c r="F29" s="3">
        <f>NoPowerState!D15</f>
        <v>0</v>
      </c>
      <c r="G29" s="3"/>
      <c r="H29" s="3" t="str">
        <f>NoPowerState!E15</f>
        <v>A</v>
      </c>
    </row>
    <row r="30" spans="1:8" x14ac:dyDescent="0.25">
      <c r="A30" s="1">
        <v>16.010000000000002</v>
      </c>
      <c r="B30" t="s">
        <v>52</v>
      </c>
      <c r="C30" s="3" t="str">
        <f>CapsChargingState!A2</f>
        <v>24Vout</v>
      </c>
      <c r="D30" s="3">
        <f>CapsChargingState!B2</f>
        <v>23.8</v>
      </c>
      <c r="E30" s="3">
        <f>CapsChargingState!C2</f>
        <v>24.2</v>
      </c>
      <c r="F30" s="3">
        <f>CapsChargingState!D2</f>
        <v>24</v>
      </c>
      <c r="G30" s="3"/>
      <c r="H30" s="3" t="str">
        <f>CapsChargingState!E2</f>
        <v>V</v>
      </c>
    </row>
    <row r="31" spans="1:8" x14ac:dyDescent="0.25">
      <c r="A31" s="1">
        <f>A30+0.01</f>
        <v>16.020000000000003</v>
      </c>
      <c r="B31" t="s">
        <v>52</v>
      </c>
      <c r="C31" s="3" t="str">
        <f>CapsChargingState!A3</f>
        <v>HVCAP</v>
      </c>
      <c r="D31" s="3">
        <f>CapsChargingState!B3</f>
        <v>2</v>
      </c>
      <c r="E31" s="3">
        <f>CapsChargingState!C3</f>
        <v>3</v>
      </c>
      <c r="F31" s="3">
        <f>CapsChargingState!D3</f>
        <v>2.1</v>
      </c>
      <c r="G31" s="3"/>
      <c r="H31" s="3" t="str">
        <f>CapsChargingState!E3</f>
        <v>dv/dt</v>
      </c>
    </row>
    <row r="32" spans="1:8" x14ac:dyDescent="0.25">
      <c r="A32" s="1">
        <f>A31+0.01</f>
        <v>16.030000000000005</v>
      </c>
      <c r="B32" t="s">
        <v>52</v>
      </c>
      <c r="C32" s="3" t="str">
        <f>CapsChargingState!A4</f>
        <v>TP2B</v>
      </c>
      <c r="D32" s="3">
        <f>CapsChargingState!B4</f>
        <v>23</v>
      </c>
      <c r="E32" s="3">
        <f>CapsChargingState!C4</f>
        <v>25</v>
      </c>
      <c r="F32" s="3">
        <f>CapsChargingState!D4</f>
        <v>24</v>
      </c>
      <c r="G32" s="3"/>
      <c r="H32" s="3" t="str">
        <f>CapsChargingState!E4</f>
        <v>V</v>
      </c>
    </row>
    <row r="33" spans="1:8" x14ac:dyDescent="0.25">
      <c r="A33" s="1">
        <v>17.010000000000002</v>
      </c>
      <c r="B33" t="s">
        <v>53</v>
      </c>
      <c r="C33" s="3" t="str">
        <f>NormalOperationState!A2</f>
        <v>PSUA</v>
      </c>
      <c r="D33" s="3">
        <f>NormalOperationState!B2</f>
        <v>23</v>
      </c>
      <c r="E33" s="3">
        <f>NormalOperationState!C2</f>
        <v>25</v>
      </c>
      <c r="F33" s="3">
        <f>NormalOperationState!D2</f>
        <v>24</v>
      </c>
      <c r="G33" s="3"/>
      <c r="H33" s="3" t="str">
        <f>NormalOperationState!E2</f>
        <v>V</v>
      </c>
    </row>
    <row r="34" spans="1:8" x14ac:dyDescent="0.25">
      <c r="A34" s="1">
        <f>A33+0.01</f>
        <v>17.020000000000003</v>
      </c>
      <c r="B34" t="s">
        <v>53</v>
      </c>
      <c r="C34" s="3" t="str">
        <f>NormalOperationState!A3</f>
        <v>PSUB</v>
      </c>
      <c r="D34" s="3">
        <f>NormalOperationState!B3</f>
        <v>23</v>
      </c>
      <c r="E34" s="3">
        <f>NormalOperationState!C3</f>
        <v>25</v>
      </c>
      <c r="F34" s="3">
        <f>NormalOperationState!D3</f>
        <v>24</v>
      </c>
      <c r="G34" s="3"/>
      <c r="H34" s="3" t="str">
        <f>NormalOperationState!E3</f>
        <v>V</v>
      </c>
    </row>
    <row r="35" spans="1:8" x14ac:dyDescent="0.25">
      <c r="A35" s="1">
        <f t="shared" ref="A35:A46" si="4">A34+0.01</f>
        <v>17.030000000000005</v>
      </c>
      <c r="B35" t="s">
        <v>53</v>
      </c>
      <c r="C35" s="3" t="str">
        <f>NormalOperationState!A4</f>
        <v>PSUC</v>
      </c>
      <c r="D35" s="3">
        <f>NormalOperationState!B4</f>
        <v>0</v>
      </c>
      <c r="E35" s="3">
        <f>NormalOperationState!C4</f>
        <v>0.5</v>
      </c>
      <c r="F35" s="3">
        <f>NormalOperationState!D4</f>
        <v>0</v>
      </c>
      <c r="G35" s="3"/>
      <c r="H35" s="3" t="str">
        <f>NormalOperationState!E4</f>
        <v>V</v>
      </c>
    </row>
    <row r="36" spans="1:8" x14ac:dyDescent="0.25">
      <c r="A36" s="1">
        <f t="shared" si="4"/>
        <v>17.040000000000006</v>
      </c>
      <c r="B36" t="s">
        <v>53</v>
      </c>
      <c r="C36" s="3" t="str">
        <f>NormalOperationState!A5</f>
        <v>24Vout</v>
      </c>
      <c r="D36" s="3">
        <f>NormalOperationState!B5</f>
        <v>23</v>
      </c>
      <c r="E36" s="3">
        <f>NormalOperationState!C5</f>
        <v>25</v>
      </c>
      <c r="F36" s="3">
        <f>NormalOperationState!D5</f>
        <v>24</v>
      </c>
      <c r="G36" s="3"/>
      <c r="H36" s="3" t="str">
        <f>NormalOperationState!E5</f>
        <v>V</v>
      </c>
    </row>
    <row r="37" spans="1:8" x14ac:dyDescent="0.25">
      <c r="A37" s="1">
        <f t="shared" si="4"/>
        <v>17.050000000000008</v>
      </c>
      <c r="B37" t="s">
        <v>53</v>
      </c>
      <c r="C37" s="3" t="str">
        <f>NormalOperationState!A6</f>
        <v>FLT_OUT</v>
      </c>
      <c r="D37" s="3">
        <f>NormalOperationState!B6</f>
        <v>-0.5</v>
      </c>
      <c r="E37" s="3">
        <f>NormalOperationState!C6</f>
        <v>0.5</v>
      </c>
      <c r="F37" s="3">
        <f>NormalOperationState!D6</f>
        <v>0</v>
      </c>
      <c r="G37" s="3"/>
      <c r="H37" s="3" t="str">
        <f>NormalOperationState!E6</f>
        <v>V</v>
      </c>
    </row>
    <row r="38" spans="1:8" x14ac:dyDescent="0.25">
      <c r="A38" s="1">
        <f t="shared" si="4"/>
        <v>17.060000000000009</v>
      </c>
      <c r="B38" t="s">
        <v>53</v>
      </c>
      <c r="C38" s="3" t="str">
        <f>NormalOperationState!A7</f>
        <v>TEMP</v>
      </c>
      <c r="D38" s="3">
        <f>NormalOperationState!B7</f>
        <v>-0.5</v>
      </c>
      <c r="E38" s="3">
        <f>NormalOperationState!C7</f>
        <v>0.5</v>
      </c>
      <c r="F38" s="3">
        <f>NormalOperationState!D7</f>
        <v>0</v>
      </c>
      <c r="G38" s="3"/>
      <c r="H38" s="3" t="str">
        <f>NormalOperationState!E7</f>
        <v>V</v>
      </c>
    </row>
    <row r="39" spans="1:8" x14ac:dyDescent="0.25">
      <c r="A39" s="1">
        <f t="shared" si="4"/>
        <v>17.070000000000011</v>
      </c>
      <c r="B39" t="s">
        <v>53</v>
      </c>
      <c r="C39" s="3" t="str">
        <f>NormalOperationState!A8</f>
        <v>SPM</v>
      </c>
      <c r="D39" s="3">
        <f>NormalOperationState!B8</f>
        <v>-0.5</v>
      </c>
      <c r="E39" s="3">
        <f>NormalOperationState!C8</f>
        <v>0.5</v>
      </c>
      <c r="F39" s="3">
        <f>NormalOperationState!D8</f>
        <v>0</v>
      </c>
      <c r="G39" s="3"/>
      <c r="H39" s="3" t="str">
        <f>NormalOperationState!E8</f>
        <v>V</v>
      </c>
    </row>
    <row r="40" spans="1:8" x14ac:dyDescent="0.25">
      <c r="A40" s="1">
        <f t="shared" si="4"/>
        <v>17.080000000000013</v>
      </c>
      <c r="B40" t="s">
        <v>53</v>
      </c>
      <c r="C40" s="3" t="str">
        <f>NormalOperationState!A9</f>
        <v>PSU_FLT</v>
      </c>
      <c r="D40" s="3">
        <f>NormalOperationState!B9</f>
        <v>-0.5</v>
      </c>
      <c r="E40" s="3">
        <f>NormalOperationState!C9</f>
        <v>0.5</v>
      </c>
      <c r="F40" s="3">
        <f>NormalOperationState!D9</f>
        <v>0</v>
      </c>
      <c r="G40" s="3"/>
      <c r="H40" s="3" t="str">
        <f>NormalOperationState!E9</f>
        <v>V</v>
      </c>
    </row>
    <row r="41" spans="1:8" x14ac:dyDescent="0.25">
      <c r="A41" s="1">
        <f t="shared" si="4"/>
        <v>17.090000000000014</v>
      </c>
      <c r="B41" t="s">
        <v>53</v>
      </c>
      <c r="C41" s="3" t="str">
        <f>NormalOperationState!A10</f>
        <v>HVCAP</v>
      </c>
      <c r="D41" s="3">
        <f>NormalOperationState!B10</f>
        <v>310</v>
      </c>
      <c r="E41" s="3">
        <f>NormalOperationState!C10</f>
        <v>320</v>
      </c>
      <c r="F41" s="3">
        <f>NormalOperationState!D10</f>
        <v>315</v>
      </c>
      <c r="G41" s="3"/>
      <c r="H41" s="3" t="str">
        <f>NormalOperationState!E10</f>
        <v>V</v>
      </c>
    </row>
    <row r="42" spans="1:8" x14ac:dyDescent="0.25">
      <c r="A42" s="1">
        <f t="shared" si="4"/>
        <v>17.100000000000016</v>
      </c>
      <c r="B42" t="s">
        <v>53</v>
      </c>
      <c r="C42" s="3" t="str">
        <f>NormalOperationState!A11</f>
        <v>TP5B</v>
      </c>
      <c r="D42" s="3">
        <f>NormalOperationState!B11</f>
        <v>-0.5</v>
      </c>
      <c r="E42" s="3">
        <f>NormalOperationState!C11</f>
        <v>0.5</v>
      </c>
      <c r="F42" s="3">
        <f>NormalOperationState!D11</f>
        <v>0</v>
      </c>
      <c r="G42" s="3"/>
      <c r="H42" s="3" t="str">
        <f>NormalOperationState!E11</f>
        <v>V</v>
      </c>
    </row>
    <row r="43" spans="1:8" x14ac:dyDescent="0.25">
      <c r="A43" s="1">
        <f t="shared" si="4"/>
        <v>17.110000000000017</v>
      </c>
      <c r="B43" t="s">
        <v>53</v>
      </c>
      <c r="C43" s="3" t="str">
        <f>NormalOperationState!A12</f>
        <v>TP1B</v>
      </c>
      <c r="D43" s="3">
        <f>NormalOperationState!B12</f>
        <v>750</v>
      </c>
      <c r="E43" s="3">
        <f>NormalOperationState!C12</f>
        <v>840</v>
      </c>
      <c r="F43" s="3">
        <f>NormalOperationState!D12</f>
        <v>800</v>
      </c>
      <c r="G43" s="3"/>
      <c r="H43" s="3" t="str">
        <f>NormalOperationState!E12</f>
        <v>V</v>
      </c>
    </row>
    <row r="44" spans="1:8" x14ac:dyDescent="0.25">
      <c r="A44" s="1">
        <f t="shared" si="4"/>
        <v>17.120000000000019</v>
      </c>
      <c r="B44" t="s">
        <v>53</v>
      </c>
      <c r="C44" s="3" t="str">
        <f>NormalOperationState!A13</f>
        <v>TP6B</v>
      </c>
      <c r="D44" s="3">
        <f>NormalOperationState!B13</f>
        <v>-0.5</v>
      </c>
      <c r="E44" s="3">
        <f>NormalOperationState!C13</f>
        <v>0.5</v>
      </c>
      <c r="F44" s="3">
        <f>NormalOperationState!D13</f>
        <v>0</v>
      </c>
      <c r="G44" s="3"/>
      <c r="H44" s="3" t="str">
        <f>NormalOperationState!E13</f>
        <v>V</v>
      </c>
    </row>
    <row r="45" spans="1:8" x14ac:dyDescent="0.25">
      <c r="A45" s="1">
        <f t="shared" si="4"/>
        <v>17.13000000000002</v>
      </c>
      <c r="B45" t="s">
        <v>53</v>
      </c>
      <c r="C45" s="3" t="str">
        <f>NormalOperationState!A14</f>
        <v>TP2B</v>
      </c>
      <c r="D45" s="3">
        <f>NormalOperationState!B14</f>
        <v>23</v>
      </c>
      <c r="E45" s="3">
        <f>NormalOperationState!C14</f>
        <v>25</v>
      </c>
      <c r="F45" s="3">
        <f>NormalOperationState!D14</f>
        <v>24</v>
      </c>
      <c r="G45" s="3"/>
      <c r="H45" s="3" t="str">
        <f>NormalOperationState!E14</f>
        <v>V</v>
      </c>
    </row>
    <row r="46" spans="1:8" x14ac:dyDescent="0.25">
      <c r="A46" s="1">
        <f t="shared" si="4"/>
        <v>17.140000000000022</v>
      </c>
      <c r="B46" t="s">
        <v>53</v>
      </c>
      <c r="C46" s="3" t="str">
        <f>NormalOperationState!A15</f>
        <v>BuckCurrent</v>
      </c>
      <c r="D46" s="3">
        <f>NormalOperationState!B15</f>
        <v>-0.1</v>
      </c>
      <c r="E46" s="3">
        <f>NormalOperationState!C15</f>
        <v>0.1</v>
      </c>
      <c r="F46" s="3">
        <f>NormalOperationState!D15</f>
        <v>0</v>
      </c>
      <c r="G46" s="3"/>
      <c r="H46" s="3" t="str">
        <f>NormalOperationState!E15</f>
        <v>A</v>
      </c>
    </row>
    <row r="47" spans="1:8" x14ac:dyDescent="0.25">
      <c r="A47">
        <v>18.010000000000002</v>
      </c>
      <c r="B47" t="s">
        <v>56</v>
      </c>
      <c r="C47" s="3" t="str">
        <f>SPMState!A2</f>
        <v>PSUA</v>
      </c>
      <c r="D47" s="3">
        <f>SPMState!B2</f>
        <v>0</v>
      </c>
      <c r="E47" s="3">
        <f>SPMState!C2</f>
        <v>0.5</v>
      </c>
      <c r="F47" s="3">
        <f>SPMState!D2</f>
        <v>0</v>
      </c>
      <c r="G47" s="3"/>
      <c r="H47" s="3" t="str">
        <f>SPMState!E2</f>
        <v>V</v>
      </c>
    </row>
    <row r="48" spans="1:8" x14ac:dyDescent="0.25">
      <c r="A48" s="1">
        <f>A47+0.01</f>
        <v>18.020000000000003</v>
      </c>
      <c r="B48" t="s">
        <v>56</v>
      </c>
      <c r="C48" s="3" t="str">
        <f>SPMState!A3</f>
        <v>PSUB</v>
      </c>
      <c r="D48" s="3">
        <f>SPMState!B3</f>
        <v>23</v>
      </c>
      <c r="E48" s="3">
        <f>SPMState!C3</f>
        <v>25</v>
      </c>
      <c r="F48" s="3">
        <f>SPMState!D3</f>
        <v>24</v>
      </c>
      <c r="G48" s="3"/>
      <c r="H48" s="3" t="str">
        <f>SPMState!E3</f>
        <v>V</v>
      </c>
    </row>
    <row r="49" spans="1:8" x14ac:dyDescent="0.25">
      <c r="A49" s="1">
        <f t="shared" ref="A49:A61" si="5">A48+0.01</f>
        <v>18.030000000000005</v>
      </c>
      <c r="B49" t="s">
        <v>56</v>
      </c>
      <c r="C49" s="3" t="str">
        <f>SPMState!A4</f>
        <v>PSUC</v>
      </c>
      <c r="D49" s="3">
        <f>SPMState!B4</f>
        <v>0</v>
      </c>
      <c r="E49" s="3">
        <f>SPMState!C4</f>
        <v>0.5</v>
      </c>
      <c r="F49" s="3">
        <f>SPMState!D4</f>
        <v>0</v>
      </c>
      <c r="G49" s="3"/>
      <c r="H49" s="3" t="str">
        <f>SPMState!E4</f>
        <v>V</v>
      </c>
    </row>
    <row r="50" spans="1:8" x14ac:dyDescent="0.25">
      <c r="A50" s="1">
        <f t="shared" si="5"/>
        <v>18.040000000000006</v>
      </c>
      <c r="B50" t="s">
        <v>56</v>
      </c>
      <c r="C50" s="3" t="str">
        <f>SPMState!A5</f>
        <v>24Vout</v>
      </c>
      <c r="D50" s="3">
        <f>SPMState!B5</f>
        <v>23</v>
      </c>
      <c r="E50" s="3">
        <f>SPMState!C5</f>
        <v>25</v>
      </c>
      <c r="F50" s="3">
        <f>SPMState!D5</f>
        <v>24</v>
      </c>
      <c r="G50" s="3"/>
      <c r="H50" s="3" t="str">
        <f>SPMState!E5</f>
        <v>V</v>
      </c>
    </row>
    <row r="51" spans="1:8" x14ac:dyDescent="0.25">
      <c r="A51" s="1">
        <f t="shared" si="5"/>
        <v>18.050000000000008</v>
      </c>
      <c r="B51" t="s">
        <v>56</v>
      </c>
      <c r="C51" s="3" t="str">
        <f>SPMState!A6</f>
        <v>FLT_OUT</v>
      </c>
      <c r="D51" s="3">
        <f>SPMState!B6</f>
        <v>4.9000000000000004</v>
      </c>
      <c r="E51" s="3">
        <f>SPMState!C6</f>
        <v>5.0999999999999996</v>
      </c>
      <c r="F51" s="3">
        <f>SPMState!D6</f>
        <v>5</v>
      </c>
      <c r="G51" s="3"/>
      <c r="H51" s="3" t="str">
        <f>SPMState!E6</f>
        <v>V</v>
      </c>
    </row>
    <row r="52" spans="1:8" x14ac:dyDescent="0.25">
      <c r="A52" s="1">
        <f t="shared" si="5"/>
        <v>18.060000000000009</v>
      </c>
      <c r="B52" t="s">
        <v>56</v>
      </c>
      <c r="C52" s="3" t="str">
        <f>SPMState!A7</f>
        <v>TEMP</v>
      </c>
      <c r="D52" s="3">
        <f>SPMState!B7</f>
        <v>0</v>
      </c>
      <c r="E52" s="3">
        <f>SPMState!C7</f>
        <v>5</v>
      </c>
      <c r="F52" s="3">
        <f>SPMState!D7</f>
        <v>0</v>
      </c>
      <c r="G52" s="3"/>
      <c r="H52" s="3" t="str">
        <f>SPMState!E7</f>
        <v>V</v>
      </c>
    </row>
    <row r="53" spans="1:8" x14ac:dyDescent="0.25">
      <c r="A53" s="1">
        <f t="shared" si="5"/>
        <v>18.070000000000011</v>
      </c>
      <c r="B53" t="s">
        <v>56</v>
      </c>
      <c r="C53" s="3" t="str">
        <f>SPMState!A8</f>
        <v>SPM</v>
      </c>
      <c r="D53" s="3">
        <f>SPMState!B8</f>
        <v>4.9000000000000004</v>
      </c>
      <c r="E53" s="3">
        <f>SPMState!C8</f>
        <v>5.0999999999999996</v>
      </c>
      <c r="F53" s="3">
        <f>SPMState!D8</f>
        <v>5</v>
      </c>
      <c r="G53" s="3"/>
      <c r="H53" s="3" t="str">
        <f>SPMState!E8</f>
        <v>V</v>
      </c>
    </row>
    <row r="54" spans="1:8" x14ac:dyDescent="0.25">
      <c r="A54" s="1">
        <f t="shared" si="5"/>
        <v>18.080000000000013</v>
      </c>
      <c r="B54" t="s">
        <v>56</v>
      </c>
      <c r="C54" s="3" t="str">
        <f>SPMState!A9</f>
        <v>PSU_FLT</v>
      </c>
      <c r="D54" s="3">
        <f>SPMState!B9</f>
        <v>0</v>
      </c>
      <c r="E54" s="3">
        <f>SPMState!C9</f>
        <v>0.5</v>
      </c>
      <c r="F54" s="3">
        <f>SPMState!D9</f>
        <v>0</v>
      </c>
      <c r="G54" s="3"/>
      <c r="H54" s="3" t="str">
        <f>SPMState!E9</f>
        <v>V</v>
      </c>
    </row>
    <row r="55" spans="1:8" x14ac:dyDescent="0.25">
      <c r="A55" s="1">
        <f t="shared" si="5"/>
        <v>18.090000000000014</v>
      </c>
      <c r="B55" t="s">
        <v>56</v>
      </c>
      <c r="C55" s="3" t="str">
        <f>SPMState!A10</f>
        <v>HVCAP</v>
      </c>
      <c r="D55" s="3">
        <f>SPMState!B10</f>
        <v>235</v>
      </c>
      <c r="E55" s="3">
        <f>SPMState!C10</f>
        <v>245</v>
      </c>
      <c r="F55" s="3">
        <f>SPMState!D10</f>
        <v>240</v>
      </c>
      <c r="G55" s="3"/>
      <c r="H55" s="3" t="str">
        <f>SPMState!E10</f>
        <v>V</v>
      </c>
    </row>
    <row r="56" spans="1:8" x14ac:dyDescent="0.25">
      <c r="A56" s="1">
        <f t="shared" si="5"/>
        <v>18.100000000000016</v>
      </c>
      <c r="B56" t="s">
        <v>56</v>
      </c>
      <c r="C56" s="3" t="str">
        <f>SPMState!A11</f>
        <v>TP5B</v>
      </c>
      <c r="D56" s="3">
        <f>SPMState!B11</f>
        <v>235</v>
      </c>
      <c r="E56" s="3">
        <f>SPMState!C11</f>
        <v>245</v>
      </c>
      <c r="F56" s="3">
        <f>SPMState!D11</f>
        <v>240</v>
      </c>
      <c r="G56" s="3"/>
      <c r="H56" s="3" t="str">
        <f>SPMState!E11</f>
        <v>V</v>
      </c>
    </row>
    <row r="57" spans="1:8" x14ac:dyDescent="0.25">
      <c r="A57" s="1">
        <f t="shared" si="5"/>
        <v>18.110000000000017</v>
      </c>
      <c r="B57" t="s">
        <v>56</v>
      </c>
      <c r="C57" s="3" t="str">
        <f>SPMState!A12</f>
        <v>TP1B</v>
      </c>
      <c r="D57" s="3">
        <f>SPMState!B12</f>
        <v>799</v>
      </c>
      <c r="E57" s="3">
        <f>SPMState!C12</f>
        <v>840</v>
      </c>
      <c r="F57" s="3">
        <f>SPMState!D12</f>
        <v>800</v>
      </c>
      <c r="G57" s="3"/>
      <c r="H57" s="3" t="str">
        <f>SPMState!E12</f>
        <v>V</v>
      </c>
    </row>
    <row r="58" spans="1:8" x14ac:dyDescent="0.25">
      <c r="A58" s="1">
        <f t="shared" si="5"/>
        <v>18.120000000000019</v>
      </c>
      <c r="B58" t="s">
        <v>56</v>
      </c>
      <c r="C58" s="3" t="str">
        <f>SPMState!A13</f>
        <v>TP6B</v>
      </c>
      <c r="D58" s="3">
        <f>SPMState!B13</f>
        <v>15.5</v>
      </c>
      <c r="E58" s="3">
        <f>SPMState!C13</f>
        <v>16.5</v>
      </c>
      <c r="F58" s="3">
        <f>SPMState!D13</f>
        <v>16</v>
      </c>
      <c r="G58" s="3"/>
      <c r="H58" s="3" t="str">
        <f>SPMState!E13</f>
        <v>V</v>
      </c>
    </row>
    <row r="59" spans="1:8" x14ac:dyDescent="0.25">
      <c r="A59" s="1">
        <f t="shared" si="5"/>
        <v>18.13000000000002</v>
      </c>
      <c r="B59" t="s">
        <v>56</v>
      </c>
      <c r="C59" s="3" t="str">
        <f>SPMState!A14</f>
        <v>TP2B</v>
      </c>
      <c r="D59" s="3">
        <f>SPMState!B14</f>
        <v>23</v>
      </c>
      <c r="E59" s="3">
        <f>SPMState!C14</f>
        <v>25</v>
      </c>
      <c r="F59" s="3">
        <f>SPMState!D14</f>
        <v>24</v>
      </c>
      <c r="G59" s="3"/>
      <c r="H59" s="3" t="str">
        <f>SPMState!E14</f>
        <v>V</v>
      </c>
    </row>
    <row r="60" spans="1:8" x14ac:dyDescent="0.25">
      <c r="A60" s="1">
        <f t="shared" si="5"/>
        <v>18.140000000000022</v>
      </c>
      <c r="B60" t="s">
        <v>56</v>
      </c>
      <c r="C60" s="3" t="str">
        <f>SPMState!A15</f>
        <v>BuckCurrent</v>
      </c>
      <c r="D60" s="3">
        <f>SPMState!B15</f>
        <v>0</v>
      </c>
      <c r="E60" s="3">
        <f>SPMState!C15</f>
        <v>0.1</v>
      </c>
      <c r="F60" s="3">
        <f>SPMState!D15</f>
        <v>0</v>
      </c>
      <c r="G60" s="3"/>
      <c r="H60" s="3" t="str">
        <f>SPMState!E15</f>
        <v>A</v>
      </c>
    </row>
    <row r="61" spans="1:8" x14ac:dyDescent="0.25">
      <c r="A61" s="1">
        <f t="shared" si="5"/>
        <v>18.150000000000023</v>
      </c>
      <c r="B61" t="s">
        <v>56</v>
      </c>
      <c r="C61" s="3" t="str">
        <f>SPMState!A16</f>
        <v>BuckEfficiency</v>
      </c>
      <c r="D61" s="3">
        <f>SPMState!B16</f>
        <v>85</v>
      </c>
      <c r="E61" s="3">
        <f>SPMState!C16</f>
        <v>100</v>
      </c>
      <c r="F61" s="3">
        <f>SPMState!D16</f>
        <v>95</v>
      </c>
      <c r="G61" s="3"/>
      <c r="H61" s="3" t="str">
        <f>SPMState!E16</f>
        <v>%</v>
      </c>
    </row>
    <row r="62" spans="1:8" x14ac:dyDescent="0.25">
      <c r="A62">
        <v>19.010000000000002</v>
      </c>
      <c r="B62" t="s">
        <v>51</v>
      </c>
      <c r="C62" s="3" t="str">
        <f>NoPowerState!A2</f>
        <v>PSUA</v>
      </c>
      <c r="D62" s="3">
        <f>NoPowerState!B2</f>
        <v>-0.5</v>
      </c>
      <c r="E62" s="3">
        <f>NoPowerState!C2</f>
        <v>0.5</v>
      </c>
      <c r="F62" s="3">
        <f>NoPowerState!D2</f>
        <v>0</v>
      </c>
      <c r="G62" s="3"/>
      <c r="H62" s="3" t="str">
        <f>NoPowerState!E2</f>
        <v>V</v>
      </c>
    </row>
    <row r="63" spans="1:8" x14ac:dyDescent="0.25">
      <c r="A63" s="1">
        <f>A62+0.01</f>
        <v>19.020000000000003</v>
      </c>
      <c r="B63" t="s">
        <v>51</v>
      </c>
      <c r="C63" s="3" t="str">
        <f>NoPowerState!A3</f>
        <v>PSUB</v>
      </c>
      <c r="D63" s="3">
        <f>NoPowerState!B3</f>
        <v>-0.5</v>
      </c>
      <c r="E63" s="3">
        <f>NoPowerState!C3</f>
        <v>0.5</v>
      </c>
      <c r="F63" s="3">
        <f>NoPowerState!D3</f>
        <v>0</v>
      </c>
      <c r="G63" s="3"/>
      <c r="H63" s="3" t="str">
        <f>NoPowerState!E3</f>
        <v>V</v>
      </c>
    </row>
    <row r="64" spans="1:8" x14ac:dyDescent="0.25">
      <c r="A64" s="1">
        <f t="shared" ref="A64:A75" si="6">A63+0.01</f>
        <v>19.030000000000005</v>
      </c>
      <c r="B64" t="s">
        <v>51</v>
      </c>
      <c r="C64" s="3" t="str">
        <f>NoPowerState!A4</f>
        <v>PSUC</v>
      </c>
      <c r="D64" s="3">
        <f>NoPowerState!B4</f>
        <v>-0.5</v>
      </c>
      <c r="E64" s="3">
        <f>NoPowerState!C4</f>
        <v>0.5</v>
      </c>
      <c r="F64" s="3">
        <f>NoPowerState!D4</f>
        <v>0</v>
      </c>
      <c r="G64" s="3"/>
      <c r="H64" s="3" t="str">
        <f>NoPowerState!E4</f>
        <v>V</v>
      </c>
    </row>
    <row r="65" spans="1:8" x14ac:dyDescent="0.25">
      <c r="A65" s="1">
        <f t="shared" si="6"/>
        <v>19.040000000000006</v>
      </c>
      <c r="B65" t="s">
        <v>51</v>
      </c>
      <c r="C65" s="3" t="str">
        <f>NoPowerState!A5</f>
        <v>24Vout</v>
      </c>
      <c r="D65" s="3">
        <f>NoPowerState!B5</f>
        <v>-0.5</v>
      </c>
      <c r="E65" s="3">
        <f>NoPowerState!C5</f>
        <v>0.5</v>
      </c>
      <c r="F65" s="3">
        <f>NoPowerState!D5</f>
        <v>0</v>
      </c>
      <c r="G65" s="3"/>
      <c r="H65" s="3" t="str">
        <f>NoPowerState!E5</f>
        <v>V</v>
      </c>
    </row>
    <row r="66" spans="1:8" x14ac:dyDescent="0.25">
      <c r="A66" s="1">
        <f t="shared" si="6"/>
        <v>19.050000000000008</v>
      </c>
      <c r="B66" t="s">
        <v>51</v>
      </c>
      <c r="C66" s="3" t="str">
        <f>NoPowerState!A6</f>
        <v>FLT_OUT</v>
      </c>
      <c r="D66" s="3">
        <f>NoPowerState!B6</f>
        <v>-0.5</v>
      </c>
      <c r="E66" s="3">
        <f>NoPowerState!C6</f>
        <v>0.5</v>
      </c>
      <c r="F66" s="3">
        <f>NoPowerState!D6</f>
        <v>0</v>
      </c>
      <c r="G66" s="3"/>
      <c r="H66" s="3" t="str">
        <f>NoPowerState!E6</f>
        <v>V</v>
      </c>
    </row>
    <row r="67" spans="1:8" x14ac:dyDescent="0.25">
      <c r="A67" s="1">
        <f t="shared" si="6"/>
        <v>19.060000000000009</v>
      </c>
      <c r="B67" t="s">
        <v>51</v>
      </c>
      <c r="C67" s="3" t="str">
        <f>NoPowerState!A7</f>
        <v>TEMP</v>
      </c>
      <c r="D67" s="3">
        <f>NoPowerState!B7</f>
        <v>-0.5</v>
      </c>
      <c r="E67" s="3">
        <f>NoPowerState!C7</f>
        <v>0.5</v>
      </c>
      <c r="F67" s="3">
        <f>NoPowerState!D7</f>
        <v>0</v>
      </c>
      <c r="G67" s="3"/>
      <c r="H67" s="3" t="str">
        <f>NoPowerState!E7</f>
        <v>V</v>
      </c>
    </row>
    <row r="68" spans="1:8" x14ac:dyDescent="0.25">
      <c r="A68" s="1">
        <f t="shared" si="6"/>
        <v>19.070000000000011</v>
      </c>
      <c r="B68" t="s">
        <v>51</v>
      </c>
      <c r="C68" s="3" t="str">
        <f>NoPowerState!A8</f>
        <v>SPM</v>
      </c>
      <c r="D68" s="3">
        <f>NoPowerState!B8</f>
        <v>-0.5</v>
      </c>
      <c r="E68" s="3">
        <f>NoPowerState!C8</f>
        <v>0.5</v>
      </c>
      <c r="F68" s="3">
        <f>NoPowerState!D8</f>
        <v>0</v>
      </c>
      <c r="G68" s="3"/>
      <c r="H68" s="3" t="str">
        <f>NoPowerState!E8</f>
        <v>V</v>
      </c>
    </row>
    <row r="69" spans="1:8" x14ac:dyDescent="0.25">
      <c r="A69" s="1">
        <f t="shared" si="6"/>
        <v>19.080000000000013</v>
      </c>
      <c r="B69" t="s">
        <v>51</v>
      </c>
      <c r="C69" s="3" t="str">
        <f>NoPowerState!A9</f>
        <v>PSU_FLT</v>
      </c>
      <c r="D69" s="3">
        <f>NoPowerState!B9</f>
        <v>-0.5</v>
      </c>
      <c r="E69" s="3">
        <f>NoPowerState!C9</f>
        <v>0.5</v>
      </c>
      <c r="F69" s="3">
        <f>NoPowerState!D9</f>
        <v>0</v>
      </c>
      <c r="G69" s="3"/>
      <c r="H69" s="3" t="str">
        <f>NoPowerState!E9</f>
        <v>V</v>
      </c>
    </row>
    <row r="70" spans="1:8" x14ac:dyDescent="0.25">
      <c r="A70" s="1">
        <f t="shared" si="6"/>
        <v>19.090000000000014</v>
      </c>
      <c r="B70" t="s">
        <v>51</v>
      </c>
      <c r="C70" s="3" t="str">
        <f>NoPowerState!A10</f>
        <v>HVCAP</v>
      </c>
      <c r="D70" s="3">
        <f>NoPowerState!B10</f>
        <v>-0.5</v>
      </c>
      <c r="E70" s="3">
        <f>NoPowerState!C10</f>
        <v>0.5</v>
      </c>
      <c r="F70" s="3">
        <f>NoPowerState!D10</f>
        <v>0</v>
      </c>
      <c r="G70" s="3"/>
      <c r="H70" s="3" t="str">
        <f>NoPowerState!E10</f>
        <v>V</v>
      </c>
    </row>
    <row r="71" spans="1:8" x14ac:dyDescent="0.25">
      <c r="A71" s="1">
        <f t="shared" si="6"/>
        <v>19.100000000000016</v>
      </c>
      <c r="B71" t="s">
        <v>51</v>
      </c>
      <c r="C71" s="3" t="str">
        <f>NoPowerState!A11</f>
        <v>TP5B</v>
      </c>
      <c r="D71" s="3">
        <f>NoPowerState!B11</f>
        <v>-0.5</v>
      </c>
      <c r="E71" s="3">
        <f>NoPowerState!C11</f>
        <v>0.5</v>
      </c>
      <c r="F71" s="3">
        <f>NoPowerState!D11</f>
        <v>0</v>
      </c>
      <c r="G71" s="3"/>
      <c r="H71" s="3" t="str">
        <f>NoPowerState!E11</f>
        <v>V</v>
      </c>
    </row>
    <row r="72" spans="1:8" x14ac:dyDescent="0.25">
      <c r="A72" s="1">
        <f t="shared" si="6"/>
        <v>19.110000000000017</v>
      </c>
      <c r="B72" t="s">
        <v>51</v>
      </c>
      <c r="C72" s="3" t="str">
        <f>NoPowerState!A12</f>
        <v>TP1B</v>
      </c>
      <c r="D72" s="3">
        <f>NoPowerState!B12</f>
        <v>-0.5</v>
      </c>
      <c r="E72" s="3">
        <f>NoPowerState!C12</f>
        <v>0.5</v>
      </c>
      <c r="F72" s="3">
        <f>NoPowerState!D12</f>
        <v>0</v>
      </c>
      <c r="G72" s="3"/>
      <c r="H72" s="3" t="str">
        <f>NoPowerState!E12</f>
        <v>V</v>
      </c>
    </row>
    <row r="73" spans="1:8" x14ac:dyDescent="0.25">
      <c r="A73" s="1">
        <f t="shared" si="6"/>
        <v>19.120000000000019</v>
      </c>
      <c r="B73" t="s">
        <v>51</v>
      </c>
      <c r="C73" s="3" t="str">
        <f>NoPowerState!A13</f>
        <v>TP6B</v>
      </c>
      <c r="D73" s="3">
        <f>NoPowerState!B13</f>
        <v>-0.5</v>
      </c>
      <c r="E73" s="3">
        <f>NoPowerState!C13</f>
        <v>0.5</v>
      </c>
      <c r="F73" s="3">
        <f>NoPowerState!D13</f>
        <v>0</v>
      </c>
      <c r="G73" s="3"/>
      <c r="H73" s="3" t="str">
        <f>NoPowerState!E13</f>
        <v>V</v>
      </c>
    </row>
    <row r="74" spans="1:8" x14ac:dyDescent="0.25">
      <c r="A74" s="1">
        <f t="shared" si="6"/>
        <v>19.13000000000002</v>
      </c>
      <c r="B74" t="s">
        <v>51</v>
      </c>
      <c r="C74" s="3" t="str">
        <f>NoPowerState!A14</f>
        <v>TP2B</v>
      </c>
      <c r="D74" s="3">
        <f>NoPowerState!B14</f>
        <v>-0.5</v>
      </c>
      <c r="E74" s="3">
        <f>NoPowerState!C14</f>
        <v>0.5</v>
      </c>
      <c r="F74" s="3">
        <f>NoPowerState!D14</f>
        <v>0</v>
      </c>
      <c r="G74" s="3"/>
      <c r="H74" s="3" t="str">
        <f>NoPowerState!E14</f>
        <v>V</v>
      </c>
    </row>
    <row r="75" spans="1:8" x14ac:dyDescent="0.25">
      <c r="A75" s="1">
        <f t="shared" si="6"/>
        <v>19.140000000000022</v>
      </c>
      <c r="B75" t="s">
        <v>51</v>
      </c>
      <c r="C75" s="3" t="str">
        <f>NoPowerState!A15</f>
        <v>BuckCurrent</v>
      </c>
      <c r="D75" s="3">
        <f>NoPowerState!B15</f>
        <v>-0.1</v>
      </c>
      <c r="E75" s="3">
        <f>NoPowerState!C15</f>
        <v>0.1</v>
      </c>
      <c r="F75" s="3">
        <f>NoPowerState!D15</f>
        <v>0</v>
      </c>
      <c r="G75" s="3"/>
      <c r="H75" s="3" t="str">
        <f>NoPowerState!E15</f>
        <v>A</v>
      </c>
    </row>
    <row r="76" spans="1:8" x14ac:dyDescent="0.25">
      <c r="A76">
        <v>20.010000000000002</v>
      </c>
      <c r="B76" t="s">
        <v>57</v>
      </c>
      <c r="C76" s="3" t="str">
        <f>BootstrapState!A2</f>
        <v>HVCAP</v>
      </c>
      <c r="D76" s="3">
        <f>BootstrapState!B2</f>
        <v>15</v>
      </c>
      <c r="E76" s="3">
        <f>BootstrapState!C2</f>
        <v>25</v>
      </c>
      <c r="F76" s="3">
        <f>BootstrapState!D2</f>
        <v>20</v>
      </c>
      <c r="G76" s="3"/>
      <c r="H76" s="3" t="str">
        <f>BootstrapState!E2</f>
        <v>dv/dt</v>
      </c>
    </row>
    <row r="77" spans="1:8" x14ac:dyDescent="0.25">
      <c r="A77" s="1">
        <f>A76+0.01</f>
        <v>20.020000000000003</v>
      </c>
      <c r="B77" t="s">
        <v>57</v>
      </c>
      <c r="C77" s="3" t="str">
        <f>BootstrapState!A3</f>
        <v>TP5B</v>
      </c>
      <c r="D77" s="3">
        <f>BootstrapState!B3</f>
        <v>15</v>
      </c>
      <c r="E77" s="3">
        <f>BootstrapState!C3</f>
        <v>25</v>
      </c>
      <c r="F77" s="3">
        <f>BootstrapState!D3</f>
        <v>20</v>
      </c>
      <c r="G77" s="3"/>
      <c r="H77" s="3" t="str">
        <f>BootstrapState!E3</f>
        <v>dv/dt</v>
      </c>
    </row>
    <row r="78" spans="1:8" x14ac:dyDescent="0.25">
      <c r="A78" s="1">
        <f t="shared" ref="A78:A80" si="7">A77+0.01</f>
        <v>20.030000000000005</v>
      </c>
      <c r="B78" t="s">
        <v>57</v>
      </c>
      <c r="C78" s="3" t="str">
        <f>BootstrapState!A4</f>
        <v>TP1B</v>
      </c>
      <c r="D78" s="3">
        <f>BootstrapState!B4</f>
        <v>285</v>
      </c>
      <c r="E78" s="3">
        <f>BootstrapState!C4</f>
        <v>300</v>
      </c>
      <c r="F78" s="3">
        <f>BootstrapState!D4</f>
        <v>290</v>
      </c>
      <c r="G78" s="3"/>
      <c r="H78" s="3" t="str">
        <f>BootstrapState!E4</f>
        <v>V</v>
      </c>
    </row>
    <row r="79" spans="1:8" x14ac:dyDescent="0.25">
      <c r="A79" s="1">
        <f t="shared" si="7"/>
        <v>20.040000000000006</v>
      </c>
      <c r="B79" t="s">
        <v>57</v>
      </c>
      <c r="C79" s="3" t="str">
        <f>BootstrapState!A5</f>
        <v>TP6B</v>
      </c>
      <c r="D79" s="3">
        <f>BootstrapState!B5</f>
        <v>15.5</v>
      </c>
      <c r="E79" s="3">
        <f>BootstrapState!C5</f>
        <v>16.5</v>
      </c>
      <c r="F79" s="3">
        <f>BootstrapState!D5</f>
        <v>16</v>
      </c>
      <c r="G79" s="3"/>
      <c r="H79" s="3" t="str">
        <f>BootstrapState!E5</f>
        <v>V</v>
      </c>
    </row>
    <row r="80" spans="1:8" x14ac:dyDescent="0.25">
      <c r="A80" s="1">
        <f t="shared" si="7"/>
        <v>20.050000000000008</v>
      </c>
      <c r="B80" t="s">
        <v>57</v>
      </c>
      <c r="C80" s="3" t="str">
        <f>BootstrapState!A6</f>
        <v>TP2B</v>
      </c>
      <c r="D80" s="3">
        <f>BootstrapState!B6</f>
        <v>23</v>
      </c>
      <c r="E80" s="3">
        <f>BootstrapState!C6</f>
        <v>25</v>
      </c>
      <c r="F80" s="3">
        <f>BootstrapState!D6</f>
        <v>24</v>
      </c>
      <c r="G80" s="3"/>
      <c r="H80" s="3" t="str">
        <f>BootstrapState!E6</f>
        <v>V</v>
      </c>
    </row>
    <row r="81" spans="1:8" x14ac:dyDescent="0.25">
      <c r="A81">
        <v>21.01</v>
      </c>
      <c r="B81" t="s">
        <v>56</v>
      </c>
      <c r="C81" s="3" t="str">
        <f>SPMState!A2</f>
        <v>PSUA</v>
      </c>
      <c r="D81" s="3">
        <f>SPMState!B2</f>
        <v>0</v>
      </c>
      <c r="E81" s="3">
        <f>SPMState!C2</f>
        <v>0.5</v>
      </c>
      <c r="F81" s="3">
        <f>SPMState!D2</f>
        <v>0</v>
      </c>
      <c r="G81" s="3"/>
      <c r="H81" s="3" t="str">
        <f>SPMState!E2</f>
        <v>V</v>
      </c>
    </row>
    <row r="82" spans="1:8" x14ac:dyDescent="0.25">
      <c r="A82" s="1">
        <f>A81+0.01</f>
        <v>21.020000000000003</v>
      </c>
      <c r="B82" t="s">
        <v>56</v>
      </c>
      <c r="C82" s="3" t="str">
        <f>SPMState!A3</f>
        <v>PSUB</v>
      </c>
      <c r="D82" s="3">
        <f>SPMState!B3</f>
        <v>23</v>
      </c>
      <c r="E82" s="3">
        <f>SPMState!C3</f>
        <v>25</v>
      </c>
      <c r="F82" s="3">
        <f>SPMState!D3</f>
        <v>24</v>
      </c>
      <c r="G82" s="3"/>
      <c r="H82" s="3" t="str">
        <f>SPMState!E3</f>
        <v>V</v>
      </c>
    </row>
    <row r="83" spans="1:8" x14ac:dyDescent="0.25">
      <c r="A83" s="1">
        <f t="shared" ref="A83:A95" si="8">A82+0.01</f>
        <v>21.030000000000005</v>
      </c>
      <c r="B83" t="s">
        <v>56</v>
      </c>
      <c r="C83" s="3" t="str">
        <f>SPMState!A4</f>
        <v>PSUC</v>
      </c>
      <c r="D83" s="3">
        <f>SPMState!B4</f>
        <v>0</v>
      </c>
      <c r="E83" s="3">
        <f>SPMState!C4</f>
        <v>0.5</v>
      </c>
      <c r="F83" s="3">
        <f>SPMState!D4</f>
        <v>0</v>
      </c>
      <c r="G83" s="3"/>
      <c r="H83" s="3" t="str">
        <f>SPMState!E4</f>
        <v>V</v>
      </c>
    </row>
    <row r="84" spans="1:8" x14ac:dyDescent="0.25">
      <c r="A84" s="1">
        <f t="shared" si="8"/>
        <v>21.040000000000006</v>
      </c>
      <c r="B84" t="s">
        <v>56</v>
      </c>
      <c r="C84" s="3" t="str">
        <f>SPMState!A5</f>
        <v>24Vout</v>
      </c>
      <c r="D84" s="3">
        <f>SPMState!B5</f>
        <v>23</v>
      </c>
      <c r="E84" s="3">
        <f>SPMState!C5</f>
        <v>25</v>
      </c>
      <c r="F84" s="3">
        <f>SPMState!D5</f>
        <v>24</v>
      </c>
      <c r="G84" s="3"/>
      <c r="H84" s="3" t="str">
        <f>SPMState!E5</f>
        <v>V</v>
      </c>
    </row>
    <row r="85" spans="1:8" x14ac:dyDescent="0.25">
      <c r="A85" s="1">
        <f t="shared" si="8"/>
        <v>21.050000000000008</v>
      </c>
      <c r="B85" t="s">
        <v>56</v>
      </c>
      <c r="C85" s="3" t="str">
        <f>SPMState!A6</f>
        <v>FLT_OUT</v>
      </c>
      <c r="D85" s="3">
        <f>SPMState!B6</f>
        <v>4.9000000000000004</v>
      </c>
      <c r="E85" s="3">
        <f>SPMState!C6</f>
        <v>5.0999999999999996</v>
      </c>
      <c r="F85" s="3">
        <f>SPMState!D6</f>
        <v>5</v>
      </c>
      <c r="G85" s="3"/>
      <c r="H85" s="3" t="str">
        <f>SPMState!E6</f>
        <v>V</v>
      </c>
    </row>
    <row r="86" spans="1:8" x14ac:dyDescent="0.25">
      <c r="A86" s="1">
        <f t="shared" si="8"/>
        <v>21.060000000000009</v>
      </c>
      <c r="B86" t="s">
        <v>56</v>
      </c>
      <c r="C86" s="3" t="str">
        <f>SPMState!A7</f>
        <v>TEMP</v>
      </c>
      <c r="D86" s="3">
        <f>SPMState!B7</f>
        <v>0</v>
      </c>
      <c r="E86" s="3">
        <f>SPMState!C7</f>
        <v>5</v>
      </c>
      <c r="F86" s="3">
        <f>SPMState!D7</f>
        <v>0</v>
      </c>
      <c r="G86" s="3"/>
      <c r="H86" s="3" t="str">
        <f>SPMState!E7</f>
        <v>V</v>
      </c>
    </row>
    <row r="87" spans="1:8" x14ac:dyDescent="0.25">
      <c r="A87" s="1">
        <f t="shared" si="8"/>
        <v>21.070000000000011</v>
      </c>
      <c r="B87" t="s">
        <v>56</v>
      </c>
      <c r="C87" s="3" t="str">
        <f>SPMState!A8</f>
        <v>SPM</v>
      </c>
      <c r="D87" s="3">
        <f>SPMState!B8</f>
        <v>4.9000000000000004</v>
      </c>
      <c r="E87" s="3">
        <f>SPMState!C8</f>
        <v>5.0999999999999996</v>
      </c>
      <c r="F87" s="3">
        <f>SPMState!D8</f>
        <v>5</v>
      </c>
      <c r="G87" s="3"/>
      <c r="H87" s="3" t="str">
        <f>SPMState!E8</f>
        <v>V</v>
      </c>
    </row>
    <row r="88" spans="1:8" x14ac:dyDescent="0.25">
      <c r="A88" s="1">
        <f t="shared" si="8"/>
        <v>21.080000000000013</v>
      </c>
      <c r="B88" t="s">
        <v>56</v>
      </c>
      <c r="C88" s="3" t="str">
        <f>SPMState!A9</f>
        <v>PSU_FLT</v>
      </c>
      <c r="D88" s="3">
        <f>SPMState!B9</f>
        <v>0</v>
      </c>
      <c r="E88" s="3">
        <f>SPMState!C9</f>
        <v>0.5</v>
      </c>
      <c r="F88" s="3">
        <f>SPMState!D9</f>
        <v>0</v>
      </c>
      <c r="G88" s="3"/>
      <c r="H88" s="3" t="str">
        <f>SPMState!E9</f>
        <v>V</v>
      </c>
    </row>
    <row r="89" spans="1:8" x14ac:dyDescent="0.25">
      <c r="A89" s="1">
        <f t="shared" si="8"/>
        <v>21.090000000000014</v>
      </c>
      <c r="B89" t="s">
        <v>56</v>
      </c>
      <c r="C89" s="3" t="str">
        <f>SPMState!A10</f>
        <v>HVCAP</v>
      </c>
      <c r="D89" s="3">
        <f>SPMState!B10</f>
        <v>235</v>
      </c>
      <c r="E89" s="3">
        <f>SPMState!C10</f>
        <v>245</v>
      </c>
      <c r="F89" s="3">
        <f>SPMState!D10</f>
        <v>240</v>
      </c>
      <c r="G89" s="3"/>
      <c r="H89" s="3" t="str">
        <f>SPMState!E10</f>
        <v>V</v>
      </c>
    </row>
    <row r="90" spans="1:8" x14ac:dyDescent="0.25">
      <c r="A90" s="1">
        <f t="shared" si="8"/>
        <v>21.100000000000016</v>
      </c>
      <c r="B90" t="s">
        <v>56</v>
      </c>
      <c r="C90" s="3" t="str">
        <f>SPMState!A11</f>
        <v>TP5B</v>
      </c>
      <c r="D90" s="3">
        <f>SPMState!B11</f>
        <v>235</v>
      </c>
      <c r="E90" s="3">
        <f>SPMState!C11</f>
        <v>245</v>
      </c>
      <c r="F90" s="3">
        <f>SPMState!D11</f>
        <v>240</v>
      </c>
      <c r="G90" s="3"/>
      <c r="H90" s="3" t="str">
        <f>SPMState!E11</f>
        <v>V</v>
      </c>
    </row>
    <row r="91" spans="1:8" x14ac:dyDescent="0.25">
      <c r="A91" s="1">
        <f t="shared" si="8"/>
        <v>21.110000000000017</v>
      </c>
      <c r="B91" t="s">
        <v>56</v>
      </c>
      <c r="C91" s="3" t="str">
        <f>SPMState!A12</f>
        <v>TP1B</v>
      </c>
      <c r="D91" s="3">
        <f>SPMState!B12</f>
        <v>799</v>
      </c>
      <c r="E91" s="3">
        <f>SPMState!C12</f>
        <v>840</v>
      </c>
      <c r="F91" s="3">
        <f>SPMState!D12</f>
        <v>800</v>
      </c>
      <c r="G91" s="3"/>
      <c r="H91" s="3" t="str">
        <f>SPMState!E12</f>
        <v>V</v>
      </c>
    </row>
    <row r="92" spans="1:8" x14ac:dyDescent="0.25">
      <c r="A92" s="1">
        <f t="shared" si="8"/>
        <v>21.120000000000019</v>
      </c>
      <c r="B92" t="s">
        <v>56</v>
      </c>
      <c r="C92" s="3" t="str">
        <f>SPMState!A13</f>
        <v>TP6B</v>
      </c>
      <c r="D92" s="3">
        <f>SPMState!B13</f>
        <v>15.5</v>
      </c>
      <c r="E92" s="3">
        <f>SPMState!C13</f>
        <v>16.5</v>
      </c>
      <c r="F92" s="3">
        <f>SPMState!D13</f>
        <v>16</v>
      </c>
      <c r="G92" s="3"/>
      <c r="H92" s="3" t="str">
        <f>SPMState!E13</f>
        <v>V</v>
      </c>
    </row>
    <row r="93" spans="1:8" x14ac:dyDescent="0.25">
      <c r="A93" s="1">
        <f t="shared" si="8"/>
        <v>21.13000000000002</v>
      </c>
      <c r="B93" t="s">
        <v>56</v>
      </c>
      <c r="C93" s="3" t="str">
        <f>SPMState!A14</f>
        <v>TP2B</v>
      </c>
      <c r="D93" s="3">
        <f>SPMState!B14</f>
        <v>23</v>
      </c>
      <c r="E93" s="3">
        <f>SPMState!C14</f>
        <v>25</v>
      </c>
      <c r="F93" s="3">
        <f>SPMState!D14</f>
        <v>24</v>
      </c>
      <c r="G93" s="3"/>
      <c r="H93" s="3" t="str">
        <f>SPMState!E14</f>
        <v>V</v>
      </c>
    </row>
    <row r="94" spans="1:8" x14ac:dyDescent="0.25">
      <c r="A94" s="1">
        <f t="shared" si="8"/>
        <v>21.140000000000022</v>
      </c>
      <c r="B94" t="s">
        <v>56</v>
      </c>
      <c r="C94" s="3" t="str">
        <f>SPMState!A15</f>
        <v>BuckCurrent</v>
      </c>
      <c r="D94" s="3">
        <f>SPMState!B15</f>
        <v>0</v>
      </c>
      <c r="E94" s="3">
        <f>SPMState!C15</f>
        <v>0.1</v>
      </c>
      <c r="F94" s="3">
        <f>SPMState!D15</f>
        <v>0</v>
      </c>
      <c r="G94" s="3"/>
      <c r="H94" s="3" t="str">
        <f>SPMState!E15</f>
        <v>A</v>
      </c>
    </row>
    <row r="95" spans="1:8" x14ac:dyDescent="0.25">
      <c r="A95" s="1">
        <f t="shared" si="8"/>
        <v>21.150000000000023</v>
      </c>
      <c r="B95" t="s">
        <v>56</v>
      </c>
      <c r="C95" s="3" t="str">
        <f>SPMState!A16</f>
        <v>BuckEfficiency</v>
      </c>
      <c r="D95" s="3">
        <f>SPMState!B16</f>
        <v>85</v>
      </c>
      <c r="E95" s="3">
        <f>SPMState!C16</f>
        <v>100</v>
      </c>
      <c r="F95" s="3">
        <f>SPMState!D16</f>
        <v>95</v>
      </c>
      <c r="G95" s="3"/>
      <c r="H95" s="3" t="str">
        <f>SPMState!E16</f>
        <v>%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8094-D216-4D3A-9488-AF9A051CC77B}">
  <dimension ref="A1:E15"/>
  <sheetViews>
    <sheetView workbookViewId="0">
      <selection activeCell="C19" sqref="C19"/>
    </sheetView>
  </sheetViews>
  <sheetFormatPr defaultRowHeight="15" x14ac:dyDescent="0.25"/>
  <cols>
    <col min="1" max="1" width="13.28515625" customWidth="1"/>
  </cols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36</v>
      </c>
      <c r="B2" s="3">
        <v>-0.5</v>
      </c>
      <c r="C2" s="3">
        <v>0.5</v>
      </c>
      <c r="D2" s="3">
        <v>0</v>
      </c>
      <c r="E2" t="s">
        <v>9</v>
      </c>
    </row>
    <row r="3" spans="1:5" x14ac:dyDescent="0.25">
      <c r="A3" t="s">
        <v>37</v>
      </c>
      <c r="B3" s="3">
        <v>-0.5</v>
      </c>
      <c r="C3" s="3">
        <v>0.5</v>
      </c>
      <c r="D3" s="3">
        <v>0</v>
      </c>
      <c r="E3" t="s">
        <v>9</v>
      </c>
    </row>
    <row r="4" spans="1:5" x14ac:dyDescent="0.25">
      <c r="A4" t="s">
        <v>38</v>
      </c>
      <c r="B4" s="3">
        <v>-0.5</v>
      </c>
      <c r="C4" s="3">
        <v>0.5</v>
      </c>
      <c r="D4" s="3">
        <v>0</v>
      </c>
      <c r="E4" t="s">
        <v>9</v>
      </c>
    </row>
    <row r="5" spans="1:5" x14ac:dyDescent="0.25">
      <c r="A5" t="s">
        <v>25</v>
      </c>
      <c r="B5" s="3">
        <v>-0.5</v>
      </c>
      <c r="C5" s="3">
        <v>0.5</v>
      </c>
      <c r="D5" s="3">
        <v>0</v>
      </c>
      <c r="E5" t="s">
        <v>9</v>
      </c>
    </row>
    <row r="6" spans="1:5" x14ac:dyDescent="0.25">
      <c r="A6" t="s">
        <v>40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25">
      <c r="A7" t="s">
        <v>41</v>
      </c>
      <c r="B7" s="3">
        <v>-0.5</v>
      </c>
      <c r="C7" s="3">
        <v>0.5</v>
      </c>
      <c r="D7" s="3">
        <v>0</v>
      </c>
      <c r="E7" t="s">
        <v>9</v>
      </c>
    </row>
    <row r="8" spans="1:5" x14ac:dyDescent="0.25">
      <c r="A8" t="s">
        <v>42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25">
      <c r="A9" t="s">
        <v>43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25">
      <c r="A10" t="s">
        <v>39</v>
      </c>
      <c r="B10" s="3">
        <v>-0.5</v>
      </c>
      <c r="C10" s="3">
        <v>0.5</v>
      </c>
      <c r="D10" s="3">
        <v>0</v>
      </c>
      <c r="E10" t="s">
        <v>9</v>
      </c>
    </row>
    <row r="11" spans="1:5" x14ac:dyDescent="0.25">
      <c r="A11" t="s">
        <v>44</v>
      </c>
      <c r="B11" s="3">
        <v>-0.5</v>
      </c>
      <c r="C11" s="3">
        <v>0.5</v>
      </c>
      <c r="D11" s="3">
        <v>0</v>
      </c>
      <c r="E11" t="s">
        <v>9</v>
      </c>
    </row>
    <row r="12" spans="1:5" x14ac:dyDescent="0.25">
      <c r="A12" t="s">
        <v>45</v>
      </c>
      <c r="B12" s="3">
        <v>-0.5</v>
      </c>
      <c r="C12" s="3">
        <v>0.5</v>
      </c>
      <c r="D12" s="3">
        <v>0</v>
      </c>
      <c r="E12" t="s">
        <v>9</v>
      </c>
    </row>
    <row r="13" spans="1:5" x14ac:dyDescent="0.25">
      <c r="A13" t="s">
        <v>46</v>
      </c>
      <c r="B13" s="3">
        <v>-0.5</v>
      </c>
      <c r="C13" s="3">
        <v>0.5</v>
      </c>
      <c r="D13" s="3">
        <v>0</v>
      </c>
      <c r="E13" t="s">
        <v>9</v>
      </c>
    </row>
    <row r="14" spans="1:5" x14ac:dyDescent="0.25">
      <c r="A14" t="s">
        <v>47</v>
      </c>
      <c r="B14" s="3">
        <v>-0.5</v>
      </c>
      <c r="C14" s="3">
        <v>0.5</v>
      </c>
      <c r="D14" s="3">
        <v>0</v>
      </c>
      <c r="E14" t="s">
        <v>9</v>
      </c>
    </row>
    <row r="15" spans="1:5" x14ac:dyDescent="0.25">
      <c r="A15" t="s">
        <v>48</v>
      </c>
      <c r="B15" s="3">
        <v>-0.1</v>
      </c>
      <c r="C15" s="3">
        <v>0.1</v>
      </c>
      <c r="D15" s="3">
        <v>0</v>
      </c>
      <c r="E15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6176-0298-4246-91D8-64099FD0C397}">
  <dimension ref="A1:E15"/>
  <sheetViews>
    <sheetView workbookViewId="0">
      <selection activeCell="E18" sqref="E18"/>
    </sheetView>
  </sheetViews>
  <sheetFormatPr defaultRowHeight="15" x14ac:dyDescent="0.25"/>
  <cols>
    <col min="1" max="1" width="11.42578125" customWidth="1"/>
  </cols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36</v>
      </c>
      <c r="B2" s="3">
        <v>23</v>
      </c>
      <c r="C2" s="3">
        <v>25</v>
      </c>
      <c r="D2" s="3">
        <v>24</v>
      </c>
      <c r="E2" t="s">
        <v>9</v>
      </c>
    </row>
    <row r="3" spans="1:5" x14ac:dyDescent="0.25">
      <c r="A3" t="s">
        <v>37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25">
      <c r="A4" t="s">
        <v>38</v>
      </c>
      <c r="B4" s="3">
        <v>0</v>
      </c>
      <c r="C4" s="3">
        <v>0.5</v>
      </c>
      <c r="D4" s="3">
        <v>0</v>
      </c>
      <c r="E4" t="s">
        <v>9</v>
      </c>
    </row>
    <row r="5" spans="1:5" x14ac:dyDescent="0.25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25">
      <c r="A6" t="s">
        <v>40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25">
      <c r="A7" t="s">
        <v>41</v>
      </c>
      <c r="B7" s="3">
        <v>-0.5</v>
      </c>
      <c r="C7" s="3">
        <v>0.5</v>
      </c>
      <c r="D7" s="3">
        <v>0</v>
      </c>
      <c r="E7" t="s">
        <v>9</v>
      </c>
    </row>
    <row r="8" spans="1:5" x14ac:dyDescent="0.25">
      <c r="A8" t="s">
        <v>42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25">
      <c r="A9" t="s">
        <v>43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25">
      <c r="A10" t="s">
        <v>39</v>
      </c>
      <c r="B10" s="3">
        <v>310</v>
      </c>
      <c r="C10" s="3">
        <v>320</v>
      </c>
      <c r="D10" s="3">
        <v>315</v>
      </c>
      <c r="E10" t="s">
        <v>9</v>
      </c>
    </row>
    <row r="11" spans="1:5" x14ac:dyDescent="0.25">
      <c r="A11" t="s">
        <v>44</v>
      </c>
      <c r="B11" s="3">
        <v>-0.5</v>
      </c>
      <c r="C11" s="3">
        <v>0.5</v>
      </c>
      <c r="D11" s="3">
        <v>0</v>
      </c>
      <c r="E11" t="s">
        <v>9</v>
      </c>
    </row>
    <row r="12" spans="1:5" x14ac:dyDescent="0.25">
      <c r="A12" t="s">
        <v>45</v>
      </c>
      <c r="B12" s="3">
        <v>750</v>
      </c>
      <c r="C12" s="3">
        <v>840</v>
      </c>
      <c r="D12" s="3">
        <v>800</v>
      </c>
      <c r="E12" t="s">
        <v>9</v>
      </c>
    </row>
    <row r="13" spans="1:5" x14ac:dyDescent="0.25">
      <c r="A13" t="s">
        <v>46</v>
      </c>
      <c r="B13" s="3">
        <v>-0.5</v>
      </c>
      <c r="C13" s="3">
        <v>0.5</v>
      </c>
      <c r="D13" s="3">
        <v>0</v>
      </c>
      <c r="E13" t="s">
        <v>9</v>
      </c>
    </row>
    <row r="14" spans="1:5" x14ac:dyDescent="0.25">
      <c r="A14" t="s">
        <v>47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25">
      <c r="A15" t="s">
        <v>48</v>
      </c>
      <c r="B15" s="3">
        <v>-0.1</v>
      </c>
      <c r="C15" s="3">
        <v>0.1</v>
      </c>
      <c r="D15" s="3">
        <v>0</v>
      </c>
      <c r="E1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BE2F-E987-4639-ACA6-6F548198A35F}">
  <dimension ref="A1:E4"/>
  <sheetViews>
    <sheetView workbookViewId="0">
      <selection activeCell="B3" sqref="B3"/>
    </sheetView>
  </sheetViews>
  <sheetFormatPr defaultRowHeight="15" x14ac:dyDescent="0.25"/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25</v>
      </c>
      <c r="B2" s="3">
        <v>23.8</v>
      </c>
      <c r="C2" s="3">
        <v>24.2</v>
      </c>
      <c r="D2" s="3">
        <v>24</v>
      </c>
      <c r="E2" t="s">
        <v>9</v>
      </c>
    </row>
    <row r="3" spans="1:5" x14ac:dyDescent="0.25">
      <c r="A3" t="s">
        <v>39</v>
      </c>
      <c r="B3" s="3">
        <v>2</v>
      </c>
      <c r="C3" s="3">
        <v>3</v>
      </c>
      <c r="D3" s="3">
        <v>2.1</v>
      </c>
      <c r="E3" t="s">
        <v>54</v>
      </c>
    </row>
    <row r="4" spans="1:5" x14ac:dyDescent="0.25">
      <c r="A4" t="s">
        <v>47</v>
      </c>
      <c r="B4" s="3">
        <v>23</v>
      </c>
      <c r="C4" s="3">
        <v>25</v>
      </c>
      <c r="D4" s="3">
        <v>24</v>
      </c>
      <c r="E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DE51-52D2-484B-AC87-D96A8F6396F7}">
  <dimension ref="A1:E16"/>
  <sheetViews>
    <sheetView workbookViewId="0">
      <selection activeCell="C24" sqref="C24"/>
    </sheetView>
  </sheetViews>
  <sheetFormatPr defaultRowHeight="15" x14ac:dyDescent="0.25"/>
  <cols>
    <col min="1" max="1" width="13.85546875" customWidth="1"/>
    <col min="3" max="3" width="11.28515625" customWidth="1"/>
    <col min="4" max="4" width="13.28515625" customWidth="1"/>
  </cols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36</v>
      </c>
      <c r="B2" s="3">
        <v>0</v>
      </c>
      <c r="C2" s="3">
        <v>0.5</v>
      </c>
      <c r="D2" s="3">
        <v>0</v>
      </c>
      <c r="E2" t="s">
        <v>9</v>
      </c>
    </row>
    <row r="3" spans="1:5" x14ac:dyDescent="0.25">
      <c r="A3" t="s">
        <v>37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25">
      <c r="A4" t="s">
        <v>38</v>
      </c>
      <c r="B4" s="3">
        <v>0</v>
      </c>
      <c r="C4" s="3">
        <v>0.5</v>
      </c>
      <c r="D4" s="3">
        <v>0</v>
      </c>
      <c r="E4" t="s">
        <v>9</v>
      </c>
    </row>
    <row r="5" spans="1:5" x14ac:dyDescent="0.25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25">
      <c r="A6" t="s">
        <v>40</v>
      </c>
      <c r="B6" s="3">
        <v>4.9000000000000004</v>
      </c>
      <c r="C6" s="3">
        <v>5.0999999999999996</v>
      </c>
      <c r="D6" s="3">
        <v>5</v>
      </c>
      <c r="E6" t="s">
        <v>9</v>
      </c>
    </row>
    <row r="7" spans="1:5" x14ac:dyDescent="0.25">
      <c r="A7" t="s">
        <v>41</v>
      </c>
      <c r="B7" s="3">
        <v>0</v>
      </c>
      <c r="C7" s="3">
        <v>5</v>
      </c>
      <c r="D7" s="3">
        <v>0</v>
      </c>
      <c r="E7" t="s">
        <v>9</v>
      </c>
    </row>
    <row r="8" spans="1:5" x14ac:dyDescent="0.25">
      <c r="A8" t="s">
        <v>42</v>
      </c>
      <c r="B8" s="3">
        <v>4.9000000000000004</v>
      </c>
      <c r="C8" s="3">
        <v>5.0999999999999996</v>
      </c>
      <c r="D8" s="3">
        <v>5</v>
      </c>
      <c r="E8" t="s">
        <v>9</v>
      </c>
    </row>
    <row r="9" spans="1:5" x14ac:dyDescent="0.25">
      <c r="A9" t="s">
        <v>43</v>
      </c>
      <c r="B9" s="3">
        <v>0</v>
      </c>
      <c r="C9" s="3">
        <v>0.5</v>
      </c>
      <c r="D9" s="3">
        <v>0</v>
      </c>
      <c r="E9" t="s">
        <v>9</v>
      </c>
    </row>
    <row r="10" spans="1:5" x14ac:dyDescent="0.25">
      <c r="A10" t="s">
        <v>39</v>
      </c>
      <c r="B10" s="3">
        <v>235</v>
      </c>
      <c r="C10" s="3">
        <v>245</v>
      </c>
      <c r="D10" s="3">
        <v>240</v>
      </c>
      <c r="E10" t="s">
        <v>9</v>
      </c>
    </row>
    <row r="11" spans="1:5" x14ac:dyDescent="0.25">
      <c r="A11" t="s">
        <v>44</v>
      </c>
      <c r="B11" s="3">
        <v>235</v>
      </c>
      <c r="C11" s="3">
        <v>245</v>
      </c>
      <c r="D11" s="3">
        <v>240</v>
      </c>
      <c r="E11" t="s">
        <v>9</v>
      </c>
    </row>
    <row r="12" spans="1:5" x14ac:dyDescent="0.25">
      <c r="A12" t="s">
        <v>45</v>
      </c>
      <c r="B12" s="3">
        <v>799</v>
      </c>
      <c r="C12" s="3">
        <v>840</v>
      </c>
      <c r="D12" s="3">
        <v>800</v>
      </c>
      <c r="E12" t="s">
        <v>9</v>
      </c>
    </row>
    <row r="13" spans="1:5" x14ac:dyDescent="0.25">
      <c r="A13" t="s">
        <v>46</v>
      </c>
      <c r="B13" s="3">
        <v>15.5</v>
      </c>
      <c r="C13" s="3">
        <v>16.5</v>
      </c>
      <c r="D13" s="3">
        <v>16</v>
      </c>
      <c r="E13" t="s">
        <v>9</v>
      </c>
    </row>
    <row r="14" spans="1:5" x14ac:dyDescent="0.25">
      <c r="A14" t="s">
        <v>47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25">
      <c r="A15" t="s">
        <v>48</v>
      </c>
      <c r="B15" s="3">
        <v>0</v>
      </c>
      <c r="C15" s="3">
        <v>0.1</v>
      </c>
      <c r="D15" s="3">
        <v>0</v>
      </c>
      <c r="E15" t="s">
        <v>35</v>
      </c>
    </row>
    <row r="16" spans="1:5" x14ac:dyDescent="0.25">
      <c r="A16" t="s">
        <v>55</v>
      </c>
      <c r="B16" s="3">
        <v>85</v>
      </c>
      <c r="C16" s="3">
        <v>100</v>
      </c>
      <c r="D16" s="3">
        <v>95</v>
      </c>
      <c r="E1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9DDC-E6F4-4046-816D-D357E82FD017}">
  <dimension ref="A1:E8"/>
  <sheetViews>
    <sheetView workbookViewId="0">
      <selection activeCell="G11" sqref="G11"/>
    </sheetView>
  </sheetViews>
  <sheetFormatPr defaultRowHeight="15" x14ac:dyDescent="0.25"/>
  <cols>
    <col min="1" max="1" width="13.5703125" customWidth="1"/>
  </cols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39</v>
      </c>
      <c r="B2" s="3">
        <v>15</v>
      </c>
      <c r="C2" s="3">
        <v>25</v>
      </c>
      <c r="D2" s="3">
        <v>20</v>
      </c>
      <c r="E2" t="s">
        <v>54</v>
      </c>
    </row>
    <row r="3" spans="1:5" x14ac:dyDescent="0.25">
      <c r="A3" t="s">
        <v>44</v>
      </c>
      <c r="B3" s="3">
        <v>15</v>
      </c>
      <c r="C3" s="3">
        <v>25</v>
      </c>
      <c r="D3" s="3">
        <v>20</v>
      </c>
      <c r="E3" t="s">
        <v>54</v>
      </c>
    </row>
    <row r="4" spans="1:5" x14ac:dyDescent="0.25">
      <c r="A4" t="s">
        <v>45</v>
      </c>
      <c r="B4" s="3">
        <v>285</v>
      </c>
      <c r="C4" s="3">
        <v>300</v>
      </c>
      <c r="D4" s="3">
        <v>290</v>
      </c>
      <c r="E4" t="s">
        <v>9</v>
      </c>
    </row>
    <row r="5" spans="1:5" x14ac:dyDescent="0.25">
      <c r="A5" t="s">
        <v>46</v>
      </c>
      <c r="B5" s="3">
        <v>15.5</v>
      </c>
      <c r="C5" s="3">
        <v>16.5</v>
      </c>
      <c r="D5" s="3">
        <v>16</v>
      </c>
      <c r="E5" t="s">
        <v>9</v>
      </c>
    </row>
    <row r="6" spans="1:5" x14ac:dyDescent="0.25">
      <c r="A6" t="s">
        <v>47</v>
      </c>
      <c r="B6" s="3">
        <v>23</v>
      </c>
      <c r="C6" s="3">
        <v>25</v>
      </c>
      <c r="D6" s="3">
        <v>24</v>
      </c>
      <c r="E6" t="s">
        <v>9</v>
      </c>
    </row>
    <row r="7" spans="1:5" x14ac:dyDescent="0.25">
      <c r="B7" s="3"/>
      <c r="C7" s="3"/>
      <c r="D7" s="3"/>
    </row>
    <row r="8" spans="1:5" x14ac:dyDescent="0.25">
      <c r="B8" s="3"/>
      <c r="C8" s="3"/>
      <c r="D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D3C-E293-403D-9957-624DD4ECBBD6}">
  <dimension ref="A1:D15"/>
  <sheetViews>
    <sheetView workbookViewId="0">
      <selection activeCell="G25" sqref="G25"/>
    </sheetView>
  </sheetViews>
  <sheetFormatPr defaultRowHeight="15" x14ac:dyDescent="0.25"/>
  <cols>
    <col min="1" max="1" width="12.85546875" customWidth="1"/>
  </cols>
  <sheetData>
    <row r="1" spans="1:4" x14ac:dyDescent="0.25">
      <c r="A1" t="s">
        <v>30</v>
      </c>
      <c r="B1" t="s">
        <v>18</v>
      </c>
      <c r="C1" t="s">
        <v>49</v>
      </c>
      <c r="D1" t="s">
        <v>50</v>
      </c>
    </row>
    <row r="2" spans="1:4" x14ac:dyDescent="0.25">
      <c r="A2" t="s">
        <v>36</v>
      </c>
      <c r="B2">
        <v>201</v>
      </c>
      <c r="C2">
        <v>1</v>
      </c>
      <c r="D2">
        <v>0</v>
      </c>
    </row>
    <row r="3" spans="1:4" x14ac:dyDescent="0.25">
      <c r="A3" t="s">
        <v>37</v>
      </c>
      <c r="B3">
        <v>202</v>
      </c>
      <c r="C3">
        <v>1</v>
      </c>
      <c r="D3">
        <v>0</v>
      </c>
    </row>
    <row r="4" spans="1:4" x14ac:dyDescent="0.25">
      <c r="A4" t="s">
        <v>38</v>
      </c>
      <c r="B4">
        <v>203</v>
      </c>
      <c r="C4">
        <v>1</v>
      </c>
      <c r="D4">
        <v>0</v>
      </c>
    </row>
    <row r="5" spans="1:4" x14ac:dyDescent="0.25">
      <c r="A5" t="s">
        <v>25</v>
      </c>
      <c r="B5">
        <v>204</v>
      </c>
      <c r="C5">
        <v>1</v>
      </c>
      <c r="D5">
        <v>0</v>
      </c>
    </row>
    <row r="6" spans="1:4" x14ac:dyDescent="0.25">
      <c r="A6" t="s">
        <v>40</v>
      </c>
      <c r="B6">
        <v>205</v>
      </c>
      <c r="C6">
        <v>1</v>
      </c>
      <c r="D6">
        <v>0</v>
      </c>
    </row>
    <row r="7" spans="1:4" x14ac:dyDescent="0.25">
      <c r="A7" t="s">
        <v>41</v>
      </c>
      <c r="B7">
        <v>206</v>
      </c>
      <c r="C7">
        <v>1</v>
      </c>
      <c r="D7">
        <v>2.2999999999999998</v>
      </c>
    </row>
    <row r="8" spans="1:4" x14ac:dyDescent="0.25">
      <c r="A8" t="s">
        <v>42</v>
      </c>
      <c r="B8">
        <v>207</v>
      </c>
      <c r="C8">
        <v>1</v>
      </c>
      <c r="D8">
        <v>0</v>
      </c>
    </row>
    <row r="9" spans="1:4" x14ac:dyDescent="0.25">
      <c r="A9" t="s">
        <v>43</v>
      </c>
      <c r="B9">
        <v>208</v>
      </c>
      <c r="C9">
        <v>1</v>
      </c>
      <c r="D9">
        <v>0</v>
      </c>
    </row>
    <row r="10" spans="1:4" x14ac:dyDescent="0.25">
      <c r="A10" t="s">
        <v>39</v>
      </c>
      <c r="B10">
        <v>210</v>
      </c>
      <c r="C10">
        <v>4</v>
      </c>
      <c r="D10">
        <v>0</v>
      </c>
    </row>
    <row r="11" spans="1:4" x14ac:dyDescent="0.25">
      <c r="A11" t="s">
        <v>44</v>
      </c>
      <c r="B11">
        <v>211</v>
      </c>
      <c r="C11">
        <v>4</v>
      </c>
      <c r="D11">
        <v>0</v>
      </c>
    </row>
    <row r="12" spans="1:4" x14ac:dyDescent="0.25">
      <c r="A12" t="s">
        <v>45</v>
      </c>
      <c r="B12">
        <v>212</v>
      </c>
      <c r="C12">
        <v>6</v>
      </c>
      <c r="D12">
        <v>0</v>
      </c>
    </row>
    <row r="13" spans="1:4" x14ac:dyDescent="0.25">
      <c r="A13" t="s">
        <v>46</v>
      </c>
      <c r="B13">
        <v>213</v>
      </c>
      <c r="C13">
        <v>1</v>
      </c>
      <c r="D13">
        <v>0</v>
      </c>
    </row>
    <row r="14" spans="1:4" x14ac:dyDescent="0.25">
      <c r="A14" t="s">
        <v>47</v>
      </c>
      <c r="B14">
        <v>214</v>
      </c>
      <c r="C14">
        <v>1</v>
      </c>
      <c r="D14">
        <v>0</v>
      </c>
    </row>
    <row r="15" spans="1:4" x14ac:dyDescent="0.25">
      <c r="A15" t="s">
        <v>48</v>
      </c>
      <c r="B15">
        <v>215</v>
      </c>
      <c r="C15">
        <v>3.57</v>
      </c>
      <c r="D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NoPowerState</vt:lpstr>
      <vt:lpstr>NormalOperationState</vt:lpstr>
      <vt:lpstr>CapsChargingState</vt:lpstr>
      <vt:lpstr>SPMState</vt:lpstr>
      <vt:lpstr>BootstrapState</vt:lpstr>
      <vt:lpstr>Quantities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2018-09-24T20:51:07Z</dcterms:created>
  <dcterms:modified xsi:type="dcterms:W3CDTF">2019-03-18T18:08:42Z</dcterms:modified>
</cp:coreProperties>
</file>