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Senior Project\"/>
    </mc:Choice>
  </mc:AlternateContent>
  <xr:revisionPtr revIDLastSave="0" documentId="13_ncr:1_{BF29457F-184A-4CFA-AF14-5A073682719F}" xr6:coauthVersionLast="47" xr6:coauthVersionMax="47" xr10:uidLastSave="{00000000-0000-0000-0000-000000000000}"/>
  <bookViews>
    <workbookView xWindow="-120" yWindow="-120" windowWidth="29040" windowHeight="15840" activeTab="4" xr2:uid="{65BA93E2-7E6F-4B22-9C2D-5E8C8CC8FBA9}"/>
  </bookViews>
  <sheets>
    <sheet name="General Schedule" sheetId="4" r:id="rId1"/>
    <sheet name="Costs" sheetId="6" r:id="rId2"/>
    <sheet name="Fall 2022 Schedule" sheetId="5" r:id="rId3"/>
    <sheet name="Winter 2023 Schedule" sheetId="3" r:id="rId4"/>
    <sheet name="Spring 2023 Schedul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6" l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 l="1"/>
  <c r="C17" i="4"/>
  <c r="C19" i="4" s="1"/>
</calcChain>
</file>

<file path=xl/sharedStrings.xml><?xml version="1.0" encoding="utf-8"?>
<sst xmlns="http://schemas.openxmlformats.org/spreadsheetml/2006/main" count="158" uniqueCount="127">
  <si>
    <t>Task</t>
  </si>
  <si>
    <t>Oct</t>
  </si>
  <si>
    <t>Nov</t>
  </si>
  <si>
    <t>Dec</t>
  </si>
  <si>
    <t>Jun</t>
  </si>
  <si>
    <t>Jan</t>
  </si>
  <si>
    <t>Feb</t>
  </si>
  <si>
    <t>Mar</t>
  </si>
  <si>
    <t>Apr</t>
  </si>
  <si>
    <t>May</t>
  </si>
  <si>
    <t>Design Frame</t>
  </si>
  <si>
    <t>Order Parts for Frame</t>
  </si>
  <si>
    <t>Build Frame</t>
  </si>
  <si>
    <t>Design Hardware</t>
  </si>
  <si>
    <t xml:space="preserve">Order Hardware </t>
  </si>
  <si>
    <t>Assemble Hardware</t>
  </si>
  <si>
    <t>Develop Motor Software</t>
  </si>
  <si>
    <t>Develop Tracking Software</t>
  </si>
  <si>
    <t>Develop Networking Capabilities</t>
  </si>
  <si>
    <t>Motor Testing</t>
  </si>
  <si>
    <t>Motor Control Testing</t>
  </si>
  <si>
    <t>Tracking Testing</t>
  </si>
  <si>
    <t>Stretch Goals (If ahead of schedule)</t>
  </si>
  <si>
    <t>Documentation</t>
  </si>
  <si>
    <t>Engineer</t>
  </si>
  <si>
    <t>Part Cost</t>
  </si>
  <si>
    <t>Total: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</si>
  <si>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</si>
  <si>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</si>
  <si>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</si>
  <si>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</si>
  <si>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</si>
  <si>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</si>
  <si>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</si>
  <si>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</si>
  <si>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</si>
  <si>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Design bracket for vertical axis</t>
  </si>
  <si>
    <t>Restore used telecope parts</t>
  </si>
  <si>
    <t>Design base for horizontal axis</t>
  </si>
  <si>
    <t>Build bracket for vertical axis</t>
  </si>
  <si>
    <t>Build bracket for horizontal axis</t>
  </si>
  <si>
    <t>Research motor types</t>
  </si>
  <si>
    <t>Decide motor type</t>
  </si>
  <si>
    <t>Decide processor</t>
  </si>
  <si>
    <t>Order motors</t>
  </si>
  <si>
    <t>Order processor / board</t>
  </si>
  <si>
    <t>Research processors / boards</t>
  </si>
  <si>
    <t xml:space="preserve">Assemble functional non motorized telescope </t>
  </si>
  <si>
    <t>Design motor housing / gearing</t>
  </si>
  <si>
    <t>Design board housing</t>
  </si>
  <si>
    <t>Research hardware for network requirement</t>
  </si>
  <si>
    <t>Order power supply / peripherals</t>
  </si>
  <si>
    <t>Familiarize with processor / board</t>
  </si>
  <si>
    <t>Familiarize with controlling motors</t>
  </si>
  <si>
    <t>Week 10</t>
  </si>
  <si>
    <t>Week 11</t>
  </si>
  <si>
    <t>Week 12</t>
  </si>
  <si>
    <t>15 hrs. /week * 10 weeks = 150 hrs. @ $50 / hr.</t>
  </si>
  <si>
    <t>Legend:</t>
  </si>
  <si>
    <t>Complete</t>
  </si>
  <si>
    <t>In progress</t>
  </si>
  <si>
    <t>Not Started</t>
  </si>
  <si>
    <r>
      <t>1.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Finish non-motorized telescope assembly.</t>
    </r>
  </si>
  <si>
    <r>
      <t>a)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Drill holes into turntable and assemble uprights.</t>
    </r>
  </si>
  <si>
    <r>
      <t>b)</t>
    </r>
    <r>
      <rPr>
        <sz val="14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  <scheme val="minor"/>
      </rPr>
      <t>Drill holes and screw in horizontal struct piece.</t>
    </r>
  </si>
  <si>
    <r>
      <t>c)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Paint unfinished pieces</t>
    </r>
  </si>
  <si>
    <r>
      <t>2.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Create gearing system.</t>
    </r>
  </si>
  <si>
    <r>
      <t>a)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Design and print large pulley gear.</t>
    </r>
  </si>
  <si>
    <r>
      <t>b)</t>
    </r>
    <r>
      <rPr>
        <sz val="14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  <scheme val="minor"/>
      </rPr>
      <t>Order smaller gear and timing belts.</t>
    </r>
  </si>
  <si>
    <r>
      <t>3.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Connect power adapter to power supply.</t>
    </r>
  </si>
  <si>
    <r>
      <t>4.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Connect power supply to stepper drivers.</t>
    </r>
  </si>
  <si>
    <r>
      <t>5.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Connect level shifter for the 3.3V I/O of Raspberry Pi to 5V of the stepper motor driver.</t>
    </r>
  </si>
  <si>
    <r>
      <t>6.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Develop software to drive motors.</t>
    </r>
  </si>
  <si>
    <r>
      <t>a)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Develop software to drive 2 motors at once.</t>
    </r>
  </si>
  <si>
    <r>
      <t>7.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Develop software to aim telescope.</t>
    </r>
  </si>
  <si>
    <r>
      <t>a)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Find the math behind aiming 2 axis control in 3D geometric space.</t>
    </r>
  </si>
  <si>
    <r>
      <t>b)</t>
    </r>
    <r>
      <rPr>
        <sz val="14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  <scheme val="minor"/>
      </rPr>
      <t>Apply the math to the code for driving the motors.</t>
    </r>
  </si>
  <si>
    <r>
      <t>8.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Develop software to track a coordinate as the earth rotates.</t>
    </r>
  </si>
  <si>
    <r>
      <t>a)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Develop software for calculating sidereal time.</t>
    </r>
  </si>
  <si>
    <r>
      <t>9.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Create or purchase board and electronic housing.</t>
    </r>
  </si>
  <si>
    <t>Raspberry Pi</t>
  </si>
  <si>
    <t>https://thepihut.com/products/raspberry-pi-3-model-b?src=raspberrypi</t>
  </si>
  <si>
    <t>N/A (Already Owned)</t>
  </si>
  <si>
    <t>Nema 17 Stepper Motor</t>
  </si>
  <si>
    <t>https://www.omc-stepperonline.com/nema-17-stepper-motor-l-40mm-gear-ratio-100-1-plm-series-planetary-gearbox-17hs15-1584s-plmg100</t>
  </si>
  <si>
    <t>DM542T Digital Stepper Driver</t>
  </si>
  <si>
    <t>https://www.omc-stepperonline.com/digital-stepper-driver-1-0-4-2a-20-50vdc-for-nema-17-23-24-stepper-motor-dm542t</t>
  </si>
  <si>
    <t>Power Supply</t>
  </si>
  <si>
    <t>https://www.amazon.com/dp/B08GFQZFC1?ref=ppx_yo2ov_dt_b_product_details&amp;th=1</t>
  </si>
  <si>
    <t>Timing Belt</t>
  </si>
  <si>
    <t>https://www.amazon.com/dp/B07JKT5BZQ?psc=1&amp;ref=ppx_yo2ov_dt_b_product_details</t>
  </si>
  <si>
    <t>8mm Shaft</t>
  </si>
  <si>
    <t>https://www.amazon.com/dp/B01B27MJC6?psc=1&amp;ref=ppx_yo2ov_dt_b_product_details</t>
  </si>
  <si>
    <t>8mm Bearings</t>
  </si>
  <si>
    <t>https://www.amazon.com/dp/B07TNNX9YX?psc=1&amp;ref=ppx_yo2ov_dt_b_product_details</t>
  </si>
  <si>
    <t>5mm to 8mm Coupling</t>
  </si>
  <si>
    <t>https://www.amazon.com/dp/B07RMZCLZ3?psc=1&amp;ref=ppx_yo2ov_dt_b_product_details</t>
  </si>
  <si>
    <t>3.3V to 5V Level Shifter</t>
  </si>
  <si>
    <t>https://www.amazon.com/dp/B06XWVZHZJ?psc=1&amp;ref=ppx_yo2ov_dt_b_product_details</t>
  </si>
  <si>
    <t>Price</t>
  </si>
  <si>
    <t>Date Purchased</t>
  </si>
  <si>
    <t>Link</t>
  </si>
  <si>
    <t>Part</t>
  </si>
  <si>
    <t>Cost</t>
  </si>
  <si>
    <t>Qty</t>
  </si>
  <si>
    <t>Total</t>
  </si>
  <si>
    <t>Dobsonian Base</t>
  </si>
  <si>
    <t>Tube Assembly</t>
  </si>
  <si>
    <t>Paint and Sandpaper</t>
  </si>
  <si>
    <t>Misc hardware (Bearings, Legs, Levels)</t>
  </si>
  <si>
    <t>Shipping</t>
  </si>
  <si>
    <t>Finalize motor control</t>
  </si>
  <si>
    <t>Generate motor testing plan</t>
  </si>
  <si>
    <t>Generate control testing plan</t>
  </si>
  <si>
    <t>Generate tracking testing plan</t>
  </si>
  <si>
    <t>Test motors</t>
  </si>
  <si>
    <t>Test control program</t>
  </si>
  <si>
    <t>Test tracking capabilities</t>
  </si>
  <si>
    <t>Record results</t>
  </si>
  <si>
    <t>Compile summary documentation</t>
  </si>
  <si>
    <t>Remake breadboard circuit on soldered board</t>
  </si>
  <si>
    <t>Rewire all connections inside waterproof box</t>
  </si>
  <si>
    <t>Stretch Goals:</t>
  </si>
  <si>
    <t>Add a camera</t>
  </si>
  <si>
    <t>Add GPS Module</t>
  </si>
  <si>
    <t>Design and print replacement focuser</t>
  </si>
  <si>
    <t>Find better solution to shaft connection on small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</si>
</sst>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44" fontId="13" fillId="0" borderId="0" applyFont="0" applyFill="0" applyBorder="0" applyAlignment="0" applyProtection="0"/>
    <xf numFmtId="0" fontId="13" fillId="11" borderId="0" applyNumberFormat="0" applyBorder="0" applyAlignment="0" applyProtection="0"/>
  </cellStyleXfs>
  <cellXfs count="6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0" xfId="0" applyFill="1"/>
    <xf numFmtId="0" fontId="1" fillId="5" borderId="0" xfId="0" applyFont="1" applyFill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6" fontId="2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6" fontId="2" fillId="0" borderId="7" xfId="0" applyNumberFormat="1" applyFont="1" applyBorder="1" applyAlignment="1">
      <alignment horizontal="right" vertical="center" wrapText="1"/>
    </xf>
    <xf numFmtId="0" fontId="3" fillId="0" borderId="0" xfId="0" applyFont="1"/>
    <xf numFmtId="0" fontId="4" fillId="5" borderId="0" xfId="0" applyFont="1" applyFill="1" applyAlignment="1">
      <alignment horizontal="center" vertic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0" borderId="0" xfId="0" applyFont="1"/>
    <xf numFmtId="0" fontId="5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7" borderId="0" xfId="0" applyFont="1" applyFill="1"/>
    <xf numFmtId="0" fontId="5" fillId="7" borderId="0" xfId="0" applyFont="1" applyFill="1"/>
    <xf numFmtId="0" fontId="0" fillId="7" borderId="0" xfId="0" applyFill="1"/>
    <xf numFmtId="0" fontId="3" fillId="7" borderId="0" xfId="0" applyFont="1" applyFill="1"/>
    <xf numFmtId="0" fontId="7" fillId="0" borderId="0" xfId="0" applyFont="1"/>
    <xf numFmtId="0" fontId="4" fillId="5" borderId="9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0" borderId="11" xfId="0" applyFont="1" applyBorder="1"/>
    <xf numFmtId="0" fontId="5" fillId="0" borderId="13" xfId="0" applyFont="1" applyBorder="1"/>
    <xf numFmtId="0" fontId="8" fillId="7" borderId="0" xfId="1" applyFill="1" applyBorder="1"/>
    <xf numFmtId="0" fontId="4" fillId="5" borderId="15" xfId="0" applyFont="1" applyFill="1" applyBorder="1" applyAlignment="1">
      <alignment horizontal="center" vertical="center" wrapText="1"/>
    </xf>
    <xf numFmtId="0" fontId="0" fillId="7" borderId="11" xfId="0" applyFill="1" applyBorder="1"/>
    <xf numFmtId="0" fontId="0" fillId="10" borderId="11" xfId="0" applyFill="1" applyBorder="1"/>
    <xf numFmtId="0" fontId="0" fillId="6" borderId="11" xfId="0" applyFill="1" applyBorder="1"/>
    <xf numFmtId="0" fontId="0" fillId="6" borderId="14" xfId="0" applyFill="1" applyBorder="1"/>
    <xf numFmtId="0" fontId="11" fillId="0" borderId="0" xfId="0" applyFont="1" applyAlignment="1">
      <alignment wrapText="1"/>
    </xf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10" fillId="7" borderId="0" xfId="2" applyFont="1" applyFill="1" applyBorder="1"/>
    <xf numFmtId="14" fontId="0" fillId="0" borderId="0" xfId="0" applyNumberFormat="1"/>
    <xf numFmtId="8" fontId="0" fillId="0" borderId="0" xfId="0" applyNumberFormat="1"/>
    <xf numFmtId="44" fontId="0" fillId="0" borderId="0" xfId="3" applyFont="1"/>
    <xf numFmtId="0" fontId="14" fillId="7" borderId="0" xfId="2" applyFont="1" applyFill="1" applyBorder="1"/>
    <xf numFmtId="0" fontId="5" fillId="7" borderId="11" xfId="0" applyFont="1" applyFill="1" applyBorder="1"/>
    <xf numFmtId="0" fontId="5" fillId="7" borderId="13" xfId="0" applyFont="1" applyFill="1" applyBorder="1"/>
    <xf numFmtId="0" fontId="5" fillId="7" borderId="14" xfId="0" applyFon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10" borderId="0" xfId="0" applyFill="1"/>
    <xf numFmtId="0" fontId="4" fillId="5" borderId="15" xfId="0" applyFont="1" applyFill="1" applyBorder="1" applyAlignment="1">
      <alignment vertical="center" wrapText="1"/>
    </xf>
    <xf numFmtId="0" fontId="11" fillId="0" borderId="19" xfId="0" applyFont="1" applyBorder="1" applyAlignment="1">
      <alignment wrapText="1"/>
    </xf>
    <xf numFmtId="0" fontId="11" fillId="0" borderId="19" xfId="0" applyFont="1" applyBorder="1" applyAlignment="1">
      <alignment vertical="center" wrapText="1"/>
    </xf>
    <xf numFmtId="0" fontId="15" fillId="0" borderId="15" xfId="0" applyFont="1" applyBorder="1" applyAlignment="1">
      <alignment horizontal="left" wrapText="1"/>
    </xf>
    <xf numFmtId="0" fontId="11" fillId="0" borderId="19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7" borderId="0" xfId="4" applyFont="1" applyFill="1"/>
  </cellXfs>
  <cellStyles count="5">
    <cellStyle name="60% - Accent6" xfId="4" builtinId="52"/>
    <cellStyle name="Bad" xfId="2" builtinId="27"/>
    <cellStyle name="Currency" xfId="3" builtinId="4"/>
    <cellStyle name="Good" xfId="1" builtinId="26"/>
    <cellStyle name="Normal" xfId="0" builtinId="0"/>
  </cellStyles>
  <dxfs count="3"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94C64A-33ED-4CE2-8EDE-CF7411FA658F}" name="Table1" displayName="Table1" ref="A1:F16" totalsRowCount="1">
  <autoFilter ref="A1:F15" xr:uid="{D994C64A-33ED-4CE2-8EDE-CF7411FA658F}"/>
  <tableColumns count="6">
    <tableColumn id="1" xr3:uid="{3485E981-9D0B-4068-AA8C-88B560DB0AA5}" name="Part"/>
    <tableColumn id="2" xr3:uid="{7D523B04-D989-4910-826C-5DDBBC2FFE2A}" name="Link"/>
    <tableColumn id="3" xr3:uid="{E66A5BB9-1B63-4B45-A2B9-0CD1E65ACF8F}" name="Date Purchased"/>
    <tableColumn id="4" xr3:uid="{2F052AF0-3540-4A9B-A450-CD008CB95203}" name="Price" totalsRowDxfId="2" dataCellStyle="Currency" totalsRowCellStyle="Currency"/>
    <tableColumn id="6" xr3:uid="{E9D9B870-FF62-46B0-842A-CCADB261DC1B}" name="Qty" totalsRowLabel="Total"/>
    <tableColumn id="5" xr3:uid="{FBC3FBD3-8727-4AAF-B119-53BE157EEB64}" name="Cost" totalsRowFunction="custom" dataDxfId="1" totalsRowDxfId="0">
      <calculatedColumnFormula>Table1[[#This Row],[Price]]*Table1[[#This Row],[Qty]]</calculatedColumnFormula>
      <totalsRowFormula>SUM(Table1[Cost])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C0A1-1660-477C-91B6-E7BD1AC67119}">
  <dimension ref="A1:J19"/>
  <sheetViews>
    <sheetView zoomScaleNormal="100" workbookViewId="0">
      <selection activeCell="A14" sqref="A14"/>
    </sheetView>
  </sheetViews>
  <sheetFormatPr defaultRowHeight="15" x14ac:dyDescent="0.25"/>
  <cols>
    <col min="1" max="1" width="33" bestFit="1" customWidth="1"/>
    <col min="3" max="3" width="13.5703125" customWidth="1"/>
  </cols>
  <sheetData>
    <row r="1" spans="1:10" x14ac:dyDescent="0.25">
      <c r="A1" s="11" t="s">
        <v>0</v>
      </c>
      <c r="B1" s="1" t="s">
        <v>1</v>
      </c>
      <c r="C1" s="2" t="s">
        <v>2</v>
      </c>
      <c r="D1" s="3" t="s">
        <v>3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9" t="s">
        <v>4</v>
      </c>
    </row>
    <row r="2" spans="1:10" x14ac:dyDescent="0.25">
      <c r="A2" t="s">
        <v>10</v>
      </c>
      <c r="B2" s="29"/>
    </row>
    <row r="3" spans="1:10" x14ac:dyDescent="0.25">
      <c r="A3" t="s">
        <v>11</v>
      </c>
      <c r="B3" s="30"/>
    </row>
    <row r="4" spans="1:10" x14ac:dyDescent="0.25">
      <c r="A4" t="s">
        <v>12</v>
      </c>
      <c r="B4" s="30"/>
      <c r="D4" s="18"/>
    </row>
    <row r="5" spans="1:10" x14ac:dyDescent="0.25">
      <c r="A5" t="s">
        <v>13</v>
      </c>
      <c r="B5" s="29"/>
      <c r="C5" s="29"/>
      <c r="D5" s="29"/>
    </row>
    <row r="6" spans="1:10" x14ac:dyDescent="0.25">
      <c r="A6" t="s">
        <v>14</v>
      </c>
      <c r="B6" s="29"/>
      <c r="C6" s="29"/>
      <c r="D6" s="29"/>
    </row>
    <row r="7" spans="1:10" x14ac:dyDescent="0.25">
      <c r="A7" t="s">
        <v>15</v>
      </c>
      <c r="C7" s="29"/>
      <c r="D7" s="29"/>
    </row>
    <row r="8" spans="1:10" x14ac:dyDescent="0.25">
      <c r="A8" t="s">
        <v>16</v>
      </c>
      <c r="D8" s="29"/>
      <c r="E8" s="29"/>
      <c r="F8" s="29"/>
    </row>
    <row r="9" spans="1:10" x14ac:dyDescent="0.25">
      <c r="A9" t="s">
        <v>17</v>
      </c>
      <c r="E9" s="29"/>
      <c r="F9" s="29"/>
      <c r="G9" s="29"/>
    </row>
    <row r="10" spans="1:10" x14ac:dyDescent="0.25">
      <c r="A10" t="s">
        <v>18</v>
      </c>
      <c r="F10" s="29"/>
      <c r="G10" s="29"/>
    </row>
    <row r="11" spans="1:10" x14ac:dyDescent="0.25">
      <c r="A11" t="s">
        <v>19</v>
      </c>
      <c r="H11" s="10"/>
      <c r="I11" s="10"/>
      <c r="J11" s="10"/>
    </row>
    <row r="12" spans="1:10" x14ac:dyDescent="0.25">
      <c r="A12" t="s">
        <v>20</v>
      </c>
      <c r="H12" s="10"/>
      <c r="I12" s="10"/>
      <c r="J12" s="10"/>
    </row>
    <row r="13" spans="1:10" x14ac:dyDescent="0.25">
      <c r="A13" t="s">
        <v>21</v>
      </c>
      <c r="H13" s="10"/>
      <c r="I13" s="10"/>
      <c r="J13" s="10"/>
    </row>
    <row r="14" spans="1:10" x14ac:dyDescent="0.25">
      <c r="A14" t="s">
        <v>22</v>
      </c>
      <c r="B14" s="29"/>
      <c r="C14" s="29"/>
      <c r="D14" s="29"/>
      <c r="E14" s="10"/>
      <c r="F14" s="10"/>
      <c r="G14" s="10"/>
      <c r="H14" s="10"/>
      <c r="I14" s="10"/>
      <c r="J14" s="10"/>
    </row>
    <row r="15" spans="1:10" x14ac:dyDescent="0.25">
      <c r="A15" t="s">
        <v>23</v>
      </c>
      <c r="B15" s="29"/>
      <c r="C15" s="29"/>
      <c r="D15" s="29"/>
      <c r="E15" s="29"/>
      <c r="F15" s="29"/>
      <c r="G15" s="29"/>
      <c r="H15" s="10"/>
      <c r="I15" s="10"/>
      <c r="J15" s="10"/>
    </row>
    <row r="16" spans="1:10" ht="15.75" thickBot="1" x14ac:dyDescent="0.3"/>
    <row r="17" spans="1:3" ht="77.25" thickBot="1" x14ac:dyDescent="0.3">
      <c r="A17" s="12" t="s">
        <v>24</v>
      </c>
      <c r="B17" s="13" t="s">
        <v>57</v>
      </c>
      <c r="C17" s="14">
        <f>150*50</f>
        <v>7500</v>
      </c>
    </row>
    <row r="18" spans="1:3" ht="15.75" thickBot="1" x14ac:dyDescent="0.3">
      <c r="A18" s="15" t="s">
        <v>25</v>
      </c>
      <c r="B18" s="16"/>
      <c r="C18" s="17">
        <v>495.67</v>
      </c>
    </row>
    <row r="19" spans="1:3" ht="15.75" thickBot="1" x14ac:dyDescent="0.3">
      <c r="A19" s="15" t="s">
        <v>26</v>
      </c>
      <c r="B19" s="16"/>
      <c r="C19" s="17">
        <f>SUM(C17:C18)</f>
        <v>7995.67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F612-5BC8-4950-89BB-4F55B849453D}">
  <dimension ref="A1:F18"/>
  <sheetViews>
    <sheetView workbookViewId="0">
      <selection activeCell="F18" sqref="F18"/>
    </sheetView>
  </sheetViews>
  <sheetFormatPr defaultRowHeight="15" x14ac:dyDescent="0.25"/>
  <cols>
    <col min="1" max="1" width="28" bestFit="1" customWidth="1"/>
    <col min="2" max="2" width="9.140625" customWidth="1"/>
    <col min="3" max="3" width="20.42578125" bestFit="1" customWidth="1"/>
    <col min="4" max="4" width="9" style="49" bestFit="1" customWidth="1"/>
    <col min="5" max="5" width="6.42578125" bestFit="1" customWidth="1"/>
    <col min="6" max="6" width="10.85546875" customWidth="1"/>
  </cols>
  <sheetData>
    <row r="1" spans="1:6" x14ac:dyDescent="0.25">
      <c r="A1" t="s">
        <v>102</v>
      </c>
      <c r="B1" t="s">
        <v>101</v>
      </c>
      <c r="C1" t="s">
        <v>100</v>
      </c>
      <c r="D1" s="49" t="s">
        <v>99</v>
      </c>
      <c r="E1" t="s">
        <v>104</v>
      </c>
      <c r="F1" t="s">
        <v>103</v>
      </c>
    </row>
    <row r="2" spans="1:6" x14ac:dyDescent="0.25">
      <c r="A2" t="s">
        <v>80</v>
      </c>
      <c r="B2" t="s">
        <v>81</v>
      </c>
      <c r="C2" t="s">
        <v>82</v>
      </c>
      <c r="D2" s="49">
        <v>0</v>
      </c>
      <c r="E2">
        <v>1</v>
      </c>
      <c r="F2" s="48">
        <f>Table1[[#This Row],[Price]]*Table1[[#This Row],[Qty]]</f>
        <v>0</v>
      </c>
    </row>
    <row r="3" spans="1:6" x14ac:dyDescent="0.25">
      <c r="A3" t="s">
        <v>83</v>
      </c>
      <c r="B3" t="s">
        <v>84</v>
      </c>
      <c r="C3" s="47">
        <v>44862</v>
      </c>
      <c r="D3" s="49">
        <v>37.159999999999997</v>
      </c>
      <c r="E3">
        <v>2</v>
      </c>
      <c r="F3" s="48">
        <f>Table1[[#This Row],[Price]]*Table1[[#This Row],[Qty]]</f>
        <v>74.319999999999993</v>
      </c>
    </row>
    <row r="4" spans="1:6" x14ac:dyDescent="0.25">
      <c r="A4" t="s">
        <v>85</v>
      </c>
      <c r="B4" t="s">
        <v>86</v>
      </c>
      <c r="C4" s="47">
        <v>44862</v>
      </c>
      <c r="D4" s="49">
        <v>20.99</v>
      </c>
      <c r="E4">
        <v>2</v>
      </c>
      <c r="F4" s="48">
        <f>Table1[[#This Row],[Price]]*Table1[[#This Row],[Qty]]</f>
        <v>41.98</v>
      </c>
    </row>
    <row r="5" spans="1:6" x14ac:dyDescent="0.25">
      <c r="A5" t="s">
        <v>87</v>
      </c>
      <c r="B5" t="s">
        <v>88</v>
      </c>
      <c r="C5" s="47">
        <v>44893</v>
      </c>
      <c r="D5" s="49">
        <v>39.99</v>
      </c>
      <c r="E5">
        <v>1</v>
      </c>
      <c r="F5" s="48">
        <f>Table1[[#This Row],[Price]]*Table1[[#This Row],[Qty]]</f>
        <v>39.99</v>
      </c>
    </row>
    <row r="6" spans="1:6" x14ac:dyDescent="0.25">
      <c r="A6" t="s">
        <v>89</v>
      </c>
      <c r="B6" t="s">
        <v>90</v>
      </c>
      <c r="C6" s="47">
        <v>44962</v>
      </c>
      <c r="D6" s="49">
        <v>14.99</v>
      </c>
      <c r="E6">
        <v>1</v>
      </c>
      <c r="F6" s="48">
        <f>Table1[[#This Row],[Price]]*Table1[[#This Row],[Qty]]</f>
        <v>14.99</v>
      </c>
    </row>
    <row r="7" spans="1:6" x14ac:dyDescent="0.25">
      <c r="A7" t="s">
        <v>91</v>
      </c>
      <c r="B7" t="s">
        <v>92</v>
      </c>
      <c r="C7" s="47">
        <v>44962</v>
      </c>
      <c r="D7" s="49">
        <v>7.99</v>
      </c>
      <c r="E7">
        <v>1</v>
      </c>
      <c r="F7" s="48">
        <f>Table1[[#This Row],[Price]]*Table1[[#This Row],[Qty]]</f>
        <v>7.99</v>
      </c>
    </row>
    <row r="8" spans="1:6" x14ac:dyDescent="0.25">
      <c r="A8" t="s">
        <v>93</v>
      </c>
      <c r="B8" t="s">
        <v>94</v>
      </c>
      <c r="C8" s="47">
        <v>44962</v>
      </c>
      <c r="D8" s="49">
        <v>6.99</v>
      </c>
      <c r="E8">
        <v>1</v>
      </c>
      <c r="F8" s="48">
        <f>Table1[[#This Row],[Price]]*Table1[[#This Row],[Qty]]</f>
        <v>6.99</v>
      </c>
    </row>
    <row r="9" spans="1:6" x14ac:dyDescent="0.25">
      <c r="A9" t="s">
        <v>95</v>
      </c>
      <c r="B9" t="s">
        <v>96</v>
      </c>
      <c r="C9" s="47">
        <v>44962</v>
      </c>
      <c r="D9" s="49">
        <v>12.99</v>
      </c>
      <c r="E9">
        <v>1</v>
      </c>
      <c r="F9" s="48">
        <f>Table1[[#This Row],[Price]]*Table1[[#This Row],[Qty]]</f>
        <v>12.99</v>
      </c>
    </row>
    <row r="10" spans="1:6" x14ac:dyDescent="0.25">
      <c r="A10" t="s">
        <v>97</v>
      </c>
      <c r="B10" t="s">
        <v>98</v>
      </c>
      <c r="C10" s="47">
        <v>44962</v>
      </c>
      <c r="D10" s="49">
        <v>8.99</v>
      </c>
      <c r="E10">
        <v>1</v>
      </c>
      <c r="F10" s="48">
        <f>Table1[[#This Row],[Price]]*Table1[[#This Row],[Qty]]</f>
        <v>8.99</v>
      </c>
    </row>
    <row r="11" spans="1:6" x14ac:dyDescent="0.25">
      <c r="A11" t="s">
        <v>106</v>
      </c>
      <c r="D11" s="49">
        <v>134.30000000000001</v>
      </c>
      <c r="E11">
        <v>1</v>
      </c>
      <c r="F11" s="48">
        <f>Table1[[#This Row],[Price]]*Table1[[#This Row],[Qty]]</f>
        <v>134.30000000000001</v>
      </c>
    </row>
    <row r="12" spans="1:6" x14ac:dyDescent="0.25">
      <c r="A12" t="s">
        <v>107</v>
      </c>
      <c r="D12" s="49">
        <v>67.95</v>
      </c>
      <c r="E12">
        <v>1</v>
      </c>
      <c r="F12" s="48">
        <f>Table1[[#This Row],[Price]]*Table1[[#This Row],[Qty]]</f>
        <v>67.95</v>
      </c>
    </row>
    <row r="13" spans="1:6" x14ac:dyDescent="0.25">
      <c r="A13" t="s">
        <v>108</v>
      </c>
      <c r="D13" s="49">
        <v>48.96</v>
      </c>
      <c r="E13">
        <v>1</v>
      </c>
      <c r="F13" s="48">
        <f>Table1[[#This Row],[Price]]*Table1[[#This Row],[Qty]]</f>
        <v>48.96</v>
      </c>
    </row>
    <row r="14" spans="1:6" x14ac:dyDescent="0.25">
      <c r="A14" t="s">
        <v>109</v>
      </c>
      <c r="D14" s="49">
        <v>61.76</v>
      </c>
      <c r="E14">
        <v>1</v>
      </c>
      <c r="F14" s="48">
        <f>Table1[[#This Row],[Price]]*Table1[[#This Row],[Qty]]</f>
        <v>61.76</v>
      </c>
    </row>
    <row r="15" spans="1:6" x14ac:dyDescent="0.25">
      <c r="A15" t="s">
        <v>110</v>
      </c>
      <c r="D15" s="49">
        <v>26.41</v>
      </c>
      <c r="E15">
        <v>1</v>
      </c>
      <c r="F15" s="48">
        <f>Table1[[#This Row],[Price]]*Table1[[#This Row],[Qty]]</f>
        <v>26.41</v>
      </c>
    </row>
    <row r="16" spans="1:6" x14ac:dyDescent="0.25">
      <c r="E16" t="s">
        <v>105</v>
      </c>
      <c r="F16" s="48">
        <f>SUM(Table1[Cost])</f>
        <v>547.62</v>
      </c>
    </row>
    <row r="18" spans="6:6" x14ac:dyDescent="0.25">
      <c r="F18" s="48">
        <f>7500+Table1[[#Totals],[Cost]]</f>
        <v>8047.62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050C-CDF9-4D99-8FF1-4D9F78F47802}">
  <dimension ref="A1:M21"/>
  <sheetViews>
    <sheetView zoomScale="85" zoomScaleNormal="85" workbookViewId="0">
      <selection activeCell="P17" sqref="P17"/>
    </sheetView>
  </sheetViews>
  <sheetFormatPr defaultRowHeight="15" x14ac:dyDescent="0.25"/>
  <cols>
    <col min="1" max="1" width="45.7109375" bestFit="1" customWidth="1"/>
    <col min="2" max="10" width="8.140625" bestFit="1" customWidth="1"/>
    <col min="11" max="13" width="9.42578125" bestFit="1" customWidth="1"/>
  </cols>
  <sheetData>
    <row r="1" spans="1:13" ht="15.75" x14ac:dyDescent="0.25">
      <c r="A1" s="19" t="s">
        <v>0</v>
      </c>
      <c r="B1" s="20" t="s">
        <v>27</v>
      </c>
      <c r="C1" s="21" t="s">
        <v>28</v>
      </c>
      <c r="D1" s="22" t="s">
        <v>29</v>
      </c>
      <c r="E1" s="20" t="s">
        <v>30</v>
      </c>
      <c r="F1" s="21" t="s">
        <v>31</v>
      </c>
      <c r="G1" s="22" t="s">
        <v>32</v>
      </c>
      <c r="H1" s="20" t="s">
        <v>33</v>
      </c>
      <c r="I1" s="21" t="s">
        <v>34</v>
      </c>
      <c r="J1" s="22" t="s">
        <v>35</v>
      </c>
      <c r="K1" s="20" t="s">
        <v>54</v>
      </c>
      <c r="L1" s="21" t="s">
        <v>55</v>
      </c>
      <c r="M1" s="20" t="s">
        <v>56</v>
      </c>
    </row>
    <row r="2" spans="1:13" ht="15.75" x14ac:dyDescent="0.25">
      <c r="A2" s="23" t="s">
        <v>37</v>
      </c>
      <c r="B2" s="26"/>
      <c r="C2" s="28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x14ac:dyDescent="0.25">
      <c r="A3" s="23" t="s">
        <v>36</v>
      </c>
      <c r="B3" s="25"/>
      <c r="C3" s="28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15.75" x14ac:dyDescent="0.25">
      <c r="A4" s="23" t="s">
        <v>39</v>
      </c>
      <c r="B4" s="25"/>
      <c r="C4" s="27"/>
      <c r="D4" s="26"/>
      <c r="E4" s="23"/>
      <c r="F4" s="23"/>
      <c r="G4" s="23"/>
      <c r="H4" s="23"/>
      <c r="I4" s="23"/>
      <c r="J4" s="23"/>
      <c r="K4" s="23"/>
      <c r="L4" s="23"/>
      <c r="M4" s="23"/>
    </row>
    <row r="5" spans="1:13" ht="15.75" x14ac:dyDescent="0.25">
      <c r="A5" s="23" t="s">
        <v>38</v>
      </c>
      <c r="B5" s="23"/>
      <c r="C5" s="23"/>
      <c r="D5" s="28"/>
      <c r="E5" s="23"/>
      <c r="F5" s="23"/>
      <c r="G5" s="23"/>
      <c r="H5" s="23"/>
      <c r="I5" s="23"/>
      <c r="J5" s="23"/>
      <c r="K5" s="23"/>
      <c r="L5" s="23"/>
      <c r="M5" s="23"/>
    </row>
    <row r="6" spans="1:13" ht="15.75" x14ac:dyDescent="0.25">
      <c r="A6" s="23" t="s">
        <v>40</v>
      </c>
      <c r="B6" s="23"/>
      <c r="C6" s="23"/>
      <c r="D6" s="28"/>
      <c r="E6" s="28"/>
      <c r="F6" s="23"/>
      <c r="G6" s="23"/>
      <c r="H6" s="23"/>
      <c r="I6" s="23"/>
      <c r="J6" s="23"/>
      <c r="K6" s="23"/>
      <c r="L6" s="23"/>
      <c r="M6" s="23"/>
    </row>
    <row r="7" spans="1:13" ht="15.75" x14ac:dyDescent="0.25">
      <c r="A7" s="23" t="s">
        <v>47</v>
      </c>
      <c r="B7" s="23"/>
      <c r="C7" s="23"/>
      <c r="D7" s="23"/>
      <c r="E7" s="23"/>
      <c r="F7" s="28"/>
      <c r="G7" s="23"/>
      <c r="H7" s="23"/>
      <c r="I7" s="23"/>
      <c r="J7" s="23"/>
      <c r="K7" s="23"/>
      <c r="L7" s="23"/>
      <c r="M7" s="23"/>
    </row>
    <row r="8" spans="1:13" ht="15.75" x14ac:dyDescent="0.25">
      <c r="A8" s="23" t="s">
        <v>41</v>
      </c>
      <c r="B8" s="27"/>
      <c r="C8" s="28"/>
      <c r="D8" s="28"/>
      <c r="E8" s="23"/>
      <c r="F8" s="23"/>
      <c r="G8" s="23"/>
      <c r="H8" s="23"/>
      <c r="I8" s="23"/>
      <c r="J8" s="23"/>
      <c r="K8" s="23"/>
      <c r="L8" s="23"/>
      <c r="M8" s="23"/>
    </row>
    <row r="9" spans="1:13" ht="15.75" x14ac:dyDescent="0.25">
      <c r="A9" s="23" t="s">
        <v>46</v>
      </c>
      <c r="B9" s="23"/>
      <c r="C9" s="23"/>
      <c r="D9" s="28"/>
      <c r="E9" s="28"/>
      <c r="F9" s="23"/>
      <c r="G9" s="23"/>
      <c r="H9" s="23"/>
      <c r="I9" s="23"/>
      <c r="J9" s="23"/>
      <c r="K9" s="23"/>
      <c r="L9" s="23"/>
      <c r="M9" s="23"/>
    </row>
    <row r="10" spans="1:13" ht="15.75" x14ac:dyDescent="0.25">
      <c r="A10" s="23" t="s">
        <v>50</v>
      </c>
      <c r="B10" s="23"/>
      <c r="C10" s="23"/>
      <c r="D10" s="28"/>
      <c r="E10" s="28"/>
      <c r="F10" s="23"/>
      <c r="G10" s="23"/>
      <c r="H10" s="23"/>
      <c r="I10" s="23"/>
      <c r="J10" s="23"/>
      <c r="K10" s="23"/>
      <c r="L10" s="23"/>
      <c r="M10" s="23"/>
    </row>
    <row r="11" spans="1:13" ht="15.75" x14ac:dyDescent="0.25">
      <c r="A11" s="23" t="s">
        <v>42</v>
      </c>
      <c r="B11" s="23"/>
      <c r="C11" s="23"/>
      <c r="D11" s="23"/>
      <c r="E11" s="28"/>
      <c r="F11" s="23"/>
      <c r="G11" s="23"/>
      <c r="H11" s="23"/>
      <c r="I11" s="23"/>
      <c r="J11" s="23"/>
      <c r="K11" s="23"/>
      <c r="L11" s="23"/>
      <c r="M11" s="23"/>
    </row>
    <row r="12" spans="1:13" ht="15.75" x14ac:dyDescent="0.25">
      <c r="A12" s="23" t="s">
        <v>43</v>
      </c>
      <c r="B12" s="23"/>
      <c r="C12" s="23"/>
      <c r="D12" s="23"/>
      <c r="E12" s="28"/>
      <c r="F12" s="23"/>
      <c r="G12" s="25"/>
      <c r="H12" s="23"/>
      <c r="I12" s="23"/>
      <c r="J12" s="23"/>
      <c r="K12" s="23"/>
      <c r="L12" s="23"/>
      <c r="M12" s="23"/>
    </row>
    <row r="13" spans="1:13" ht="15.75" x14ac:dyDescent="0.25">
      <c r="A13" s="23" t="s">
        <v>44</v>
      </c>
      <c r="B13" s="23"/>
      <c r="C13" s="23"/>
      <c r="D13" s="23"/>
      <c r="E13" s="23"/>
      <c r="F13" s="28"/>
      <c r="G13" s="23"/>
      <c r="H13" s="23"/>
      <c r="I13" s="23"/>
      <c r="J13" s="23"/>
      <c r="K13" s="23"/>
      <c r="L13" s="23"/>
      <c r="M13" s="23"/>
    </row>
    <row r="14" spans="1:13" ht="15.75" x14ac:dyDescent="0.25">
      <c r="A14" s="23" t="s">
        <v>45</v>
      </c>
      <c r="B14" s="23"/>
      <c r="C14" s="23"/>
      <c r="D14" s="23"/>
      <c r="E14" s="23"/>
      <c r="F14" s="28"/>
      <c r="G14" s="23"/>
      <c r="H14" s="23"/>
      <c r="I14" s="23"/>
      <c r="J14" s="23"/>
      <c r="K14" s="23"/>
      <c r="L14" s="23"/>
      <c r="M14" s="23"/>
    </row>
    <row r="15" spans="1:13" ht="15.75" x14ac:dyDescent="0.25">
      <c r="A15" s="23" t="s">
        <v>51</v>
      </c>
      <c r="B15" s="23"/>
      <c r="C15" s="23"/>
      <c r="D15" s="23"/>
      <c r="E15" s="23"/>
      <c r="F15" s="27"/>
      <c r="G15" s="28"/>
      <c r="H15" s="23"/>
      <c r="I15" s="23"/>
      <c r="J15" s="23"/>
      <c r="K15" s="23"/>
      <c r="L15" s="23"/>
      <c r="M15" s="23"/>
    </row>
    <row r="16" spans="1:13" ht="15.75" x14ac:dyDescent="0.25">
      <c r="A16" s="23" t="s">
        <v>48</v>
      </c>
      <c r="B16" s="23"/>
      <c r="C16" s="23"/>
      <c r="D16" s="23"/>
      <c r="E16" s="23"/>
      <c r="F16" s="23"/>
      <c r="G16" s="28"/>
      <c r="H16" s="28"/>
      <c r="I16" s="24"/>
      <c r="J16" s="24"/>
      <c r="K16" s="23"/>
      <c r="L16" s="23"/>
      <c r="M16" s="23"/>
    </row>
    <row r="17" spans="1:13" ht="15.75" x14ac:dyDescent="0.25">
      <c r="A17" s="23" t="s">
        <v>49</v>
      </c>
      <c r="B17" s="23"/>
      <c r="C17" s="23"/>
      <c r="D17" s="23"/>
      <c r="E17" s="23"/>
      <c r="F17" s="23"/>
      <c r="G17" s="28"/>
      <c r="H17" s="28"/>
      <c r="I17" s="24"/>
      <c r="J17" s="24"/>
      <c r="K17" s="23"/>
      <c r="L17" s="23"/>
      <c r="M17" s="23"/>
    </row>
    <row r="18" spans="1:13" ht="15.75" x14ac:dyDescent="0.25">
      <c r="A18" s="23" t="s">
        <v>52</v>
      </c>
      <c r="B18" s="23"/>
      <c r="C18" s="23"/>
      <c r="D18" s="23"/>
      <c r="E18" s="23"/>
      <c r="F18" s="23"/>
      <c r="G18" s="23"/>
      <c r="H18" s="28"/>
      <c r="I18" s="28"/>
      <c r="J18" s="28"/>
      <c r="K18" s="28"/>
      <c r="L18" s="23"/>
      <c r="M18" s="23"/>
    </row>
    <row r="19" spans="1:13" ht="15.75" x14ac:dyDescent="0.25">
      <c r="A19" s="23" t="s">
        <v>53</v>
      </c>
      <c r="B19" s="23"/>
      <c r="C19" s="23"/>
      <c r="D19" s="23"/>
      <c r="E19" s="23"/>
      <c r="F19" s="23"/>
      <c r="G19" s="23"/>
      <c r="H19" s="28"/>
      <c r="I19" s="28"/>
      <c r="J19" s="28"/>
      <c r="K19" s="28"/>
      <c r="L19" s="28"/>
      <c r="M19" s="28"/>
    </row>
    <row r="20" spans="1:13" ht="15.75" x14ac:dyDescent="0.25">
      <c r="A20" s="23" t="s">
        <v>22</v>
      </c>
      <c r="B20" s="23"/>
      <c r="C20" s="23"/>
      <c r="D20" s="23"/>
      <c r="E20" s="28"/>
      <c r="F20" s="28"/>
      <c r="H20" s="23"/>
      <c r="I20" s="23"/>
      <c r="J20" s="23"/>
      <c r="K20" s="23"/>
      <c r="L20" s="24"/>
      <c r="M20" s="24"/>
    </row>
    <row r="21" spans="1:13" ht="15.75" x14ac:dyDescent="0.25">
      <c r="A21" s="23" t="s">
        <v>23</v>
      </c>
      <c r="B21" s="28"/>
      <c r="C21" s="28"/>
      <c r="D21" s="28"/>
      <c r="E21" s="28"/>
      <c r="F21" s="27"/>
      <c r="G21" s="28"/>
      <c r="H21" s="28"/>
      <c r="I21" s="28"/>
      <c r="J21" s="28"/>
      <c r="K21" s="28"/>
      <c r="L21" s="28"/>
      <c r="M21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D491-4640-4A70-A6DC-D1D79F0AECF8}">
  <dimension ref="A1:O21"/>
  <sheetViews>
    <sheetView zoomScale="85" zoomScaleNormal="85" workbookViewId="0">
      <selection sqref="A1:O19"/>
    </sheetView>
  </sheetViews>
  <sheetFormatPr defaultRowHeight="18.75" x14ac:dyDescent="0.3"/>
  <cols>
    <col min="1" max="1" width="62.140625" style="42" customWidth="1"/>
    <col min="14" max="14" width="18" customWidth="1"/>
    <col min="15" max="15" width="15" customWidth="1"/>
  </cols>
  <sheetData>
    <row r="1" spans="1:15" ht="15.75" x14ac:dyDescent="0.25">
      <c r="A1" s="45" t="s">
        <v>0</v>
      </c>
      <c r="B1" s="20" t="s">
        <v>27</v>
      </c>
      <c r="C1" s="21" t="s">
        <v>28</v>
      </c>
      <c r="D1" s="22" t="s">
        <v>29</v>
      </c>
      <c r="E1" s="20" t="s">
        <v>30</v>
      </c>
      <c r="F1" s="21" t="s">
        <v>31</v>
      </c>
      <c r="G1" s="22" t="s">
        <v>32</v>
      </c>
      <c r="H1" s="20" t="s">
        <v>33</v>
      </c>
      <c r="I1" s="21" t="s">
        <v>34</v>
      </c>
      <c r="J1" s="22" t="s">
        <v>35</v>
      </c>
      <c r="K1" s="20" t="s">
        <v>54</v>
      </c>
      <c r="L1" s="33" t="s">
        <v>55</v>
      </c>
      <c r="N1" s="32" t="s">
        <v>58</v>
      </c>
      <c r="O1" s="37"/>
    </row>
    <row r="2" spans="1:15" x14ac:dyDescent="0.25">
      <c r="A2" s="43" t="s">
        <v>62</v>
      </c>
      <c r="B2" s="36"/>
      <c r="C2" s="36"/>
      <c r="D2" s="36"/>
      <c r="E2" s="23"/>
      <c r="F2" s="23"/>
      <c r="G2" s="23"/>
      <c r="H2" s="23"/>
      <c r="I2" s="23"/>
      <c r="J2" s="23"/>
      <c r="K2" s="23"/>
      <c r="L2" s="34"/>
      <c r="N2" s="66" t="s">
        <v>59</v>
      </c>
      <c r="O2" s="38"/>
    </row>
    <row r="3" spans="1:15" ht="37.5" x14ac:dyDescent="0.25">
      <c r="A3" s="43" t="s">
        <v>63</v>
      </c>
      <c r="B3" s="36"/>
      <c r="C3" s="36"/>
      <c r="D3" s="36"/>
      <c r="E3" s="23"/>
      <c r="F3" s="23"/>
      <c r="G3" s="23"/>
      <c r="H3" s="23"/>
      <c r="I3" s="23"/>
      <c r="J3" s="23"/>
      <c r="K3" s="23"/>
      <c r="L3" s="34"/>
      <c r="N3" s="66"/>
      <c r="O3" s="38"/>
    </row>
    <row r="4" spans="1:15" x14ac:dyDescent="0.25">
      <c r="A4" s="43" t="s">
        <v>64</v>
      </c>
      <c r="B4" s="36"/>
      <c r="C4" s="36"/>
      <c r="D4" s="36"/>
      <c r="E4" s="23"/>
      <c r="F4" s="23"/>
      <c r="G4" s="23"/>
      <c r="H4" s="23"/>
      <c r="I4" s="23"/>
      <c r="J4" s="23"/>
      <c r="K4" s="23"/>
      <c r="L4" s="34"/>
      <c r="N4" s="66"/>
      <c r="O4" s="38"/>
    </row>
    <row r="5" spans="1:15" x14ac:dyDescent="0.25">
      <c r="A5" s="43" t="s">
        <v>65</v>
      </c>
      <c r="B5" s="23"/>
      <c r="C5" s="23"/>
      <c r="D5" s="23"/>
      <c r="E5" s="50"/>
      <c r="F5" s="27"/>
      <c r="G5" s="23"/>
      <c r="H5" s="23"/>
      <c r="I5" s="23"/>
      <c r="J5" s="23"/>
      <c r="K5" s="23"/>
      <c r="L5" s="34"/>
      <c r="N5" s="66" t="s">
        <v>60</v>
      </c>
      <c r="O5" s="39"/>
    </row>
    <row r="6" spans="1:15" x14ac:dyDescent="0.25">
      <c r="A6" s="43" t="s">
        <v>66</v>
      </c>
      <c r="B6" s="23"/>
      <c r="C6" s="23"/>
      <c r="D6" s="23"/>
      <c r="E6" s="46"/>
      <c r="F6" s="46"/>
      <c r="G6" s="23"/>
      <c r="H6" s="23"/>
      <c r="I6" s="23"/>
      <c r="J6" s="23"/>
      <c r="K6" s="23"/>
      <c r="L6" s="34"/>
      <c r="N6" s="66"/>
      <c r="O6" s="39"/>
    </row>
    <row r="7" spans="1:15" x14ac:dyDescent="0.25">
      <c r="A7" s="43" t="s">
        <v>67</v>
      </c>
      <c r="B7" s="23"/>
      <c r="C7" s="23"/>
      <c r="D7" s="23"/>
      <c r="E7" s="46"/>
      <c r="F7" s="46"/>
      <c r="G7" s="23"/>
      <c r="H7" s="23"/>
      <c r="I7" s="23"/>
      <c r="J7" s="23"/>
      <c r="K7" s="23"/>
      <c r="L7" s="34"/>
      <c r="N7" s="66"/>
      <c r="O7" s="39"/>
    </row>
    <row r="8" spans="1:15" x14ac:dyDescent="0.25">
      <c r="A8" s="43" t="s">
        <v>68</v>
      </c>
      <c r="B8" s="31"/>
      <c r="C8" s="23"/>
      <c r="D8" s="23"/>
      <c r="E8" s="28"/>
      <c r="F8" s="28"/>
      <c r="G8" s="23"/>
      <c r="H8" s="23"/>
      <c r="I8" s="23"/>
      <c r="J8" s="23"/>
      <c r="K8" s="23"/>
      <c r="L8" s="34"/>
      <c r="N8" s="66" t="s">
        <v>61</v>
      </c>
      <c r="O8" s="40"/>
    </row>
    <row r="9" spans="1:15" x14ac:dyDescent="0.25">
      <c r="A9" s="43" t="s">
        <v>69</v>
      </c>
      <c r="B9" s="23"/>
      <c r="C9" s="23"/>
      <c r="D9" s="23"/>
      <c r="E9" s="28"/>
      <c r="F9" s="28"/>
      <c r="G9" s="28"/>
      <c r="H9" s="23"/>
      <c r="I9" s="23"/>
      <c r="J9" s="23"/>
      <c r="K9" s="23"/>
      <c r="L9" s="34"/>
      <c r="N9" s="66"/>
      <c r="O9" s="40"/>
    </row>
    <row r="10" spans="1:15" x14ac:dyDescent="0.25">
      <c r="A10" s="43" t="s">
        <v>70</v>
      </c>
      <c r="B10" s="23"/>
      <c r="C10" s="23"/>
      <c r="D10" s="23"/>
      <c r="E10" s="28"/>
      <c r="F10" s="28"/>
      <c r="G10" s="28"/>
      <c r="H10" s="23"/>
      <c r="I10" s="23"/>
      <c r="J10" s="23"/>
      <c r="K10" s="23"/>
      <c r="L10" s="34"/>
      <c r="N10" s="67"/>
      <c r="O10" s="41"/>
    </row>
    <row r="11" spans="1:15" ht="37.5" x14ac:dyDescent="0.25">
      <c r="A11" s="43" t="s">
        <v>71</v>
      </c>
      <c r="B11" s="23"/>
      <c r="C11" s="23"/>
      <c r="D11" s="23"/>
      <c r="E11" s="28"/>
      <c r="F11" s="28"/>
      <c r="G11" s="28"/>
      <c r="H11" s="23"/>
      <c r="I11" s="23"/>
      <c r="J11" s="23"/>
      <c r="K11" s="23"/>
      <c r="L11" s="34"/>
    </row>
    <row r="12" spans="1:15" x14ac:dyDescent="0.25">
      <c r="A12" s="43" t="s">
        <v>72</v>
      </c>
      <c r="B12" s="23"/>
      <c r="C12" s="23"/>
      <c r="D12" s="23"/>
      <c r="E12" s="28"/>
      <c r="F12" s="28"/>
      <c r="G12" s="26"/>
      <c r="H12" s="28"/>
      <c r="I12" s="23"/>
      <c r="J12" s="23"/>
      <c r="K12" s="23"/>
      <c r="L12" s="34"/>
    </row>
    <row r="13" spans="1:15" x14ac:dyDescent="0.25">
      <c r="A13" s="43" t="s">
        <v>73</v>
      </c>
      <c r="B13" s="23"/>
      <c r="C13" s="23"/>
      <c r="D13" s="23"/>
      <c r="E13" s="23"/>
      <c r="F13" s="28"/>
      <c r="G13" s="28"/>
      <c r="H13" s="28"/>
      <c r="I13" s="23"/>
      <c r="J13" s="23"/>
      <c r="K13" s="23"/>
      <c r="L13" s="34"/>
    </row>
    <row r="14" spans="1:15" x14ac:dyDescent="0.25">
      <c r="A14" s="43" t="s">
        <v>74</v>
      </c>
      <c r="B14" s="23"/>
      <c r="C14" s="23"/>
      <c r="D14" s="23"/>
      <c r="E14" s="23"/>
      <c r="F14" s="23"/>
      <c r="G14" s="27"/>
      <c r="H14" s="27"/>
      <c r="I14" s="27"/>
      <c r="J14" s="27"/>
      <c r="K14" s="27"/>
      <c r="L14" s="51"/>
    </row>
    <row r="15" spans="1:15" ht="37.5" x14ac:dyDescent="0.25">
      <c r="A15" s="43" t="s">
        <v>75</v>
      </c>
      <c r="B15" s="23"/>
      <c r="C15" s="23"/>
      <c r="D15" s="23"/>
      <c r="E15" s="23"/>
      <c r="F15" s="31"/>
      <c r="G15" s="28"/>
      <c r="H15" s="28"/>
      <c r="I15" s="28"/>
      <c r="J15" s="28"/>
      <c r="K15" s="28"/>
      <c r="L15" s="51"/>
    </row>
    <row r="16" spans="1:15" ht="37.5" x14ac:dyDescent="0.25">
      <c r="A16" s="43" t="s">
        <v>76</v>
      </c>
      <c r="B16" s="23"/>
      <c r="C16" s="23"/>
      <c r="D16" s="23"/>
      <c r="E16" s="23"/>
      <c r="F16" s="23"/>
      <c r="G16" s="23"/>
      <c r="H16" s="23"/>
      <c r="I16" s="28"/>
      <c r="J16" s="28"/>
      <c r="K16" s="28"/>
      <c r="L16" s="51"/>
    </row>
    <row r="17" spans="1:12" ht="37.5" x14ac:dyDescent="0.25">
      <c r="A17" s="43" t="s">
        <v>77</v>
      </c>
      <c r="B17" s="23"/>
      <c r="C17" s="23"/>
      <c r="D17" s="23"/>
      <c r="E17" s="23"/>
      <c r="F17" s="23"/>
      <c r="G17" s="23"/>
      <c r="H17" s="23"/>
      <c r="I17" s="28"/>
      <c r="J17" s="28"/>
      <c r="K17" s="28"/>
      <c r="L17" s="51"/>
    </row>
    <row r="18" spans="1:12" x14ac:dyDescent="0.25">
      <c r="A18" s="43" t="s">
        <v>78</v>
      </c>
      <c r="B18" s="23"/>
      <c r="C18" s="23"/>
      <c r="D18" s="23"/>
      <c r="E18" s="23"/>
      <c r="F18" s="23"/>
      <c r="G18" s="23"/>
      <c r="H18" s="23"/>
      <c r="I18" s="28"/>
      <c r="J18" s="28"/>
      <c r="K18" s="28"/>
      <c r="L18" s="51"/>
    </row>
    <row r="19" spans="1:12" ht="37.5" x14ac:dyDescent="0.25">
      <c r="A19" s="44" t="s">
        <v>79</v>
      </c>
      <c r="B19" s="35"/>
      <c r="C19" s="35"/>
      <c r="D19" s="35"/>
      <c r="E19" s="52"/>
      <c r="F19" s="52"/>
      <c r="G19" s="52"/>
      <c r="H19" s="52"/>
      <c r="I19" s="52"/>
      <c r="J19" s="52"/>
      <c r="K19" s="52"/>
      <c r="L19" s="53"/>
    </row>
    <row r="20" spans="1:12" x14ac:dyDescent="0.3">
      <c r="B20" s="23"/>
      <c r="C20" s="23"/>
      <c r="D20" s="23"/>
      <c r="E20" s="23"/>
      <c r="F20" s="23"/>
      <c r="H20" s="23"/>
      <c r="I20" s="23"/>
      <c r="J20" s="23"/>
      <c r="K20" s="23"/>
      <c r="L20" s="23"/>
    </row>
    <row r="21" spans="1:12" x14ac:dyDescent="0.3">
      <c r="B21" s="23"/>
      <c r="C21" s="23"/>
      <c r="D21" s="23"/>
      <c r="E21" s="23"/>
      <c r="F21" s="31"/>
      <c r="G21" s="23"/>
      <c r="H21" s="23"/>
      <c r="I21" s="23"/>
      <c r="J21" s="23"/>
      <c r="K21" s="23"/>
      <c r="L21" s="23"/>
    </row>
  </sheetData>
  <mergeCells count="3">
    <mergeCell ref="N2:N4"/>
    <mergeCell ref="N5:N7"/>
    <mergeCell ref="N8:N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4759-B2DD-46A7-873F-99A841C34EDB}">
  <dimension ref="A1:O19"/>
  <sheetViews>
    <sheetView tabSelected="1" zoomScale="85" zoomScaleNormal="85" workbookViewId="0">
      <selection activeCell="A14" sqref="A14:A17"/>
    </sheetView>
  </sheetViews>
  <sheetFormatPr defaultRowHeight="18.75" x14ac:dyDescent="0.3"/>
  <cols>
    <col min="1" max="1" width="61.42578125" style="42" bestFit="1" customWidth="1"/>
    <col min="14" max="14" width="18" customWidth="1"/>
    <col min="15" max="15" width="15" customWidth="1"/>
  </cols>
  <sheetData>
    <row r="1" spans="1:15" ht="15.75" x14ac:dyDescent="0.25">
      <c r="A1" s="60" t="s">
        <v>0</v>
      </c>
      <c r="B1" s="21" t="s">
        <v>27</v>
      </c>
      <c r="C1" s="21" t="s">
        <v>28</v>
      </c>
      <c r="D1" s="22" t="s">
        <v>29</v>
      </c>
      <c r="E1" s="20" t="s">
        <v>30</v>
      </c>
      <c r="F1" s="21" t="s">
        <v>31</v>
      </c>
      <c r="G1" s="22" t="s">
        <v>32</v>
      </c>
      <c r="H1" s="20" t="s">
        <v>33</v>
      </c>
      <c r="I1" s="21" t="s">
        <v>34</v>
      </c>
      <c r="J1" s="22" t="s">
        <v>35</v>
      </c>
      <c r="K1" s="20" t="s">
        <v>54</v>
      </c>
      <c r="L1" s="33" t="s">
        <v>55</v>
      </c>
      <c r="N1" s="32" t="s">
        <v>58</v>
      </c>
      <c r="O1" s="37"/>
    </row>
    <row r="2" spans="1:15" x14ac:dyDescent="0.3">
      <c r="A2" s="61" t="s">
        <v>120</v>
      </c>
      <c r="B2" s="59"/>
      <c r="C2" s="10"/>
      <c r="L2" s="54"/>
      <c r="N2" s="66" t="s">
        <v>59</v>
      </c>
      <c r="O2" s="38"/>
    </row>
    <row r="3" spans="1:15" x14ac:dyDescent="0.3">
      <c r="A3" s="61" t="s">
        <v>121</v>
      </c>
      <c r="B3" s="68"/>
      <c r="C3" s="10"/>
      <c r="D3" s="10"/>
      <c r="L3" s="54"/>
      <c r="N3" s="66"/>
      <c r="O3" s="38"/>
    </row>
    <row r="4" spans="1:15" x14ac:dyDescent="0.25">
      <c r="A4" s="62" t="s">
        <v>111</v>
      </c>
      <c r="C4" s="10"/>
      <c r="D4" s="10"/>
      <c r="L4" s="54"/>
      <c r="N4" s="66"/>
      <c r="O4" s="38"/>
    </row>
    <row r="5" spans="1:15" x14ac:dyDescent="0.25">
      <c r="A5" s="62" t="s">
        <v>112</v>
      </c>
      <c r="C5" s="10"/>
      <c r="D5" s="10"/>
      <c r="L5" s="54"/>
      <c r="N5" s="66" t="s">
        <v>60</v>
      </c>
      <c r="O5" s="39"/>
    </row>
    <row r="6" spans="1:15" x14ac:dyDescent="0.25">
      <c r="A6" s="62" t="s">
        <v>113</v>
      </c>
      <c r="C6" s="10"/>
      <c r="D6" s="10"/>
      <c r="L6" s="54"/>
      <c r="N6" s="66"/>
      <c r="O6" s="39"/>
    </row>
    <row r="7" spans="1:15" x14ac:dyDescent="0.25">
      <c r="A7" s="62" t="s">
        <v>114</v>
      </c>
      <c r="C7" s="10"/>
      <c r="D7" s="10"/>
      <c r="L7" s="54"/>
      <c r="N7" s="66"/>
      <c r="O7" s="39"/>
    </row>
    <row r="8" spans="1:15" x14ac:dyDescent="0.25">
      <c r="A8" s="62" t="s">
        <v>115</v>
      </c>
      <c r="E8" s="10"/>
      <c r="F8" s="10"/>
      <c r="G8" s="10"/>
      <c r="H8" s="10"/>
      <c r="I8" s="10"/>
      <c r="J8" s="10"/>
      <c r="L8" s="54"/>
      <c r="N8" s="66" t="s">
        <v>61</v>
      </c>
      <c r="O8" s="40"/>
    </row>
    <row r="9" spans="1:15" x14ac:dyDescent="0.25">
      <c r="A9" s="62" t="s">
        <v>116</v>
      </c>
      <c r="E9" s="10"/>
      <c r="F9" s="10"/>
      <c r="G9" s="10"/>
      <c r="H9" s="10"/>
      <c r="I9" s="10"/>
      <c r="J9" s="10"/>
      <c r="L9" s="54"/>
      <c r="N9" s="66"/>
      <c r="O9" s="40"/>
    </row>
    <row r="10" spans="1:15" x14ac:dyDescent="0.25">
      <c r="A10" s="62" t="s">
        <v>117</v>
      </c>
      <c r="E10" s="10"/>
      <c r="F10" s="10"/>
      <c r="G10" s="10"/>
      <c r="H10" s="10"/>
      <c r="I10" s="10"/>
      <c r="J10" s="10"/>
      <c r="L10" s="54"/>
      <c r="N10" s="67"/>
      <c r="O10" s="41"/>
    </row>
    <row r="11" spans="1:15" x14ac:dyDescent="0.25">
      <c r="A11" s="62" t="s">
        <v>118</v>
      </c>
      <c r="E11" s="10"/>
      <c r="F11" s="10"/>
      <c r="G11" s="10"/>
      <c r="H11" s="10"/>
      <c r="I11" s="10"/>
      <c r="J11" s="10"/>
      <c r="K11" s="10"/>
      <c r="L11" s="40"/>
    </row>
    <row r="12" spans="1:15" x14ac:dyDescent="0.25">
      <c r="A12" s="62" t="s">
        <v>119</v>
      </c>
      <c r="J12" s="10"/>
      <c r="K12" s="10"/>
      <c r="L12" s="40"/>
    </row>
    <row r="13" spans="1:15" x14ac:dyDescent="0.3">
      <c r="A13" s="63" t="s">
        <v>122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8"/>
    </row>
    <row r="14" spans="1:15" x14ac:dyDescent="0.25">
      <c r="A14" s="64" t="s">
        <v>123</v>
      </c>
      <c r="L14" s="54"/>
    </row>
    <row r="15" spans="1:15" x14ac:dyDescent="0.25">
      <c r="A15" s="64" t="s">
        <v>124</v>
      </c>
      <c r="L15" s="54"/>
    </row>
    <row r="16" spans="1:15" x14ac:dyDescent="0.25">
      <c r="A16" s="64" t="s">
        <v>125</v>
      </c>
      <c r="L16" s="54"/>
    </row>
    <row r="17" spans="1:12" x14ac:dyDescent="0.25">
      <c r="A17" s="65" t="s">
        <v>126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3">
      <c r="B18" s="23"/>
      <c r="C18" s="23"/>
      <c r="D18" s="23"/>
      <c r="E18" s="23"/>
      <c r="F18" s="23"/>
      <c r="H18" s="23"/>
      <c r="I18" s="23"/>
      <c r="J18" s="23"/>
      <c r="K18" s="23"/>
      <c r="L18" s="23"/>
    </row>
    <row r="19" spans="1:12" x14ac:dyDescent="0.3">
      <c r="B19" s="23"/>
      <c r="C19" s="23"/>
      <c r="D19" s="23"/>
      <c r="E19" s="23"/>
      <c r="F19" s="31"/>
      <c r="G19" s="23"/>
      <c r="H19" s="23"/>
      <c r="I19" s="23"/>
      <c r="J19" s="23"/>
      <c r="K19" s="23"/>
      <c r="L19" s="23"/>
    </row>
  </sheetData>
  <mergeCells count="3">
    <mergeCell ref="N2:N4"/>
    <mergeCell ref="N5:N7"/>
    <mergeCell ref="N8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Schedule</vt:lpstr>
      <vt:lpstr>Costs</vt:lpstr>
      <vt:lpstr>Fall 2022 Schedule</vt:lpstr>
      <vt:lpstr>Winter 2023 Schedule</vt:lpstr>
      <vt:lpstr>Spring 2023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2022-05-26T05:44:44Z</dcterms:created>
  <dcterms:modified xsi:type="dcterms:W3CDTF">2023-04-22T07:24:17Z</dcterms:modified>
</cp:coreProperties>
</file>