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Downloads\Excel learn folder\"/>
    </mc:Choice>
  </mc:AlternateContent>
  <xr:revisionPtr revIDLastSave="0" documentId="13_ncr:1_{72E27E48-FC30-4C36-AA66-84351F888691}" xr6:coauthVersionLast="47" xr6:coauthVersionMax="47" xr10:uidLastSave="{00000000-0000-0000-0000-000000000000}"/>
  <bookViews>
    <workbookView xWindow="-108" yWindow="-108" windowWidth="23256" windowHeight="12456" xr2:uid="{EFFA2E51-28BC-4D71-9FA6-EDF90DBE11B8}"/>
  </bookViews>
  <sheets>
    <sheet name="DATA" sheetId="1" r:id="rId1"/>
    <sheet name="DASHBO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0" i="1" l="1"/>
  <c r="E23" i="1" l="1"/>
  <c r="E22" i="1"/>
  <c r="E21" i="1"/>
  <c r="F8" i="1"/>
  <c r="D11" i="1" l="1" a="1"/>
  <c r="D11" i="1" s="1"/>
  <c r="B10" i="1" a="1"/>
  <c r="B10" i="1" s="1"/>
  <c r="AH12" i="1" a="1"/>
  <c r="AH12" i="1" s="1"/>
  <c r="Q11" i="1" a="1"/>
  <c r="Q11" i="1" s="1"/>
  <c r="AJ11" i="1" a="1"/>
  <c r="AJ11" i="1" s="1"/>
  <c r="O12" i="1" a="1"/>
  <c r="O12" i="1" s="1"/>
  <c r="N12" i="1" a="1"/>
  <c r="N12" i="1" s="1"/>
  <c r="H12" i="1" a="1"/>
  <c r="H12" i="1" s="1"/>
  <c r="AB12" i="1" a="1"/>
  <c r="AB12" i="1" s="1"/>
  <c r="G12" i="1" a="1"/>
  <c r="G12" i="1" s="1"/>
  <c r="P11" i="1" a="1"/>
  <c r="P11" i="1" s="1"/>
  <c r="J11" i="1" a="1"/>
  <c r="J11" i="1" s="1"/>
  <c r="U12" i="1" a="1"/>
  <c r="U12" i="1" s="1"/>
  <c r="AP11" i="1" a="1"/>
  <c r="AP11" i="1" s="1"/>
  <c r="T12" i="1" a="1"/>
  <c r="T12" i="1" s="1"/>
  <c r="AN12" i="1" a="1"/>
  <c r="AN12" i="1" s="1"/>
  <c r="AD11" i="1" a="1"/>
  <c r="AD11" i="1" s="1"/>
  <c r="AC11" i="1" a="1"/>
  <c r="AC11" i="1" s="1"/>
  <c r="AG12" i="1" a="1"/>
  <c r="AG12" i="1" s="1"/>
  <c r="W11" i="1" a="1"/>
  <c r="W11" i="1" s="1"/>
  <c r="V11" i="1" a="1"/>
  <c r="V11" i="1" s="1"/>
  <c r="AA12" i="1" a="1"/>
  <c r="AA12" i="1" s="1"/>
  <c r="AQ11" i="1" a="1"/>
  <c r="AQ11" i="1" s="1"/>
  <c r="AO12" i="1" a="1"/>
  <c r="AO12" i="1" s="1"/>
  <c r="I11" i="1" a="1"/>
  <c r="I11" i="1" s="1"/>
  <c r="AI11" i="1" a="1"/>
  <c r="AI11" i="1" s="1"/>
  <c r="O11" i="1" a="1"/>
  <c r="O11" i="1" s="1"/>
  <c r="Z12" i="1" a="1"/>
  <c r="Z12" i="1" s="1"/>
  <c r="M12" i="1" a="1"/>
  <c r="M12" i="1" s="1"/>
  <c r="AO11" i="1" a="1"/>
  <c r="AO11" i="1" s="1"/>
  <c r="AH11" i="1" a="1"/>
  <c r="AH11" i="1" s="1"/>
  <c r="U11" i="1" a="1"/>
  <c r="U11" i="1" s="1"/>
  <c r="H11" i="1" a="1"/>
  <c r="H11" i="1" s="1"/>
  <c r="C12" i="1" a="1"/>
  <c r="C12" i="1" s="1"/>
  <c r="AF12" i="1" a="1"/>
  <c r="AF12" i="1" s="1"/>
  <c r="S12" i="1" a="1"/>
  <c r="S12" i="1" s="1"/>
  <c r="F12" i="1" a="1"/>
  <c r="F12" i="1" s="1"/>
  <c r="AN11" i="1" a="1"/>
  <c r="AN11" i="1" s="1"/>
  <c r="AA11" i="1" a="1"/>
  <c r="AA11" i="1" s="1"/>
  <c r="N11" i="1" a="1"/>
  <c r="N11" i="1" s="1"/>
  <c r="AB11" i="1" a="1"/>
  <c r="AB11" i="1" s="1"/>
  <c r="C11" i="1" a="1"/>
  <c r="C11" i="1" s="1"/>
  <c r="AL12" i="1" a="1"/>
  <c r="AL12" i="1" s="1"/>
  <c r="G11" i="1" a="1"/>
  <c r="G11" i="1" s="1"/>
  <c r="AR12" i="1" a="1"/>
  <c r="AR12" i="1" s="1"/>
  <c r="AM11" i="1" a="1"/>
  <c r="AM11" i="1" s="1"/>
  <c r="M11" i="1" a="1"/>
  <c r="M11" i="1" s="1"/>
  <c r="Q12" i="1" a="1"/>
  <c r="Q12" i="1" s="1"/>
  <c r="AF11" i="1" a="1"/>
  <c r="AF11" i="1" s="1"/>
  <c r="F11" i="1" a="1"/>
  <c r="F11" i="1" s="1"/>
  <c r="Y12" i="1" a="1"/>
  <c r="Y12" i="1" s="1"/>
  <c r="E12" i="1" a="1"/>
  <c r="E12" i="1" s="1"/>
  <c r="T11" i="1" a="1"/>
  <c r="T11" i="1" s="1"/>
  <c r="R12" i="1" a="1"/>
  <c r="R12" i="1" s="1"/>
  <c r="AK12" i="1" a="1"/>
  <c r="AK12" i="1" s="1"/>
  <c r="D12" i="1" a="1"/>
  <c r="D12" i="1" s="1"/>
  <c r="AQ12" i="1" a="1"/>
  <c r="AQ12" i="1" s="1"/>
  <c r="AD12" i="1" a="1"/>
  <c r="AD12" i="1" s="1"/>
  <c r="W12" i="1" a="1"/>
  <c r="W12" i="1" s="1"/>
  <c r="J12" i="1" a="1"/>
  <c r="J12" i="1" s="1"/>
  <c r="AL11" i="1" a="1"/>
  <c r="AL11" i="1" s="1"/>
  <c r="Y11" i="1" a="1"/>
  <c r="Y11" i="1" s="1"/>
  <c r="L11" i="1" a="1"/>
  <c r="L11" i="1" s="1"/>
  <c r="S11" i="1" a="1"/>
  <c r="S11" i="1" s="1"/>
  <c r="AJ12" i="1" a="1"/>
  <c r="AJ12" i="1" s="1"/>
  <c r="AC12" i="1" a="1"/>
  <c r="AC12" i="1" s="1"/>
  <c r="P12" i="1" a="1"/>
  <c r="P12" i="1" s="1"/>
  <c r="AR11" i="1" a="1"/>
  <c r="AR11" i="1" s="1"/>
  <c r="AE11" i="1" a="1"/>
  <c r="AE11" i="1" s="1"/>
  <c r="R11" i="1" a="1"/>
  <c r="R11" i="1" s="1"/>
  <c r="E11" i="1" a="1"/>
  <c r="E11" i="1" s="1"/>
  <c r="AM12" i="1" a="1"/>
  <c r="AM12" i="1" s="1"/>
  <c r="L12" i="1" a="1"/>
  <c r="L12" i="1" s="1"/>
  <c r="AG11" i="1" a="1"/>
  <c r="AG11" i="1" s="1"/>
  <c r="AE12" i="1" a="1"/>
  <c r="AE12" i="1" s="1"/>
  <c r="K12" i="1" a="1"/>
  <c r="K12" i="1" s="1"/>
  <c r="Z11" i="1" a="1"/>
  <c r="Z11" i="1" s="1"/>
  <c r="X12" i="1" a="1"/>
  <c r="X12" i="1" s="1"/>
  <c r="AP12" i="1" a="1"/>
  <c r="AP12" i="1" s="1"/>
  <c r="AI12" i="1" a="1"/>
  <c r="AI12" i="1" s="1"/>
  <c r="V12" i="1" a="1"/>
  <c r="V12" i="1" s="1"/>
  <c r="I12" i="1" a="1"/>
  <c r="I12" i="1" s="1"/>
  <c r="AK11" i="1" a="1"/>
  <c r="AK11" i="1" s="1"/>
  <c r="X11" i="1" a="1"/>
  <c r="X11" i="1" s="1"/>
  <c r="K11" i="1" a="1"/>
  <c r="K11" i="1" s="1"/>
  <c r="I13" i="1" a="1"/>
  <c r="I13" i="1" s="1"/>
  <c r="AA13" i="1" a="1"/>
  <c r="AA13" i="1" s="1"/>
  <c r="AM13" i="1" a="1"/>
  <c r="AM13" i="1" s="1"/>
  <c r="I14" i="1" a="1"/>
  <c r="I14" i="1" s="1"/>
  <c r="O14" i="1" a="1"/>
  <c r="O14" i="1" s="1"/>
  <c r="AA14" i="1" a="1"/>
  <c r="AA14" i="1" s="1"/>
  <c r="AM14" i="1" a="1"/>
  <c r="AM14" i="1" s="1"/>
  <c r="I15" i="1" a="1"/>
  <c r="I15" i="1" s="1"/>
  <c r="U15" i="1" a="1"/>
  <c r="U15" i="1" s="1"/>
  <c r="AG15" i="1" a="1"/>
  <c r="AG15" i="1" s="1"/>
  <c r="C16" i="1" a="1"/>
  <c r="C16" i="1" s="1"/>
  <c r="O16" i="1" a="1"/>
  <c r="O16" i="1" s="1"/>
  <c r="AA16" i="1" a="1"/>
  <c r="AA16" i="1" s="1"/>
  <c r="AM16" i="1" a="1"/>
  <c r="AM16" i="1" s="1"/>
  <c r="I17" i="1" a="1"/>
  <c r="I17" i="1" s="1"/>
  <c r="U17" i="1" a="1"/>
  <c r="U17" i="1" s="1"/>
  <c r="AA17" i="1" a="1"/>
  <c r="AA17" i="1" s="1"/>
  <c r="AM17" i="1" a="1"/>
  <c r="AM17" i="1" s="1"/>
  <c r="H13" i="1" a="1"/>
  <c r="H13" i="1" s="1"/>
  <c r="N13" i="1" a="1"/>
  <c r="N13" i="1" s="1"/>
  <c r="T13" i="1" a="1"/>
  <c r="T13" i="1" s="1"/>
  <c r="Z13" i="1" a="1"/>
  <c r="Z13" i="1" s="1"/>
  <c r="AF13" i="1" a="1"/>
  <c r="AF13" i="1" s="1"/>
  <c r="AL13" i="1" a="1"/>
  <c r="AL13" i="1" s="1"/>
  <c r="AR13" i="1" a="1"/>
  <c r="AR13" i="1" s="1"/>
  <c r="H14" i="1" a="1"/>
  <c r="H14" i="1" s="1"/>
  <c r="N14" i="1" a="1"/>
  <c r="N14" i="1" s="1"/>
  <c r="T14" i="1" a="1"/>
  <c r="T14" i="1" s="1"/>
  <c r="Z14" i="1" a="1"/>
  <c r="Z14" i="1" s="1"/>
  <c r="AF14" i="1" a="1"/>
  <c r="AF14" i="1" s="1"/>
  <c r="AL14" i="1" a="1"/>
  <c r="AL14" i="1" s="1"/>
  <c r="AR14" i="1" a="1"/>
  <c r="AR14" i="1" s="1"/>
  <c r="H15" i="1" a="1"/>
  <c r="H15" i="1" s="1"/>
  <c r="N15" i="1" a="1"/>
  <c r="N15" i="1" s="1"/>
  <c r="T15" i="1" a="1"/>
  <c r="T15" i="1" s="1"/>
  <c r="Z15" i="1" a="1"/>
  <c r="Z15" i="1" s="1"/>
  <c r="AF15" i="1" a="1"/>
  <c r="AF15" i="1" s="1"/>
  <c r="AL15" i="1" a="1"/>
  <c r="AL15" i="1" s="1"/>
  <c r="AR15" i="1" a="1"/>
  <c r="AR15" i="1" s="1"/>
  <c r="H16" i="1" a="1"/>
  <c r="H16" i="1" s="1"/>
  <c r="N16" i="1" a="1"/>
  <c r="N16" i="1" s="1"/>
  <c r="T16" i="1" a="1"/>
  <c r="T16" i="1" s="1"/>
  <c r="Z16" i="1" a="1"/>
  <c r="Z16" i="1" s="1"/>
  <c r="AF16" i="1" a="1"/>
  <c r="AF16" i="1" s="1"/>
  <c r="AL16" i="1" a="1"/>
  <c r="AL16" i="1" s="1"/>
  <c r="AR16" i="1" a="1"/>
  <c r="AR16" i="1" s="1"/>
  <c r="H17" i="1" a="1"/>
  <c r="H17" i="1" s="1"/>
  <c r="N17" i="1" a="1"/>
  <c r="N17" i="1" s="1"/>
  <c r="T17" i="1" a="1"/>
  <c r="T17" i="1" s="1"/>
  <c r="Z17" i="1" a="1"/>
  <c r="Z17" i="1" s="1"/>
  <c r="AF17" i="1" a="1"/>
  <c r="AF17" i="1" s="1"/>
  <c r="AL17" i="1" a="1"/>
  <c r="AL17" i="1" s="1"/>
  <c r="AR17" i="1" a="1"/>
  <c r="AR17" i="1" s="1"/>
  <c r="C13" i="1" a="1"/>
  <c r="C13" i="1" s="1"/>
  <c r="O13" i="1" a="1"/>
  <c r="O13" i="1" s="1"/>
  <c r="U13" i="1" a="1"/>
  <c r="U13" i="1" s="1"/>
  <c r="AG13" i="1" a="1"/>
  <c r="AG13" i="1" s="1"/>
  <c r="C14" i="1" a="1"/>
  <c r="C14" i="1" s="1"/>
  <c r="U14" i="1" a="1"/>
  <c r="U14" i="1" s="1"/>
  <c r="AG14" i="1" a="1"/>
  <c r="AG14" i="1" s="1"/>
  <c r="C15" i="1" a="1"/>
  <c r="C15" i="1" s="1"/>
  <c r="O15" i="1" a="1"/>
  <c r="O15" i="1" s="1"/>
  <c r="AA15" i="1" a="1"/>
  <c r="AA15" i="1" s="1"/>
  <c r="AM15" i="1" a="1"/>
  <c r="AM15" i="1" s="1"/>
  <c r="I16" i="1" a="1"/>
  <c r="I16" i="1" s="1"/>
  <c r="U16" i="1" a="1"/>
  <c r="U16" i="1" s="1"/>
  <c r="AG16" i="1" a="1"/>
  <c r="AG16" i="1" s="1"/>
  <c r="C17" i="1" a="1"/>
  <c r="C17" i="1" s="1"/>
  <c r="O17" i="1" a="1"/>
  <c r="O17" i="1" s="1"/>
  <c r="AG17" i="1" a="1"/>
  <c r="AG17" i="1" s="1"/>
  <c r="D13" i="1" a="1"/>
  <c r="D13" i="1" s="1"/>
  <c r="J13" i="1" a="1"/>
  <c r="J13" i="1" s="1"/>
  <c r="P13" i="1" a="1"/>
  <c r="P13" i="1" s="1"/>
  <c r="V13" i="1" a="1"/>
  <c r="V13" i="1" s="1"/>
  <c r="AB13" i="1" a="1"/>
  <c r="AB13" i="1" s="1"/>
  <c r="AH13" i="1" a="1"/>
  <c r="AH13" i="1" s="1"/>
  <c r="AN13" i="1" a="1"/>
  <c r="AN13" i="1" s="1"/>
  <c r="D14" i="1" a="1"/>
  <c r="D14" i="1" s="1"/>
  <c r="J14" i="1" a="1"/>
  <c r="J14" i="1" s="1"/>
  <c r="P14" i="1" a="1"/>
  <c r="P14" i="1" s="1"/>
  <c r="V14" i="1" a="1"/>
  <c r="V14" i="1" s="1"/>
  <c r="AB14" i="1" a="1"/>
  <c r="AB14" i="1" s="1"/>
  <c r="AH14" i="1" a="1"/>
  <c r="AH14" i="1" s="1"/>
  <c r="AN14" i="1" a="1"/>
  <c r="AN14" i="1" s="1"/>
  <c r="D15" i="1" a="1"/>
  <c r="D15" i="1" s="1"/>
  <c r="J15" i="1" a="1"/>
  <c r="J15" i="1" s="1"/>
  <c r="P15" i="1" a="1"/>
  <c r="P15" i="1" s="1"/>
  <c r="V15" i="1" a="1"/>
  <c r="V15" i="1" s="1"/>
  <c r="AB15" i="1" a="1"/>
  <c r="AB15" i="1" s="1"/>
  <c r="AH15" i="1" a="1"/>
  <c r="AH15" i="1" s="1"/>
  <c r="AN15" i="1" a="1"/>
  <c r="AN15" i="1" s="1"/>
  <c r="D16" i="1" a="1"/>
  <c r="D16" i="1" s="1"/>
  <c r="J16" i="1" a="1"/>
  <c r="J16" i="1" s="1"/>
  <c r="P16" i="1" a="1"/>
  <c r="P16" i="1" s="1"/>
  <c r="V16" i="1" a="1"/>
  <c r="V16" i="1" s="1"/>
  <c r="AB16" i="1" a="1"/>
  <c r="AB16" i="1" s="1"/>
  <c r="AH16" i="1" a="1"/>
  <c r="AH16" i="1" s="1"/>
  <c r="AN16" i="1" a="1"/>
  <c r="AN16" i="1" s="1"/>
  <c r="D17" i="1" a="1"/>
  <c r="D17" i="1" s="1"/>
  <c r="J17" i="1" a="1"/>
  <c r="J17" i="1" s="1"/>
  <c r="P17" i="1" a="1"/>
  <c r="P17" i="1" s="1"/>
  <c r="V17" i="1" a="1"/>
  <c r="V17" i="1" s="1"/>
  <c r="AB17" i="1" a="1"/>
  <c r="AB17" i="1" s="1"/>
  <c r="AH17" i="1" a="1"/>
  <c r="AH17" i="1" s="1"/>
  <c r="AN17" i="1" a="1"/>
  <c r="AN17" i="1" s="1"/>
  <c r="E13" i="1" a="1"/>
  <c r="E13" i="1" s="1"/>
  <c r="K13" i="1" a="1"/>
  <c r="K13" i="1" s="1"/>
  <c r="Q13" i="1" a="1"/>
  <c r="Q13" i="1" s="1"/>
  <c r="W13" i="1" a="1"/>
  <c r="W13" i="1" s="1"/>
  <c r="AC13" i="1" a="1"/>
  <c r="AC13" i="1" s="1"/>
  <c r="AI13" i="1" a="1"/>
  <c r="AI13" i="1" s="1"/>
  <c r="AO13" i="1" a="1"/>
  <c r="AO13" i="1" s="1"/>
  <c r="E14" i="1" a="1"/>
  <c r="E14" i="1" s="1"/>
  <c r="K14" i="1" a="1"/>
  <c r="K14" i="1" s="1"/>
  <c r="Q14" i="1" a="1"/>
  <c r="Q14" i="1" s="1"/>
  <c r="W14" i="1" a="1"/>
  <c r="W14" i="1" s="1"/>
  <c r="AC14" i="1" a="1"/>
  <c r="AC14" i="1" s="1"/>
  <c r="AI14" i="1" a="1"/>
  <c r="AI14" i="1" s="1"/>
  <c r="AO14" i="1" a="1"/>
  <c r="AO14" i="1" s="1"/>
  <c r="E15" i="1" a="1"/>
  <c r="E15" i="1" s="1"/>
  <c r="K15" i="1" a="1"/>
  <c r="K15" i="1" s="1"/>
  <c r="Q15" i="1" a="1"/>
  <c r="Q15" i="1" s="1"/>
  <c r="W15" i="1" a="1"/>
  <c r="W15" i="1" s="1"/>
  <c r="AC15" i="1" a="1"/>
  <c r="AC15" i="1" s="1"/>
  <c r="AI15" i="1" a="1"/>
  <c r="AI15" i="1" s="1"/>
  <c r="AO15" i="1" a="1"/>
  <c r="AO15" i="1" s="1"/>
  <c r="E16" i="1" a="1"/>
  <c r="E16" i="1" s="1"/>
  <c r="K16" i="1" a="1"/>
  <c r="K16" i="1" s="1"/>
  <c r="Q16" i="1" a="1"/>
  <c r="Q16" i="1" s="1"/>
  <c r="W16" i="1" a="1"/>
  <c r="W16" i="1" s="1"/>
  <c r="AC16" i="1" a="1"/>
  <c r="AC16" i="1" s="1"/>
  <c r="AI16" i="1" a="1"/>
  <c r="AI16" i="1" s="1"/>
  <c r="AO16" i="1" a="1"/>
  <c r="AO16" i="1" s="1"/>
  <c r="E17" i="1" a="1"/>
  <c r="E17" i="1" s="1"/>
  <c r="K17" i="1" a="1"/>
  <c r="K17" i="1" s="1"/>
  <c r="Q17" i="1" a="1"/>
  <c r="Q17" i="1" s="1"/>
  <c r="W17" i="1" a="1"/>
  <c r="W17" i="1" s="1"/>
  <c r="AC17" i="1" a="1"/>
  <c r="AC17" i="1" s="1"/>
  <c r="AI17" i="1" a="1"/>
  <c r="AI17" i="1" s="1"/>
  <c r="AO17" i="1" a="1"/>
  <c r="AO17" i="1" s="1"/>
  <c r="L17" i="1" a="1"/>
  <c r="L17" i="1" s="1"/>
  <c r="AP15" i="1" a="1"/>
  <c r="AP15" i="1" s="1"/>
  <c r="R13" i="1" a="1"/>
  <c r="R13" i="1" s="1"/>
  <c r="Y17" i="1" a="1"/>
  <c r="Y17" i="1" s="1"/>
  <c r="AE16" i="1" a="1"/>
  <c r="AE16" i="1" s="1"/>
  <c r="S15" i="1" a="1"/>
  <c r="S15" i="1" s="1"/>
  <c r="M13" i="1" a="1"/>
  <c r="M13" i="1" s="1"/>
  <c r="AK14" i="1" a="1"/>
  <c r="AK14" i="1" s="1"/>
  <c r="G13" i="1" a="1"/>
  <c r="G13" i="1" s="1"/>
  <c r="S17" i="1" a="1"/>
  <c r="S17" i="1" s="1"/>
  <c r="G16" i="1" a="1"/>
  <c r="G16" i="1" s="1"/>
  <c r="M15" i="1" a="1"/>
  <c r="M15" i="1" s="1"/>
  <c r="X16" i="1" a="1"/>
  <c r="X16" i="1" s="1"/>
  <c r="L15" i="1" a="1"/>
  <c r="L15" i="1" s="1"/>
  <c r="G15" i="1" a="1"/>
  <c r="G15" i="1" s="1"/>
  <c r="AJ16" i="1" a="1"/>
  <c r="AJ16" i="1" s="1"/>
  <c r="X15" i="1" a="1"/>
  <c r="X15" i="1" s="1"/>
  <c r="AQ14" i="1" a="1"/>
  <c r="AQ14" i="1" s="1"/>
  <c r="S14" i="1" a="1"/>
  <c r="S14" i="1" s="1"/>
  <c r="G17" i="1" a="1"/>
  <c r="G17" i="1" s="1"/>
  <c r="AK15" i="1" a="1"/>
  <c r="AK15" i="1" s="1"/>
  <c r="AP14" i="1" a="1"/>
  <c r="AP14" i="1" s="1"/>
  <c r="AK13" i="1" a="1"/>
  <c r="AK13" i="1" s="1"/>
  <c r="X17" i="1" a="1"/>
  <c r="X17" i="1" s="1"/>
  <c r="AD16" i="1" a="1"/>
  <c r="AD16" i="1" s="1"/>
  <c r="AJ15" i="1" a="1"/>
  <c r="AJ15" i="1" s="1"/>
  <c r="L13" i="1" a="1"/>
  <c r="L13" i="1" s="1"/>
  <c r="AJ14" i="1" a="1"/>
  <c r="AJ14" i="1" s="1"/>
  <c r="AQ16" i="1" a="1"/>
  <c r="AQ16" i="1" s="1"/>
  <c r="L14" i="1" a="1"/>
  <c r="L14" i="1" s="1"/>
  <c r="AD13" i="1" a="1"/>
  <c r="AD13" i="1" s="1"/>
  <c r="AJ17" i="1" a="1"/>
  <c r="AJ17" i="1" s="1"/>
  <c r="R17" i="1" a="1"/>
  <c r="R17" i="1" s="1"/>
  <c r="F16" i="1" a="1"/>
  <c r="F16" i="1" s="1"/>
  <c r="AD14" i="1" a="1"/>
  <c r="AD14" i="1" s="1"/>
  <c r="G14" i="1" a="1"/>
  <c r="G14" i="1" s="1"/>
  <c r="AE17" i="1" a="1"/>
  <c r="AE17" i="1" s="1"/>
  <c r="M17" i="1" a="1"/>
  <c r="M17" i="1" s="1"/>
  <c r="AK16" i="1" a="1"/>
  <c r="AK16" i="1" s="1"/>
  <c r="S16" i="1" a="1"/>
  <c r="S16" i="1" s="1"/>
  <c r="AQ15" i="1" a="1"/>
  <c r="AQ15" i="1" s="1"/>
  <c r="Y15" i="1" a="1"/>
  <c r="Y15" i="1" s="1"/>
  <c r="Y14" i="1" a="1"/>
  <c r="Y14" i="1" s="1"/>
  <c r="F14" i="1" a="1"/>
  <c r="F14" i="1" s="1"/>
  <c r="X13" i="1" a="1"/>
  <c r="X13" i="1" s="1"/>
  <c r="AD17" i="1" a="1"/>
  <c r="AD17" i="1" s="1"/>
  <c r="R16" i="1" a="1"/>
  <c r="R16" i="1" s="1"/>
  <c r="X14" i="1" a="1"/>
  <c r="X14" i="1" s="1"/>
  <c r="AP13" i="1" a="1"/>
  <c r="AP13" i="1" s="1"/>
  <c r="AQ17" i="1" a="1"/>
  <c r="AQ17" i="1" s="1"/>
  <c r="M16" i="1" a="1"/>
  <c r="M16" i="1" s="1"/>
  <c r="R14" i="1" a="1"/>
  <c r="R14" i="1" s="1"/>
  <c r="AP17" i="1" a="1"/>
  <c r="AP17" i="1" s="1"/>
  <c r="F17" i="1" a="1"/>
  <c r="F17" i="1" s="1"/>
  <c r="L16" i="1" a="1"/>
  <c r="L16" i="1" s="1"/>
  <c r="R15" i="1" a="1"/>
  <c r="R15" i="1" s="1"/>
  <c r="M14" i="1" a="1"/>
  <c r="M14" i="1" s="1"/>
  <c r="AJ13" i="1" a="1"/>
  <c r="AJ13" i="1" s="1"/>
  <c r="AE13" i="1" a="1"/>
  <c r="AE13" i="1" s="1"/>
  <c r="AK17" i="1" a="1"/>
  <c r="AK17" i="1" s="1"/>
  <c r="Y16" i="1" a="1"/>
  <c r="Y16" i="1" s="1"/>
  <c r="AE15" i="1" a="1"/>
  <c r="AE15" i="1" s="1"/>
  <c r="AE14" i="1" a="1"/>
  <c r="AE14" i="1" s="1"/>
  <c r="F13" i="1" a="1"/>
  <c r="F13" i="1" s="1"/>
  <c r="AP16" i="1" a="1"/>
  <c r="AP16" i="1" s="1"/>
  <c r="AD15" i="1" a="1"/>
  <c r="AD15" i="1" s="1"/>
  <c r="Y13" i="1" a="1"/>
  <c r="Y13" i="1" s="1"/>
  <c r="F15" i="1" a="1"/>
  <c r="F15" i="1" s="1"/>
  <c r="AQ13" i="1" a="1"/>
  <c r="AQ13" i="1" s="1"/>
  <c r="S13" i="1" a="1"/>
  <c r="S13" i="1" s="1"/>
  <c r="L18" i="1" l="1"/>
  <c r="F18" i="1"/>
  <c r="Q18" i="1"/>
  <c r="J18" i="1"/>
  <c r="AL18" i="1"/>
  <c r="D18" i="1"/>
  <c r="K18" i="1"/>
  <c r="AF18" i="1"/>
  <c r="Z18" i="1"/>
  <c r="N18" i="1"/>
  <c r="O18" i="1"/>
  <c r="L11" i="2" s="1"/>
  <c r="C18" i="1"/>
  <c r="G18" i="1"/>
  <c r="AO18" i="1"/>
  <c r="AH18" i="1"/>
  <c r="AP18" i="1"/>
  <c r="T18" i="1"/>
  <c r="S18" i="1"/>
  <c r="Y18" i="1"/>
  <c r="AD18" i="1"/>
  <c r="M18" i="1"/>
  <c r="AI18" i="1"/>
  <c r="AB18" i="1"/>
  <c r="AM18" i="1"/>
  <c r="R18" i="1"/>
  <c r="E18" i="1"/>
  <c r="AG18" i="1"/>
  <c r="U18" i="1"/>
  <c r="AK18" i="1"/>
  <c r="H18" i="1"/>
  <c r="AJ18" i="1"/>
  <c r="X18" i="1"/>
  <c r="AN18" i="1"/>
  <c r="AC18" i="1"/>
  <c r="V18" i="1"/>
  <c r="AA18" i="1"/>
  <c r="L25" i="2" s="1"/>
  <c r="AE18" i="1"/>
  <c r="AQ18" i="1"/>
  <c r="W18" i="1"/>
  <c r="P18" i="1"/>
  <c r="AR18" i="1"/>
  <c r="I18" i="1"/>
  <c r="L27" i="2" l="1"/>
  <c r="L29" i="2" s="1"/>
  <c r="C25" i="2"/>
  <c r="C27" i="2"/>
  <c r="L9" i="2"/>
  <c r="L13" i="2" s="1"/>
  <c r="C11" i="2"/>
  <c r="C9" i="2"/>
  <c r="C29" i="2" l="1"/>
  <c r="C1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<sst xmlns="http://schemas.openxmlformats.org/spreadsheetml/2006/main" count="402" uniqueCount="60">
  <si>
    <t>January</t>
  </si>
  <si>
    <t>February</t>
  </si>
  <si>
    <t>March</t>
  </si>
  <si>
    <t>Revenue</t>
  </si>
  <si>
    <t>Target Revenue</t>
  </si>
  <si>
    <t>Previous Year
Revenue</t>
  </si>
  <si>
    <t>Number of
Customers</t>
  </si>
  <si>
    <t>Number of
New Customers
Target</t>
  </si>
  <si>
    <t>Number of
New Customers</t>
  </si>
  <si>
    <t>Number of
New Customers
Previous Year</t>
  </si>
  <si>
    <t>Customer Acquisition Costs</t>
  </si>
  <si>
    <t>Customer AC (per customer)</t>
  </si>
  <si>
    <t>Customer AC (per customer) Target</t>
  </si>
  <si>
    <t>Customer Aquis. Costs (per customer) PY</t>
  </si>
  <si>
    <t>Revenue per
Customer</t>
  </si>
  <si>
    <t>Revenue per
Customer PY</t>
  </si>
  <si>
    <t>Target Revenue
per Customer</t>
  </si>
  <si>
    <t>TOTAL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</si>
  <si>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</si>
  <si>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</si>
  <si>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</si>
  <si>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</si>
  <si>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</si>
  <si>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</si>
  <si>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</si>
  <si>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</si>
  <si>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</si>
  <si>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Aryan</t>
  </si>
  <si>
    <t>Raju</t>
  </si>
  <si>
    <t>kira</t>
  </si>
  <si>
    <t>tommy</t>
  </si>
  <si>
    <t>pintu</t>
  </si>
  <si>
    <t>options:</t>
  </si>
  <si>
    <t>Q1 2024</t>
  </si>
  <si>
    <t>Q2 2024</t>
  </si>
  <si>
    <t>Q3 2024</t>
  </si>
  <si>
    <t>Q4 2024</t>
  </si>
  <si>
    <t>TOTAL REVENUE PER YEAR</t>
  </si>
  <si>
    <t>TOTAL CUSTOMERS PER YEAR</t>
  </si>
  <si>
    <t>NEW CUSTOMERS PER YEAR</t>
  </si>
  <si>
    <t>REVENUE PER CUSTOMER</t>
  </si>
  <si>
    <t>KPI Overview</t>
  </si>
  <si>
    <t>Revenue Compared per year</t>
  </si>
  <si>
    <t>New Customers per year</t>
  </si>
  <si>
    <t>Customer Acquisition costs per year</t>
  </si>
  <si>
    <t>Average Revenue Per Year</t>
  </si>
  <si>
    <t>target Revenue</t>
  </si>
  <si>
    <t>Actual Revenue</t>
  </si>
  <si>
    <t>Target Achivement</t>
  </si>
  <si>
    <t xml:space="preserve">Actual new customers </t>
  </si>
  <si>
    <t>Target New customers</t>
  </si>
  <si>
    <t>Actual Revenue Per customer</t>
  </si>
  <si>
    <t>Target Revenue per customer</t>
  </si>
  <si>
    <t>Target CAC</t>
  </si>
  <si>
    <t>Revenue Actual vs Target</t>
  </si>
  <si>
    <t>New customer actual vs target</t>
  </si>
  <si>
    <t>Average Revenue per customer</t>
  </si>
  <si>
    <t>Customer Acquisition Cost</t>
  </si>
  <si>
    <t>Actual CAC</t>
  </si>
  <si>
    <t>LIST: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</si>
</sst>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8" formatCode="&quot;$&quot;#,##0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Bahnschrift"/>
      <family val="2"/>
    </font>
    <font>
      <sz val="11"/>
      <color theme="1"/>
      <name val="Bahnschrift"/>
      <family val="2"/>
    </font>
    <font>
      <sz val="14"/>
      <color theme="1"/>
      <name val="Bahnschrift"/>
      <family val="2"/>
    </font>
    <font>
      <b/>
      <sz val="14"/>
      <color theme="1"/>
      <name val="Bahnschrift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Bahnschrift"/>
      <family val="2"/>
    </font>
    <font>
      <sz val="12"/>
      <color theme="1"/>
      <name val="Bahnschrift"/>
      <family val="2"/>
    </font>
    <font>
      <b/>
      <sz val="12"/>
      <color theme="1"/>
      <name val="Calibri"/>
      <family val="2"/>
      <scheme val="minor"/>
    </font>
    <font>
      <b/>
      <sz val="12"/>
      <color rgb="FFFF0000"/>
      <name val="Bahnschrift"/>
      <family val="2"/>
    </font>
    <font>
      <b/>
      <sz val="12"/>
      <color rgb="FFFF0000"/>
      <name val="Calibri"/>
      <family val="2"/>
      <scheme val="minor"/>
    </font>
    <font>
      <sz val="14"/>
      <color theme="1"/>
      <name val="Cascadia Mono"/>
      <family val="3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8"/>
      <color theme="8" tint="-0.249977111117893"/>
      <name val="Calibri"/>
      <family val="2"/>
      <scheme val="minor"/>
    </font>
    <font>
      <b/>
      <sz val="14"/>
      <color theme="1"/>
      <name val="Lucida Console"/>
      <family val="3"/>
    </font>
    <font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78">
    <xf numFmtId="0" fontId="0" fillId="0" borderId="0" xfId="0"/>
    <xf numFmtId="164" fontId="0" fillId="0" borderId="0" xfId="0" applyNumberFormat="1"/>
    <xf numFmtId="164" fontId="0" fillId="3" borderId="2" xfId="0" applyNumberFormat="1" applyFill="1" applyBorder="1" applyAlignment="1">
      <alignment vertic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 wrapText="1"/>
    </xf>
    <xf numFmtId="164" fontId="4" fillId="2" borderId="2" xfId="0" applyNumberFormat="1" applyFont="1" applyFill="1" applyBorder="1" applyAlignment="1">
      <alignment horizontal="center" vertical="center" wrapText="1"/>
    </xf>
    <xf numFmtId="0" fontId="8" fillId="4" borderId="2" xfId="0" applyFont="1" applyFill="1" applyBorder="1"/>
    <xf numFmtId="0" fontId="10" fillId="0" borderId="0" xfId="0" applyFont="1"/>
    <xf numFmtId="164" fontId="11" fillId="5" borderId="4" xfId="0" applyNumberFormat="1" applyFont="1" applyFill="1" applyBorder="1" applyAlignment="1">
      <alignment horizontal="center" vertical="center" wrapText="1"/>
    </xf>
    <xf numFmtId="164" fontId="13" fillId="2" borderId="4" xfId="0" applyNumberFormat="1" applyFont="1" applyFill="1" applyBorder="1" applyAlignment="1">
      <alignment horizontal="center" vertical="center" wrapText="1"/>
    </xf>
    <xf numFmtId="164" fontId="14" fillId="0" borderId="0" xfId="0" applyNumberFormat="1" applyFont="1" applyAlignment="1">
      <alignment horizontal="center" vertical="center"/>
    </xf>
    <xf numFmtId="164" fontId="12" fillId="5" borderId="5" xfId="0" applyNumberFormat="1" applyFont="1" applyFill="1" applyBorder="1" applyAlignment="1">
      <alignment horizontal="center" vertical="center" wrapText="1"/>
    </xf>
    <xf numFmtId="164" fontId="14" fillId="0" borderId="6" xfId="0" applyNumberFormat="1" applyFont="1" applyBorder="1" applyAlignment="1">
      <alignment horizontal="center" vertical="center"/>
    </xf>
    <xf numFmtId="164" fontId="14" fillId="0" borderId="7" xfId="0" applyNumberFormat="1" applyFont="1" applyBorder="1" applyAlignment="1">
      <alignment horizontal="center" vertical="center"/>
    </xf>
    <xf numFmtId="164" fontId="13" fillId="2" borderId="8" xfId="0" applyNumberFormat="1" applyFont="1" applyFill="1" applyBorder="1" applyAlignment="1">
      <alignment horizontal="center" vertical="center" wrapText="1"/>
    </xf>
    <xf numFmtId="164" fontId="15" fillId="2" borderId="9" xfId="0" applyNumberFormat="1" applyFont="1" applyFill="1" applyBorder="1" applyAlignment="1">
      <alignment horizontal="center" vertical="center" wrapText="1"/>
    </xf>
    <xf numFmtId="164" fontId="16" fillId="0" borderId="9" xfId="0" applyNumberFormat="1" applyFont="1" applyBorder="1" applyAlignment="1">
      <alignment horizontal="center" vertical="center"/>
    </xf>
    <xf numFmtId="164" fontId="16" fillId="0" borderId="10" xfId="0" applyNumberFormat="1" applyFont="1" applyBorder="1" applyAlignment="1">
      <alignment horizontal="center" vertical="center"/>
    </xf>
    <xf numFmtId="164" fontId="16" fillId="0" borderId="11" xfId="0" applyNumberFormat="1" applyFont="1" applyBorder="1" applyAlignment="1">
      <alignment horizontal="center" vertical="center"/>
    </xf>
    <xf numFmtId="164" fontId="11" fillId="5" borderId="4" xfId="0" applyNumberFormat="1" applyFont="1" applyFill="1" applyBorder="1" applyAlignment="1">
      <alignment horizontal="center" vertical="center"/>
    </xf>
    <xf numFmtId="0" fontId="17" fillId="0" borderId="0" xfId="0" applyFont="1"/>
    <xf numFmtId="0" fontId="0" fillId="0" borderId="0" xfId="0" applyAlignment="1">
      <alignment wrapText="1"/>
    </xf>
    <xf numFmtId="0" fontId="9" fillId="5" borderId="0" xfId="0" applyFont="1" applyFill="1" applyAlignment="1">
      <alignment horizontal="center" wrapText="1"/>
    </xf>
    <xf numFmtId="0" fontId="0" fillId="5" borderId="0" xfId="0" applyFill="1" applyAlignment="1">
      <alignment horizontal="center" wrapText="1"/>
    </xf>
    <xf numFmtId="164" fontId="9" fillId="3" borderId="3" xfId="0" applyNumberFormat="1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/>
    <xf numFmtId="0" fontId="6" fillId="0" borderId="0" xfId="0" applyFont="1" applyAlignment="1"/>
    <xf numFmtId="0" fontId="19" fillId="0" borderId="0" xfId="0" applyFont="1"/>
    <xf numFmtId="0" fontId="20" fillId="0" borderId="0" xfId="0" applyFont="1"/>
    <xf numFmtId="168" fontId="21" fillId="0" borderId="0" xfId="0" applyNumberFormat="1" applyFont="1" applyAlignment="1">
      <alignment horizontal="center"/>
    </xf>
    <xf numFmtId="0" fontId="22" fillId="0" borderId="1" xfId="0" applyFont="1" applyBorder="1" applyAlignment="1">
      <alignment vertical="center"/>
    </xf>
    <xf numFmtId="0" fontId="22" fillId="0" borderId="0" xfId="0" applyFont="1"/>
    <xf numFmtId="0" fontId="22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0" fillId="6" borderId="5" xfId="0" applyFill="1" applyBorder="1" applyAlignment="1"/>
    <xf numFmtId="0" fontId="0" fillId="6" borderId="12" xfId="0" applyFill="1" applyBorder="1" applyAlignment="1"/>
    <xf numFmtId="0" fontId="0" fillId="6" borderId="13" xfId="0" applyFill="1" applyBorder="1" applyAlignment="1"/>
    <xf numFmtId="0" fontId="0" fillId="6" borderId="0" xfId="0" applyFill="1" applyBorder="1" applyAlignment="1"/>
    <xf numFmtId="0" fontId="0" fillId="6" borderId="7" xfId="0" applyFill="1" applyBorder="1" applyAlignment="1"/>
    <xf numFmtId="0" fontId="0" fillId="6" borderId="6" xfId="0" applyFill="1" applyBorder="1" applyAlignment="1"/>
    <xf numFmtId="0" fontId="6" fillId="6" borderId="0" xfId="0" applyFont="1" applyFill="1" applyBorder="1" applyAlignment="1">
      <alignment wrapText="1"/>
    </xf>
    <xf numFmtId="0" fontId="6" fillId="6" borderId="0" xfId="0" applyFont="1" applyFill="1" applyBorder="1" applyAlignment="1"/>
    <xf numFmtId="0" fontId="6" fillId="6" borderId="7" xfId="0" applyFont="1" applyFill="1" applyBorder="1" applyAlignment="1"/>
    <xf numFmtId="0" fontId="0" fillId="6" borderId="14" xfId="0" applyFill="1" applyBorder="1" applyAlignment="1"/>
    <xf numFmtId="0" fontId="0" fillId="6" borderId="15" xfId="0" applyFill="1" applyBorder="1" applyAlignment="1"/>
    <xf numFmtId="0" fontId="0" fillId="6" borderId="16" xfId="0" applyFill="1" applyBorder="1" applyAlignment="1"/>
    <xf numFmtId="0" fontId="6" fillId="6" borderId="6" xfId="0" applyFont="1" applyFill="1" applyBorder="1" applyAlignment="1"/>
    <xf numFmtId="0" fontId="6" fillId="6" borderId="0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0" fillId="6" borderId="6" xfId="0" applyFill="1" applyBorder="1"/>
    <xf numFmtId="0" fontId="0" fillId="6" borderId="0" xfId="0" applyFill="1" applyBorder="1"/>
    <xf numFmtId="0" fontId="0" fillId="6" borderId="7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6" xfId="0" applyFill="1" applyBorder="1"/>
    <xf numFmtId="0" fontId="6" fillId="6" borderId="6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168" fontId="16" fillId="7" borderId="0" xfId="0" applyNumberFormat="1" applyFont="1" applyFill="1" applyBorder="1" applyAlignment="1">
      <alignment horizontal="center" vertical="center"/>
    </xf>
    <xf numFmtId="168" fontId="16" fillId="6" borderId="0" xfId="0" applyNumberFormat="1" applyFont="1" applyFill="1" applyBorder="1" applyAlignment="1">
      <alignment horizontal="center" vertical="center"/>
    </xf>
    <xf numFmtId="0" fontId="23" fillId="6" borderId="0" xfId="0" applyFont="1" applyFill="1" applyBorder="1" applyAlignment="1"/>
    <xf numFmtId="9" fontId="16" fillId="7" borderId="0" xfId="1" applyFont="1" applyFill="1" applyBorder="1" applyAlignment="1">
      <alignment horizontal="center" vertical="center"/>
    </xf>
    <xf numFmtId="168" fontId="24" fillId="7" borderId="0" xfId="0" applyNumberFormat="1" applyFont="1" applyFill="1" applyBorder="1" applyAlignment="1">
      <alignment horizontal="center" vertical="center"/>
    </xf>
    <xf numFmtId="168" fontId="24" fillId="6" borderId="0" xfId="0" applyNumberFormat="1" applyFont="1" applyFill="1" applyBorder="1" applyAlignment="1">
      <alignment horizontal="center" vertical="center"/>
    </xf>
    <xf numFmtId="0" fontId="24" fillId="6" borderId="0" xfId="0" applyFont="1" applyFill="1" applyBorder="1" applyAlignment="1">
      <alignment horizontal="center" vertical="center"/>
    </xf>
    <xf numFmtId="9" fontId="24" fillId="7" borderId="0" xfId="1" applyFont="1" applyFill="1" applyBorder="1" applyAlignment="1">
      <alignment horizontal="center" vertical="center"/>
    </xf>
    <xf numFmtId="168" fontId="24" fillId="7" borderId="0" xfId="2" applyNumberFormat="1" applyFont="1" applyFill="1" applyBorder="1" applyAlignment="1">
      <alignment horizontal="center" vertical="center"/>
    </xf>
    <xf numFmtId="168" fontId="24" fillId="6" borderId="0" xfId="2" applyNumberFormat="1" applyFont="1" applyFill="1" applyBorder="1" applyAlignment="1">
      <alignment horizontal="center" vertical="center"/>
    </xf>
    <xf numFmtId="164" fontId="24" fillId="6" borderId="0" xfId="0" applyNumberFormat="1" applyFont="1" applyFill="1" applyBorder="1" applyAlignment="1">
      <alignment horizontal="center" vertical="center"/>
    </xf>
    <xf numFmtId="0" fontId="19" fillId="4" borderId="9" xfId="0" applyFont="1" applyFill="1" applyBorder="1" applyAlignment="1">
      <alignment horizontal="center"/>
    </xf>
    <xf numFmtId="0" fontId="19" fillId="4" borderId="10" xfId="0" applyFont="1" applyFill="1" applyBorder="1" applyAlignment="1">
      <alignment horizontal="center"/>
    </xf>
    <xf numFmtId="0" fontId="19" fillId="4" borderId="11" xfId="0" applyFont="1" applyFill="1" applyBorder="1" applyAlignment="1">
      <alignment horizontal="center"/>
    </xf>
    <xf numFmtId="0" fontId="9" fillId="8" borderId="0" xfId="0" applyFont="1" applyFill="1" applyAlignment="1">
      <alignment horizont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Compared to previous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Current year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DATA!$C$11:$E$11</c:f>
              <c:strCache>
                <c:ptCount val="3"/>
                <c:pt idx="0">
                  <c:v>October</c:v>
                </c:pt>
                <c:pt idx="1">
                  <c:v>November</c:v>
                </c:pt>
                <c:pt idx="2">
                  <c:v>December</c:v>
                </c:pt>
              </c:strCache>
            </c:strRef>
          </c:cat>
          <c:val>
            <c:numRef>
              <c:f>DATA!$C$18:$E$18</c:f>
              <c:numCache>
                <c:formatCode>"$"#,##0.00</c:formatCode>
                <c:ptCount val="3"/>
                <c:pt idx="0">
                  <c:v>700000</c:v>
                </c:pt>
                <c:pt idx="1">
                  <c:v>715000</c:v>
                </c:pt>
                <c:pt idx="2">
                  <c:v>770000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AD3-4C50-B9E8-963FA1972B91}"/>
            </c:ext>
          </c:extLst>
        </c:ser>
        <c:ser>
          <c:idx val="1"/>
          <c:order val="1"/>
          <c:tx>
            <c:v>Previous year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DATA!$C$11:$E$11</c:f>
              <c:strCache>
                <c:ptCount val="3"/>
                <c:pt idx="0">
                  <c:v>October</c:v>
                </c:pt>
                <c:pt idx="1">
                  <c:v>November</c:v>
                </c:pt>
                <c:pt idx="2">
                  <c:v>December</c:v>
                </c:pt>
              </c:strCache>
            </c:strRef>
          </c:cat>
          <c:val>
            <c:numRef>
              <c:f>DATA!$I$18:$K$18</c:f>
              <c:numCache>
                <c:formatCode>"$"#,##0.00</c:formatCode>
                <c:ptCount val="3"/>
                <c:pt idx="0">
                  <c:v>780000</c:v>
                </c:pt>
                <c:pt idx="1">
                  <c:v>700000</c:v>
                </c:pt>
                <c:pt idx="2">
                  <c:v>685000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AD3-4C50-B9E8-963FA1972B9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78984016"/>
        <c:axId val="1178979216"/>
      </c:barChart>
      <c:catAx>
        <c:axId val="1178984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979216"/>
        <c:crosses val="autoZero"/>
        <c:auto val="1"/>
        <c:lblAlgn val="ctr"/>
        <c:lblOffset val="100"/>
        <c:noMultiLvlLbl val="0"/>
      </c:catAx>
      <c:valAx>
        <c:axId val="117897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984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 Cumstomers compared to previous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Current Year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DATA!$R$11:$T$11</c:f>
              <c:strCache>
                <c:ptCount val="3"/>
                <c:pt idx="0">
                  <c:v>October</c:v>
                </c:pt>
                <c:pt idx="1">
                  <c:v>November</c:v>
                </c:pt>
                <c:pt idx="2">
                  <c:v>December</c:v>
                </c:pt>
              </c:strCache>
            </c:strRef>
          </c:cat>
          <c:val>
            <c:numRef>
              <c:f>DATA!$R$18:$T$18</c:f>
              <c:numCache>
                <c:formatCode>"$"#,##0.00</c:formatCode>
                <c:ptCount val="3"/>
                <c:pt idx="0">
                  <c:v>108</c:v>
                </c:pt>
                <c:pt idx="1">
                  <c:v>87</c:v>
                </c:pt>
                <c:pt idx="2">
                  <c:v>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C21-4434-A439-07C96DD0342B}"/>
            </c:ext>
          </c:extLst>
        </c:ser>
        <c:ser>
          <c:idx val="1"/>
          <c:order val="1"/>
          <c:tx>
            <c:v>Previous Year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DATA!$R$11:$T$11</c:f>
              <c:strCache>
                <c:ptCount val="3"/>
                <c:pt idx="0">
                  <c:v>October</c:v>
                </c:pt>
                <c:pt idx="1">
                  <c:v>November</c:v>
                </c:pt>
                <c:pt idx="2">
                  <c:v>December</c:v>
                </c:pt>
              </c:strCache>
            </c:strRef>
          </c:cat>
          <c:val>
            <c:numRef>
              <c:f>DATA!$U$18:$W$18</c:f>
              <c:numCache>
                <c:formatCode>"$"#,##0.00</c:formatCode>
                <c:ptCount val="3"/>
                <c:pt idx="0">
                  <c:v>97</c:v>
                </c:pt>
                <c:pt idx="1">
                  <c:v>96</c:v>
                </c:pt>
                <c:pt idx="2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C21-4434-A439-07C96DD0342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78983536"/>
        <c:axId val="1178971536"/>
      </c:barChart>
      <c:catAx>
        <c:axId val="1178983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971536"/>
        <c:crosses val="autoZero"/>
        <c:auto val="1"/>
        <c:lblAlgn val="ctr"/>
        <c:lblOffset val="100"/>
        <c:noMultiLvlLbl val="0"/>
      </c:catAx>
      <c:valAx>
        <c:axId val="117897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98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Revenue Per Cust. compared to
 previous 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Current year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DATA!$AJ$11:$AL$11</c:f>
              <c:strCache>
                <c:ptCount val="3"/>
                <c:pt idx="0">
                  <c:v>October</c:v>
                </c:pt>
                <c:pt idx="1">
                  <c:v>November</c:v>
                </c:pt>
                <c:pt idx="2">
                  <c:v>December</c:v>
                </c:pt>
              </c:strCache>
            </c:strRef>
          </c:cat>
          <c:val>
            <c:numRef>
              <c:f>DATA!$AJ$18:$AL$18</c:f>
              <c:numCache>
                <c:formatCode>"$"#,##0.00</c:formatCode>
                <c:ptCount val="3"/>
                <c:pt idx="0">
                  <c:v>2019.4880000000001</c:v>
                </c:pt>
                <c:pt idx="1">
                  <c:v>1968.5919999999999</c:v>
                </c:pt>
                <c:pt idx="2">
                  <c:v>1972.2139999999999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FF-49D7-8503-933E6F6AE209}"/>
            </c:ext>
          </c:extLst>
        </c:ser>
        <c:ser>
          <c:idx val="1"/>
          <c:order val="1"/>
          <c:tx>
            <c:v>Previous year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DATA!$AJ$11:$AL$11</c:f>
              <c:strCache>
                <c:ptCount val="3"/>
                <c:pt idx="0">
                  <c:v>October</c:v>
                </c:pt>
                <c:pt idx="1">
                  <c:v>November</c:v>
                </c:pt>
                <c:pt idx="2">
                  <c:v>December</c:v>
                </c:pt>
              </c:strCache>
            </c:strRef>
          </c:cat>
          <c:val>
            <c:numRef>
              <c:f>DATA!$AM$18:$AO$18</c:f>
              <c:numCache>
                <c:formatCode>"$"#,##0.00</c:formatCode>
                <c:ptCount val="3"/>
                <c:pt idx="0">
                  <c:v>2200</c:v>
                </c:pt>
                <c:pt idx="1">
                  <c:v>2520</c:v>
                </c:pt>
                <c:pt idx="2">
                  <c:v>2540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FF-49D7-8503-933E6F6AE20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75980192"/>
        <c:axId val="1175986432"/>
      </c:barChart>
      <c:catAx>
        <c:axId val="117598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986432"/>
        <c:crosses val="autoZero"/>
        <c:auto val="1"/>
        <c:lblAlgn val="ctr"/>
        <c:lblOffset val="100"/>
        <c:noMultiLvlLbl val="0"/>
      </c:catAx>
      <c:valAx>
        <c:axId val="117598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980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Acquisition costs compared</a:t>
            </a:r>
          </a:p>
          <a:p>
            <a:pPr>
              <a:defRPr/>
            </a:pPr>
            <a:r>
              <a:rPr lang="en-US"/>
              <a:t> to previous year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Current year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DATA!$AA$11:$AC$11</c:f>
              <c:strCache>
                <c:ptCount val="3"/>
                <c:pt idx="0">
                  <c:v>October</c:v>
                </c:pt>
                <c:pt idx="1">
                  <c:v>November</c:v>
                </c:pt>
                <c:pt idx="2">
                  <c:v>December</c:v>
                </c:pt>
              </c:strCache>
            </c:strRef>
          </c:cat>
          <c:val>
            <c:numRef>
              <c:f>DATA!$AA$18:$AC$18</c:f>
              <c:numCache>
                <c:formatCode>"$"#,##0.00</c:formatCode>
                <c:ptCount val="3"/>
                <c:pt idx="0">
                  <c:v>316.56799999999998</c:v>
                </c:pt>
                <c:pt idx="1">
                  <c:v>446.64399999999995</c:v>
                </c:pt>
                <c:pt idx="2">
                  <c:v>353.12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1A-4CF3-A7E1-394A3FBDA494}"/>
            </c:ext>
          </c:extLst>
        </c:ser>
        <c:ser>
          <c:idx val="1"/>
          <c:order val="1"/>
          <c:tx>
            <c:v>Previous year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DATA!$AA$11:$AC$11</c:f>
              <c:strCache>
                <c:ptCount val="3"/>
                <c:pt idx="0">
                  <c:v>October</c:v>
                </c:pt>
                <c:pt idx="1">
                  <c:v>November</c:v>
                </c:pt>
                <c:pt idx="2">
                  <c:v>December</c:v>
                </c:pt>
              </c:strCache>
            </c:strRef>
          </c:cat>
          <c:val>
            <c:numRef>
              <c:f>DATA!$AG$18:$AI$18</c:f>
              <c:numCache>
                <c:formatCode>"$"#,##0.00</c:formatCode>
                <c:ptCount val="3"/>
                <c:pt idx="0">
                  <c:v>374.6</c:v>
                </c:pt>
                <c:pt idx="1">
                  <c:v>378</c:v>
                </c:pt>
                <c:pt idx="2">
                  <c:v>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1A-4CF3-A7E1-394A3FBDA494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70589216"/>
        <c:axId val="1370593536"/>
      </c:barChart>
      <c:catAx>
        <c:axId val="137058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593536"/>
        <c:crosses val="autoZero"/>
        <c:auto val="1"/>
        <c:lblAlgn val="ctr"/>
        <c:lblOffset val="100"/>
        <c:noMultiLvlLbl val="0"/>
      </c:catAx>
      <c:valAx>
        <c:axId val="137059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58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930984</xdr:colOff>
      <xdr:row>5</xdr:row>
      <xdr:rowOff>71718</xdr:rowOff>
    </xdr:from>
    <xdr:to>
      <xdr:col>8</xdr:col>
      <xdr:colOff>394447</xdr:colOff>
      <xdr:row>18</xdr:row>
      <xdr:rowOff>116543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C53E74-8A1B-4722-A67A-3DC8E76BC9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779929</xdr:colOff>
      <xdr:row>5</xdr:row>
      <xdr:rowOff>45271</xdr:rowOff>
    </xdr:from>
    <xdr:to>
      <xdr:col>17</xdr:col>
      <xdr:colOff>1398495</xdr:colOff>
      <xdr:row>18</xdr:row>
      <xdr:rowOff>134470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C5876C-191D-4FEE-9E15-5FF180078F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8964</xdr:colOff>
      <xdr:row>21</xdr:row>
      <xdr:rowOff>35858</xdr:rowOff>
    </xdr:from>
    <xdr:to>
      <xdr:col>8</xdr:col>
      <xdr:colOff>385483</xdr:colOff>
      <xdr:row>34</xdr:row>
      <xdr:rowOff>116541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CF6BBB8-4C1C-4F6E-A902-88C42B7885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21</xdr:row>
      <xdr:rowOff>62754</xdr:rowOff>
    </xdr:from>
    <xdr:to>
      <xdr:col>17</xdr:col>
      <xdr:colOff>1380565</xdr:colOff>
      <xdr:row>34</xdr:row>
      <xdr:rowOff>116543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A83224F-9E5B-4AA3-A3C9-82B54BC90E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555812</xdr:colOff>
      <xdr:row>1</xdr:row>
      <xdr:rowOff>17930</xdr:rowOff>
    </xdr:from>
    <xdr:to>
      <xdr:col>8</xdr:col>
      <xdr:colOff>197223</xdr:colOff>
      <xdr:row>1</xdr:row>
      <xdr:rowOff>313765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541F93DA-83EE-50F2-9028-11222CD848BB}"/>
            </a:ext>
          </a:extLst>
        </xdr:cNvPr>
        <xdr:cNvSpPr/>
      </xdr:nvSpPr>
      <xdr:spPr>
        <a:xfrm>
          <a:off x="5764306" y="197224"/>
          <a:ext cx="1335741" cy="29583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E22AF-62B6-4CE3-8EEA-5DEB3DB9D5AF}">
  <sheetPr>
    <pageSetUpPr autoPageBreaks="0"/>
  </sheetPr>
  <dimension ref="A1:AR68"/>
  <sheetViews>
    <sheetView showGridLines="0" tabSelected="1" zoomScaleNormal="100" workbookViewId="0">
      <selection activeCell="D7" sqref="D7"/>
    </sheetView>
  </sheetViews>
  <sheetFormatPr defaultRowHeight="14.4" x14ac:dyDescent="0.3"/>
  <cols>
    <col min="1" max="1" width="8.88671875" customWidth="1"/>
    <col min="2" max="2" width="15.5546875" customWidth="1"/>
    <col min="3" max="3" width="16.33203125" customWidth="1"/>
    <col min="4" max="4" width="15.5546875" customWidth="1"/>
    <col min="5" max="5" width="16.5546875" customWidth="1"/>
    <col min="6" max="44" width="15.5546875" customWidth="1"/>
  </cols>
  <sheetData>
    <row r="1" spans="2:44" ht="18" x14ac:dyDescent="0.35">
      <c r="G1" s="30" t="s">
        <v>32</v>
      </c>
      <c r="H1" s="7" t="s">
        <v>33</v>
      </c>
    </row>
    <row r="2" spans="2:44" ht="18" x14ac:dyDescent="0.35">
      <c r="H2" s="7" t="s">
        <v>34</v>
      </c>
    </row>
    <row r="3" spans="2:44" ht="18" x14ac:dyDescent="0.35">
      <c r="H3" s="7" t="s">
        <v>35</v>
      </c>
    </row>
    <row r="4" spans="2:44" ht="18" x14ac:dyDescent="0.35">
      <c r="H4" s="7" t="s">
        <v>36</v>
      </c>
    </row>
    <row r="8" spans="2:44" ht="25.8" x14ac:dyDescent="0.5">
      <c r="F8" s="31" t="str">
        <f>DASHBOARD!J2</f>
        <v>Q4 2024</v>
      </c>
    </row>
    <row r="9" spans="2:44" ht="2.4" customHeight="1" x14ac:dyDescent="0.3"/>
    <row r="10" spans="2:44" ht="23.4" customHeight="1" thickBot="1" x14ac:dyDescent="0.55000000000000004">
      <c r="B10" s="23" t="str" cm="1">
        <f t="array" ref="B10">_xlfn.SWITCH($F$8,$H$1,B30,$H$2,B40,$H$3,B50,$H$4,B60)</f>
        <v>Q4 2024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</row>
    <row r="11" spans="2:44" ht="45.6" customHeight="1" thickBot="1" x14ac:dyDescent="0.35">
      <c r="B11" s="20"/>
      <c r="C11" s="12" t="str" cm="1">
        <f t="array" ref="C11">_xlfn.SWITCH($F$8,$H$1,C31,$H$2,C41,$H$3,C51,$H$4,C61)</f>
        <v>October</v>
      </c>
      <c r="D11" s="12" t="str" cm="1">
        <f t="array" ref="D11">_xlfn.SWITCH($F$8,$H$1,D31,$H$2,D41,$H$3,D51,$H$4,D61)</f>
        <v>November</v>
      </c>
      <c r="E11" s="12" t="str" cm="1">
        <f t="array" ref="E11">_xlfn.SWITCH($F$8,$H$1,E31,$H$2,E41,$H$3,E51,$H$4,E61)</f>
        <v>December</v>
      </c>
      <c r="F11" s="12" t="str" cm="1">
        <f t="array" ref="F11">_xlfn.SWITCH($F$8,$H$1,F31,$H$2,F41,$H$3,F51,$H$4,F61)</f>
        <v>October</v>
      </c>
      <c r="G11" s="12" t="str" cm="1">
        <f t="array" ref="G11">_xlfn.SWITCH($F$8,$H$1,G31,$H$2,G41,$H$3,G51,$H$4,G61)</f>
        <v>November</v>
      </c>
      <c r="H11" s="12" t="str" cm="1">
        <f t="array" ref="H11">_xlfn.SWITCH($F$8,$H$1,H31,$H$2,H41,$H$3,H51,$H$4,H61)</f>
        <v>December</v>
      </c>
      <c r="I11" s="12" t="str" cm="1">
        <f t="array" ref="I11">_xlfn.SWITCH($F$8,$H$1,I31,$H$2,I41,$H$3,I51,$H$4,I61)</f>
        <v>October</v>
      </c>
      <c r="J11" s="12" t="str" cm="1">
        <f t="array" ref="J11">_xlfn.SWITCH($F$8,$H$1,J31,$H$2,J41,$H$3,J51,$H$4,J61)</f>
        <v>November</v>
      </c>
      <c r="K11" s="12" t="str" cm="1">
        <f t="array" ref="K11">_xlfn.SWITCH($F$8,$H$1,K31,$H$2,K41,$H$3,K51,$H$4,K61)</f>
        <v>December</v>
      </c>
      <c r="L11" s="12" t="str" cm="1">
        <f t="array" ref="L11">_xlfn.SWITCH($F$8,$H$1,L31,$H$2,L41,$H$3,L51,$H$4,L61)</f>
        <v>October</v>
      </c>
      <c r="M11" s="12" t="str" cm="1">
        <f t="array" ref="M11">_xlfn.SWITCH($F$8,$H$1,M31,$H$2,M41,$H$3,M51,$H$4,M61)</f>
        <v>November</v>
      </c>
      <c r="N11" s="12" t="str" cm="1">
        <f t="array" ref="N11">_xlfn.SWITCH($F$8,$H$1,N31,$H$2,N41,$H$3,N51,$H$4,N61)</f>
        <v>December</v>
      </c>
      <c r="O11" s="12" t="str" cm="1">
        <f t="array" ref="O11">_xlfn.SWITCH($F$8,$H$1,O31,$H$2,O41,$H$3,O51,$H$4,O61)</f>
        <v>October</v>
      </c>
      <c r="P11" s="12" t="str" cm="1">
        <f t="array" ref="P11">_xlfn.SWITCH($F$8,$H$1,P31,$H$2,P41,$H$3,P51,$H$4,P61)</f>
        <v>November</v>
      </c>
      <c r="Q11" s="12" t="str" cm="1">
        <f t="array" ref="Q11">_xlfn.SWITCH($F$8,$H$1,Q31,$H$2,Q41,$H$3,Q51,$H$4,Q61)</f>
        <v>December</v>
      </c>
      <c r="R11" s="12" t="str" cm="1">
        <f t="array" ref="R11">_xlfn.SWITCH($F$8,$H$1,R31,$H$2,R41,$H$3,R51,$H$4,R61)</f>
        <v>October</v>
      </c>
      <c r="S11" s="12" t="str" cm="1">
        <f t="array" ref="S11">_xlfn.SWITCH($F$8,$H$1,S31,$H$2,S41,$H$3,S51,$H$4,S61)</f>
        <v>November</v>
      </c>
      <c r="T11" s="12" t="str" cm="1">
        <f t="array" ref="T11">_xlfn.SWITCH($F$8,$H$1,T31,$H$2,T41,$H$3,T51,$H$4,T61)</f>
        <v>December</v>
      </c>
      <c r="U11" s="12" t="str" cm="1">
        <f t="array" ref="U11">_xlfn.SWITCH($F$8,$H$1,U31,$H$2,U41,$H$3,U51,$H$4,U61)</f>
        <v>October</v>
      </c>
      <c r="V11" s="12" t="str" cm="1">
        <f t="array" ref="V11">_xlfn.SWITCH($F$8,$H$1,V31,$H$2,V41,$H$3,V51,$H$4,V61)</f>
        <v>November</v>
      </c>
      <c r="W11" s="12" t="str" cm="1">
        <f t="array" ref="W11">_xlfn.SWITCH($F$8,$H$1,W31,$H$2,W41,$H$3,W51,$H$4,W61)</f>
        <v>December</v>
      </c>
      <c r="X11" s="12" t="str" cm="1">
        <f t="array" ref="X11">_xlfn.SWITCH($F$8,$H$1,X31,$H$2,X41,$H$3,X51,$H$4,X61)</f>
        <v>October</v>
      </c>
      <c r="Y11" s="12" t="str" cm="1">
        <f t="array" ref="Y11">_xlfn.SWITCH($F$8,$H$1,Y31,$H$2,Y41,$H$3,Y51,$H$4,Y61)</f>
        <v>November</v>
      </c>
      <c r="Z11" s="12" t="str" cm="1">
        <f t="array" ref="Z11">_xlfn.SWITCH($F$8,$H$1,Z31,$H$2,Z41,$H$3,Z51,$H$4,Z61)</f>
        <v>December</v>
      </c>
      <c r="AA11" s="12" t="str" cm="1">
        <f t="array" ref="AA11">_xlfn.SWITCH($F$8,$H$1,AA31,$H$2,AA41,$H$3,AA51,$H$4,AA61)</f>
        <v>October</v>
      </c>
      <c r="AB11" s="12" t="str" cm="1">
        <f t="array" ref="AB11">_xlfn.SWITCH($F$8,$H$1,AB31,$H$2,AB41,$H$3,AB51,$H$4,AB61)</f>
        <v>November</v>
      </c>
      <c r="AC11" s="12" t="str" cm="1">
        <f t="array" ref="AC11">_xlfn.SWITCH($F$8,$H$1,AC31,$H$2,AC41,$H$3,AC51,$H$4,AC61)</f>
        <v>December</v>
      </c>
      <c r="AD11" s="12" t="str" cm="1">
        <f t="array" ref="AD11">_xlfn.SWITCH($F$8,$H$1,AD31,$H$2,AD41,$H$3,AD51,$H$4,AD61)</f>
        <v>October</v>
      </c>
      <c r="AE11" s="12" t="str" cm="1">
        <f t="array" ref="AE11">_xlfn.SWITCH($F$8,$H$1,AE31,$H$2,AE41,$H$3,AE51,$H$4,AE61)</f>
        <v>November</v>
      </c>
      <c r="AF11" s="12" t="str" cm="1">
        <f t="array" ref="AF11">_xlfn.SWITCH($F$8,$H$1,AF31,$H$2,AF41,$H$3,AF51,$H$4,AF61)</f>
        <v>December</v>
      </c>
      <c r="AG11" s="12" t="str" cm="1">
        <f t="array" ref="AG11">_xlfn.SWITCH($F$8,$H$1,AG31,$H$2,AG41,$H$3,AG51,$H$4,AG61)</f>
        <v>October</v>
      </c>
      <c r="AH11" s="12" t="str" cm="1">
        <f t="array" ref="AH11">_xlfn.SWITCH($F$8,$H$1,AH31,$H$2,AH41,$H$3,AH51,$H$4,AH61)</f>
        <v>November</v>
      </c>
      <c r="AI11" s="12" t="str" cm="1">
        <f t="array" ref="AI11">_xlfn.SWITCH($F$8,$H$1,AI31,$H$2,AI41,$H$3,AI51,$H$4,AI61)</f>
        <v>December</v>
      </c>
      <c r="AJ11" s="12" t="str" cm="1">
        <f t="array" ref="AJ11">_xlfn.SWITCH($F$8,$H$1,AJ31,$H$2,AJ41,$H$3,AJ51,$H$4,AJ61)</f>
        <v>October</v>
      </c>
      <c r="AK11" s="12" t="str" cm="1">
        <f t="array" ref="AK11">_xlfn.SWITCH($F$8,$H$1,AK31,$H$2,AK41,$H$3,AK51,$H$4,AK61)</f>
        <v>November</v>
      </c>
      <c r="AL11" s="12" t="str" cm="1">
        <f t="array" ref="AL11">_xlfn.SWITCH($F$8,$H$1,AL31,$H$2,AL41,$H$3,AL51,$H$4,AL61)</f>
        <v>December</v>
      </c>
      <c r="AM11" s="12" t="str" cm="1">
        <f t="array" ref="AM11">_xlfn.SWITCH($F$8,$H$1,AM31,$H$2,AM41,$H$3,AM51,$H$4,AM61)</f>
        <v>October</v>
      </c>
      <c r="AN11" s="12" t="str" cm="1">
        <f t="array" ref="AN11">_xlfn.SWITCH($F$8,$H$1,AN31,$H$2,AN41,$H$3,AN51,$H$4,AN61)</f>
        <v>November</v>
      </c>
      <c r="AO11" s="12" t="str" cm="1">
        <f t="array" ref="AO11">_xlfn.SWITCH($F$8,$H$1,AO31,$H$2,AO41,$H$3,AO51,$H$4,AO61)</f>
        <v>December</v>
      </c>
      <c r="AP11" s="12" t="str" cm="1">
        <f t="array" ref="AP11">_xlfn.SWITCH($F$8,$H$1,AP31,$H$2,AP41,$H$3,AP51,$H$4,AP61)</f>
        <v>October</v>
      </c>
      <c r="AQ11" s="12" t="str" cm="1">
        <f t="array" ref="AQ11">_xlfn.SWITCH($F$8,$H$1,AQ31,$H$2,AQ41,$H$3,AQ51,$H$4,AQ61)</f>
        <v>November</v>
      </c>
      <c r="AR11" s="12" t="str" cm="1">
        <f t="array" ref="AR11">_xlfn.SWITCH($F$8,$H$1,AR31,$H$2,AR41,$H$3,AR51,$H$4,AR61)</f>
        <v>December</v>
      </c>
    </row>
    <row r="12" spans="2:44" ht="61.8" customHeight="1" x14ac:dyDescent="0.3">
      <c r="B12" s="9"/>
      <c r="C12" s="12" t="str" cm="1">
        <f t="array" ref="C12">_xlfn.SWITCH($F$8,$H$1,C32,$H$2,C42,$H$3,C52,$H$4,C62)</f>
        <v>Revenue</v>
      </c>
      <c r="D12" s="12" t="str" cm="1">
        <f t="array" ref="D12">_xlfn.SWITCH($F$8,$H$1,D32,$H$2,D42,$H$3,D52,$H$4,D62)</f>
        <v>Revenue</v>
      </c>
      <c r="E12" s="12" t="str" cm="1">
        <f t="array" ref="E12">_xlfn.SWITCH($F$8,$H$1,E32,$H$2,E42,$H$3,E52,$H$4,E62)</f>
        <v>Revenue</v>
      </c>
      <c r="F12" s="12" t="str" cm="1">
        <f t="array" ref="F12">_xlfn.SWITCH($F$8,$H$1,F32,$H$2,F42,$H$3,F52,$H$4,F62)</f>
        <v>Target Revenue</v>
      </c>
      <c r="G12" s="12" t="str" cm="1">
        <f t="array" ref="G12">_xlfn.SWITCH($F$8,$H$1,G32,$H$2,G42,$H$3,G52,$H$4,G62)</f>
        <v>Target Revenue</v>
      </c>
      <c r="H12" s="12" t="str" cm="1">
        <f t="array" ref="H12">_xlfn.SWITCH($F$8,$H$1,H32,$H$2,H42,$H$3,H52,$H$4,H62)</f>
        <v>Target Revenue</v>
      </c>
      <c r="I12" s="12" t="str" cm="1">
        <f t="array" ref="I12">_xlfn.SWITCH($F$8,$H$1,I32,$H$2,I42,$H$3,I52,$H$4,I62)</f>
        <v>Previous Year
Revenue</v>
      </c>
      <c r="J12" s="12" t="str" cm="1">
        <f t="array" ref="J12">_xlfn.SWITCH($F$8,$H$1,J32,$H$2,J42,$H$3,J52,$H$4,J62)</f>
        <v>Previous Year
Revenue</v>
      </c>
      <c r="K12" s="12" t="str" cm="1">
        <f t="array" ref="K12">_xlfn.SWITCH($F$8,$H$1,K32,$H$2,K42,$H$3,K52,$H$4,K62)</f>
        <v>Previous Year
Revenue</v>
      </c>
      <c r="L12" s="12" t="str" cm="1">
        <f t="array" ref="L12">_xlfn.SWITCH($F$8,$H$1,L32,$H$2,L42,$H$3,L52,$H$4,L62)</f>
        <v>Number of
Customers</v>
      </c>
      <c r="M12" s="12" t="str" cm="1">
        <f t="array" ref="M12">_xlfn.SWITCH($F$8,$H$1,M32,$H$2,M42,$H$3,M52,$H$4,M62)</f>
        <v>Number of
Customers</v>
      </c>
      <c r="N12" s="12" t="str" cm="1">
        <f t="array" ref="N12">_xlfn.SWITCH($F$8,$H$1,N32,$H$2,N42,$H$3,N52,$H$4,N62)</f>
        <v>Number of
Customers</v>
      </c>
      <c r="O12" s="12" t="str" cm="1">
        <f t="array" ref="O12">_xlfn.SWITCH($F$8,$H$1,O32,$H$2,O42,$H$3,O52,$H$4,O62)</f>
        <v>Number of
New Customers
Target</v>
      </c>
      <c r="P12" s="12" t="str" cm="1">
        <f t="array" ref="P12">_xlfn.SWITCH($F$8,$H$1,P32,$H$2,P42,$H$3,P52,$H$4,P62)</f>
        <v>Number of
New Customers
Target</v>
      </c>
      <c r="Q12" s="12" t="str" cm="1">
        <f t="array" ref="Q12">_xlfn.SWITCH($F$8,$H$1,Q32,$H$2,Q42,$H$3,Q52,$H$4,Q62)</f>
        <v>Number of
New Customers
Target</v>
      </c>
      <c r="R12" s="12" t="str" cm="1">
        <f t="array" ref="R12">_xlfn.SWITCH($F$8,$H$1,R32,$H$2,R42,$H$3,R52,$H$4,R62)</f>
        <v>Number of
New Customers</v>
      </c>
      <c r="S12" s="12" t="str" cm="1">
        <f t="array" ref="S12">_xlfn.SWITCH($F$8,$H$1,S32,$H$2,S42,$H$3,S52,$H$4,S62)</f>
        <v>Number of
New Customers</v>
      </c>
      <c r="T12" s="12" t="str" cm="1">
        <f t="array" ref="T12">_xlfn.SWITCH($F$8,$H$1,T32,$H$2,T42,$H$3,T52,$H$4,T62)</f>
        <v>Number of
New Customers</v>
      </c>
      <c r="U12" s="12" t="str" cm="1">
        <f t="array" ref="U12">_xlfn.SWITCH($F$8,$H$1,U32,$H$2,U42,$H$3,U52,$H$4,U62)</f>
        <v>Number of
New Customers
Previous Year</v>
      </c>
      <c r="V12" s="12" t="str" cm="1">
        <f t="array" ref="V12">_xlfn.SWITCH($F$8,$H$1,V32,$H$2,V42,$H$3,V52,$H$4,V62)</f>
        <v>Number of
New Customers
Previous Year</v>
      </c>
      <c r="W12" s="12" t="str" cm="1">
        <f t="array" ref="W12">_xlfn.SWITCH($F$8,$H$1,W32,$H$2,W42,$H$3,W52,$H$4,W62)</f>
        <v>Number of
New Customers
Previous Year</v>
      </c>
      <c r="X12" s="12" t="str" cm="1">
        <f t="array" ref="X12">_xlfn.SWITCH($F$8,$H$1,X32,$H$2,X42,$H$3,X52,$H$4,X62)</f>
        <v>Customer Acquisition Costs</v>
      </c>
      <c r="Y12" s="12" t="str" cm="1">
        <f t="array" ref="Y12">_xlfn.SWITCH($F$8,$H$1,Y32,$H$2,Y42,$H$3,Y52,$H$4,Y62)</f>
        <v>Customer Acquisition Costs</v>
      </c>
      <c r="Z12" s="12" t="str" cm="1">
        <f t="array" ref="Z12">_xlfn.SWITCH($F$8,$H$1,Z32,$H$2,Z42,$H$3,Z52,$H$4,Z62)</f>
        <v>Customer Acquisition Costs</v>
      </c>
      <c r="AA12" s="12" t="str" cm="1">
        <f t="array" ref="AA12">_xlfn.SWITCH($F$8,$H$1,AA32,$H$2,AA42,$H$3,AA52,$H$4,AA62)</f>
        <v>Customer AC (per customer)</v>
      </c>
      <c r="AB12" s="12" t="str" cm="1">
        <f t="array" ref="AB12">_xlfn.SWITCH($F$8,$H$1,AB32,$H$2,AB42,$H$3,AB52,$H$4,AB62)</f>
        <v>Customer AC (per customer)</v>
      </c>
      <c r="AC12" s="12" t="str" cm="1">
        <f t="array" ref="AC12">_xlfn.SWITCH($F$8,$H$1,AC32,$H$2,AC42,$H$3,AC52,$H$4,AC62)</f>
        <v>Customer AC (per customer)</v>
      </c>
      <c r="AD12" s="12" t="str" cm="1">
        <f t="array" ref="AD12">_xlfn.SWITCH($F$8,$H$1,AD32,$H$2,AD42,$H$3,AD52,$H$4,AD62)</f>
        <v>Customer AC (per customer) Target</v>
      </c>
      <c r="AE12" s="12" t="str" cm="1">
        <f t="array" ref="AE12">_xlfn.SWITCH($F$8,$H$1,AE32,$H$2,AE42,$H$3,AE52,$H$4,AE62)</f>
        <v>Customer AC (per customer) Target</v>
      </c>
      <c r="AF12" s="12" t="str" cm="1">
        <f t="array" ref="AF12">_xlfn.SWITCH($F$8,$H$1,AF32,$H$2,AF42,$H$3,AF52,$H$4,AF62)</f>
        <v>Customer AC (per customer) Target</v>
      </c>
      <c r="AG12" s="12" t="str" cm="1">
        <f t="array" ref="AG12">_xlfn.SWITCH($F$8,$H$1,AG32,$H$2,AG42,$H$3,AG52,$H$4,AG62)</f>
        <v>Customer Aquis. Costs (per customer) PY</v>
      </c>
      <c r="AH12" s="12" t="str" cm="1">
        <f t="array" ref="AH12">_xlfn.SWITCH($F$8,$H$1,AH32,$H$2,AH42,$H$3,AH52,$H$4,AH62)</f>
        <v>Customer Aquis. Costs (per customer) PY</v>
      </c>
      <c r="AI12" s="12" t="str" cm="1">
        <f t="array" ref="AI12">_xlfn.SWITCH($F$8,$H$1,AI32,$H$2,AI42,$H$3,AI52,$H$4,AI62)</f>
        <v>Customer Aquis. Costs (per customer) PY</v>
      </c>
      <c r="AJ12" s="12" t="str" cm="1">
        <f t="array" ref="AJ12">_xlfn.SWITCH($F$8,$H$1,AJ32,$H$2,AJ42,$H$3,AJ52,$H$4,AJ62)</f>
        <v>Revenue per
Customer</v>
      </c>
      <c r="AK12" s="12" t="str" cm="1">
        <f t="array" ref="AK12">_xlfn.SWITCH($F$8,$H$1,AK32,$H$2,AK42,$H$3,AK52,$H$4,AK62)</f>
        <v>Revenue per
Customer</v>
      </c>
      <c r="AL12" s="12" t="str" cm="1">
        <f t="array" ref="AL12">_xlfn.SWITCH($F$8,$H$1,AL32,$H$2,AL42,$H$3,AL52,$H$4,AL62)</f>
        <v>Revenue per
Customer</v>
      </c>
      <c r="AM12" s="12" t="str" cm="1">
        <f t="array" ref="AM12">_xlfn.SWITCH($F$8,$H$1,AM32,$H$2,AM42,$H$3,AM52,$H$4,AM62)</f>
        <v>Revenue per
Customer PY</v>
      </c>
      <c r="AN12" s="12" t="str" cm="1">
        <f t="array" ref="AN12">_xlfn.SWITCH($F$8,$H$1,AN32,$H$2,AN42,$H$3,AN52,$H$4,AN62)</f>
        <v>Revenue per
Customer PY</v>
      </c>
      <c r="AO12" s="12" t="str" cm="1">
        <f t="array" ref="AO12">_xlfn.SWITCH($F$8,$H$1,AO32,$H$2,AO42,$H$3,AO52,$H$4,AO62)</f>
        <v>Revenue per
Customer PY</v>
      </c>
      <c r="AP12" s="12" t="str" cm="1">
        <f t="array" ref="AP12">_xlfn.SWITCH($F$8,$H$1,AP32,$H$2,AP42,$H$3,AP52,$H$4,AP62)</f>
        <v>Target Revenue
per Customer</v>
      </c>
      <c r="AQ12" s="12" t="str" cm="1">
        <f t="array" ref="AQ12">_xlfn.SWITCH($F$8,$H$1,AQ32,$H$2,AQ42,$H$3,AQ52,$H$4,AQ62)</f>
        <v>Target Revenue
per Customer</v>
      </c>
      <c r="AR12" s="12" t="str" cm="1">
        <f t="array" ref="AR12">_xlfn.SWITCH($F$8,$H$1,AR32,$H$2,AR42,$H$3,AR52,$H$4,AR62)</f>
        <v>Target Revenue
per Customer</v>
      </c>
    </row>
    <row r="13" spans="2:44" ht="33" customHeight="1" x14ac:dyDescent="0.3">
      <c r="B13" s="10" t="s">
        <v>27</v>
      </c>
      <c r="C13" s="13" cm="1">
        <f t="array" ref="C13">_xlfn.SWITCH($F$8,$H$1,C33,$H$2,C43,$H$3,C53,$H$4,C63)</f>
        <v>145000</v>
      </c>
      <c r="D13" s="11" cm="1">
        <f t="array" ref="D13">_xlfn.SWITCH($F$8,$H$1,D33,$H$2,D43,$H$3,D53,$H$4,D63)</f>
        <v>150000</v>
      </c>
      <c r="E13" s="14" cm="1">
        <f t="array" ref="E13">_xlfn.SWITCH($F$8,$H$1,E33,$H$2,E43,$H$3,E53,$H$4,E63)</f>
        <v>150000</v>
      </c>
      <c r="F13" s="13" cm="1">
        <f t="array" ref="F13">_xlfn.SWITCH($F$8,$H$1,F33,$H$2,F43,$H$3,F53,$H$4,F63)</f>
        <v>165000</v>
      </c>
      <c r="G13" s="11" cm="1">
        <f t="array" ref="G13">_xlfn.SWITCH($F$8,$H$1,G33,$H$2,G43,$H$3,G53,$H$4,G63)</f>
        <v>155000</v>
      </c>
      <c r="H13" s="14" cm="1">
        <f t="array" ref="H13">_xlfn.SWITCH($F$8,$H$1,H33,$H$2,H43,$H$3,H53,$H$4,H63)</f>
        <v>145000</v>
      </c>
      <c r="I13" s="13" cm="1">
        <f t="array" ref="I13">_xlfn.SWITCH($F$8,$H$1,I33,$H$2,I43,$H$3,I53,$H$4,I63)</f>
        <v>155000</v>
      </c>
      <c r="J13" s="11" cm="1">
        <f t="array" ref="J13">_xlfn.SWITCH($F$8,$H$1,J33,$H$2,J43,$H$3,J53,$H$4,J63)</f>
        <v>125000</v>
      </c>
      <c r="K13" s="14" cm="1">
        <f t="array" ref="K13">_xlfn.SWITCH($F$8,$H$1,K33,$H$2,K43,$H$3,K53,$H$4,K63)</f>
        <v>145000</v>
      </c>
      <c r="L13" s="13" cm="1">
        <f t="array" ref="L13">_xlfn.SWITCH($F$8,$H$1,L33,$H$2,L43,$H$3,L53,$H$4,L63)</f>
        <v>75</v>
      </c>
      <c r="M13" s="11" cm="1">
        <f t="array" ref="M13">_xlfn.SWITCH($F$8,$H$1,M33,$H$2,M43,$H$3,M53,$H$4,M63)</f>
        <v>76</v>
      </c>
      <c r="N13" s="14" cm="1">
        <f t="array" ref="N13">_xlfn.SWITCH($F$8,$H$1,N33,$H$2,N43,$H$3,N53,$H$4,N63)</f>
        <v>80</v>
      </c>
      <c r="O13" s="13" cm="1">
        <f t="array" ref="O13">_xlfn.SWITCH($F$8,$H$1,O33,$H$2,O43,$H$3,O53,$H$4,O63)</f>
        <v>20</v>
      </c>
      <c r="P13" s="11" cm="1">
        <f t="array" ref="P13">_xlfn.SWITCH($F$8,$H$1,P33,$H$2,P43,$H$3,P53,$H$4,P63)</f>
        <v>20</v>
      </c>
      <c r="Q13" s="14" cm="1">
        <f t="array" ref="Q13">_xlfn.SWITCH($F$8,$H$1,Q33,$H$2,Q43,$H$3,Q53,$H$4,Q63)</f>
        <v>20</v>
      </c>
      <c r="R13" s="13" cm="1">
        <f t="array" ref="R13">_xlfn.SWITCH($F$8,$H$1,R33,$H$2,R43,$H$3,R53,$H$4,R63)</f>
        <v>15</v>
      </c>
      <c r="S13" s="11" cm="1">
        <f t="array" ref="S13">_xlfn.SWITCH($F$8,$H$1,S33,$H$2,S43,$H$3,S53,$H$4,S63)</f>
        <v>22</v>
      </c>
      <c r="T13" s="14" cm="1">
        <f t="array" ref="T13">_xlfn.SWITCH($F$8,$H$1,T33,$H$2,T43,$H$3,T53,$H$4,T63)</f>
        <v>25</v>
      </c>
      <c r="U13" s="13" cm="1">
        <f t="array" ref="U13">_xlfn.SWITCH($F$8,$H$1,U33,$H$2,U43,$H$3,U53,$H$4,U63)</f>
        <v>21</v>
      </c>
      <c r="V13" s="11" cm="1">
        <f t="array" ref="V13">_xlfn.SWITCH($F$8,$H$1,V33,$H$2,V43,$H$3,V53,$H$4,V63)</f>
        <v>17</v>
      </c>
      <c r="W13" s="14" cm="1">
        <f t="array" ref="W13">_xlfn.SWITCH($F$8,$H$1,W33,$H$2,W43,$H$3,W53,$H$4,W63)</f>
        <v>16</v>
      </c>
      <c r="X13" s="13" cm="1">
        <f t="array" ref="X13">_xlfn.SWITCH($F$8,$H$1,X33,$H$2,X43,$H$3,X53,$H$4,X63)</f>
        <v>4700</v>
      </c>
      <c r="Y13" s="11" cm="1">
        <f t="array" ref="Y13">_xlfn.SWITCH($F$8,$H$1,Y33,$H$2,Y43,$H$3,Y53,$H$4,Y63)</f>
        <v>7000</v>
      </c>
      <c r="Z13" s="14" cm="1">
        <f t="array" ref="Z13">_xlfn.SWITCH($F$8,$H$1,Z33,$H$2,Z43,$H$3,Z53,$H$4,Z63)</f>
        <v>6000</v>
      </c>
      <c r="AA13" s="13" cm="1">
        <f t="array" ref="AA13">_xlfn.SWITCH($F$8,$H$1,AA33,$H$2,AA43,$H$3,AA53,$H$4,AA63)</f>
        <v>313.33</v>
      </c>
      <c r="AB13" s="11" cm="1">
        <f t="array" ref="AB13">_xlfn.SWITCH($F$8,$H$1,AB33,$H$2,AB43,$H$3,AB53,$H$4,AB63)</f>
        <v>318.18</v>
      </c>
      <c r="AC13" s="14" cm="1">
        <f t="array" ref="AC13">_xlfn.SWITCH($F$8,$H$1,AC33,$H$2,AC43,$H$3,AC53,$H$4,AC63)</f>
        <v>240</v>
      </c>
      <c r="AD13" s="13" cm="1">
        <f t="array" ref="AD13">_xlfn.SWITCH($F$8,$H$1,AD33,$H$2,AD43,$H$3,AD53,$H$4,AD63)</f>
        <v>350</v>
      </c>
      <c r="AE13" s="11" cm="1">
        <f t="array" ref="AE13">_xlfn.SWITCH($F$8,$H$1,AE33,$H$2,AE43,$H$3,AE53,$H$4,AE63)</f>
        <v>350</v>
      </c>
      <c r="AF13" s="14" cm="1">
        <f t="array" ref="AF13">_xlfn.SWITCH($F$8,$H$1,AF33,$H$2,AF43,$H$3,AF53,$H$4,AF63)</f>
        <v>300</v>
      </c>
      <c r="AG13" s="13" cm="1">
        <f t="array" ref="AG13">_xlfn.SWITCH($F$8,$H$1,AG33,$H$2,AG43,$H$3,AG53,$H$4,AG63)</f>
        <v>410</v>
      </c>
      <c r="AH13" s="11" cm="1">
        <f t="array" ref="AH13">_xlfn.SWITCH($F$8,$H$1,AH33,$H$2,AH43,$H$3,AH53,$H$4,AH63)</f>
        <v>385</v>
      </c>
      <c r="AI13" s="14" cm="1">
        <f t="array" ref="AI13">_xlfn.SWITCH($F$8,$H$1,AI33,$H$2,AI43,$H$3,AI53,$H$4,AI63)</f>
        <v>390</v>
      </c>
      <c r="AJ13" s="13" cm="1">
        <f t="array" ref="AJ13">_xlfn.SWITCH($F$8,$H$1,AJ33,$H$2,AJ43,$H$3,AJ53,$H$4,AJ63)</f>
        <v>1866.67</v>
      </c>
      <c r="AK13" s="11" cm="1">
        <f t="array" ref="AK13">_xlfn.SWITCH($F$8,$H$1,AK33,$H$2,AK43,$H$3,AK53,$H$4,AK63)</f>
        <v>1973.68</v>
      </c>
      <c r="AL13" s="14" cm="1">
        <f t="array" ref="AL13">_xlfn.SWITCH($F$8,$H$1,AL33,$H$2,AL43,$H$3,AL53,$H$4,AL63)</f>
        <v>1875</v>
      </c>
      <c r="AM13" s="13" cm="1">
        <f t="array" ref="AM13">_xlfn.SWITCH($F$8,$H$1,AM33,$H$2,AM43,$H$3,AM53,$H$4,AM63)</f>
        <v>2500</v>
      </c>
      <c r="AN13" s="11" cm="1">
        <f t="array" ref="AN13">_xlfn.SWITCH($F$8,$H$1,AN33,$H$2,AN43,$H$3,AN53,$H$4,AN63)</f>
        <v>2700</v>
      </c>
      <c r="AO13" s="14" cm="1">
        <f t="array" ref="AO13">_xlfn.SWITCH($F$8,$H$1,AO33,$H$2,AO43,$H$3,AO53,$H$4,AO63)</f>
        <v>2400</v>
      </c>
      <c r="AP13" s="13" cm="1">
        <f t="array" ref="AP13">_xlfn.SWITCH($F$8,$H$1,AP33,$H$2,AP43,$H$3,AP53,$H$4,AP63)</f>
        <v>2450</v>
      </c>
      <c r="AQ13" s="11" cm="1">
        <f t="array" ref="AQ13">_xlfn.SWITCH($F$8,$H$1,AQ33,$H$2,AQ43,$H$3,AQ53,$H$4,AQ63)</f>
        <v>2700</v>
      </c>
      <c r="AR13" s="14" cm="1">
        <f t="array" ref="AR13">_xlfn.SWITCH($F$8,$H$1,AR33,$H$2,AR43,$H$3,AR53,$H$4,AR63)</f>
        <v>2350</v>
      </c>
    </row>
    <row r="14" spans="2:44" ht="33" customHeight="1" x14ac:dyDescent="0.3">
      <c r="B14" s="10" t="s">
        <v>28</v>
      </c>
      <c r="C14" s="13" cm="1">
        <f t="array" ref="C14">_xlfn.SWITCH($F$8,$H$1,C34,$H$2,C44,$H$3,C54,$H$4,C64)</f>
        <v>115000</v>
      </c>
      <c r="D14" s="11" cm="1">
        <f t="array" ref="D14">_xlfn.SWITCH($F$8,$H$1,D34,$H$2,D44,$H$3,D54,$H$4,D64)</f>
        <v>140000</v>
      </c>
      <c r="E14" s="14" cm="1">
        <f t="array" ref="E14">_xlfn.SWITCH($F$8,$H$1,E34,$H$2,E44,$H$3,E54,$H$4,E64)</f>
        <v>170000</v>
      </c>
      <c r="F14" s="13" cm="1">
        <f t="array" ref="F14">_xlfn.SWITCH($F$8,$H$1,F34,$H$2,F44,$H$3,F54,$H$4,F64)</f>
        <v>165000</v>
      </c>
      <c r="G14" s="11" cm="1">
        <f t="array" ref="G14">_xlfn.SWITCH($F$8,$H$1,G34,$H$2,G44,$H$3,G54,$H$4,G64)</f>
        <v>155000</v>
      </c>
      <c r="H14" s="14" cm="1">
        <f t="array" ref="H14">_xlfn.SWITCH($F$8,$H$1,H34,$H$2,H44,$H$3,H54,$H$4,H64)</f>
        <v>145000</v>
      </c>
      <c r="I14" s="13" cm="1">
        <f t="array" ref="I14">_xlfn.SWITCH($F$8,$H$1,I34,$H$2,I44,$H$3,I54,$H$4,I64)</f>
        <v>140000</v>
      </c>
      <c r="J14" s="11" cm="1">
        <f t="array" ref="J14">_xlfn.SWITCH($F$8,$H$1,J34,$H$2,J44,$H$3,J54,$H$4,J64)</f>
        <v>125000</v>
      </c>
      <c r="K14" s="14" cm="1">
        <f t="array" ref="K14">_xlfn.SWITCH($F$8,$H$1,K34,$H$2,K44,$H$3,K54,$H$4,K64)</f>
        <v>130000</v>
      </c>
      <c r="L14" s="13" cm="1">
        <f t="array" ref="L14">_xlfn.SWITCH($F$8,$H$1,L34,$H$2,L44,$H$3,L54,$H$4,L64)</f>
        <v>65</v>
      </c>
      <c r="M14" s="11" cm="1">
        <f t="array" ref="M14">_xlfn.SWITCH($F$8,$H$1,M34,$H$2,M44,$H$3,M54,$H$4,M64)</f>
        <v>85</v>
      </c>
      <c r="N14" s="14" cm="1">
        <f t="array" ref="N14">_xlfn.SWITCH($F$8,$H$1,N34,$H$2,N44,$H$3,N54,$H$4,N64)</f>
        <v>70</v>
      </c>
      <c r="O14" s="13" cm="1">
        <f t="array" ref="O14">_xlfn.SWITCH($F$8,$H$1,O34,$H$2,O44,$H$3,O54,$H$4,O64)</f>
        <v>20</v>
      </c>
      <c r="P14" s="11" cm="1">
        <f t="array" ref="P14">_xlfn.SWITCH($F$8,$H$1,P34,$H$2,P44,$H$3,P54,$H$4,P64)</f>
        <v>20</v>
      </c>
      <c r="Q14" s="14" cm="1">
        <f t="array" ref="Q14">_xlfn.SWITCH($F$8,$H$1,Q34,$H$2,Q44,$H$3,Q54,$H$4,Q64)</f>
        <v>20</v>
      </c>
      <c r="R14" s="13" cm="1">
        <f t="array" ref="R14">_xlfn.SWITCH($F$8,$H$1,R34,$H$2,R44,$H$3,R54,$H$4,R64)</f>
        <v>25</v>
      </c>
      <c r="S14" s="11" cm="1">
        <f t="array" ref="S14">_xlfn.SWITCH($F$8,$H$1,S34,$H$2,S44,$H$3,S54,$H$4,S64)</f>
        <v>18</v>
      </c>
      <c r="T14" s="14" cm="1">
        <f t="array" ref="T14">_xlfn.SWITCH($F$8,$H$1,T34,$H$2,T44,$H$3,T54,$H$4,T64)</f>
        <v>24</v>
      </c>
      <c r="U14" s="13" cm="1">
        <f t="array" ref="U14">_xlfn.SWITCH($F$8,$H$1,U34,$H$2,U44,$H$3,U54,$H$4,U64)</f>
        <v>16</v>
      </c>
      <c r="V14" s="11" cm="1">
        <f t="array" ref="V14">_xlfn.SWITCH($F$8,$H$1,V34,$H$2,V44,$H$3,V54,$H$4,V64)</f>
        <v>14</v>
      </c>
      <c r="W14" s="14" cm="1">
        <f t="array" ref="W14">_xlfn.SWITCH($F$8,$H$1,W34,$H$2,W44,$H$3,W54,$H$4,W64)</f>
        <v>21</v>
      </c>
      <c r="X14" s="13" cm="1">
        <f t="array" ref="X14">_xlfn.SWITCH($F$8,$H$1,X34,$H$2,X44,$H$3,X54,$H$4,X64)</f>
        <v>6000</v>
      </c>
      <c r="Y14" s="11" cm="1">
        <f t="array" ref="Y14">_xlfn.SWITCH($F$8,$H$1,Y34,$H$2,Y44,$H$3,Y54,$H$4,Y64)</f>
        <v>5000</v>
      </c>
      <c r="Z14" s="14" cm="1">
        <f t="array" ref="Z14">_xlfn.SWITCH($F$8,$H$1,Z34,$H$2,Z44,$H$3,Z54,$H$4,Z64)</f>
        <v>8500</v>
      </c>
      <c r="AA14" s="13" cm="1">
        <f t="array" ref="AA14">_xlfn.SWITCH($F$8,$H$1,AA34,$H$2,AA44,$H$3,AA54,$H$4,AA64)</f>
        <v>240</v>
      </c>
      <c r="AB14" s="11" cm="1">
        <f t="array" ref="AB14">_xlfn.SWITCH($F$8,$H$1,AB34,$H$2,AB44,$H$3,AB54,$H$4,AB64)</f>
        <v>277.77999999999997</v>
      </c>
      <c r="AC14" s="14" cm="1">
        <f t="array" ref="AC14">_xlfn.SWITCH($F$8,$H$1,AC34,$H$2,AC44,$H$3,AC54,$H$4,AC64)</f>
        <v>354.17</v>
      </c>
      <c r="AD14" s="13" cm="1">
        <f t="array" ref="AD14">_xlfn.SWITCH($F$8,$H$1,AD34,$H$2,AD44,$H$3,AD54,$H$4,AD64)</f>
        <v>350</v>
      </c>
      <c r="AE14" s="11" cm="1">
        <f t="array" ref="AE14">_xlfn.SWITCH($F$8,$H$1,AE34,$H$2,AE44,$H$3,AE54,$H$4,AE64)</f>
        <v>350</v>
      </c>
      <c r="AF14" s="14" cm="1">
        <f t="array" ref="AF14">_xlfn.SWITCH($F$8,$H$1,AF34,$H$2,AF44,$H$3,AF54,$H$4,AF64)</f>
        <v>300</v>
      </c>
      <c r="AG14" s="13" cm="1">
        <f t="array" ref="AG14">_xlfn.SWITCH($F$8,$H$1,AG34,$H$2,AG44,$H$3,AG54,$H$4,AG64)</f>
        <v>408</v>
      </c>
      <c r="AH14" s="11" cm="1">
        <f t="array" ref="AH14">_xlfn.SWITCH($F$8,$H$1,AH34,$H$2,AH44,$H$3,AH54,$H$4,AH64)</f>
        <v>350</v>
      </c>
      <c r="AI14" s="14" cm="1">
        <f t="array" ref="AI14">_xlfn.SWITCH($F$8,$H$1,AI34,$H$2,AI44,$H$3,AI54,$H$4,AI64)</f>
        <v>370</v>
      </c>
      <c r="AJ14" s="13" cm="1">
        <f t="array" ref="AJ14">_xlfn.SWITCH($F$8,$H$1,AJ34,$H$2,AJ44,$H$3,AJ54,$H$4,AJ64)</f>
        <v>1769.23</v>
      </c>
      <c r="AK14" s="11" cm="1">
        <f t="array" ref="AK14">_xlfn.SWITCH($F$8,$H$1,AK34,$H$2,AK44,$H$3,AK54,$H$4,AK64)</f>
        <v>1647.06</v>
      </c>
      <c r="AL14" s="14" cm="1">
        <f t="array" ref="AL14">_xlfn.SWITCH($F$8,$H$1,AL34,$H$2,AL44,$H$3,AL54,$H$4,AL64)</f>
        <v>2428.5700000000002</v>
      </c>
      <c r="AM14" s="13" cm="1">
        <f t="array" ref="AM14">_xlfn.SWITCH($F$8,$H$1,AM34,$H$2,AM44,$H$3,AM54,$H$4,AM64)</f>
        <v>1800</v>
      </c>
      <c r="AN14" s="11" cm="1">
        <f t="array" ref="AN14">_xlfn.SWITCH($F$8,$H$1,AN34,$H$2,AN44,$H$3,AN54,$H$4,AN64)</f>
        <v>2200</v>
      </c>
      <c r="AO14" s="14" cm="1">
        <f t="array" ref="AO14">_xlfn.SWITCH($F$8,$H$1,AO34,$H$2,AO44,$H$3,AO54,$H$4,AO64)</f>
        <v>2300</v>
      </c>
      <c r="AP14" s="13" cm="1">
        <f t="array" ref="AP14">_xlfn.SWITCH($F$8,$H$1,AP34,$H$2,AP44,$H$3,AP54,$H$4,AP64)</f>
        <v>2450</v>
      </c>
      <c r="AQ14" s="11" cm="1">
        <f t="array" ref="AQ14">_xlfn.SWITCH($F$8,$H$1,AQ34,$H$2,AQ44,$H$3,AQ54,$H$4,AQ64)</f>
        <v>2700</v>
      </c>
      <c r="AR14" s="14" cm="1">
        <f t="array" ref="AR14">_xlfn.SWITCH($F$8,$H$1,AR34,$H$2,AR44,$H$3,AR54,$H$4,AR64)</f>
        <v>2350</v>
      </c>
    </row>
    <row r="15" spans="2:44" ht="33" customHeight="1" x14ac:dyDescent="0.3">
      <c r="B15" s="10" t="s">
        <v>29</v>
      </c>
      <c r="C15" s="13" cm="1">
        <f t="array" ref="C15">_xlfn.SWITCH($F$8,$H$1,C35,$H$2,C45,$H$3,C55,$H$4,C65)</f>
        <v>165000</v>
      </c>
      <c r="D15" s="11" cm="1">
        <f t="array" ref="D15">_xlfn.SWITCH($F$8,$H$1,D35,$H$2,D45,$H$3,D55,$H$4,D65)</f>
        <v>140000</v>
      </c>
      <c r="E15" s="14" cm="1">
        <f t="array" ref="E15">_xlfn.SWITCH($F$8,$H$1,E35,$H$2,E45,$H$3,E55,$H$4,E65)</f>
        <v>145000</v>
      </c>
      <c r="F15" s="13" cm="1">
        <f t="array" ref="F15">_xlfn.SWITCH($F$8,$H$1,F35,$H$2,F45,$H$3,F55,$H$4,F65)</f>
        <v>165000</v>
      </c>
      <c r="G15" s="11" cm="1">
        <f t="array" ref="G15">_xlfn.SWITCH($F$8,$H$1,G35,$H$2,G45,$H$3,G55,$H$4,G65)</f>
        <v>155000</v>
      </c>
      <c r="H15" s="14" cm="1">
        <f t="array" ref="H15">_xlfn.SWITCH($F$8,$H$1,H35,$H$2,H45,$H$3,H55,$H$4,H65)</f>
        <v>145000</v>
      </c>
      <c r="I15" s="13" cm="1">
        <f t="array" ref="I15">_xlfn.SWITCH($F$8,$H$1,I35,$H$2,I45,$H$3,I55,$H$4,I65)</f>
        <v>165000</v>
      </c>
      <c r="J15" s="11" cm="1">
        <f t="array" ref="J15">_xlfn.SWITCH($F$8,$H$1,J35,$H$2,J45,$H$3,J55,$H$4,J65)</f>
        <v>150000</v>
      </c>
      <c r="K15" s="14" cm="1">
        <f t="array" ref="K15">_xlfn.SWITCH($F$8,$H$1,K35,$H$2,K45,$H$3,K55,$H$4,K65)</f>
        <v>155000</v>
      </c>
      <c r="L15" s="13" cm="1">
        <f t="array" ref="L15">_xlfn.SWITCH($F$8,$H$1,L35,$H$2,L45,$H$3,L55,$H$4,L65)</f>
        <v>65</v>
      </c>
      <c r="M15" s="11" cm="1">
        <f t="array" ref="M15">_xlfn.SWITCH($F$8,$H$1,M35,$H$2,M45,$H$3,M55,$H$4,M65)</f>
        <v>72</v>
      </c>
      <c r="N15" s="14" cm="1">
        <f t="array" ref="N15">_xlfn.SWITCH($F$8,$H$1,N35,$H$2,N45,$H$3,N55,$H$4,N65)</f>
        <v>78</v>
      </c>
      <c r="O15" s="13" cm="1">
        <f t="array" ref="O15">_xlfn.SWITCH($F$8,$H$1,O35,$H$2,O45,$H$3,O55,$H$4,O65)</f>
        <v>20</v>
      </c>
      <c r="P15" s="11" cm="1">
        <f t="array" ref="P15">_xlfn.SWITCH($F$8,$H$1,P35,$H$2,P45,$H$3,P55,$H$4,P65)</f>
        <v>20</v>
      </c>
      <c r="Q15" s="14" cm="1">
        <f t="array" ref="Q15">_xlfn.SWITCH($F$8,$H$1,Q35,$H$2,Q45,$H$3,Q55,$H$4,Q65)</f>
        <v>20</v>
      </c>
      <c r="R15" s="13" cm="1">
        <f t="array" ref="R15">_xlfn.SWITCH($F$8,$H$1,R35,$H$2,R45,$H$3,R55,$H$4,R65)</f>
        <v>25</v>
      </c>
      <c r="S15" s="11" cm="1">
        <f t="array" ref="S15">_xlfn.SWITCH($F$8,$H$1,S35,$H$2,S45,$H$3,S55,$H$4,S65)</f>
        <v>17</v>
      </c>
      <c r="T15" s="14" cm="1">
        <f t="array" ref="T15">_xlfn.SWITCH($F$8,$H$1,T35,$H$2,T45,$H$3,T55,$H$4,T65)</f>
        <v>14</v>
      </c>
      <c r="U15" s="13" cm="1">
        <f t="array" ref="U15">_xlfn.SWITCH($F$8,$H$1,U35,$H$2,U45,$H$3,U55,$H$4,U65)</f>
        <v>15</v>
      </c>
      <c r="V15" s="11" cm="1">
        <f t="array" ref="V15">_xlfn.SWITCH($F$8,$H$1,V35,$H$2,V45,$H$3,V55,$H$4,V65)</f>
        <v>21</v>
      </c>
      <c r="W15" s="14" cm="1">
        <f t="array" ref="W15">_xlfn.SWITCH($F$8,$H$1,W35,$H$2,W45,$H$3,W55,$H$4,W65)</f>
        <v>20</v>
      </c>
      <c r="X15" s="13" cm="1">
        <f t="array" ref="X15">_xlfn.SWITCH($F$8,$H$1,X35,$H$2,X45,$H$3,X55,$H$4,X65)</f>
        <v>4000</v>
      </c>
      <c r="Y15" s="11" cm="1">
        <f t="array" ref="Y15">_xlfn.SWITCH($F$8,$H$1,Y35,$H$2,Y45,$H$3,Y55,$H$4,Y65)</f>
        <v>8000</v>
      </c>
      <c r="Z15" s="14" cm="1">
        <f t="array" ref="Z15">_xlfn.SWITCH($F$8,$H$1,Z35,$H$2,Z45,$H$3,Z55,$H$4,Z65)</f>
        <v>8000</v>
      </c>
      <c r="AA15" s="13" cm="1">
        <f t="array" ref="AA15">_xlfn.SWITCH($F$8,$H$1,AA35,$H$2,AA45,$H$3,AA55,$H$4,AA65)</f>
        <v>160</v>
      </c>
      <c r="AB15" s="11" cm="1">
        <f t="array" ref="AB15">_xlfn.SWITCH($F$8,$H$1,AB35,$H$2,AB45,$H$3,AB55,$H$4,AB65)</f>
        <v>470.59</v>
      </c>
      <c r="AC15" s="14" cm="1">
        <f t="array" ref="AC15">_xlfn.SWITCH($F$8,$H$1,AC35,$H$2,AC45,$H$3,AC55,$H$4,AC65)</f>
        <v>571.42999999999995</v>
      </c>
      <c r="AD15" s="13" cm="1">
        <f t="array" ref="AD15">_xlfn.SWITCH($F$8,$H$1,AD35,$H$2,AD45,$H$3,AD55,$H$4,AD65)</f>
        <v>350</v>
      </c>
      <c r="AE15" s="11" cm="1">
        <f t="array" ref="AE15">_xlfn.SWITCH($F$8,$H$1,AE35,$H$2,AE45,$H$3,AE55,$H$4,AE65)</f>
        <v>350</v>
      </c>
      <c r="AF15" s="14" cm="1">
        <f t="array" ref="AF15">_xlfn.SWITCH($F$8,$H$1,AF35,$H$2,AF45,$H$3,AF55,$H$4,AF65)</f>
        <v>300</v>
      </c>
      <c r="AG15" s="13" cm="1">
        <f t="array" ref="AG15">_xlfn.SWITCH($F$8,$H$1,AG35,$H$2,AG45,$H$3,AG55,$H$4,AG65)</f>
        <v>345</v>
      </c>
      <c r="AH15" s="11" cm="1">
        <f t="array" ref="AH15">_xlfn.SWITCH($F$8,$H$1,AH35,$H$2,AH45,$H$3,AH55,$H$4,AH65)</f>
        <v>405</v>
      </c>
      <c r="AI15" s="14" cm="1">
        <f t="array" ref="AI15">_xlfn.SWITCH($F$8,$H$1,AI35,$H$2,AI45,$H$3,AI55,$H$4,AI65)</f>
        <v>352</v>
      </c>
      <c r="AJ15" s="13" cm="1">
        <f t="array" ref="AJ15">_xlfn.SWITCH($F$8,$H$1,AJ35,$H$2,AJ45,$H$3,AJ55,$H$4,AJ65)</f>
        <v>2538.46</v>
      </c>
      <c r="AK15" s="11" cm="1">
        <f t="array" ref="AK15">_xlfn.SWITCH($F$8,$H$1,AK35,$H$2,AK45,$H$3,AK55,$H$4,AK65)</f>
        <v>1944.44</v>
      </c>
      <c r="AL15" s="14" cm="1">
        <f t="array" ref="AL15">_xlfn.SWITCH($F$8,$H$1,AL35,$H$2,AL45,$H$3,AL55,$H$4,AL65)</f>
        <v>1858.97</v>
      </c>
      <c r="AM15" s="13" cm="1">
        <f t="array" ref="AM15">_xlfn.SWITCH($F$8,$H$1,AM35,$H$2,AM45,$H$3,AM55,$H$4,AM65)</f>
        <v>2500</v>
      </c>
      <c r="AN15" s="11" cm="1">
        <f t="array" ref="AN15">_xlfn.SWITCH($F$8,$H$1,AN35,$H$2,AN45,$H$3,AN55,$H$4,AN65)</f>
        <v>2500</v>
      </c>
      <c r="AO15" s="14" cm="1">
        <f t="array" ref="AO15">_xlfn.SWITCH($F$8,$H$1,AO35,$H$2,AO45,$H$3,AO55,$H$4,AO65)</f>
        <v>2600</v>
      </c>
      <c r="AP15" s="13" cm="1">
        <f t="array" ref="AP15">_xlfn.SWITCH($F$8,$H$1,AP35,$H$2,AP45,$H$3,AP55,$H$4,AP65)</f>
        <v>2450</v>
      </c>
      <c r="AQ15" s="11" cm="1">
        <f t="array" ref="AQ15">_xlfn.SWITCH($F$8,$H$1,AQ35,$H$2,AQ45,$H$3,AQ55,$H$4,AQ65)</f>
        <v>2700</v>
      </c>
      <c r="AR15" s="14" cm="1">
        <f t="array" ref="AR15">_xlfn.SWITCH($F$8,$H$1,AR35,$H$2,AR45,$H$3,AR55,$H$4,AR65)</f>
        <v>2350</v>
      </c>
    </row>
    <row r="16" spans="2:44" ht="33" customHeight="1" x14ac:dyDescent="0.3">
      <c r="B16" s="10" t="s">
        <v>30</v>
      </c>
      <c r="C16" s="13" cm="1">
        <f t="array" ref="C16">_xlfn.SWITCH($F$8,$H$1,C36,$H$2,C46,$H$3,C56,$H$4,C66)</f>
        <v>125000</v>
      </c>
      <c r="D16" s="11" cm="1">
        <f t="array" ref="D16">_xlfn.SWITCH($F$8,$H$1,D36,$H$2,D46,$H$3,D56,$H$4,D66)</f>
        <v>155000</v>
      </c>
      <c r="E16" s="14" cm="1">
        <f t="array" ref="E16">_xlfn.SWITCH($F$8,$H$1,E36,$H$2,E46,$H$3,E56,$H$4,E66)</f>
        <v>155000</v>
      </c>
      <c r="F16" s="13" cm="1">
        <f t="array" ref="F16">_xlfn.SWITCH($F$8,$H$1,F36,$H$2,F46,$H$3,F56,$H$4,F66)</f>
        <v>165000</v>
      </c>
      <c r="G16" s="11" cm="1">
        <f t="array" ref="G16">_xlfn.SWITCH($F$8,$H$1,G36,$H$2,G46,$H$3,G56,$H$4,G66)</f>
        <v>155000</v>
      </c>
      <c r="H16" s="14" cm="1">
        <f t="array" ref="H16">_xlfn.SWITCH($F$8,$H$1,H36,$H$2,H46,$H$3,H56,$H$4,H66)</f>
        <v>145000</v>
      </c>
      <c r="I16" s="13" cm="1">
        <f t="array" ref="I16">_xlfn.SWITCH($F$8,$H$1,I36,$H$2,I46,$H$3,I56,$H$4,I66)</f>
        <v>150000</v>
      </c>
      <c r="J16" s="11" cm="1">
        <f t="array" ref="J16">_xlfn.SWITCH($F$8,$H$1,J36,$H$2,J46,$H$3,J56,$H$4,J66)</f>
        <v>145000</v>
      </c>
      <c r="K16" s="14" cm="1">
        <f t="array" ref="K16">_xlfn.SWITCH($F$8,$H$1,K36,$H$2,K46,$H$3,K56,$H$4,K66)</f>
        <v>125000</v>
      </c>
      <c r="L16" s="13" cm="1">
        <f t="array" ref="L16">_xlfn.SWITCH($F$8,$H$1,L36,$H$2,L46,$H$3,L56,$H$4,L66)</f>
        <v>65</v>
      </c>
      <c r="M16" s="11" cm="1">
        <f t="array" ref="M16">_xlfn.SWITCH($F$8,$H$1,M36,$H$2,M46,$H$3,M56,$H$4,M66)</f>
        <v>70</v>
      </c>
      <c r="N16" s="14" cm="1">
        <f t="array" ref="N16">_xlfn.SWITCH($F$8,$H$1,N36,$H$2,N46,$H$3,N56,$H$4,N66)</f>
        <v>85</v>
      </c>
      <c r="O16" s="13" cm="1">
        <f t="array" ref="O16">_xlfn.SWITCH($F$8,$H$1,O36,$H$2,O46,$H$3,O56,$H$4,O66)</f>
        <v>20</v>
      </c>
      <c r="P16" s="11" cm="1">
        <f t="array" ref="P16">_xlfn.SWITCH($F$8,$H$1,P36,$H$2,P46,$H$3,P56,$H$4,P66)</f>
        <v>20</v>
      </c>
      <c r="Q16" s="14" cm="1">
        <f t="array" ref="Q16">_xlfn.SWITCH($F$8,$H$1,Q36,$H$2,Q46,$H$3,Q56,$H$4,Q66)</f>
        <v>20</v>
      </c>
      <c r="R16" s="13" cm="1">
        <f t="array" ref="R16">_xlfn.SWITCH($F$8,$H$1,R36,$H$2,R46,$H$3,R56,$H$4,R66)</f>
        <v>19</v>
      </c>
      <c r="S16" s="11" cm="1">
        <f t="array" ref="S16">_xlfn.SWITCH($F$8,$H$1,S36,$H$2,S46,$H$3,S56,$H$4,S66)</f>
        <v>15</v>
      </c>
      <c r="T16" s="14" cm="1">
        <f t="array" ref="T16">_xlfn.SWITCH($F$8,$H$1,T36,$H$2,T46,$H$3,T56,$H$4,T66)</f>
        <v>21</v>
      </c>
      <c r="U16" s="13" cm="1">
        <f t="array" ref="U16">_xlfn.SWITCH($F$8,$H$1,U36,$H$2,U46,$H$3,U56,$H$4,U66)</f>
        <v>22</v>
      </c>
      <c r="V16" s="11" cm="1">
        <f t="array" ref="V16">_xlfn.SWITCH($F$8,$H$1,V36,$H$2,V46,$H$3,V56,$H$4,V66)</f>
        <v>20</v>
      </c>
      <c r="W16" s="14" cm="1">
        <f t="array" ref="W16">_xlfn.SWITCH($F$8,$H$1,W36,$H$2,W46,$H$3,W56,$H$4,W66)</f>
        <v>17</v>
      </c>
      <c r="X16" s="13" cm="1">
        <f t="array" ref="X16">_xlfn.SWITCH($F$8,$H$1,X36,$H$2,X46,$H$3,X56,$H$4,X66)</f>
        <v>9000</v>
      </c>
      <c r="Y16" s="11" cm="1">
        <f t="array" ref="Y16">_xlfn.SWITCH($F$8,$H$1,Y36,$H$2,Y46,$H$3,Y56,$H$4,Y66)</f>
        <v>8500</v>
      </c>
      <c r="Z16" s="14" cm="1">
        <f t="array" ref="Z16">_xlfn.SWITCH($F$8,$H$1,Z36,$H$2,Z46,$H$3,Z56,$H$4,Z66)</f>
        <v>7000</v>
      </c>
      <c r="AA16" s="13" cm="1">
        <f t="array" ref="AA16">_xlfn.SWITCH($F$8,$H$1,AA36,$H$2,AA46,$H$3,AA56,$H$4,AA66)</f>
        <v>473.68</v>
      </c>
      <c r="AB16" s="11" cm="1">
        <f t="array" ref="AB16">_xlfn.SWITCH($F$8,$H$1,AB36,$H$2,AB46,$H$3,AB56,$H$4,AB66)</f>
        <v>566.66999999999996</v>
      </c>
      <c r="AC16" s="14" cm="1">
        <f t="array" ref="AC16">_xlfn.SWITCH($F$8,$H$1,AC36,$H$2,AC46,$H$3,AC56,$H$4,AC66)</f>
        <v>333.33</v>
      </c>
      <c r="AD16" s="13" cm="1">
        <f t="array" ref="AD16">_xlfn.SWITCH($F$8,$H$1,AD36,$H$2,AD46,$H$3,AD56,$H$4,AD66)</f>
        <v>350</v>
      </c>
      <c r="AE16" s="11" cm="1">
        <f t="array" ref="AE16">_xlfn.SWITCH($F$8,$H$1,AE36,$H$2,AE46,$H$3,AE56,$H$4,AE66)</f>
        <v>350</v>
      </c>
      <c r="AF16" s="14" cm="1">
        <f t="array" ref="AF16">_xlfn.SWITCH($F$8,$H$1,AF36,$H$2,AF46,$H$3,AF56,$H$4,AF66)</f>
        <v>300</v>
      </c>
      <c r="AG16" s="13" cm="1">
        <f t="array" ref="AG16">_xlfn.SWITCH($F$8,$H$1,AG36,$H$2,AG46,$H$3,AG56,$H$4,AG66)</f>
        <v>350</v>
      </c>
      <c r="AH16" s="11" cm="1">
        <f t="array" ref="AH16">_xlfn.SWITCH($F$8,$H$1,AH36,$H$2,AH46,$H$3,AH56,$H$4,AH66)</f>
        <v>400</v>
      </c>
      <c r="AI16" s="14" cm="1">
        <f t="array" ref="AI16">_xlfn.SWITCH($F$8,$H$1,AI36,$H$2,AI46,$H$3,AI56,$H$4,AI66)</f>
        <v>388</v>
      </c>
      <c r="AJ16" s="13" cm="1">
        <f t="array" ref="AJ16">_xlfn.SWITCH($F$8,$H$1,AJ36,$H$2,AJ46,$H$3,AJ56,$H$4,AJ66)</f>
        <v>1923.08</v>
      </c>
      <c r="AK16" s="11" cm="1">
        <f t="array" ref="AK16">_xlfn.SWITCH($F$8,$H$1,AK36,$H$2,AK46,$H$3,AK56,$H$4,AK66)</f>
        <v>2214.29</v>
      </c>
      <c r="AL16" s="14" cm="1">
        <f t="array" ref="AL16">_xlfn.SWITCH($F$8,$H$1,AL36,$H$2,AL46,$H$3,AL56,$H$4,AL66)</f>
        <v>1823.53</v>
      </c>
      <c r="AM16" s="13" cm="1">
        <f t="array" ref="AM16">_xlfn.SWITCH($F$8,$H$1,AM36,$H$2,AM46,$H$3,AM56,$H$4,AM66)</f>
        <v>2100</v>
      </c>
      <c r="AN16" s="11" cm="1">
        <f t="array" ref="AN16">_xlfn.SWITCH($F$8,$H$1,AN36,$H$2,AN46,$H$3,AN56,$H$4,AN66)</f>
        <v>2400</v>
      </c>
      <c r="AO16" s="14" cm="1">
        <f t="array" ref="AO16">_xlfn.SWITCH($F$8,$H$1,AO36,$H$2,AO46,$H$3,AO56,$H$4,AO66)</f>
        <v>2400</v>
      </c>
      <c r="AP16" s="13" cm="1">
        <f t="array" ref="AP16">_xlfn.SWITCH($F$8,$H$1,AP36,$H$2,AP46,$H$3,AP56,$H$4,AP66)</f>
        <v>2450</v>
      </c>
      <c r="AQ16" s="11" cm="1">
        <f t="array" ref="AQ16">_xlfn.SWITCH($F$8,$H$1,AQ36,$H$2,AQ46,$H$3,AQ56,$H$4,AQ66)</f>
        <v>2700</v>
      </c>
      <c r="AR16" s="14" cm="1">
        <f t="array" ref="AR16">_xlfn.SWITCH($F$8,$H$1,AR36,$H$2,AR46,$H$3,AR56,$H$4,AR66)</f>
        <v>2350</v>
      </c>
    </row>
    <row r="17" spans="1:44" ht="33" customHeight="1" thickBot="1" x14ac:dyDescent="0.35">
      <c r="B17" s="15" t="s">
        <v>31</v>
      </c>
      <c r="C17" s="13" cm="1">
        <f t="array" ref="C17">_xlfn.SWITCH($F$8,$H$1,C37,$H$2,C47,$H$3,C57,$H$4,C67)</f>
        <v>150000</v>
      </c>
      <c r="D17" s="11" cm="1">
        <f t="array" ref="D17">_xlfn.SWITCH($F$8,$H$1,D37,$H$2,D47,$H$3,D57,$H$4,D67)</f>
        <v>130000</v>
      </c>
      <c r="E17" s="14" cm="1">
        <f t="array" ref="E17">_xlfn.SWITCH($F$8,$H$1,E37,$H$2,E47,$H$3,E57,$H$4,E67)</f>
        <v>150000</v>
      </c>
      <c r="F17" s="13" cm="1">
        <f t="array" ref="F17">_xlfn.SWITCH($F$8,$H$1,F37,$H$2,F47,$H$3,F57,$H$4,F67)</f>
        <v>165000</v>
      </c>
      <c r="G17" s="11" cm="1">
        <f t="array" ref="G17">_xlfn.SWITCH($F$8,$H$1,G37,$H$2,G47,$H$3,G57,$H$4,G67)</f>
        <v>155000</v>
      </c>
      <c r="H17" s="14" cm="1">
        <f t="array" ref="H17">_xlfn.SWITCH($F$8,$H$1,H37,$H$2,H47,$H$3,H57,$H$4,H67)</f>
        <v>145000</v>
      </c>
      <c r="I17" s="13" cm="1">
        <f t="array" ref="I17">_xlfn.SWITCH($F$8,$H$1,I37,$H$2,I47,$H$3,I57,$H$4,I67)</f>
        <v>170000</v>
      </c>
      <c r="J17" s="11" cm="1">
        <f t="array" ref="J17">_xlfn.SWITCH($F$8,$H$1,J37,$H$2,J47,$H$3,J57,$H$4,J67)</f>
        <v>155000</v>
      </c>
      <c r="K17" s="14" cm="1">
        <f t="array" ref="K17">_xlfn.SWITCH($F$8,$H$1,K37,$H$2,K47,$H$3,K57,$H$4,K67)</f>
        <v>130000</v>
      </c>
      <c r="L17" s="13" cm="1">
        <f t="array" ref="L17">_xlfn.SWITCH($F$8,$H$1,L37,$H$2,L47,$H$3,L57,$H$4,L67)</f>
        <v>75</v>
      </c>
      <c r="M17" s="11" cm="1">
        <f t="array" ref="M17">_xlfn.SWITCH($F$8,$H$1,M37,$H$2,M47,$H$3,M57,$H$4,M67)</f>
        <v>63</v>
      </c>
      <c r="N17" s="14" cm="1">
        <f t="array" ref="N17">_xlfn.SWITCH($F$8,$H$1,N37,$H$2,N47,$H$3,N57,$H$4,N67)</f>
        <v>80</v>
      </c>
      <c r="O17" s="13" cm="1">
        <f t="array" ref="O17">_xlfn.SWITCH($F$8,$H$1,O37,$H$2,O47,$H$3,O57,$H$4,O67)</f>
        <v>20</v>
      </c>
      <c r="P17" s="11" cm="1">
        <f t="array" ref="P17">_xlfn.SWITCH($F$8,$H$1,P37,$H$2,P47,$H$3,P57,$H$4,P67)</f>
        <v>20</v>
      </c>
      <c r="Q17" s="14" cm="1">
        <f t="array" ref="Q17">_xlfn.SWITCH($F$8,$H$1,Q37,$H$2,Q47,$H$3,Q57,$H$4,Q67)</f>
        <v>20</v>
      </c>
      <c r="R17" s="13" cm="1">
        <f t="array" ref="R17">_xlfn.SWITCH($F$8,$H$1,R37,$H$2,R47,$H$3,R57,$H$4,R67)</f>
        <v>24</v>
      </c>
      <c r="S17" s="11" cm="1">
        <f t="array" ref="S17">_xlfn.SWITCH($F$8,$H$1,S37,$H$2,S47,$H$3,S57,$H$4,S67)</f>
        <v>15</v>
      </c>
      <c r="T17" s="14" cm="1">
        <f t="array" ref="T17">_xlfn.SWITCH($F$8,$H$1,T37,$H$2,T47,$H$3,T57,$H$4,T67)</f>
        <v>30</v>
      </c>
      <c r="U17" s="13" cm="1">
        <f t="array" ref="U17">_xlfn.SWITCH($F$8,$H$1,U37,$H$2,U47,$H$3,U57,$H$4,U67)</f>
        <v>23</v>
      </c>
      <c r="V17" s="11" cm="1">
        <f t="array" ref="V17">_xlfn.SWITCH($F$8,$H$1,V37,$H$2,V47,$H$3,V57,$H$4,V67)</f>
        <v>24</v>
      </c>
      <c r="W17" s="14" cm="1">
        <f t="array" ref="W17">_xlfn.SWITCH($F$8,$H$1,W37,$H$2,W47,$H$3,W57,$H$4,W67)</f>
        <v>20</v>
      </c>
      <c r="X17" s="13" cm="1">
        <f t="array" ref="X17">_xlfn.SWITCH($F$8,$H$1,X37,$H$2,X47,$H$3,X57,$H$4,X67)</f>
        <v>9500</v>
      </c>
      <c r="Y17" s="11" cm="1">
        <f t="array" ref="Y17">_xlfn.SWITCH($F$8,$H$1,Y37,$H$2,Y47,$H$3,Y57,$H$4,Y67)</f>
        <v>9000</v>
      </c>
      <c r="Z17" s="14" cm="1">
        <f t="array" ref="Z17">_xlfn.SWITCH($F$8,$H$1,Z37,$H$2,Z47,$H$3,Z57,$H$4,Z67)</f>
        <v>8000</v>
      </c>
      <c r="AA17" s="13" cm="1">
        <f t="array" ref="AA17">_xlfn.SWITCH($F$8,$H$1,AA37,$H$2,AA47,$H$3,AA57,$H$4,AA67)</f>
        <v>395.83</v>
      </c>
      <c r="AB17" s="11" cm="1">
        <f t="array" ref="AB17">_xlfn.SWITCH($F$8,$H$1,AB37,$H$2,AB47,$H$3,AB57,$H$4,AB67)</f>
        <v>600</v>
      </c>
      <c r="AC17" s="14" cm="1">
        <f t="array" ref="AC17">_xlfn.SWITCH($F$8,$H$1,AC37,$H$2,AC47,$H$3,AC57,$H$4,AC67)</f>
        <v>266.67</v>
      </c>
      <c r="AD17" s="13" cm="1">
        <f t="array" ref="AD17">_xlfn.SWITCH($F$8,$H$1,AD37,$H$2,AD47,$H$3,AD57,$H$4,AD67)</f>
        <v>350</v>
      </c>
      <c r="AE17" s="11" cm="1">
        <f t="array" ref="AE17">_xlfn.SWITCH($F$8,$H$1,AE37,$H$2,AE47,$H$3,AE57,$H$4,AE67)</f>
        <v>350</v>
      </c>
      <c r="AF17" s="14" cm="1">
        <f t="array" ref="AF17">_xlfn.SWITCH($F$8,$H$1,AF37,$H$2,AF47,$H$3,AF57,$H$4,AF67)</f>
        <v>300</v>
      </c>
      <c r="AG17" s="13" cm="1">
        <f t="array" ref="AG17">_xlfn.SWITCH($F$8,$H$1,AG37,$H$2,AG47,$H$3,AG57,$H$4,AG67)</f>
        <v>360</v>
      </c>
      <c r="AH17" s="11" cm="1">
        <f t="array" ref="AH17">_xlfn.SWITCH($F$8,$H$1,AH37,$H$2,AH47,$H$3,AH57,$H$4,AH67)</f>
        <v>350</v>
      </c>
      <c r="AI17" s="14" cm="1">
        <f t="array" ref="AI17">_xlfn.SWITCH($F$8,$H$1,AI37,$H$2,AI47,$H$3,AI57,$H$4,AI67)</f>
        <v>425</v>
      </c>
      <c r="AJ17" s="13" cm="1">
        <f t="array" ref="AJ17">_xlfn.SWITCH($F$8,$H$1,AJ37,$H$2,AJ47,$H$3,AJ57,$H$4,AJ67)</f>
        <v>2000</v>
      </c>
      <c r="AK17" s="11" cm="1">
        <f t="array" ref="AK17">_xlfn.SWITCH($F$8,$H$1,AK37,$H$2,AK47,$H$3,AK57,$H$4,AK67)</f>
        <v>2063.4899999999998</v>
      </c>
      <c r="AL17" s="14" cm="1">
        <f t="array" ref="AL17">_xlfn.SWITCH($F$8,$H$1,AL37,$H$2,AL47,$H$3,AL57,$H$4,AL67)</f>
        <v>1875</v>
      </c>
      <c r="AM17" s="13" cm="1">
        <f t="array" ref="AM17">_xlfn.SWITCH($F$8,$H$1,AM37,$H$2,AM47,$H$3,AM57,$H$4,AM67)</f>
        <v>2100</v>
      </c>
      <c r="AN17" s="11" cm="1">
        <f t="array" ref="AN17">_xlfn.SWITCH($F$8,$H$1,AN37,$H$2,AN47,$H$3,AN57,$H$4,AN67)</f>
        <v>2800</v>
      </c>
      <c r="AO17" s="14" cm="1">
        <f t="array" ref="AO17">_xlfn.SWITCH($F$8,$H$1,AO37,$H$2,AO47,$H$3,AO57,$H$4,AO67)</f>
        <v>3000</v>
      </c>
      <c r="AP17" s="13" cm="1">
        <f t="array" ref="AP17">_xlfn.SWITCH($F$8,$H$1,AP37,$H$2,AP47,$H$3,AP57,$H$4,AP67)</f>
        <v>2450</v>
      </c>
      <c r="AQ17" s="11" cm="1">
        <f t="array" ref="AQ17">_xlfn.SWITCH($F$8,$H$1,AQ37,$H$2,AQ47,$H$3,AQ57,$H$4,AQ67)</f>
        <v>2700</v>
      </c>
      <c r="AR17" s="14" cm="1">
        <f t="array" ref="AR17">_xlfn.SWITCH($F$8,$H$1,AR37,$H$2,AR47,$H$3,AR57,$H$4,AR67)</f>
        <v>2350</v>
      </c>
    </row>
    <row r="18" spans="1:44" ht="33" customHeight="1" thickBot="1" x14ac:dyDescent="0.35">
      <c r="B18" s="16" t="s">
        <v>17</v>
      </c>
      <c r="C18" s="17">
        <f>SUM(C13:C17)</f>
        <v>700000</v>
      </c>
      <c r="D18" s="18">
        <f>SUM(D13:D17)</f>
        <v>715000</v>
      </c>
      <c r="E18" s="19">
        <f t="shared" ref="E18:Z18" si="0">SUM(E13:E17)</f>
        <v>770000</v>
      </c>
      <c r="F18" s="17">
        <f t="shared" si="0"/>
        <v>825000</v>
      </c>
      <c r="G18" s="18">
        <f t="shared" si="0"/>
        <v>775000</v>
      </c>
      <c r="H18" s="19">
        <f t="shared" si="0"/>
        <v>725000</v>
      </c>
      <c r="I18" s="17">
        <f t="shared" si="0"/>
        <v>780000</v>
      </c>
      <c r="J18" s="18">
        <f t="shared" si="0"/>
        <v>700000</v>
      </c>
      <c r="K18" s="19">
        <f t="shared" si="0"/>
        <v>685000</v>
      </c>
      <c r="L18" s="17">
        <f t="shared" si="0"/>
        <v>345</v>
      </c>
      <c r="M18" s="18">
        <f t="shared" si="0"/>
        <v>366</v>
      </c>
      <c r="N18" s="19">
        <f t="shared" si="0"/>
        <v>393</v>
      </c>
      <c r="O18" s="17">
        <f t="shared" si="0"/>
        <v>100</v>
      </c>
      <c r="P18" s="18">
        <f t="shared" si="0"/>
        <v>100</v>
      </c>
      <c r="Q18" s="19">
        <f t="shared" si="0"/>
        <v>100</v>
      </c>
      <c r="R18" s="17">
        <f t="shared" si="0"/>
        <v>108</v>
      </c>
      <c r="S18" s="18">
        <f t="shared" si="0"/>
        <v>87</v>
      </c>
      <c r="T18" s="19">
        <f t="shared" si="0"/>
        <v>114</v>
      </c>
      <c r="U18" s="17">
        <f t="shared" si="0"/>
        <v>97</v>
      </c>
      <c r="V18" s="18">
        <f t="shared" si="0"/>
        <v>96</v>
      </c>
      <c r="W18" s="19">
        <f t="shared" si="0"/>
        <v>94</v>
      </c>
      <c r="X18" s="17">
        <f t="shared" si="0"/>
        <v>33200</v>
      </c>
      <c r="Y18" s="18">
        <f t="shared" si="0"/>
        <v>37500</v>
      </c>
      <c r="Z18" s="19">
        <f t="shared" si="0"/>
        <v>37500</v>
      </c>
      <c r="AA18" s="17">
        <f>AVERAGE(AA13:AA17)</f>
        <v>316.56799999999998</v>
      </c>
      <c r="AB18" s="18">
        <f t="shared" ref="AB18:AR18" si="1">AVERAGE(AB13:AB17)</f>
        <v>446.64399999999995</v>
      </c>
      <c r="AC18" s="19">
        <f t="shared" si="1"/>
        <v>353.12</v>
      </c>
      <c r="AD18" s="17">
        <f t="shared" si="1"/>
        <v>350</v>
      </c>
      <c r="AE18" s="18">
        <f t="shared" si="1"/>
        <v>350</v>
      </c>
      <c r="AF18" s="19">
        <f t="shared" si="1"/>
        <v>300</v>
      </c>
      <c r="AG18" s="17">
        <f t="shared" si="1"/>
        <v>374.6</v>
      </c>
      <c r="AH18" s="18">
        <f t="shared" si="1"/>
        <v>378</v>
      </c>
      <c r="AI18" s="19">
        <f t="shared" si="1"/>
        <v>385</v>
      </c>
      <c r="AJ18" s="17">
        <f t="shared" si="1"/>
        <v>2019.4880000000001</v>
      </c>
      <c r="AK18" s="18">
        <f t="shared" si="1"/>
        <v>1968.5919999999999</v>
      </c>
      <c r="AL18" s="19">
        <f t="shared" si="1"/>
        <v>1972.2139999999999</v>
      </c>
      <c r="AM18" s="17">
        <f t="shared" si="1"/>
        <v>2200</v>
      </c>
      <c r="AN18" s="18">
        <f t="shared" si="1"/>
        <v>2520</v>
      </c>
      <c r="AO18" s="19">
        <f t="shared" si="1"/>
        <v>2540</v>
      </c>
      <c r="AP18" s="17">
        <f t="shared" si="1"/>
        <v>2450</v>
      </c>
      <c r="AQ18" s="18">
        <f t="shared" si="1"/>
        <v>2700</v>
      </c>
      <c r="AR18" s="19">
        <f t="shared" si="1"/>
        <v>2350</v>
      </c>
    </row>
    <row r="19" spans="1:44" ht="15" thickBot="1" x14ac:dyDescent="0.35"/>
    <row r="20" spans="1:44" ht="24" thickBot="1" x14ac:dyDescent="0.5">
      <c r="A20" s="21"/>
      <c r="B20" s="33" t="s">
        <v>37</v>
      </c>
      <c r="C20" s="34"/>
      <c r="D20" s="34"/>
      <c r="E20" s="32">
        <f>SUM(C38:E38,C48:E48,C58:E58,C68:E68)</f>
        <v>9271500</v>
      </c>
      <c r="F20" s="32"/>
    </row>
    <row r="21" spans="1:44" ht="24" thickBot="1" x14ac:dyDescent="0.5">
      <c r="A21" s="21"/>
      <c r="B21" s="33" t="s">
        <v>38</v>
      </c>
      <c r="C21" s="35"/>
      <c r="D21" s="34"/>
      <c r="E21" s="32">
        <f>SUM(L38:N38,L48:N48,L58:N58,L68:N68)</f>
        <v>3799</v>
      </c>
      <c r="F21" s="32"/>
    </row>
    <row r="22" spans="1:44" ht="24" thickBot="1" x14ac:dyDescent="0.5">
      <c r="A22" s="21"/>
      <c r="B22" s="33" t="s">
        <v>39</v>
      </c>
      <c r="C22" s="35"/>
      <c r="D22" s="34"/>
      <c r="E22" s="32">
        <f>SUM(R38:T38,R48:T48,R58:T58,R68:T68)</f>
        <v>1228</v>
      </c>
      <c r="F22" s="32"/>
    </row>
    <row r="23" spans="1:44" ht="24" thickBot="1" x14ac:dyDescent="0.5">
      <c r="A23" s="21"/>
      <c r="B23" s="33" t="s">
        <v>40</v>
      </c>
      <c r="C23" s="35"/>
      <c r="D23" s="34"/>
      <c r="E23" s="32">
        <f>E20/E21</f>
        <v>2440.5106607001844</v>
      </c>
      <c r="F23" s="32"/>
    </row>
    <row r="30" spans="1:44" ht="28.2" customHeight="1" x14ac:dyDescent="0.5">
      <c r="B30" s="26" t="s">
        <v>33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</row>
    <row r="31" spans="1:44" ht="42.6" customHeight="1" x14ac:dyDescent="0.3">
      <c r="B31" s="2"/>
      <c r="C31" s="3" t="s">
        <v>0</v>
      </c>
      <c r="D31" s="3" t="s">
        <v>1</v>
      </c>
      <c r="E31" s="3" t="s">
        <v>2</v>
      </c>
      <c r="F31" s="3" t="s">
        <v>0</v>
      </c>
      <c r="G31" s="3" t="s">
        <v>1</v>
      </c>
      <c r="H31" s="3" t="s">
        <v>2</v>
      </c>
      <c r="I31" s="3" t="s">
        <v>0</v>
      </c>
      <c r="J31" s="3" t="s">
        <v>1</v>
      </c>
      <c r="K31" s="3" t="s">
        <v>2</v>
      </c>
      <c r="L31" s="3" t="s">
        <v>0</v>
      </c>
      <c r="M31" s="3" t="s">
        <v>1</v>
      </c>
      <c r="N31" s="3" t="s">
        <v>2</v>
      </c>
      <c r="O31" s="3" t="s">
        <v>0</v>
      </c>
      <c r="P31" s="3" t="s">
        <v>1</v>
      </c>
      <c r="Q31" s="3" t="s">
        <v>2</v>
      </c>
      <c r="R31" s="3" t="s">
        <v>0</v>
      </c>
      <c r="S31" s="3" t="s">
        <v>1</v>
      </c>
      <c r="T31" s="3" t="s">
        <v>2</v>
      </c>
      <c r="U31" s="3" t="s">
        <v>0</v>
      </c>
      <c r="V31" s="3" t="s">
        <v>1</v>
      </c>
      <c r="W31" s="3" t="s">
        <v>2</v>
      </c>
      <c r="X31" s="3" t="s">
        <v>0</v>
      </c>
      <c r="Y31" s="3" t="s">
        <v>1</v>
      </c>
      <c r="Z31" s="3" t="s">
        <v>2</v>
      </c>
      <c r="AA31" s="3" t="s">
        <v>0</v>
      </c>
      <c r="AB31" s="3" t="s">
        <v>1</v>
      </c>
      <c r="AC31" s="3" t="s">
        <v>2</v>
      </c>
      <c r="AD31" s="3" t="s">
        <v>0</v>
      </c>
      <c r="AE31" s="3" t="s">
        <v>1</v>
      </c>
      <c r="AF31" s="3" t="s">
        <v>2</v>
      </c>
      <c r="AG31" s="3" t="s">
        <v>0</v>
      </c>
      <c r="AH31" s="3" t="s">
        <v>1</v>
      </c>
      <c r="AI31" s="3" t="s">
        <v>2</v>
      </c>
      <c r="AJ31" s="3" t="s">
        <v>0</v>
      </c>
      <c r="AK31" s="3" t="s">
        <v>1</v>
      </c>
      <c r="AL31" s="3" t="s">
        <v>2</v>
      </c>
      <c r="AM31" s="3" t="s">
        <v>0</v>
      </c>
      <c r="AN31" s="3" t="s">
        <v>1</v>
      </c>
      <c r="AO31" s="3" t="s">
        <v>2</v>
      </c>
      <c r="AP31" s="3" t="s">
        <v>0</v>
      </c>
      <c r="AQ31" s="3" t="s">
        <v>1</v>
      </c>
      <c r="AR31" s="3" t="s">
        <v>2</v>
      </c>
    </row>
    <row r="32" spans="1:44" ht="42.6" customHeight="1" x14ac:dyDescent="0.3">
      <c r="B32" s="2"/>
      <c r="C32" s="4" t="s">
        <v>3</v>
      </c>
      <c r="D32" s="4" t="s">
        <v>3</v>
      </c>
      <c r="E32" s="4" t="s">
        <v>3</v>
      </c>
      <c r="F32" s="4" t="s">
        <v>4</v>
      </c>
      <c r="G32" s="4" t="s">
        <v>4</v>
      </c>
      <c r="H32" s="4" t="s">
        <v>4</v>
      </c>
      <c r="I32" s="4" t="s">
        <v>5</v>
      </c>
      <c r="J32" s="4" t="s">
        <v>5</v>
      </c>
      <c r="K32" s="4" t="s">
        <v>5</v>
      </c>
      <c r="L32" s="4" t="s">
        <v>6</v>
      </c>
      <c r="M32" s="4" t="s">
        <v>6</v>
      </c>
      <c r="N32" s="4" t="s">
        <v>6</v>
      </c>
      <c r="O32" s="4" t="s">
        <v>7</v>
      </c>
      <c r="P32" s="4" t="s">
        <v>7</v>
      </c>
      <c r="Q32" s="4" t="s">
        <v>7</v>
      </c>
      <c r="R32" s="4" t="s">
        <v>8</v>
      </c>
      <c r="S32" s="4" t="s">
        <v>8</v>
      </c>
      <c r="T32" s="4" t="s">
        <v>8</v>
      </c>
      <c r="U32" s="4" t="s">
        <v>9</v>
      </c>
      <c r="V32" s="4" t="s">
        <v>9</v>
      </c>
      <c r="W32" s="4" t="s">
        <v>9</v>
      </c>
      <c r="X32" s="4" t="s">
        <v>10</v>
      </c>
      <c r="Y32" s="4" t="s">
        <v>10</v>
      </c>
      <c r="Z32" s="4" t="s">
        <v>10</v>
      </c>
      <c r="AA32" s="4" t="s">
        <v>11</v>
      </c>
      <c r="AB32" s="4" t="s">
        <v>11</v>
      </c>
      <c r="AC32" s="4" t="s">
        <v>11</v>
      </c>
      <c r="AD32" s="4" t="s">
        <v>12</v>
      </c>
      <c r="AE32" s="4" t="s">
        <v>12</v>
      </c>
      <c r="AF32" s="4" t="s">
        <v>12</v>
      </c>
      <c r="AG32" s="4" t="s">
        <v>13</v>
      </c>
      <c r="AH32" s="4" t="s">
        <v>13</v>
      </c>
      <c r="AI32" s="4" t="s">
        <v>13</v>
      </c>
      <c r="AJ32" s="4" t="s">
        <v>14</v>
      </c>
      <c r="AK32" s="4" t="s">
        <v>14</v>
      </c>
      <c r="AL32" s="4" t="s">
        <v>14</v>
      </c>
      <c r="AM32" s="4" t="s">
        <v>15</v>
      </c>
      <c r="AN32" s="4" t="s">
        <v>15</v>
      </c>
      <c r="AO32" s="4" t="s">
        <v>15</v>
      </c>
      <c r="AP32" s="4" t="s">
        <v>16</v>
      </c>
      <c r="AQ32" s="4" t="s">
        <v>16</v>
      </c>
      <c r="AR32" s="4" t="s">
        <v>16</v>
      </c>
    </row>
    <row r="33" spans="2:44" ht="42.6" customHeight="1" x14ac:dyDescent="0.3">
      <c r="B33" s="5" t="s">
        <v>27</v>
      </c>
      <c r="C33" s="5">
        <v>135000</v>
      </c>
      <c r="D33" s="5">
        <v>130000</v>
      </c>
      <c r="E33" s="5">
        <v>160000</v>
      </c>
      <c r="F33" s="5">
        <v>150000</v>
      </c>
      <c r="G33" s="5">
        <v>140000</v>
      </c>
      <c r="H33" s="5">
        <v>150000</v>
      </c>
      <c r="I33" s="5">
        <v>115000</v>
      </c>
      <c r="J33" s="5">
        <v>140000</v>
      </c>
      <c r="K33" s="5">
        <v>160000</v>
      </c>
      <c r="L33" s="5">
        <v>57</v>
      </c>
      <c r="M33" s="5">
        <v>58</v>
      </c>
      <c r="N33" s="5">
        <v>63</v>
      </c>
      <c r="O33" s="5">
        <v>25</v>
      </c>
      <c r="P33" s="5">
        <v>20</v>
      </c>
      <c r="Q33" s="5">
        <v>25</v>
      </c>
      <c r="R33" s="5">
        <v>10</v>
      </c>
      <c r="S33" s="5">
        <v>11</v>
      </c>
      <c r="T33" s="5">
        <v>18</v>
      </c>
      <c r="U33" s="5">
        <v>9</v>
      </c>
      <c r="V33" s="5">
        <v>12</v>
      </c>
      <c r="W33" s="5">
        <v>14</v>
      </c>
      <c r="X33" s="5">
        <v>4200</v>
      </c>
      <c r="Y33" s="5">
        <v>5000</v>
      </c>
      <c r="Z33" s="5">
        <v>5500</v>
      </c>
      <c r="AA33" s="5">
        <v>420</v>
      </c>
      <c r="AB33" s="5">
        <v>454.55</v>
      </c>
      <c r="AC33" s="5">
        <v>305.56</v>
      </c>
      <c r="AD33" s="5">
        <v>350</v>
      </c>
      <c r="AE33" s="5">
        <v>350</v>
      </c>
      <c r="AF33" s="5">
        <v>350</v>
      </c>
      <c r="AG33" s="5">
        <v>400</v>
      </c>
      <c r="AH33" s="5">
        <v>385</v>
      </c>
      <c r="AI33" s="5">
        <v>390</v>
      </c>
      <c r="AJ33" s="5">
        <v>2192.98</v>
      </c>
      <c r="AK33" s="5">
        <v>2241.38</v>
      </c>
      <c r="AL33" s="5">
        <v>2539.6799999999998</v>
      </c>
      <c r="AM33" s="5">
        <v>2200</v>
      </c>
      <c r="AN33" s="5">
        <v>2100</v>
      </c>
      <c r="AO33" s="5">
        <v>2400</v>
      </c>
      <c r="AP33" s="5">
        <v>2500</v>
      </c>
      <c r="AQ33" s="5">
        <v>2600</v>
      </c>
      <c r="AR33" s="5">
        <v>2400</v>
      </c>
    </row>
    <row r="34" spans="2:44" ht="42.6" customHeight="1" x14ac:dyDescent="0.3">
      <c r="B34" s="5" t="s">
        <v>28</v>
      </c>
      <c r="C34" s="5">
        <v>170000</v>
      </c>
      <c r="D34" s="5">
        <v>160000</v>
      </c>
      <c r="E34" s="5">
        <v>185000</v>
      </c>
      <c r="F34" s="5">
        <v>150000</v>
      </c>
      <c r="G34" s="5">
        <v>140000</v>
      </c>
      <c r="H34" s="5">
        <v>150000</v>
      </c>
      <c r="I34" s="5">
        <v>160000</v>
      </c>
      <c r="J34" s="5">
        <v>130000</v>
      </c>
      <c r="K34" s="5">
        <v>125000</v>
      </c>
      <c r="L34" s="5">
        <v>74</v>
      </c>
      <c r="M34" s="5">
        <v>70</v>
      </c>
      <c r="N34" s="5">
        <v>74</v>
      </c>
      <c r="O34" s="5">
        <v>25</v>
      </c>
      <c r="P34" s="5">
        <v>20</v>
      </c>
      <c r="Q34" s="5">
        <v>25</v>
      </c>
      <c r="R34" s="5">
        <v>22</v>
      </c>
      <c r="S34" s="5">
        <v>23</v>
      </c>
      <c r="T34" s="5">
        <v>26</v>
      </c>
      <c r="U34" s="5">
        <v>17</v>
      </c>
      <c r="V34" s="5">
        <v>24</v>
      </c>
      <c r="W34" s="5">
        <v>22</v>
      </c>
      <c r="X34" s="5">
        <v>7800</v>
      </c>
      <c r="Y34" s="5">
        <v>10000</v>
      </c>
      <c r="Z34" s="5">
        <v>9000</v>
      </c>
      <c r="AA34" s="5">
        <v>354.55</v>
      </c>
      <c r="AB34" s="5">
        <v>434.78</v>
      </c>
      <c r="AC34" s="5">
        <v>346.15</v>
      </c>
      <c r="AD34" s="5">
        <v>350</v>
      </c>
      <c r="AE34" s="5">
        <v>350</v>
      </c>
      <c r="AF34" s="5">
        <v>350</v>
      </c>
      <c r="AG34" s="5">
        <v>402</v>
      </c>
      <c r="AH34" s="5">
        <v>290</v>
      </c>
      <c r="AI34" s="5">
        <v>380</v>
      </c>
      <c r="AJ34" s="5">
        <v>2432.4299999999998</v>
      </c>
      <c r="AK34" s="5">
        <v>2285.71</v>
      </c>
      <c r="AL34" s="5">
        <v>2500</v>
      </c>
      <c r="AM34" s="5">
        <v>2100</v>
      </c>
      <c r="AN34" s="5">
        <v>2200</v>
      </c>
      <c r="AO34" s="5">
        <v>2300</v>
      </c>
      <c r="AP34" s="5">
        <v>2500</v>
      </c>
      <c r="AQ34" s="5">
        <v>2600</v>
      </c>
      <c r="AR34" s="5">
        <v>2400</v>
      </c>
    </row>
    <row r="35" spans="2:44" ht="42.6" customHeight="1" x14ac:dyDescent="0.3">
      <c r="B35" s="5" t="s">
        <v>29</v>
      </c>
      <c r="C35" s="5">
        <v>175000</v>
      </c>
      <c r="D35" s="5">
        <v>135000</v>
      </c>
      <c r="E35" s="5">
        <v>145000</v>
      </c>
      <c r="F35" s="5">
        <v>150000</v>
      </c>
      <c r="G35" s="5">
        <v>140000</v>
      </c>
      <c r="H35" s="5">
        <v>150000</v>
      </c>
      <c r="I35" s="5">
        <v>170000</v>
      </c>
      <c r="J35" s="5">
        <v>145000</v>
      </c>
      <c r="K35" s="5">
        <v>130000</v>
      </c>
      <c r="L35" s="5">
        <v>70</v>
      </c>
      <c r="M35" s="5">
        <v>55</v>
      </c>
      <c r="N35" s="5">
        <v>61</v>
      </c>
      <c r="O35" s="5">
        <v>25</v>
      </c>
      <c r="P35" s="5">
        <v>20</v>
      </c>
      <c r="Q35" s="5">
        <v>25</v>
      </c>
      <c r="R35" s="5">
        <v>35</v>
      </c>
      <c r="S35" s="5">
        <v>20</v>
      </c>
      <c r="T35" s="5">
        <v>17</v>
      </c>
      <c r="U35" s="5">
        <v>36</v>
      </c>
      <c r="V35" s="5">
        <v>25</v>
      </c>
      <c r="W35" s="5">
        <v>21</v>
      </c>
      <c r="X35" s="5">
        <v>13200</v>
      </c>
      <c r="Y35" s="5">
        <v>9500</v>
      </c>
      <c r="Z35" s="5">
        <v>8300</v>
      </c>
      <c r="AA35" s="5">
        <v>377.14</v>
      </c>
      <c r="AB35" s="5">
        <v>475</v>
      </c>
      <c r="AC35" s="5">
        <v>488.24</v>
      </c>
      <c r="AD35" s="5">
        <v>350</v>
      </c>
      <c r="AE35" s="5">
        <v>350</v>
      </c>
      <c r="AF35" s="5">
        <v>350</v>
      </c>
      <c r="AG35" s="5">
        <v>350</v>
      </c>
      <c r="AH35" s="5">
        <v>385</v>
      </c>
      <c r="AI35" s="5">
        <v>352</v>
      </c>
      <c r="AJ35" s="5">
        <v>2428.5700000000002</v>
      </c>
      <c r="AK35" s="5">
        <v>2454.5500000000002</v>
      </c>
      <c r="AL35" s="5">
        <v>2377.0500000000002</v>
      </c>
      <c r="AM35" s="5">
        <v>2500</v>
      </c>
      <c r="AN35" s="5">
        <v>2500</v>
      </c>
      <c r="AO35" s="5">
        <v>2300</v>
      </c>
      <c r="AP35" s="5">
        <v>2500</v>
      </c>
      <c r="AQ35" s="5">
        <v>2600</v>
      </c>
      <c r="AR35" s="5">
        <v>2400</v>
      </c>
    </row>
    <row r="36" spans="2:44" ht="42.6" customHeight="1" x14ac:dyDescent="0.3">
      <c r="B36" s="5" t="s">
        <v>30</v>
      </c>
      <c r="C36" s="5">
        <v>156000</v>
      </c>
      <c r="D36" s="5">
        <v>175000</v>
      </c>
      <c r="E36" s="5">
        <v>155000</v>
      </c>
      <c r="F36" s="5">
        <v>150000</v>
      </c>
      <c r="G36" s="5">
        <v>140000</v>
      </c>
      <c r="H36" s="5">
        <v>150000</v>
      </c>
      <c r="I36" s="5">
        <v>165000</v>
      </c>
      <c r="J36" s="5">
        <v>155000</v>
      </c>
      <c r="K36" s="5">
        <v>140000</v>
      </c>
      <c r="L36" s="5">
        <v>66</v>
      </c>
      <c r="M36" s="5">
        <v>68</v>
      </c>
      <c r="N36" s="5">
        <v>63</v>
      </c>
      <c r="O36" s="5">
        <v>25</v>
      </c>
      <c r="P36" s="5">
        <v>20</v>
      </c>
      <c r="Q36" s="5">
        <v>25</v>
      </c>
      <c r="R36" s="5">
        <v>18</v>
      </c>
      <c r="S36" s="5">
        <v>14</v>
      </c>
      <c r="T36" s="5">
        <v>24</v>
      </c>
      <c r="U36" s="5">
        <v>14</v>
      </c>
      <c r="V36" s="5">
        <v>25</v>
      </c>
      <c r="W36" s="5">
        <v>22</v>
      </c>
      <c r="X36" s="5">
        <v>6500</v>
      </c>
      <c r="Y36" s="5">
        <v>9000</v>
      </c>
      <c r="Z36" s="5">
        <v>8500</v>
      </c>
      <c r="AA36" s="5">
        <v>361.11</v>
      </c>
      <c r="AB36" s="5">
        <v>642.86</v>
      </c>
      <c r="AC36" s="5">
        <v>354.17</v>
      </c>
      <c r="AD36" s="5">
        <v>350</v>
      </c>
      <c r="AE36" s="5">
        <v>350</v>
      </c>
      <c r="AF36" s="5">
        <v>350</v>
      </c>
      <c r="AG36" s="5">
        <v>350</v>
      </c>
      <c r="AH36" s="5">
        <v>360</v>
      </c>
      <c r="AI36" s="5">
        <v>388</v>
      </c>
      <c r="AJ36" s="5">
        <v>2272.73</v>
      </c>
      <c r="AK36" s="5">
        <v>2573.5300000000002</v>
      </c>
      <c r="AL36" s="5">
        <v>2460.3200000000002</v>
      </c>
      <c r="AM36" s="5">
        <v>2200</v>
      </c>
      <c r="AN36" s="5">
        <v>2600</v>
      </c>
      <c r="AO36" s="5">
        <v>2400</v>
      </c>
      <c r="AP36" s="5">
        <v>2500</v>
      </c>
      <c r="AQ36" s="5">
        <v>2600</v>
      </c>
      <c r="AR36" s="5">
        <v>2400</v>
      </c>
    </row>
    <row r="37" spans="2:44" ht="42.6" customHeight="1" x14ac:dyDescent="0.3">
      <c r="B37" s="5" t="s">
        <v>31</v>
      </c>
      <c r="C37" s="5">
        <v>135500</v>
      </c>
      <c r="D37" s="5">
        <v>190000</v>
      </c>
      <c r="E37" s="5">
        <v>140000</v>
      </c>
      <c r="F37" s="5">
        <v>150000</v>
      </c>
      <c r="G37" s="5">
        <v>140000</v>
      </c>
      <c r="H37" s="5">
        <v>150000</v>
      </c>
      <c r="I37" s="5">
        <v>155000</v>
      </c>
      <c r="J37" s="5">
        <v>120000</v>
      </c>
      <c r="K37" s="5">
        <v>150000</v>
      </c>
      <c r="L37" s="5">
        <v>71</v>
      </c>
      <c r="M37" s="5">
        <v>62</v>
      </c>
      <c r="N37" s="5">
        <v>51</v>
      </c>
      <c r="O37" s="5">
        <v>25</v>
      </c>
      <c r="P37" s="5">
        <v>20</v>
      </c>
      <c r="Q37" s="5">
        <v>25</v>
      </c>
      <c r="R37" s="5">
        <v>33</v>
      </c>
      <c r="S37" s="5">
        <v>20</v>
      </c>
      <c r="T37" s="5">
        <v>16</v>
      </c>
      <c r="U37" s="5">
        <v>20</v>
      </c>
      <c r="V37" s="5">
        <v>25</v>
      </c>
      <c r="W37" s="5">
        <v>24</v>
      </c>
      <c r="X37" s="5">
        <v>12100</v>
      </c>
      <c r="Y37" s="5">
        <v>10800</v>
      </c>
      <c r="Z37" s="5">
        <v>10500</v>
      </c>
      <c r="AA37" s="5">
        <v>366.67</v>
      </c>
      <c r="AB37" s="5">
        <v>540</v>
      </c>
      <c r="AC37" s="5">
        <v>656.25</v>
      </c>
      <c r="AD37" s="5">
        <v>350</v>
      </c>
      <c r="AE37" s="5">
        <v>350</v>
      </c>
      <c r="AF37" s="5">
        <v>350</v>
      </c>
      <c r="AG37" s="5">
        <v>385</v>
      </c>
      <c r="AH37" s="5">
        <v>350</v>
      </c>
      <c r="AI37" s="5">
        <v>406</v>
      </c>
      <c r="AJ37" s="5">
        <v>1901.41</v>
      </c>
      <c r="AK37" s="5">
        <v>3064.52</v>
      </c>
      <c r="AL37" s="5">
        <v>2745.1</v>
      </c>
      <c r="AM37" s="5">
        <v>2100</v>
      </c>
      <c r="AN37" s="5">
        <v>2800</v>
      </c>
      <c r="AO37" s="5">
        <v>2700</v>
      </c>
      <c r="AP37" s="5">
        <v>2500</v>
      </c>
      <c r="AQ37" s="5">
        <v>2600</v>
      </c>
      <c r="AR37" s="5">
        <v>2400</v>
      </c>
    </row>
    <row r="38" spans="2:44" ht="42.6" customHeight="1" x14ac:dyDescent="0.3">
      <c r="B38" s="6" t="s">
        <v>17</v>
      </c>
      <c r="C38" s="6">
        <v>771500</v>
      </c>
      <c r="D38" s="6">
        <v>790000</v>
      </c>
      <c r="E38" s="6">
        <v>785000</v>
      </c>
      <c r="F38" s="6">
        <v>750000</v>
      </c>
      <c r="G38" s="6">
        <v>700000</v>
      </c>
      <c r="H38" s="6">
        <v>750000</v>
      </c>
      <c r="I38" s="6">
        <v>765000</v>
      </c>
      <c r="J38" s="6">
        <v>690000</v>
      </c>
      <c r="K38" s="6">
        <v>705000</v>
      </c>
      <c r="L38" s="6">
        <v>338</v>
      </c>
      <c r="M38" s="6">
        <v>313</v>
      </c>
      <c r="N38" s="6">
        <v>312</v>
      </c>
      <c r="O38" s="6">
        <v>125</v>
      </c>
      <c r="P38" s="6">
        <v>100</v>
      </c>
      <c r="Q38" s="6">
        <v>125</v>
      </c>
      <c r="R38" s="6">
        <v>118</v>
      </c>
      <c r="S38" s="6">
        <v>88</v>
      </c>
      <c r="T38" s="6">
        <v>101</v>
      </c>
      <c r="U38" s="6">
        <v>96</v>
      </c>
      <c r="V38" s="6">
        <v>111</v>
      </c>
      <c r="W38" s="6">
        <v>103</v>
      </c>
      <c r="X38" s="6">
        <v>43800</v>
      </c>
      <c r="Y38" s="6">
        <v>44300</v>
      </c>
      <c r="Z38" s="6">
        <v>41800</v>
      </c>
      <c r="AA38" s="6">
        <v>375.89</v>
      </c>
      <c r="AB38" s="6">
        <v>509.44</v>
      </c>
      <c r="AC38" s="6">
        <v>430.07</v>
      </c>
      <c r="AD38" s="6">
        <v>350</v>
      </c>
      <c r="AE38" s="6">
        <v>350</v>
      </c>
      <c r="AF38" s="6">
        <v>350</v>
      </c>
      <c r="AG38" s="6">
        <v>377.4</v>
      </c>
      <c r="AH38" s="6">
        <v>354</v>
      </c>
      <c r="AI38" s="6">
        <v>383.2</v>
      </c>
      <c r="AJ38" s="6">
        <v>2245.62</v>
      </c>
      <c r="AK38" s="6">
        <v>2523.94</v>
      </c>
      <c r="AL38" s="6">
        <v>2524.4299999999998</v>
      </c>
      <c r="AM38" s="6">
        <v>2220</v>
      </c>
      <c r="AN38" s="6">
        <v>2440</v>
      </c>
      <c r="AO38" s="6">
        <v>2420</v>
      </c>
      <c r="AP38" s="6">
        <v>2500</v>
      </c>
      <c r="AQ38" s="6">
        <v>2600</v>
      </c>
      <c r="AR38" s="6">
        <v>2400</v>
      </c>
    </row>
    <row r="39" spans="2:44" ht="42.6" customHeight="1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2:44" ht="42.6" customHeight="1" x14ac:dyDescent="0.5">
      <c r="B40" s="25" t="s">
        <v>34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</row>
    <row r="41" spans="2:44" ht="42.6" customHeight="1" x14ac:dyDescent="0.3">
      <c r="B41" s="2"/>
      <c r="C41" s="3" t="s">
        <v>18</v>
      </c>
      <c r="D41" s="3" t="s">
        <v>19</v>
      </c>
      <c r="E41" s="3" t="s">
        <v>20</v>
      </c>
      <c r="F41" s="3" t="s">
        <v>18</v>
      </c>
      <c r="G41" s="3" t="s">
        <v>19</v>
      </c>
      <c r="H41" s="3" t="s">
        <v>20</v>
      </c>
      <c r="I41" s="3" t="s">
        <v>18</v>
      </c>
      <c r="J41" s="3" t="s">
        <v>19</v>
      </c>
      <c r="K41" s="3" t="s">
        <v>20</v>
      </c>
      <c r="L41" s="3" t="s">
        <v>18</v>
      </c>
      <c r="M41" s="3" t="s">
        <v>19</v>
      </c>
      <c r="N41" s="3" t="s">
        <v>20</v>
      </c>
      <c r="O41" s="3" t="s">
        <v>18</v>
      </c>
      <c r="P41" s="3" t="s">
        <v>19</v>
      </c>
      <c r="Q41" s="3" t="s">
        <v>20</v>
      </c>
      <c r="R41" s="3" t="s">
        <v>18</v>
      </c>
      <c r="S41" s="3" t="s">
        <v>19</v>
      </c>
      <c r="T41" s="3" t="s">
        <v>20</v>
      </c>
      <c r="U41" s="3" t="s">
        <v>18</v>
      </c>
      <c r="V41" s="3" t="s">
        <v>19</v>
      </c>
      <c r="W41" s="3" t="s">
        <v>20</v>
      </c>
      <c r="X41" s="3" t="s">
        <v>18</v>
      </c>
      <c r="Y41" s="3" t="s">
        <v>19</v>
      </c>
      <c r="Z41" s="3" t="s">
        <v>20</v>
      </c>
      <c r="AA41" s="3" t="s">
        <v>18</v>
      </c>
      <c r="AB41" s="3" t="s">
        <v>19</v>
      </c>
      <c r="AC41" s="3" t="s">
        <v>20</v>
      </c>
      <c r="AD41" s="3" t="s">
        <v>18</v>
      </c>
      <c r="AE41" s="3" t="s">
        <v>19</v>
      </c>
      <c r="AF41" s="3" t="s">
        <v>20</v>
      </c>
      <c r="AG41" s="3" t="s">
        <v>18</v>
      </c>
      <c r="AH41" s="3" t="s">
        <v>19</v>
      </c>
      <c r="AI41" s="3" t="s">
        <v>20</v>
      </c>
      <c r="AJ41" s="3" t="s">
        <v>18</v>
      </c>
      <c r="AK41" s="3" t="s">
        <v>19</v>
      </c>
      <c r="AL41" s="3" t="s">
        <v>20</v>
      </c>
      <c r="AM41" s="3" t="s">
        <v>18</v>
      </c>
      <c r="AN41" s="3" t="s">
        <v>19</v>
      </c>
      <c r="AO41" s="3" t="s">
        <v>20</v>
      </c>
      <c r="AP41" s="3" t="s">
        <v>18</v>
      </c>
      <c r="AQ41" s="3" t="s">
        <v>19</v>
      </c>
      <c r="AR41" s="3" t="s">
        <v>20</v>
      </c>
    </row>
    <row r="42" spans="2:44" ht="42.6" customHeight="1" x14ac:dyDescent="0.3">
      <c r="B42" s="2"/>
      <c r="C42" s="4" t="s">
        <v>3</v>
      </c>
      <c r="D42" s="4" t="s">
        <v>3</v>
      </c>
      <c r="E42" s="4" t="s">
        <v>3</v>
      </c>
      <c r="F42" s="4" t="s">
        <v>4</v>
      </c>
      <c r="G42" s="4" t="s">
        <v>4</v>
      </c>
      <c r="H42" s="4" t="s">
        <v>4</v>
      </c>
      <c r="I42" s="4" t="s">
        <v>5</v>
      </c>
      <c r="J42" s="4" t="s">
        <v>5</v>
      </c>
      <c r="K42" s="4" t="s">
        <v>5</v>
      </c>
      <c r="L42" s="4" t="s">
        <v>6</v>
      </c>
      <c r="M42" s="4" t="s">
        <v>6</v>
      </c>
      <c r="N42" s="4" t="s">
        <v>6</v>
      </c>
      <c r="O42" s="4" t="s">
        <v>7</v>
      </c>
      <c r="P42" s="4" t="s">
        <v>7</v>
      </c>
      <c r="Q42" s="4" t="s">
        <v>7</v>
      </c>
      <c r="R42" s="4" t="s">
        <v>8</v>
      </c>
      <c r="S42" s="4" t="s">
        <v>8</v>
      </c>
      <c r="T42" s="4" t="s">
        <v>8</v>
      </c>
      <c r="U42" s="4" t="s">
        <v>9</v>
      </c>
      <c r="V42" s="4" t="s">
        <v>9</v>
      </c>
      <c r="W42" s="4" t="s">
        <v>9</v>
      </c>
      <c r="X42" s="4" t="s">
        <v>10</v>
      </c>
      <c r="Y42" s="4" t="s">
        <v>10</v>
      </c>
      <c r="Z42" s="4" t="s">
        <v>10</v>
      </c>
      <c r="AA42" s="4" t="s">
        <v>11</v>
      </c>
      <c r="AB42" s="4" t="s">
        <v>11</v>
      </c>
      <c r="AC42" s="4" t="s">
        <v>11</v>
      </c>
      <c r="AD42" s="4" t="s">
        <v>12</v>
      </c>
      <c r="AE42" s="4" t="s">
        <v>12</v>
      </c>
      <c r="AF42" s="4" t="s">
        <v>12</v>
      </c>
      <c r="AG42" s="4" t="s">
        <v>13</v>
      </c>
      <c r="AH42" s="4" t="s">
        <v>13</v>
      </c>
      <c r="AI42" s="4" t="s">
        <v>13</v>
      </c>
      <c r="AJ42" s="4" t="s">
        <v>14</v>
      </c>
      <c r="AK42" s="4" t="s">
        <v>14</v>
      </c>
      <c r="AL42" s="4" t="s">
        <v>14</v>
      </c>
      <c r="AM42" s="4" t="s">
        <v>15</v>
      </c>
      <c r="AN42" s="4" t="s">
        <v>15</v>
      </c>
      <c r="AO42" s="4" t="s">
        <v>15</v>
      </c>
      <c r="AP42" s="4" t="s">
        <v>16</v>
      </c>
      <c r="AQ42" s="4" t="s">
        <v>16</v>
      </c>
      <c r="AR42" s="4" t="s">
        <v>16</v>
      </c>
    </row>
    <row r="43" spans="2:44" ht="42.6" customHeight="1" x14ac:dyDescent="0.3">
      <c r="B43" s="5" t="s">
        <v>27</v>
      </c>
      <c r="C43" s="5">
        <v>130000</v>
      </c>
      <c r="D43" s="5">
        <v>135000</v>
      </c>
      <c r="E43" s="5">
        <v>150000</v>
      </c>
      <c r="F43" s="5">
        <v>150000</v>
      </c>
      <c r="G43" s="5">
        <v>160000</v>
      </c>
      <c r="H43" s="5">
        <v>140000</v>
      </c>
      <c r="I43" s="5">
        <v>125000</v>
      </c>
      <c r="J43" s="5">
        <v>160000</v>
      </c>
      <c r="K43" s="5">
        <v>135000</v>
      </c>
      <c r="L43" s="5">
        <v>58</v>
      </c>
      <c r="M43" s="5">
        <v>63</v>
      </c>
      <c r="N43" s="5">
        <v>55</v>
      </c>
      <c r="O43" s="5">
        <v>30</v>
      </c>
      <c r="P43" s="5">
        <v>30</v>
      </c>
      <c r="Q43" s="5">
        <v>25</v>
      </c>
      <c r="R43" s="5">
        <v>12</v>
      </c>
      <c r="S43" s="5">
        <v>25</v>
      </c>
      <c r="T43" s="5">
        <v>11</v>
      </c>
      <c r="U43" s="5">
        <v>11</v>
      </c>
      <c r="V43" s="5">
        <v>21</v>
      </c>
      <c r="W43" s="5">
        <v>14</v>
      </c>
      <c r="X43" s="5">
        <v>5000</v>
      </c>
      <c r="Y43" s="5">
        <v>4500</v>
      </c>
      <c r="Z43" s="5">
        <v>5000</v>
      </c>
      <c r="AA43" s="5">
        <v>416.67</v>
      </c>
      <c r="AB43" s="5">
        <v>180</v>
      </c>
      <c r="AC43" s="5">
        <v>454.55</v>
      </c>
      <c r="AD43" s="5">
        <v>400</v>
      </c>
      <c r="AE43" s="5">
        <v>350</v>
      </c>
      <c r="AF43" s="5">
        <v>350</v>
      </c>
      <c r="AG43" s="5">
        <v>400</v>
      </c>
      <c r="AH43" s="5">
        <v>385</v>
      </c>
      <c r="AI43" s="5">
        <v>390</v>
      </c>
      <c r="AJ43" s="5">
        <v>2068.9699999999998</v>
      </c>
      <c r="AK43" s="5">
        <v>2142.86</v>
      </c>
      <c r="AL43" s="5">
        <v>2727.27</v>
      </c>
      <c r="AM43" s="5">
        <v>2100</v>
      </c>
      <c r="AN43" s="5">
        <v>2000</v>
      </c>
      <c r="AO43" s="5">
        <v>2600</v>
      </c>
      <c r="AP43" s="5">
        <v>2700</v>
      </c>
      <c r="AQ43" s="5">
        <v>2500</v>
      </c>
      <c r="AR43" s="5">
        <v>2600</v>
      </c>
    </row>
    <row r="44" spans="2:44" ht="42.6" customHeight="1" x14ac:dyDescent="0.3">
      <c r="B44" s="5" t="s">
        <v>28</v>
      </c>
      <c r="C44" s="5">
        <v>175000</v>
      </c>
      <c r="D44" s="5">
        <v>155000</v>
      </c>
      <c r="E44" s="5">
        <v>190000</v>
      </c>
      <c r="F44" s="5">
        <v>150000</v>
      </c>
      <c r="G44" s="5">
        <v>160000</v>
      </c>
      <c r="H44" s="5">
        <v>140000</v>
      </c>
      <c r="I44" s="5">
        <v>145000</v>
      </c>
      <c r="J44" s="5">
        <v>125000</v>
      </c>
      <c r="K44" s="5">
        <v>125000</v>
      </c>
      <c r="L44" s="5">
        <v>70</v>
      </c>
      <c r="M44" s="5">
        <v>74</v>
      </c>
      <c r="N44" s="5">
        <v>65</v>
      </c>
      <c r="O44" s="5">
        <v>30</v>
      </c>
      <c r="P44" s="5">
        <v>30</v>
      </c>
      <c r="Q44" s="5">
        <v>25</v>
      </c>
      <c r="R44" s="5">
        <v>26</v>
      </c>
      <c r="S44" s="5">
        <v>18</v>
      </c>
      <c r="T44" s="5">
        <v>23</v>
      </c>
      <c r="U44" s="5">
        <v>17</v>
      </c>
      <c r="V44" s="5">
        <v>18</v>
      </c>
      <c r="W44" s="5">
        <v>15</v>
      </c>
      <c r="X44" s="5">
        <v>9800</v>
      </c>
      <c r="Y44" s="5">
        <v>9800</v>
      </c>
      <c r="Z44" s="5">
        <v>6500</v>
      </c>
      <c r="AA44" s="5">
        <v>376.92</v>
      </c>
      <c r="AB44" s="5">
        <v>544.44000000000005</v>
      </c>
      <c r="AC44" s="5">
        <v>282.61</v>
      </c>
      <c r="AD44" s="5">
        <v>400</v>
      </c>
      <c r="AE44" s="5">
        <v>350</v>
      </c>
      <c r="AF44" s="5">
        <v>350</v>
      </c>
      <c r="AG44" s="5">
        <v>402</v>
      </c>
      <c r="AH44" s="5">
        <v>290</v>
      </c>
      <c r="AI44" s="5">
        <v>380</v>
      </c>
      <c r="AJ44" s="5">
        <v>2500</v>
      </c>
      <c r="AK44" s="5">
        <v>2094.59</v>
      </c>
      <c r="AL44" s="5">
        <v>2923.08</v>
      </c>
      <c r="AM44" s="5">
        <v>2200</v>
      </c>
      <c r="AN44" s="5">
        <v>2000</v>
      </c>
      <c r="AO44" s="5">
        <v>2200</v>
      </c>
      <c r="AP44" s="5">
        <v>2700</v>
      </c>
      <c r="AQ44" s="5">
        <v>2500</v>
      </c>
      <c r="AR44" s="5">
        <v>2600</v>
      </c>
    </row>
    <row r="45" spans="2:44" ht="42.6" customHeight="1" x14ac:dyDescent="0.3">
      <c r="B45" s="5" t="s">
        <v>29</v>
      </c>
      <c r="C45" s="5">
        <v>180000</v>
      </c>
      <c r="D45" s="5">
        <v>145000</v>
      </c>
      <c r="E45" s="5">
        <v>155000</v>
      </c>
      <c r="F45" s="5">
        <v>150000</v>
      </c>
      <c r="G45" s="5">
        <v>160000</v>
      </c>
      <c r="H45" s="5">
        <v>140000</v>
      </c>
      <c r="I45" s="5">
        <v>155000</v>
      </c>
      <c r="J45" s="5">
        <v>130000</v>
      </c>
      <c r="K45" s="5">
        <v>125000</v>
      </c>
      <c r="L45" s="5">
        <v>55</v>
      </c>
      <c r="M45" s="5">
        <v>61</v>
      </c>
      <c r="N45" s="5">
        <v>44</v>
      </c>
      <c r="O45" s="5">
        <v>30</v>
      </c>
      <c r="P45" s="5">
        <v>30</v>
      </c>
      <c r="Q45" s="5">
        <v>25</v>
      </c>
      <c r="R45" s="5">
        <v>31</v>
      </c>
      <c r="S45" s="5">
        <v>25</v>
      </c>
      <c r="T45" s="5">
        <v>20</v>
      </c>
      <c r="U45" s="5">
        <v>25</v>
      </c>
      <c r="V45" s="5">
        <v>21</v>
      </c>
      <c r="W45" s="5">
        <v>22</v>
      </c>
      <c r="X45" s="5">
        <v>9500</v>
      </c>
      <c r="Y45" s="5">
        <v>10200</v>
      </c>
      <c r="Z45" s="5">
        <v>8000</v>
      </c>
      <c r="AA45" s="5">
        <v>306.45</v>
      </c>
      <c r="AB45" s="5">
        <v>408</v>
      </c>
      <c r="AC45" s="5">
        <v>400</v>
      </c>
      <c r="AD45" s="5">
        <v>400</v>
      </c>
      <c r="AE45" s="5">
        <v>350</v>
      </c>
      <c r="AF45" s="5">
        <v>350</v>
      </c>
      <c r="AG45" s="5">
        <v>350</v>
      </c>
      <c r="AH45" s="5">
        <v>385</v>
      </c>
      <c r="AI45" s="5">
        <v>352</v>
      </c>
      <c r="AJ45" s="5">
        <v>3272.73</v>
      </c>
      <c r="AK45" s="5">
        <v>2377.0500000000002</v>
      </c>
      <c r="AL45" s="5">
        <v>3522.73</v>
      </c>
      <c r="AM45" s="5">
        <v>3000</v>
      </c>
      <c r="AN45" s="5">
        <v>2200</v>
      </c>
      <c r="AO45" s="5">
        <v>2100</v>
      </c>
      <c r="AP45" s="5">
        <v>2700</v>
      </c>
      <c r="AQ45" s="5">
        <v>2500</v>
      </c>
      <c r="AR45" s="5">
        <v>2600</v>
      </c>
    </row>
    <row r="46" spans="2:44" ht="42.6" customHeight="1" x14ac:dyDescent="0.3">
      <c r="B46" s="5" t="s">
        <v>30</v>
      </c>
      <c r="C46" s="5">
        <v>160000</v>
      </c>
      <c r="D46" s="5">
        <v>180000</v>
      </c>
      <c r="E46" s="5">
        <v>175000</v>
      </c>
      <c r="F46" s="5">
        <v>150000</v>
      </c>
      <c r="G46" s="5">
        <v>160000</v>
      </c>
      <c r="H46" s="5">
        <v>140000</v>
      </c>
      <c r="I46" s="5">
        <v>145000</v>
      </c>
      <c r="J46" s="5">
        <v>140000</v>
      </c>
      <c r="K46" s="5">
        <v>160000</v>
      </c>
      <c r="L46" s="5">
        <v>68</v>
      </c>
      <c r="M46" s="5">
        <v>63</v>
      </c>
      <c r="N46" s="5">
        <v>50</v>
      </c>
      <c r="O46" s="5">
        <v>30</v>
      </c>
      <c r="P46" s="5">
        <v>30</v>
      </c>
      <c r="Q46" s="5">
        <v>25</v>
      </c>
      <c r="R46" s="5">
        <v>28</v>
      </c>
      <c r="S46" s="5">
        <v>15</v>
      </c>
      <c r="T46" s="5">
        <v>14</v>
      </c>
      <c r="U46" s="5">
        <v>17</v>
      </c>
      <c r="V46" s="5">
        <v>18</v>
      </c>
      <c r="W46" s="5">
        <v>21</v>
      </c>
      <c r="X46" s="5">
        <v>9000</v>
      </c>
      <c r="Y46" s="5">
        <v>5600</v>
      </c>
      <c r="Z46" s="5">
        <v>7000</v>
      </c>
      <c r="AA46" s="5">
        <v>321.43</v>
      </c>
      <c r="AB46" s="5">
        <v>373.33</v>
      </c>
      <c r="AC46" s="5">
        <v>500</v>
      </c>
      <c r="AD46" s="5">
        <v>400</v>
      </c>
      <c r="AE46" s="5">
        <v>350</v>
      </c>
      <c r="AF46" s="5">
        <v>350</v>
      </c>
      <c r="AG46" s="5">
        <v>350</v>
      </c>
      <c r="AH46" s="5">
        <v>360</v>
      </c>
      <c r="AI46" s="5">
        <v>388</v>
      </c>
      <c r="AJ46" s="5">
        <v>2352.94</v>
      </c>
      <c r="AK46" s="5">
        <v>2857.14</v>
      </c>
      <c r="AL46" s="5">
        <v>3500</v>
      </c>
      <c r="AM46" s="5">
        <v>2200</v>
      </c>
      <c r="AN46" s="5">
        <v>2450</v>
      </c>
      <c r="AO46" s="5">
        <v>3300</v>
      </c>
      <c r="AP46" s="5">
        <v>2700</v>
      </c>
      <c r="AQ46" s="5">
        <v>2500</v>
      </c>
      <c r="AR46" s="5">
        <v>2600</v>
      </c>
    </row>
    <row r="47" spans="2:44" ht="42.6" customHeight="1" x14ac:dyDescent="0.3">
      <c r="B47" s="5" t="s">
        <v>31</v>
      </c>
      <c r="C47" s="5">
        <v>205000</v>
      </c>
      <c r="D47" s="5">
        <v>195000</v>
      </c>
      <c r="E47" s="5">
        <v>125000</v>
      </c>
      <c r="F47" s="5">
        <v>150000</v>
      </c>
      <c r="G47" s="5">
        <v>160000</v>
      </c>
      <c r="H47" s="5">
        <v>140000</v>
      </c>
      <c r="I47" s="5">
        <v>125000</v>
      </c>
      <c r="J47" s="5">
        <v>150000</v>
      </c>
      <c r="K47" s="5">
        <v>145000</v>
      </c>
      <c r="L47" s="5">
        <v>62</v>
      </c>
      <c r="M47" s="5">
        <v>51</v>
      </c>
      <c r="N47" s="5">
        <v>35</v>
      </c>
      <c r="O47" s="5">
        <v>30</v>
      </c>
      <c r="P47" s="5">
        <v>30</v>
      </c>
      <c r="Q47" s="5">
        <v>25</v>
      </c>
      <c r="R47" s="5">
        <v>25</v>
      </c>
      <c r="S47" s="5">
        <v>18</v>
      </c>
      <c r="T47" s="5">
        <v>20</v>
      </c>
      <c r="U47" s="5">
        <v>20</v>
      </c>
      <c r="V47" s="5">
        <v>13</v>
      </c>
      <c r="W47" s="5">
        <v>20</v>
      </c>
      <c r="X47" s="5">
        <v>10800</v>
      </c>
      <c r="Y47" s="5">
        <v>9500</v>
      </c>
      <c r="Z47" s="5">
        <v>9000</v>
      </c>
      <c r="AA47" s="5">
        <v>432</v>
      </c>
      <c r="AB47" s="5">
        <v>527.78</v>
      </c>
      <c r="AC47" s="5">
        <v>450</v>
      </c>
      <c r="AD47" s="5">
        <v>400</v>
      </c>
      <c r="AE47" s="5">
        <v>350</v>
      </c>
      <c r="AF47" s="5">
        <v>350</v>
      </c>
      <c r="AG47" s="5">
        <v>385</v>
      </c>
      <c r="AH47" s="5">
        <v>350</v>
      </c>
      <c r="AI47" s="5">
        <v>406</v>
      </c>
      <c r="AJ47" s="5">
        <v>3306.45</v>
      </c>
      <c r="AK47" s="5">
        <v>3823.53</v>
      </c>
      <c r="AL47" s="5">
        <v>3571.43</v>
      </c>
      <c r="AM47" s="5">
        <v>2900</v>
      </c>
      <c r="AN47" s="5">
        <v>3100</v>
      </c>
      <c r="AO47" s="5">
        <v>3100</v>
      </c>
      <c r="AP47" s="5">
        <v>2700</v>
      </c>
      <c r="AQ47" s="5">
        <v>2500</v>
      </c>
      <c r="AR47" s="5">
        <v>2600</v>
      </c>
    </row>
    <row r="48" spans="2:44" ht="42.6" customHeight="1" x14ac:dyDescent="0.3">
      <c r="B48" s="6" t="s">
        <v>17</v>
      </c>
      <c r="C48" s="6">
        <v>850000</v>
      </c>
      <c r="D48" s="6">
        <v>810000</v>
      </c>
      <c r="E48" s="6">
        <v>795000</v>
      </c>
      <c r="F48" s="6">
        <v>750000</v>
      </c>
      <c r="G48" s="6">
        <v>800000</v>
      </c>
      <c r="H48" s="6">
        <v>700000</v>
      </c>
      <c r="I48" s="6">
        <v>695000</v>
      </c>
      <c r="J48" s="6">
        <v>705000</v>
      </c>
      <c r="K48" s="6">
        <v>690000</v>
      </c>
      <c r="L48" s="6">
        <v>313</v>
      </c>
      <c r="M48" s="6">
        <v>312</v>
      </c>
      <c r="N48" s="6">
        <v>249</v>
      </c>
      <c r="O48" s="6">
        <v>150</v>
      </c>
      <c r="P48" s="6">
        <v>150</v>
      </c>
      <c r="Q48" s="6">
        <v>125</v>
      </c>
      <c r="R48" s="6">
        <v>122</v>
      </c>
      <c r="S48" s="6">
        <v>101</v>
      </c>
      <c r="T48" s="6">
        <v>88</v>
      </c>
      <c r="U48" s="6">
        <v>90</v>
      </c>
      <c r="V48" s="6">
        <v>91</v>
      </c>
      <c r="W48" s="6">
        <v>92</v>
      </c>
      <c r="X48" s="6">
        <v>44100</v>
      </c>
      <c r="Y48" s="6">
        <v>39600</v>
      </c>
      <c r="Z48" s="6">
        <v>35500</v>
      </c>
      <c r="AA48" s="6">
        <v>370.69</v>
      </c>
      <c r="AB48" s="6">
        <v>406.71</v>
      </c>
      <c r="AC48" s="6">
        <v>417.43</v>
      </c>
      <c r="AD48" s="6">
        <v>400</v>
      </c>
      <c r="AE48" s="6">
        <v>350</v>
      </c>
      <c r="AF48" s="6">
        <v>350</v>
      </c>
      <c r="AG48" s="6">
        <v>377.4</v>
      </c>
      <c r="AH48" s="6">
        <v>354</v>
      </c>
      <c r="AI48" s="6">
        <v>383.2</v>
      </c>
      <c r="AJ48" s="6">
        <v>2700.22</v>
      </c>
      <c r="AK48" s="6">
        <v>2659.03</v>
      </c>
      <c r="AL48" s="6">
        <v>3248.9</v>
      </c>
      <c r="AM48" s="6">
        <v>2480</v>
      </c>
      <c r="AN48" s="6">
        <v>2350</v>
      </c>
      <c r="AO48" s="6">
        <v>2660</v>
      </c>
      <c r="AP48" s="6">
        <v>2700</v>
      </c>
      <c r="AQ48" s="6">
        <v>2500</v>
      </c>
      <c r="AR48" s="6">
        <v>2600</v>
      </c>
    </row>
    <row r="49" spans="2:44" ht="42.6" customHeight="1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 spans="2:44" ht="42.6" customHeight="1" x14ac:dyDescent="0.5">
      <c r="B50" s="25" t="s">
        <v>35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</row>
    <row r="51" spans="2:44" ht="42.6" customHeight="1" x14ac:dyDescent="0.3">
      <c r="B51" s="2"/>
      <c r="C51" s="3" t="s">
        <v>21</v>
      </c>
      <c r="D51" s="3" t="s">
        <v>22</v>
      </c>
      <c r="E51" s="3" t="s">
        <v>23</v>
      </c>
      <c r="F51" s="3" t="s">
        <v>21</v>
      </c>
      <c r="G51" s="3" t="s">
        <v>22</v>
      </c>
      <c r="H51" s="3" t="s">
        <v>23</v>
      </c>
      <c r="I51" s="3" t="s">
        <v>21</v>
      </c>
      <c r="J51" s="3" t="s">
        <v>22</v>
      </c>
      <c r="K51" s="3" t="s">
        <v>23</v>
      </c>
      <c r="L51" s="3" t="s">
        <v>21</v>
      </c>
      <c r="M51" s="3" t="s">
        <v>22</v>
      </c>
      <c r="N51" s="3" t="s">
        <v>23</v>
      </c>
      <c r="O51" s="3" t="s">
        <v>21</v>
      </c>
      <c r="P51" s="3" t="s">
        <v>22</v>
      </c>
      <c r="Q51" s="3" t="s">
        <v>23</v>
      </c>
      <c r="R51" s="3" t="s">
        <v>21</v>
      </c>
      <c r="S51" s="3" t="s">
        <v>22</v>
      </c>
      <c r="T51" s="3" t="s">
        <v>23</v>
      </c>
      <c r="U51" s="3" t="s">
        <v>21</v>
      </c>
      <c r="V51" s="3" t="s">
        <v>22</v>
      </c>
      <c r="W51" s="3" t="s">
        <v>23</v>
      </c>
      <c r="X51" s="3" t="s">
        <v>21</v>
      </c>
      <c r="Y51" s="3" t="s">
        <v>22</v>
      </c>
      <c r="Z51" s="3" t="s">
        <v>23</v>
      </c>
      <c r="AA51" s="3" t="s">
        <v>21</v>
      </c>
      <c r="AB51" s="3" t="s">
        <v>22</v>
      </c>
      <c r="AC51" s="3" t="s">
        <v>23</v>
      </c>
      <c r="AD51" s="3" t="s">
        <v>21</v>
      </c>
      <c r="AE51" s="3" t="s">
        <v>22</v>
      </c>
      <c r="AF51" s="3" t="s">
        <v>23</v>
      </c>
      <c r="AG51" s="3" t="s">
        <v>21</v>
      </c>
      <c r="AH51" s="3" t="s">
        <v>22</v>
      </c>
      <c r="AI51" s="3" t="s">
        <v>23</v>
      </c>
      <c r="AJ51" s="3" t="s">
        <v>21</v>
      </c>
      <c r="AK51" s="3" t="s">
        <v>22</v>
      </c>
      <c r="AL51" s="3" t="s">
        <v>23</v>
      </c>
      <c r="AM51" s="3" t="s">
        <v>21</v>
      </c>
      <c r="AN51" s="3" t="s">
        <v>22</v>
      </c>
      <c r="AO51" s="3" t="s">
        <v>23</v>
      </c>
      <c r="AP51" s="3" t="s">
        <v>21</v>
      </c>
      <c r="AQ51" s="3" t="s">
        <v>22</v>
      </c>
      <c r="AR51" s="3" t="s">
        <v>23</v>
      </c>
    </row>
    <row r="52" spans="2:44" ht="42.6" customHeight="1" x14ac:dyDescent="0.3">
      <c r="B52" s="2"/>
      <c r="C52" s="4" t="s">
        <v>3</v>
      </c>
      <c r="D52" s="4" t="s">
        <v>3</v>
      </c>
      <c r="E52" s="4" t="s">
        <v>3</v>
      </c>
      <c r="F52" s="4" t="s">
        <v>4</v>
      </c>
      <c r="G52" s="4" t="s">
        <v>4</v>
      </c>
      <c r="H52" s="4" t="s">
        <v>4</v>
      </c>
      <c r="I52" s="4" t="s">
        <v>5</v>
      </c>
      <c r="J52" s="4" t="s">
        <v>5</v>
      </c>
      <c r="K52" s="4" t="s">
        <v>5</v>
      </c>
      <c r="L52" s="4" t="s">
        <v>6</v>
      </c>
      <c r="M52" s="4" t="s">
        <v>6</v>
      </c>
      <c r="N52" s="4" t="s">
        <v>6</v>
      </c>
      <c r="O52" s="4" t="s">
        <v>7</v>
      </c>
      <c r="P52" s="4" t="s">
        <v>7</v>
      </c>
      <c r="Q52" s="4" t="s">
        <v>7</v>
      </c>
      <c r="R52" s="4" t="s">
        <v>8</v>
      </c>
      <c r="S52" s="4" t="s">
        <v>8</v>
      </c>
      <c r="T52" s="4" t="s">
        <v>8</v>
      </c>
      <c r="U52" s="4" t="s">
        <v>9</v>
      </c>
      <c r="V52" s="4" t="s">
        <v>9</v>
      </c>
      <c r="W52" s="4" t="s">
        <v>9</v>
      </c>
      <c r="X52" s="4" t="s">
        <v>10</v>
      </c>
      <c r="Y52" s="4" t="s">
        <v>10</v>
      </c>
      <c r="Z52" s="4" t="s">
        <v>10</v>
      </c>
      <c r="AA52" s="4" t="s">
        <v>11</v>
      </c>
      <c r="AB52" s="4" t="s">
        <v>11</v>
      </c>
      <c r="AC52" s="4" t="s">
        <v>11</v>
      </c>
      <c r="AD52" s="4" t="s">
        <v>12</v>
      </c>
      <c r="AE52" s="4" t="s">
        <v>12</v>
      </c>
      <c r="AF52" s="4" t="s">
        <v>12</v>
      </c>
      <c r="AG52" s="4" t="s">
        <v>13</v>
      </c>
      <c r="AH52" s="4" t="s">
        <v>13</v>
      </c>
      <c r="AI52" s="4" t="s">
        <v>13</v>
      </c>
      <c r="AJ52" s="4" t="s">
        <v>14</v>
      </c>
      <c r="AK52" s="4" t="s">
        <v>14</v>
      </c>
      <c r="AL52" s="4" t="s">
        <v>14</v>
      </c>
      <c r="AM52" s="4" t="s">
        <v>15</v>
      </c>
      <c r="AN52" s="4" t="s">
        <v>15</v>
      </c>
      <c r="AO52" s="4" t="s">
        <v>15</v>
      </c>
      <c r="AP52" s="4" t="s">
        <v>16</v>
      </c>
      <c r="AQ52" s="4" t="s">
        <v>16</v>
      </c>
      <c r="AR52" s="4" t="s">
        <v>16</v>
      </c>
    </row>
    <row r="53" spans="2:44" ht="42.6" customHeight="1" x14ac:dyDescent="0.3">
      <c r="B53" s="5" t="s">
        <v>27</v>
      </c>
      <c r="C53" s="5">
        <v>150000</v>
      </c>
      <c r="D53" s="5">
        <v>145000</v>
      </c>
      <c r="E53" s="5">
        <v>145000</v>
      </c>
      <c r="F53" s="5">
        <v>160000</v>
      </c>
      <c r="G53" s="5">
        <v>145000</v>
      </c>
      <c r="H53" s="5">
        <v>160000</v>
      </c>
      <c r="I53" s="5">
        <v>160000</v>
      </c>
      <c r="J53" s="5">
        <v>125000</v>
      </c>
      <c r="K53" s="5">
        <v>145000</v>
      </c>
      <c r="L53" s="5">
        <v>55</v>
      </c>
      <c r="M53" s="5">
        <v>55</v>
      </c>
      <c r="N53" s="5">
        <v>60</v>
      </c>
      <c r="O53" s="5">
        <v>20</v>
      </c>
      <c r="P53" s="5">
        <v>25</v>
      </c>
      <c r="Q53" s="5">
        <v>35</v>
      </c>
      <c r="R53" s="5">
        <v>14</v>
      </c>
      <c r="S53" s="5">
        <v>18</v>
      </c>
      <c r="T53" s="5">
        <v>17</v>
      </c>
      <c r="U53" s="5">
        <v>21</v>
      </c>
      <c r="V53" s="5">
        <v>15</v>
      </c>
      <c r="W53" s="5">
        <v>11</v>
      </c>
      <c r="X53" s="5">
        <v>8000</v>
      </c>
      <c r="Y53" s="5">
        <v>6000</v>
      </c>
      <c r="Z53" s="5">
        <v>4000</v>
      </c>
      <c r="AA53" s="5">
        <v>571.42999999999995</v>
      </c>
      <c r="AB53" s="5">
        <v>333.33</v>
      </c>
      <c r="AC53" s="5">
        <v>235.29</v>
      </c>
      <c r="AD53" s="5">
        <v>350</v>
      </c>
      <c r="AE53" s="5">
        <v>450</v>
      </c>
      <c r="AF53" s="5">
        <v>350</v>
      </c>
      <c r="AG53" s="5">
        <v>400</v>
      </c>
      <c r="AH53" s="5">
        <v>385</v>
      </c>
      <c r="AI53" s="5">
        <v>390</v>
      </c>
      <c r="AJ53" s="5">
        <v>2909.09</v>
      </c>
      <c r="AK53" s="5">
        <v>2636.36</v>
      </c>
      <c r="AL53" s="5">
        <v>2416.67</v>
      </c>
      <c r="AM53" s="5">
        <v>2800</v>
      </c>
      <c r="AN53" s="5">
        <v>2500</v>
      </c>
      <c r="AO53" s="5">
        <v>2300</v>
      </c>
      <c r="AP53" s="5">
        <v>2200</v>
      </c>
      <c r="AQ53" s="5">
        <v>2300</v>
      </c>
      <c r="AR53" s="5">
        <v>2500</v>
      </c>
    </row>
    <row r="54" spans="2:44" ht="42.6" customHeight="1" x14ac:dyDescent="0.3">
      <c r="B54" s="5" t="s">
        <v>28</v>
      </c>
      <c r="C54" s="5">
        <v>185000</v>
      </c>
      <c r="D54" s="5">
        <v>150000</v>
      </c>
      <c r="E54" s="5">
        <v>185000</v>
      </c>
      <c r="F54" s="5">
        <v>160000</v>
      </c>
      <c r="G54" s="5">
        <v>145000</v>
      </c>
      <c r="H54" s="5">
        <v>160000</v>
      </c>
      <c r="I54" s="5">
        <v>125000</v>
      </c>
      <c r="J54" s="5">
        <v>130000</v>
      </c>
      <c r="K54" s="5">
        <v>120000</v>
      </c>
      <c r="L54" s="5">
        <v>56</v>
      </c>
      <c r="M54" s="5">
        <v>45</v>
      </c>
      <c r="N54" s="5">
        <v>65</v>
      </c>
      <c r="O54" s="5">
        <v>20</v>
      </c>
      <c r="P54" s="5">
        <v>25</v>
      </c>
      <c r="Q54" s="5">
        <v>35</v>
      </c>
      <c r="R54" s="5">
        <v>15</v>
      </c>
      <c r="S54" s="5">
        <v>25</v>
      </c>
      <c r="T54" s="5">
        <v>25</v>
      </c>
      <c r="U54" s="5">
        <v>14</v>
      </c>
      <c r="V54" s="5">
        <v>22</v>
      </c>
      <c r="W54" s="5">
        <v>12</v>
      </c>
      <c r="X54" s="5">
        <v>5500</v>
      </c>
      <c r="Y54" s="5">
        <v>8500</v>
      </c>
      <c r="Z54" s="5">
        <v>5000</v>
      </c>
      <c r="AA54" s="5">
        <v>366.67</v>
      </c>
      <c r="AB54" s="5">
        <v>340</v>
      </c>
      <c r="AC54" s="5">
        <v>200</v>
      </c>
      <c r="AD54" s="5">
        <v>350</v>
      </c>
      <c r="AE54" s="5">
        <v>450</v>
      </c>
      <c r="AF54" s="5">
        <v>350</v>
      </c>
      <c r="AG54" s="5">
        <v>380</v>
      </c>
      <c r="AH54" s="5">
        <v>400</v>
      </c>
      <c r="AI54" s="5">
        <v>388</v>
      </c>
      <c r="AJ54" s="5">
        <v>3303.57</v>
      </c>
      <c r="AK54" s="5">
        <v>3333.33</v>
      </c>
      <c r="AL54" s="5">
        <v>2846.15</v>
      </c>
      <c r="AM54" s="5">
        <v>2500</v>
      </c>
      <c r="AN54" s="5">
        <v>3000</v>
      </c>
      <c r="AO54" s="5">
        <v>2000</v>
      </c>
      <c r="AP54" s="5">
        <v>2200</v>
      </c>
      <c r="AQ54" s="5">
        <v>2300</v>
      </c>
      <c r="AR54" s="5">
        <v>2500</v>
      </c>
    </row>
    <row r="55" spans="2:44" ht="42.6" customHeight="1" x14ac:dyDescent="0.3">
      <c r="B55" s="5" t="s">
        <v>29</v>
      </c>
      <c r="C55" s="5">
        <v>150000</v>
      </c>
      <c r="D55" s="5">
        <v>125000</v>
      </c>
      <c r="E55" s="5">
        <v>120000</v>
      </c>
      <c r="F55" s="5">
        <v>160000</v>
      </c>
      <c r="G55" s="5">
        <v>145000</v>
      </c>
      <c r="H55" s="5">
        <v>160000</v>
      </c>
      <c r="I55" s="5">
        <v>130000</v>
      </c>
      <c r="J55" s="5">
        <v>150000</v>
      </c>
      <c r="K55" s="5">
        <v>125000</v>
      </c>
      <c r="L55" s="5">
        <v>56</v>
      </c>
      <c r="M55" s="5">
        <v>65</v>
      </c>
      <c r="N55" s="5">
        <v>50</v>
      </c>
      <c r="O55" s="5">
        <v>20</v>
      </c>
      <c r="P55" s="5">
        <v>25</v>
      </c>
      <c r="Q55" s="5">
        <v>35</v>
      </c>
      <c r="R55" s="5">
        <v>22</v>
      </c>
      <c r="S55" s="5">
        <v>17</v>
      </c>
      <c r="T55" s="5">
        <v>17</v>
      </c>
      <c r="U55" s="5">
        <v>25</v>
      </c>
      <c r="V55" s="5">
        <v>17</v>
      </c>
      <c r="W55" s="5">
        <v>21</v>
      </c>
      <c r="X55" s="5">
        <v>9000</v>
      </c>
      <c r="Y55" s="5">
        <v>6500</v>
      </c>
      <c r="Z55" s="5">
        <v>6500</v>
      </c>
      <c r="AA55" s="5">
        <v>409.09</v>
      </c>
      <c r="AB55" s="5">
        <v>382.35</v>
      </c>
      <c r="AC55" s="5">
        <v>382.35</v>
      </c>
      <c r="AD55" s="5">
        <v>350</v>
      </c>
      <c r="AE55" s="5">
        <v>450</v>
      </c>
      <c r="AF55" s="5">
        <v>350</v>
      </c>
      <c r="AG55" s="5">
        <v>365</v>
      </c>
      <c r="AH55" s="5">
        <v>350</v>
      </c>
      <c r="AI55" s="5">
        <v>352</v>
      </c>
      <c r="AJ55" s="5">
        <v>2678.57</v>
      </c>
      <c r="AK55" s="5">
        <v>1923.08</v>
      </c>
      <c r="AL55" s="5">
        <v>2400</v>
      </c>
      <c r="AM55" s="5">
        <v>2600</v>
      </c>
      <c r="AN55" s="5">
        <v>1800</v>
      </c>
      <c r="AO55" s="5">
        <v>2200</v>
      </c>
      <c r="AP55" s="5">
        <v>2200</v>
      </c>
      <c r="AQ55" s="5">
        <v>2300</v>
      </c>
      <c r="AR55" s="5">
        <v>2500</v>
      </c>
    </row>
    <row r="56" spans="2:44" ht="42.6" customHeight="1" x14ac:dyDescent="0.3">
      <c r="B56" s="5" t="s">
        <v>30</v>
      </c>
      <c r="C56" s="5">
        <v>155000</v>
      </c>
      <c r="D56" s="5">
        <v>155000</v>
      </c>
      <c r="E56" s="5">
        <v>155000</v>
      </c>
      <c r="F56" s="5">
        <v>160000</v>
      </c>
      <c r="G56" s="5">
        <v>145000</v>
      </c>
      <c r="H56" s="5">
        <v>160000</v>
      </c>
      <c r="I56" s="5">
        <v>150000</v>
      </c>
      <c r="J56" s="5">
        <v>155000</v>
      </c>
      <c r="K56" s="5">
        <v>160000</v>
      </c>
      <c r="L56" s="5">
        <v>62</v>
      </c>
      <c r="M56" s="5">
        <v>52</v>
      </c>
      <c r="N56" s="5">
        <v>52</v>
      </c>
      <c r="O56" s="5">
        <v>20</v>
      </c>
      <c r="P56" s="5">
        <v>25</v>
      </c>
      <c r="Q56" s="5">
        <v>35</v>
      </c>
      <c r="R56" s="5">
        <v>21</v>
      </c>
      <c r="S56" s="5">
        <v>24</v>
      </c>
      <c r="T56" s="5">
        <v>22</v>
      </c>
      <c r="U56" s="5">
        <v>17</v>
      </c>
      <c r="V56" s="5">
        <v>16</v>
      </c>
      <c r="W56" s="5">
        <v>23</v>
      </c>
      <c r="X56" s="5">
        <v>6200</v>
      </c>
      <c r="Y56" s="5">
        <v>6300</v>
      </c>
      <c r="Z56" s="5">
        <v>9000</v>
      </c>
      <c r="AA56" s="5">
        <v>295.24</v>
      </c>
      <c r="AB56" s="5">
        <v>262.5</v>
      </c>
      <c r="AC56" s="5">
        <v>409.09</v>
      </c>
      <c r="AD56" s="5">
        <v>350</v>
      </c>
      <c r="AE56" s="5">
        <v>450</v>
      </c>
      <c r="AF56" s="5">
        <v>350</v>
      </c>
      <c r="AG56" s="5">
        <v>405</v>
      </c>
      <c r="AH56" s="5">
        <v>370</v>
      </c>
      <c r="AI56" s="5">
        <v>350</v>
      </c>
      <c r="AJ56" s="5">
        <v>2500</v>
      </c>
      <c r="AK56" s="5">
        <v>2980.77</v>
      </c>
      <c r="AL56" s="5">
        <v>2980.77</v>
      </c>
      <c r="AM56" s="5">
        <v>2400</v>
      </c>
      <c r="AN56" s="5">
        <v>2800</v>
      </c>
      <c r="AO56" s="5">
        <v>2890</v>
      </c>
      <c r="AP56" s="5">
        <v>2200</v>
      </c>
      <c r="AQ56" s="5">
        <v>2300</v>
      </c>
      <c r="AR56" s="5">
        <v>2500</v>
      </c>
    </row>
    <row r="57" spans="2:44" ht="42.6" customHeight="1" x14ac:dyDescent="0.3">
      <c r="B57" s="5" t="s">
        <v>31</v>
      </c>
      <c r="C57" s="5">
        <v>140000</v>
      </c>
      <c r="D57" s="5">
        <v>170000</v>
      </c>
      <c r="E57" s="5">
        <v>155000</v>
      </c>
      <c r="F57" s="5">
        <v>160000</v>
      </c>
      <c r="G57" s="5">
        <v>145000</v>
      </c>
      <c r="H57" s="5">
        <v>160000</v>
      </c>
      <c r="I57" s="5">
        <v>150000</v>
      </c>
      <c r="J57" s="5">
        <v>180000</v>
      </c>
      <c r="K57" s="5">
        <v>140000</v>
      </c>
      <c r="L57" s="5">
        <v>65</v>
      </c>
      <c r="M57" s="5">
        <v>50</v>
      </c>
      <c r="N57" s="5">
        <v>70</v>
      </c>
      <c r="O57" s="5">
        <v>20</v>
      </c>
      <c r="P57" s="5">
        <v>25</v>
      </c>
      <c r="Q57" s="5">
        <v>35</v>
      </c>
      <c r="R57" s="5">
        <v>30</v>
      </c>
      <c r="S57" s="5">
        <v>16</v>
      </c>
      <c r="T57" s="5">
        <v>18</v>
      </c>
      <c r="U57" s="5">
        <v>25</v>
      </c>
      <c r="V57" s="5">
        <v>21</v>
      </c>
      <c r="W57" s="5">
        <v>20</v>
      </c>
      <c r="X57" s="5">
        <v>9800</v>
      </c>
      <c r="Y57" s="5">
        <v>8000</v>
      </c>
      <c r="Z57" s="5">
        <v>7500</v>
      </c>
      <c r="AA57" s="5">
        <v>326.67</v>
      </c>
      <c r="AB57" s="5">
        <v>500</v>
      </c>
      <c r="AC57" s="5">
        <v>416.67</v>
      </c>
      <c r="AD57" s="5">
        <v>350</v>
      </c>
      <c r="AE57" s="5">
        <v>450</v>
      </c>
      <c r="AF57" s="5">
        <v>350</v>
      </c>
      <c r="AG57" s="5">
        <v>385</v>
      </c>
      <c r="AH57" s="5">
        <v>350</v>
      </c>
      <c r="AI57" s="5">
        <v>410</v>
      </c>
      <c r="AJ57" s="5">
        <v>2153.85</v>
      </c>
      <c r="AK57" s="5">
        <v>3400</v>
      </c>
      <c r="AL57" s="5">
        <v>2214.29</v>
      </c>
      <c r="AM57" s="5">
        <v>1900</v>
      </c>
      <c r="AN57" s="5">
        <v>3000</v>
      </c>
      <c r="AO57" s="5">
        <v>2100</v>
      </c>
      <c r="AP57" s="5">
        <v>2200</v>
      </c>
      <c r="AQ57" s="5">
        <v>2300</v>
      </c>
      <c r="AR57" s="5">
        <v>2500</v>
      </c>
    </row>
    <row r="58" spans="2:44" ht="42.6" customHeight="1" x14ac:dyDescent="0.3">
      <c r="B58" s="6" t="s">
        <v>17</v>
      </c>
      <c r="C58" s="6">
        <v>780000</v>
      </c>
      <c r="D58" s="6">
        <v>745000</v>
      </c>
      <c r="E58" s="6">
        <v>760000</v>
      </c>
      <c r="F58" s="6">
        <v>800000</v>
      </c>
      <c r="G58" s="6">
        <v>725000</v>
      </c>
      <c r="H58" s="6">
        <v>800000</v>
      </c>
      <c r="I58" s="6">
        <v>715000</v>
      </c>
      <c r="J58" s="6">
        <v>740000</v>
      </c>
      <c r="K58" s="6">
        <v>690000</v>
      </c>
      <c r="L58" s="6">
        <v>294</v>
      </c>
      <c r="M58" s="6">
        <v>267</v>
      </c>
      <c r="N58" s="6">
        <v>297</v>
      </c>
      <c r="O58" s="6">
        <v>100</v>
      </c>
      <c r="P58" s="6">
        <v>125</v>
      </c>
      <c r="Q58" s="6">
        <v>175</v>
      </c>
      <c r="R58" s="6">
        <v>102</v>
      </c>
      <c r="S58" s="6">
        <v>100</v>
      </c>
      <c r="T58" s="6">
        <v>99</v>
      </c>
      <c r="U58" s="6">
        <v>102</v>
      </c>
      <c r="V58" s="6">
        <v>91</v>
      </c>
      <c r="W58" s="6">
        <v>87</v>
      </c>
      <c r="X58" s="6">
        <v>38500</v>
      </c>
      <c r="Y58" s="6">
        <v>35300</v>
      </c>
      <c r="Z58" s="6">
        <v>32000</v>
      </c>
      <c r="AA58" s="6">
        <v>393.82</v>
      </c>
      <c r="AB58" s="6">
        <v>363.64</v>
      </c>
      <c r="AC58" s="6">
        <v>328.68</v>
      </c>
      <c r="AD58" s="6">
        <v>350</v>
      </c>
      <c r="AE58" s="6">
        <v>450</v>
      </c>
      <c r="AF58" s="6">
        <v>350</v>
      </c>
      <c r="AG58" s="6">
        <v>387</v>
      </c>
      <c r="AH58" s="6">
        <v>371</v>
      </c>
      <c r="AI58" s="6">
        <v>378</v>
      </c>
      <c r="AJ58" s="6">
        <v>2709.02</v>
      </c>
      <c r="AK58" s="6">
        <v>2854.71</v>
      </c>
      <c r="AL58" s="6">
        <v>2571.58</v>
      </c>
      <c r="AM58" s="6">
        <v>2440</v>
      </c>
      <c r="AN58" s="6">
        <v>2620</v>
      </c>
      <c r="AO58" s="6">
        <v>2298</v>
      </c>
      <c r="AP58" s="6">
        <v>2200</v>
      </c>
      <c r="AQ58" s="6">
        <v>2300</v>
      </c>
      <c r="AR58" s="6">
        <v>2500</v>
      </c>
    </row>
    <row r="59" spans="2:44" ht="42.6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spans="2:44" ht="42.6" customHeight="1" x14ac:dyDescent="0.5">
      <c r="B60" s="25" t="s">
        <v>36</v>
      </c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</row>
    <row r="61" spans="2:44" ht="42.6" customHeight="1" x14ac:dyDescent="0.3">
      <c r="B61" s="2"/>
      <c r="C61" s="3" t="s">
        <v>24</v>
      </c>
      <c r="D61" s="3" t="s">
        <v>25</v>
      </c>
      <c r="E61" s="3" t="s">
        <v>26</v>
      </c>
      <c r="F61" s="3" t="s">
        <v>24</v>
      </c>
      <c r="G61" s="3" t="s">
        <v>25</v>
      </c>
      <c r="H61" s="3" t="s">
        <v>26</v>
      </c>
      <c r="I61" s="3" t="s">
        <v>24</v>
      </c>
      <c r="J61" s="3" t="s">
        <v>25</v>
      </c>
      <c r="K61" s="3" t="s">
        <v>26</v>
      </c>
      <c r="L61" s="3" t="s">
        <v>24</v>
      </c>
      <c r="M61" s="3" t="s">
        <v>25</v>
      </c>
      <c r="N61" s="3" t="s">
        <v>26</v>
      </c>
      <c r="O61" s="3" t="s">
        <v>24</v>
      </c>
      <c r="P61" s="3" t="s">
        <v>25</v>
      </c>
      <c r="Q61" s="3" t="s">
        <v>26</v>
      </c>
      <c r="R61" s="3" t="s">
        <v>24</v>
      </c>
      <c r="S61" s="3" t="s">
        <v>25</v>
      </c>
      <c r="T61" s="3" t="s">
        <v>26</v>
      </c>
      <c r="U61" s="3" t="s">
        <v>24</v>
      </c>
      <c r="V61" s="3" t="s">
        <v>25</v>
      </c>
      <c r="W61" s="3" t="s">
        <v>26</v>
      </c>
      <c r="X61" s="3" t="s">
        <v>24</v>
      </c>
      <c r="Y61" s="3" t="s">
        <v>25</v>
      </c>
      <c r="Z61" s="3" t="s">
        <v>26</v>
      </c>
      <c r="AA61" s="3" t="s">
        <v>24</v>
      </c>
      <c r="AB61" s="3" t="s">
        <v>25</v>
      </c>
      <c r="AC61" s="3" t="s">
        <v>26</v>
      </c>
      <c r="AD61" s="3" t="s">
        <v>24</v>
      </c>
      <c r="AE61" s="3" t="s">
        <v>25</v>
      </c>
      <c r="AF61" s="3" t="s">
        <v>26</v>
      </c>
      <c r="AG61" s="3" t="s">
        <v>24</v>
      </c>
      <c r="AH61" s="3" t="s">
        <v>25</v>
      </c>
      <c r="AI61" s="3" t="s">
        <v>26</v>
      </c>
      <c r="AJ61" s="3" t="s">
        <v>24</v>
      </c>
      <c r="AK61" s="3" t="s">
        <v>25</v>
      </c>
      <c r="AL61" s="3" t="s">
        <v>26</v>
      </c>
      <c r="AM61" s="3" t="s">
        <v>24</v>
      </c>
      <c r="AN61" s="3" t="s">
        <v>25</v>
      </c>
      <c r="AO61" s="3" t="s">
        <v>26</v>
      </c>
      <c r="AP61" s="3" t="s">
        <v>24</v>
      </c>
      <c r="AQ61" s="3" t="s">
        <v>25</v>
      </c>
      <c r="AR61" s="3" t="s">
        <v>26</v>
      </c>
    </row>
    <row r="62" spans="2:44" ht="42.6" customHeight="1" x14ac:dyDescent="0.3">
      <c r="B62" s="2"/>
      <c r="C62" s="4" t="s">
        <v>3</v>
      </c>
      <c r="D62" s="4" t="s">
        <v>3</v>
      </c>
      <c r="E62" s="4" t="s">
        <v>3</v>
      </c>
      <c r="F62" s="4" t="s">
        <v>4</v>
      </c>
      <c r="G62" s="4" t="s">
        <v>4</v>
      </c>
      <c r="H62" s="4" t="s">
        <v>4</v>
      </c>
      <c r="I62" s="4" t="s">
        <v>5</v>
      </c>
      <c r="J62" s="4" t="s">
        <v>5</v>
      </c>
      <c r="K62" s="4" t="s">
        <v>5</v>
      </c>
      <c r="L62" s="4" t="s">
        <v>6</v>
      </c>
      <c r="M62" s="4" t="s">
        <v>6</v>
      </c>
      <c r="N62" s="4" t="s">
        <v>6</v>
      </c>
      <c r="O62" s="4" t="s">
        <v>7</v>
      </c>
      <c r="P62" s="4" t="s">
        <v>7</v>
      </c>
      <c r="Q62" s="4" t="s">
        <v>7</v>
      </c>
      <c r="R62" s="4" t="s">
        <v>8</v>
      </c>
      <c r="S62" s="4" t="s">
        <v>8</v>
      </c>
      <c r="T62" s="4" t="s">
        <v>8</v>
      </c>
      <c r="U62" s="4" t="s">
        <v>9</v>
      </c>
      <c r="V62" s="4" t="s">
        <v>9</v>
      </c>
      <c r="W62" s="4" t="s">
        <v>9</v>
      </c>
      <c r="X62" s="4" t="s">
        <v>10</v>
      </c>
      <c r="Y62" s="4" t="s">
        <v>10</v>
      </c>
      <c r="Z62" s="4" t="s">
        <v>10</v>
      </c>
      <c r="AA62" s="4" t="s">
        <v>11</v>
      </c>
      <c r="AB62" s="4" t="s">
        <v>11</v>
      </c>
      <c r="AC62" s="4" t="s">
        <v>11</v>
      </c>
      <c r="AD62" s="4" t="s">
        <v>12</v>
      </c>
      <c r="AE62" s="4" t="s">
        <v>12</v>
      </c>
      <c r="AF62" s="4" t="s">
        <v>12</v>
      </c>
      <c r="AG62" s="4" t="s">
        <v>13</v>
      </c>
      <c r="AH62" s="4" t="s">
        <v>13</v>
      </c>
      <c r="AI62" s="4" t="s">
        <v>13</v>
      </c>
      <c r="AJ62" s="4" t="s">
        <v>14</v>
      </c>
      <c r="AK62" s="4" t="s">
        <v>14</v>
      </c>
      <c r="AL62" s="4" t="s">
        <v>14</v>
      </c>
      <c r="AM62" s="4" t="s">
        <v>15</v>
      </c>
      <c r="AN62" s="4" t="s">
        <v>15</v>
      </c>
      <c r="AO62" s="4" t="s">
        <v>15</v>
      </c>
      <c r="AP62" s="4" t="s">
        <v>16</v>
      </c>
      <c r="AQ62" s="4" t="s">
        <v>16</v>
      </c>
      <c r="AR62" s="4" t="s">
        <v>16</v>
      </c>
    </row>
    <row r="63" spans="2:44" ht="42.6" customHeight="1" x14ac:dyDescent="0.3">
      <c r="B63" s="5" t="s">
        <v>27</v>
      </c>
      <c r="C63" s="5">
        <v>145000</v>
      </c>
      <c r="D63" s="5">
        <v>150000</v>
      </c>
      <c r="E63" s="5">
        <v>150000</v>
      </c>
      <c r="F63" s="5">
        <v>165000</v>
      </c>
      <c r="G63" s="5">
        <v>155000</v>
      </c>
      <c r="H63" s="5">
        <v>145000</v>
      </c>
      <c r="I63" s="5">
        <v>155000</v>
      </c>
      <c r="J63" s="5">
        <v>125000</v>
      </c>
      <c r="K63" s="5">
        <v>145000</v>
      </c>
      <c r="L63" s="5">
        <v>75</v>
      </c>
      <c r="M63" s="5">
        <v>76</v>
      </c>
      <c r="N63" s="5">
        <v>80</v>
      </c>
      <c r="O63" s="5">
        <v>20</v>
      </c>
      <c r="P63" s="5">
        <v>20</v>
      </c>
      <c r="Q63" s="5">
        <v>20</v>
      </c>
      <c r="R63" s="5">
        <v>15</v>
      </c>
      <c r="S63" s="5">
        <v>22</v>
      </c>
      <c r="T63" s="5">
        <v>25</v>
      </c>
      <c r="U63" s="5">
        <v>21</v>
      </c>
      <c r="V63" s="5">
        <v>17</v>
      </c>
      <c r="W63" s="5">
        <v>16</v>
      </c>
      <c r="X63" s="5">
        <v>4700</v>
      </c>
      <c r="Y63" s="5">
        <v>7000</v>
      </c>
      <c r="Z63" s="5">
        <v>6000</v>
      </c>
      <c r="AA63" s="5">
        <v>313.33</v>
      </c>
      <c r="AB63" s="5">
        <v>318.18</v>
      </c>
      <c r="AC63" s="5">
        <v>240</v>
      </c>
      <c r="AD63" s="5">
        <v>350</v>
      </c>
      <c r="AE63" s="5">
        <v>350</v>
      </c>
      <c r="AF63" s="5">
        <v>300</v>
      </c>
      <c r="AG63" s="5">
        <v>410</v>
      </c>
      <c r="AH63" s="5">
        <v>385</v>
      </c>
      <c r="AI63" s="5">
        <v>390</v>
      </c>
      <c r="AJ63" s="5">
        <v>1866.67</v>
      </c>
      <c r="AK63" s="5">
        <v>1973.68</v>
      </c>
      <c r="AL63" s="5">
        <v>1875</v>
      </c>
      <c r="AM63" s="5">
        <v>2500</v>
      </c>
      <c r="AN63" s="5">
        <v>2700</v>
      </c>
      <c r="AO63" s="5">
        <v>2400</v>
      </c>
      <c r="AP63" s="5">
        <v>2450</v>
      </c>
      <c r="AQ63" s="5">
        <v>2700</v>
      </c>
      <c r="AR63" s="5">
        <v>2350</v>
      </c>
    </row>
    <row r="64" spans="2:44" ht="42.6" customHeight="1" x14ac:dyDescent="0.3">
      <c r="B64" s="5" t="s">
        <v>28</v>
      </c>
      <c r="C64" s="5">
        <v>115000</v>
      </c>
      <c r="D64" s="5">
        <v>140000</v>
      </c>
      <c r="E64" s="5">
        <v>170000</v>
      </c>
      <c r="F64" s="5">
        <v>165000</v>
      </c>
      <c r="G64" s="5">
        <v>155000</v>
      </c>
      <c r="H64" s="5">
        <v>145000</v>
      </c>
      <c r="I64" s="5">
        <v>140000</v>
      </c>
      <c r="J64" s="5">
        <v>125000</v>
      </c>
      <c r="K64" s="5">
        <v>130000</v>
      </c>
      <c r="L64" s="5">
        <v>65</v>
      </c>
      <c r="M64" s="5">
        <v>85</v>
      </c>
      <c r="N64" s="5">
        <v>70</v>
      </c>
      <c r="O64" s="5">
        <v>20</v>
      </c>
      <c r="P64" s="5">
        <v>20</v>
      </c>
      <c r="Q64" s="5">
        <v>20</v>
      </c>
      <c r="R64" s="5">
        <v>25</v>
      </c>
      <c r="S64" s="5">
        <v>18</v>
      </c>
      <c r="T64" s="5">
        <v>24</v>
      </c>
      <c r="U64" s="5">
        <v>16</v>
      </c>
      <c r="V64" s="5">
        <v>14</v>
      </c>
      <c r="W64" s="5">
        <v>21</v>
      </c>
      <c r="X64" s="5">
        <v>6000</v>
      </c>
      <c r="Y64" s="5">
        <v>5000</v>
      </c>
      <c r="Z64" s="5">
        <v>8500</v>
      </c>
      <c r="AA64" s="5">
        <v>240</v>
      </c>
      <c r="AB64" s="5">
        <v>277.77999999999997</v>
      </c>
      <c r="AC64" s="5">
        <v>354.17</v>
      </c>
      <c r="AD64" s="5">
        <v>350</v>
      </c>
      <c r="AE64" s="5">
        <v>350</v>
      </c>
      <c r="AF64" s="5">
        <v>300</v>
      </c>
      <c r="AG64" s="5">
        <v>408</v>
      </c>
      <c r="AH64" s="5">
        <v>350</v>
      </c>
      <c r="AI64" s="5">
        <v>370</v>
      </c>
      <c r="AJ64" s="5">
        <v>1769.23</v>
      </c>
      <c r="AK64" s="5">
        <v>1647.06</v>
      </c>
      <c r="AL64" s="5">
        <v>2428.5700000000002</v>
      </c>
      <c r="AM64" s="5">
        <v>1800</v>
      </c>
      <c r="AN64" s="5">
        <v>2200</v>
      </c>
      <c r="AO64" s="5">
        <v>2300</v>
      </c>
      <c r="AP64" s="5">
        <v>2450</v>
      </c>
      <c r="AQ64" s="5">
        <v>2700</v>
      </c>
      <c r="AR64" s="5">
        <v>2350</v>
      </c>
    </row>
    <row r="65" spans="2:44" ht="42.6" customHeight="1" x14ac:dyDescent="0.3">
      <c r="B65" s="5" t="s">
        <v>29</v>
      </c>
      <c r="C65" s="5">
        <v>165000</v>
      </c>
      <c r="D65" s="5">
        <v>140000</v>
      </c>
      <c r="E65" s="5">
        <v>145000</v>
      </c>
      <c r="F65" s="5">
        <v>165000</v>
      </c>
      <c r="G65" s="5">
        <v>155000</v>
      </c>
      <c r="H65" s="5">
        <v>145000</v>
      </c>
      <c r="I65" s="5">
        <v>165000</v>
      </c>
      <c r="J65" s="5">
        <v>150000</v>
      </c>
      <c r="K65" s="5">
        <v>155000</v>
      </c>
      <c r="L65" s="5">
        <v>65</v>
      </c>
      <c r="M65" s="5">
        <v>72</v>
      </c>
      <c r="N65" s="5">
        <v>78</v>
      </c>
      <c r="O65" s="5">
        <v>20</v>
      </c>
      <c r="P65" s="5">
        <v>20</v>
      </c>
      <c r="Q65" s="5">
        <v>20</v>
      </c>
      <c r="R65" s="5">
        <v>25</v>
      </c>
      <c r="S65" s="5">
        <v>17</v>
      </c>
      <c r="T65" s="5">
        <v>14</v>
      </c>
      <c r="U65" s="5">
        <v>15</v>
      </c>
      <c r="V65" s="5">
        <v>21</v>
      </c>
      <c r="W65" s="5">
        <v>20</v>
      </c>
      <c r="X65" s="5">
        <v>4000</v>
      </c>
      <c r="Y65" s="5">
        <v>8000</v>
      </c>
      <c r="Z65" s="5">
        <v>8000</v>
      </c>
      <c r="AA65" s="5">
        <v>160</v>
      </c>
      <c r="AB65" s="5">
        <v>470.59</v>
      </c>
      <c r="AC65" s="5">
        <v>571.42999999999995</v>
      </c>
      <c r="AD65" s="5">
        <v>350</v>
      </c>
      <c r="AE65" s="5">
        <v>350</v>
      </c>
      <c r="AF65" s="5">
        <v>300</v>
      </c>
      <c r="AG65" s="5">
        <v>345</v>
      </c>
      <c r="AH65" s="5">
        <v>405</v>
      </c>
      <c r="AI65" s="5">
        <v>352</v>
      </c>
      <c r="AJ65" s="5">
        <v>2538.46</v>
      </c>
      <c r="AK65" s="5">
        <v>1944.44</v>
      </c>
      <c r="AL65" s="5">
        <v>1858.97</v>
      </c>
      <c r="AM65" s="5">
        <v>2500</v>
      </c>
      <c r="AN65" s="5">
        <v>2500</v>
      </c>
      <c r="AO65" s="5">
        <v>2600</v>
      </c>
      <c r="AP65" s="5">
        <v>2450</v>
      </c>
      <c r="AQ65" s="5">
        <v>2700</v>
      </c>
      <c r="AR65" s="5">
        <v>2350</v>
      </c>
    </row>
    <row r="66" spans="2:44" ht="42.6" customHeight="1" x14ac:dyDescent="0.3">
      <c r="B66" s="5" t="s">
        <v>30</v>
      </c>
      <c r="C66" s="5">
        <v>125000</v>
      </c>
      <c r="D66" s="5">
        <v>155000</v>
      </c>
      <c r="E66" s="5">
        <v>155000</v>
      </c>
      <c r="F66" s="5">
        <v>165000</v>
      </c>
      <c r="G66" s="5">
        <v>155000</v>
      </c>
      <c r="H66" s="5">
        <v>145000</v>
      </c>
      <c r="I66" s="5">
        <v>150000</v>
      </c>
      <c r="J66" s="5">
        <v>145000</v>
      </c>
      <c r="K66" s="5">
        <v>125000</v>
      </c>
      <c r="L66" s="5">
        <v>65</v>
      </c>
      <c r="M66" s="5">
        <v>70</v>
      </c>
      <c r="N66" s="5">
        <v>85</v>
      </c>
      <c r="O66" s="5">
        <v>20</v>
      </c>
      <c r="P66" s="5">
        <v>20</v>
      </c>
      <c r="Q66" s="5">
        <v>20</v>
      </c>
      <c r="R66" s="5">
        <v>19</v>
      </c>
      <c r="S66" s="5">
        <v>15</v>
      </c>
      <c r="T66" s="5">
        <v>21</v>
      </c>
      <c r="U66" s="5">
        <v>22</v>
      </c>
      <c r="V66" s="5">
        <v>20</v>
      </c>
      <c r="W66" s="5">
        <v>17</v>
      </c>
      <c r="X66" s="5">
        <v>9000</v>
      </c>
      <c r="Y66" s="5">
        <v>8500</v>
      </c>
      <c r="Z66" s="5">
        <v>7000</v>
      </c>
      <c r="AA66" s="5">
        <v>473.68</v>
      </c>
      <c r="AB66" s="5">
        <v>566.66999999999996</v>
      </c>
      <c r="AC66" s="5">
        <v>333.33</v>
      </c>
      <c r="AD66" s="5">
        <v>350</v>
      </c>
      <c r="AE66" s="5">
        <v>350</v>
      </c>
      <c r="AF66" s="5">
        <v>300</v>
      </c>
      <c r="AG66" s="5">
        <v>350</v>
      </c>
      <c r="AH66" s="5">
        <v>400</v>
      </c>
      <c r="AI66" s="5">
        <v>388</v>
      </c>
      <c r="AJ66" s="5">
        <v>1923.08</v>
      </c>
      <c r="AK66" s="5">
        <v>2214.29</v>
      </c>
      <c r="AL66" s="5">
        <v>1823.53</v>
      </c>
      <c r="AM66" s="5">
        <v>2100</v>
      </c>
      <c r="AN66" s="5">
        <v>2400</v>
      </c>
      <c r="AO66" s="5">
        <v>2400</v>
      </c>
      <c r="AP66" s="5">
        <v>2450</v>
      </c>
      <c r="AQ66" s="5">
        <v>2700</v>
      </c>
      <c r="AR66" s="5">
        <v>2350</v>
      </c>
    </row>
    <row r="67" spans="2:44" ht="42.6" customHeight="1" x14ac:dyDescent="0.3">
      <c r="B67" s="5" t="s">
        <v>31</v>
      </c>
      <c r="C67" s="5">
        <v>150000</v>
      </c>
      <c r="D67" s="5">
        <v>130000</v>
      </c>
      <c r="E67" s="5">
        <v>150000</v>
      </c>
      <c r="F67" s="5">
        <v>165000</v>
      </c>
      <c r="G67" s="5">
        <v>155000</v>
      </c>
      <c r="H67" s="5">
        <v>145000</v>
      </c>
      <c r="I67" s="5">
        <v>170000</v>
      </c>
      <c r="J67" s="5">
        <v>155000</v>
      </c>
      <c r="K67" s="5">
        <v>130000</v>
      </c>
      <c r="L67" s="5">
        <v>75</v>
      </c>
      <c r="M67" s="5">
        <v>63</v>
      </c>
      <c r="N67" s="5">
        <v>80</v>
      </c>
      <c r="O67" s="5">
        <v>20</v>
      </c>
      <c r="P67" s="5">
        <v>20</v>
      </c>
      <c r="Q67" s="5">
        <v>20</v>
      </c>
      <c r="R67" s="5">
        <v>24</v>
      </c>
      <c r="S67" s="5">
        <v>15</v>
      </c>
      <c r="T67" s="5">
        <v>30</v>
      </c>
      <c r="U67" s="5">
        <v>23</v>
      </c>
      <c r="V67" s="5">
        <v>24</v>
      </c>
      <c r="W67" s="5">
        <v>20</v>
      </c>
      <c r="X67" s="5">
        <v>9500</v>
      </c>
      <c r="Y67" s="5">
        <v>9000</v>
      </c>
      <c r="Z67" s="5">
        <v>8000</v>
      </c>
      <c r="AA67" s="5">
        <v>395.83</v>
      </c>
      <c r="AB67" s="5">
        <v>600</v>
      </c>
      <c r="AC67" s="5">
        <v>266.67</v>
      </c>
      <c r="AD67" s="5">
        <v>350</v>
      </c>
      <c r="AE67" s="5">
        <v>350</v>
      </c>
      <c r="AF67" s="5">
        <v>300</v>
      </c>
      <c r="AG67" s="5">
        <v>360</v>
      </c>
      <c r="AH67" s="5">
        <v>350</v>
      </c>
      <c r="AI67" s="5">
        <v>425</v>
      </c>
      <c r="AJ67" s="5">
        <v>2000</v>
      </c>
      <c r="AK67" s="5">
        <v>2063.4899999999998</v>
      </c>
      <c r="AL67" s="5">
        <v>1875</v>
      </c>
      <c r="AM67" s="5">
        <v>2100</v>
      </c>
      <c r="AN67" s="5">
        <v>2800</v>
      </c>
      <c r="AO67" s="5">
        <v>3000</v>
      </c>
      <c r="AP67" s="5">
        <v>2450</v>
      </c>
      <c r="AQ67" s="5">
        <v>2700</v>
      </c>
      <c r="AR67" s="5">
        <v>2350</v>
      </c>
    </row>
    <row r="68" spans="2:44" ht="42.6" customHeight="1" x14ac:dyDescent="0.3">
      <c r="B68" s="6" t="s">
        <v>17</v>
      </c>
      <c r="C68" s="6">
        <v>700000</v>
      </c>
      <c r="D68" s="6">
        <v>715000</v>
      </c>
      <c r="E68" s="6">
        <v>770000</v>
      </c>
      <c r="F68" s="6">
        <v>825000</v>
      </c>
      <c r="G68" s="6">
        <v>775000</v>
      </c>
      <c r="H68" s="6">
        <v>725000</v>
      </c>
      <c r="I68" s="6">
        <v>780000</v>
      </c>
      <c r="J68" s="6">
        <v>700000</v>
      </c>
      <c r="K68" s="6">
        <v>685000</v>
      </c>
      <c r="L68" s="6">
        <v>345</v>
      </c>
      <c r="M68" s="6">
        <v>366</v>
      </c>
      <c r="N68" s="6">
        <v>393</v>
      </c>
      <c r="O68" s="6">
        <v>100</v>
      </c>
      <c r="P68" s="6">
        <v>100</v>
      </c>
      <c r="Q68" s="6">
        <v>100</v>
      </c>
      <c r="R68" s="6">
        <v>108</v>
      </c>
      <c r="S68" s="6">
        <v>87</v>
      </c>
      <c r="T68" s="6">
        <v>114</v>
      </c>
      <c r="U68" s="6">
        <v>97</v>
      </c>
      <c r="V68" s="6">
        <v>96</v>
      </c>
      <c r="W68" s="6">
        <v>94</v>
      </c>
      <c r="X68" s="6">
        <v>33200</v>
      </c>
      <c r="Y68" s="6">
        <v>37500</v>
      </c>
      <c r="Z68" s="6">
        <v>37500</v>
      </c>
      <c r="AA68" s="6">
        <v>316.57</v>
      </c>
      <c r="AB68" s="6">
        <v>446.64</v>
      </c>
      <c r="AC68" s="6">
        <v>353.12</v>
      </c>
      <c r="AD68" s="6">
        <v>350</v>
      </c>
      <c r="AE68" s="6">
        <v>350</v>
      </c>
      <c r="AF68" s="6">
        <v>300</v>
      </c>
      <c r="AG68" s="6">
        <v>374.6</v>
      </c>
      <c r="AH68" s="6">
        <v>378</v>
      </c>
      <c r="AI68" s="6">
        <v>385</v>
      </c>
      <c r="AJ68" s="6">
        <v>2019.49</v>
      </c>
      <c r="AK68" s="6">
        <v>1968.59</v>
      </c>
      <c r="AL68" s="6">
        <v>1972.21</v>
      </c>
      <c r="AM68" s="6">
        <v>2200</v>
      </c>
      <c r="AN68" s="6">
        <v>2520</v>
      </c>
      <c r="AO68" s="6">
        <v>2540</v>
      </c>
      <c r="AP68" s="6">
        <v>2450</v>
      </c>
      <c r="AQ68" s="6">
        <v>2700</v>
      </c>
      <c r="AR68" s="6">
        <v>2350</v>
      </c>
    </row>
  </sheetData>
  <dataConsolidate/>
  <mergeCells count="9">
    <mergeCell ref="B10:AR10"/>
    <mergeCell ref="B60:AR60"/>
    <mergeCell ref="B50:AR50"/>
    <mergeCell ref="B40:AR40"/>
    <mergeCell ref="B30:AR30"/>
    <mergeCell ref="E20:F20"/>
    <mergeCell ref="E21:F21"/>
    <mergeCell ref="E22:F22"/>
    <mergeCell ref="E23:F23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B8171-00B2-43EE-942A-6CD5312B25D2}">
  <dimension ref="A2:T35"/>
  <sheetViews>
    <sheetView showGridLines="0" zoomScale="85" zoomScaleNormal="85" workbookViewId="0">
      <selection activeCell="T26" sqref="T26"/>
    </sheetView>
  </sheetViews>
  <sheetFormatPr defaultRowHeight="14.4" x14ac:dyDescent="0.3"/>
  <cols>
    <col min="3" max="3" width="12.6640625" bestFit="1" customWidth="1"/>
    <col min="4" max="4" width="13.77734375" customWidth="1"/>
    <col min="5" max="5" width="14" customWidth="1"/>
    <col min="8" max="8" width="24.6640625" customWidth="1"/>
    <col min="9" max="9" width="6.6640625" customWidth="1"/>
    <col min="10" max="10" width="13.109375" customWidth="1"/>
    <col min="12" max="12" width="10.88671875" customWidth="1"/>
    <col min="13" max="13" width="12.109375" customWidth="1"/>
    <col min="18" max="18" width="21.21875" customWidth="1"/>
  </cols>
  <sheetData>
    <row r="2" spans="1:20" ht="25.8" x14ac:dyDescent="0.5">
      <c r="B2" s="27" t="s">
        <v>41</v>
      </c>
      <c r="C2" s="27"/>
      <c r="D2" s="27"/>
      <c r="H2" s="8" t="s">
        <v>59</v>
      </c>
      <c r="J2" s="77" t="s">
        <v>36</v>
      </c>
    </row>
    <row r="4" spans="1:20" ht="15" thickBot="1" x14ac:dyDescent="0.35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2"/>
    </row>
    <row r="5" spans="1:20" ht="18.600000000000001" thickBot="1" x14ac:dyDescent="0.4">
      <c r="A5" s="28"/>
      <c r="B5" s="74" t="s">
        <v>42</v>
      </c>
      <c r="C5" s="75"/>
      <c r="D5" s="75"/>
      <c r="E5" s="75"/>
      <c r="F5" s="75"/>
      <c r="G5" s="75"/>
      <c r="H5" s="75"/>
      <c r="I5" s="76"/>
      <c r="J5" s="28"/>
      <c r="K5" s="74" t="s">
        <v>43</v>
      </c>
      <c r="L5" s="75"/>
      <c r="M5" s="75"/>
      <c r="N5" s="75"/>
      <c r="O5" s="75"/>
      <c r="P5" s="75"/>
      <c r="Q5" s="75"/>
      <c r="R5" s="76"/>
      <c r="S5" s="28"/>
      <c r="T5" s="22"/>
    </row>
    <row r="6" spans="1:20" ht="15" thickBot="1" x14ac:dyDescent="0.35">
      <c r="A6" s="28"/>
      <c r="B6" s="37"/>
      <c r="C6" s="38"/>
      <c r="D6" s="38"/>
      <c r="E6" s="38"/>
      <c r="F6" s="38"/>
      <c r="G6" s="38"/>
      <c r="H6" s="38"/>
      <c r="I6" s="39"/>
      <c r="J6" s="28"/>
      <c r="K6" s="37"/>
      <c r="L6" s="38"/>
      <c r="M6" s="38"/>
      <c r="N6" s="38"/>
      <c r="O6" s="38"/>
      <c r="P6" s="38"/>
      <c r="Q6" s="38"/>
      <c r="R6" s="39"/>
      <c r="S6" s="28"/>
      <c r="T6" s="22"/>
    </row>
    <row r="7" spans="1:20" ht="15" thickBot="1" x14ac:dyDescent="0.35">
      <c r="A7" s="28"/>
      <c r="B7" s="60" t="s">
        <v>54</v>
      </c>
      <c r="C7" s="61"/>
      <c r="D7" s="62"/>
      <c r="E7" s="40"/>
      <c r="F7" s="40"/>
      <c r="G7" s="40"/>
      <c r="H7" s="40"/>
      <c r="I7" s="41"/>
      <c r="J7" s="28"/>
      <c r="K7" s="60" t="s">
        <v>55</v>
      </c>
      <c r="L7" s="61"/>
      <c r="M7" s="62"/>
      <c r="N7" s="44"/>
      <c r="O7" s="40"/>
      <c r="P7" s="40"/>
      <c r="Q7" s="40"/>
      <c r="R7" s="41"/>
      <c r="S7" s="28"/>
      <c r="T7" s="22"/>
    </row>
    <row r="8" spans="1:20" x14ac:dyDescent="0.3">
      <c r="A8" s="28"/>
      <c r="B8" s="42"/>
      <c r="C8" s="40"/>
      <c r="D8" s="40"/>
      <c r="E8" s="40"/>
      <c r="F8" s="40"/>
      <c r="G8" s="40"/>
      <c r="H8" s="40"/>
      <c r="I8" s="41"/>
      <c r="J8" s="28"/>
      <c r="K8" s="42"/>
      <c r="L8" s="40"/>
      <c r="M8" s="40"/>
      <c r="N8" s="40"/>
      <c r="O8" s="40"/>
      <c r="P8" s="40"/>
      <c r="Q8" s="40"/>
      <c r="R8" s="41"/>
      <c r="S8" s="28"/>
      <c r="T8" s="22"/>
    </row>
    <row r="9" spans="1:20" ht="28.8" x14ac:dyDescent="0.3">
      <c r="A9" s="28"/>
      <c r="B9" s="42"/>
      <c r="C9" s="63">
        <f>SUM(DATA!C18:E18)</f>
        <v>2185000</v>
      </c>
      <c r="D9" s="43" t="s">
        <v>47</v>
      </c>
      <c r="E9" s="44"/>
      <c r="F9" s="44"/>
      <c r="G9" s="44"/>
      <c r="H9" s="44"/>
      <c r="I9" s="45"/>
      <c r="J9" s="29"/>
      <c r="K9" s="49"/>
      <c r="L9" s="67">
        <f>SUM(DATA!R18:T18)</f>
        <v>309</v>
      </c>
      <c r="M9" s="43" t="s">
        <v>49</v>
      </c>
      <c r="N9" s="40"/>
      <c r="O9" s="40"/>
      <c r="P9" s="40"/>
      <c r="Q9" s="40"/>
      <c r="R9" s="41"/>
      <c r="S9" s="28"/>
      <c r="T9" s="22"/>
    </row>
    <row r="10" spans="1:20" ht="18" x14ac:dyDescent="0.3">
      <c r="A10" s="28"/>
      <c r="B10" s="42"/>
      <c r="C10" s="64"/>
      <c r="D10" s="43"/>
      <c r="E10" s="44"/>
      <c r="F10" s="44"/>
      <c r="G10" s="44"/>
      <c r="H10" s="44"/>
      <c r="I10" s="45"/>
      <c r="J10" s="29"/>
      <c r="K10" s="49"/>
      <c r="L10" s="68"/>
      <c r="M10" s="43"/>
      <c r="N10" s="40"/>
      <c r="O10" s="40"/>
      <c r="P10" s="40"/>
      <c r="Q10" s="40"/>
      <c r="R10" s="41"/>
      <c r="S10" s="28"/>
      <c r="T10" s="22"/>
    </row>
    <row r="11" spans="1:20" ht="28.8" x14ac:dyDescent="0.3">
      <c r="A11" s="28"/>
      <c r="B11" s="42"/>
      <c r="C11" s="63">
        <f>SUM(DATA!F18:H18)</f>
        <v>2325000</v>
      </c>
      <c r="D11" s="43" t="s">
        <v>46</v>
      </c>
      <c r="E11" s="44"/>
      <c r="F11" s="44"/>
      <c r="G11" s="44"/>
      <c r="H11" s="44"/>
      <c r="I11" s="45"/>
      <c r="J11" s="29"/>
      <c r="K11" s="49"/>
      <c r="L11" s="67">
        <f>SUM(DATA!O18:Q18)</f>
        <v>300</v>
      </c>
      <c r="M11" s="43" t="s">
        <v>50</v>
      </c>
      <c r="N11" s="40"/>
      <c r="O11" s="40"/>
      <c r="P11" s="40"/>
      <c r="Q11" s="40"/>
      <c r="R11" s="41"/>
      <c r="S11" s="28"/>
      <c r="T11" s="22"/>
    </row>
    <row r="12" spans="1:20" ht="18.600000000000001" customHeight="1" x14ac:dyDescent="0.3">
      <c r="A12" s="28"/>
      <c r="B12" s="42"/>
      <c r="C12" s="65"/>
      <c r="D12" s="43"/>
      <c r="E12" s="44"/>
      <c r="F12" s="44"/>
      <c r="G12" s="44"/>
      <c r="H12" s="44"/>
      <c r="I12" s="45"/>
      <c r="J12" s="29"/>
      <c r="K12" s="49"/>
      <c r="L12" s="73"/>
      <c r="M12" s="43"/>
      <c r="N12" s="40"/>
      <c r="O12" s="40"/>
      <c r="P12" s="40"/>
      <c r="Q12" s="40"/>
      <c r="R12" s="41"/>
      <c r="S12" s="28"/>
      <c r="T12" s="22"/>
    </row>
    <row r="13" spans="1:20" ht="31.2" customHeight="1" x14ac:dyDescent="0.3">
      <c r="A13" s="28"/>
      <c r="B13" s="42"/>
      <c r="C13" s="66">
        <f>C9/C11</f>
        <v>0.93978494623655917</v>
      </c>
      <c r="D13" s="43" t="s">
        <v>48</v>
      </c>
      <c r="E13" s="44"/>
      <c r="F13" s="44"/>
      <c r="G13" s="44"/>
      <c r="H13" s="44"/>
      <c r="I13" s="45"/>
      <c r="J13" s="29"/>
      <c r="K13" s="49"/>
      <c r="L13" s="70">
        <f>L9/L11</f>
        <v>1.03</v>
      </c>
      <c r="M13" s="43" t="s">
        <v>48</v>
      </c>
      <c r="N13" s="40"/>
      <c r="O13" s="40"/>
      <c r="P13" s="40"/>
      <c r="Q13" s="40"/>
      <c r="R13" s="41"/>
      <c r="S13" s="28"/>
      <c r="T13" s="22"/>
    </row>
    <row r="14" spans="1:20" x14ac:dyDescent="0.3">
      <c r="A14" s="28"/>
      <c r="B14" s="42"/>
      <c r="C14" s="40"/>
      <c r="D14" s="40"/>
      <c r="E14" s="40"/>
      <c r="F14" s="40"/>
      <c r="G14" s="40"/>
      <c r="H14" s="40"/>
      <c r="I14" s="41"/>
      <c r="J14" s="28"/>
      <c r="K14" s="42"/>
      <c r="L14" s="40"/>
      <c r="M14" s="40"/>
      <c r="N14" s="40"/>
      <c r="O14" s="40"/>
      <c r="P14" s="40"/>
      <c r="Q14" s="40"/>
      <c r="R14" s="41"/>
      <c r="S14" s="28"/>
      <c r="T14" s="22"/>
    </row>
    <row r="15" spans="1:20" x14ac:dyDescent="0.3">
      <c r="A15" s="28"/>
      <c r="B15" s="42"/>
      <c r="C15" s="40"/>
      <c r="D15" s="40"/>
      <c r="E15" s="40"/>
      <c r="F15" s="40"/>
      <c r="G15" s="40"/>
      <c r="H15" s="40"/>
      <c r="I15" s="41"/>
      <c r="J15" s="28"/>
      <c r="K15" s="42"/>
      <c r="L15" s="40"/>
      <c r="M15" s="40"/>
      <c r="N15" s="40"/>
      <c r="O15" s="40"/>
      <c r="P15" s="40"/>
      <c r="Q15" s="40"/>
      <c r="R15" s="41"/>
      <c r="S15" s="28"/>
      <c r="T15" s="22"/>
    </row>
    <row r="16" spans="1:20" x14ac:dyDescent="0.3">
      <c r="A16" s="28"/>
      <c r="B16" s="42"/>
      <c r="C16" s="40"/>
      <c r="D16" s="40"/>
      <c r="E16" s="40"/>
      <c r="F16" s="40"/>
      <c r="G16" s="40"/>
      <c r="H16" s="40"/>
      <c r="I16" s="41"/>
      <c r="J16" s="28"/>
      <c r="K16" s="42"/>
      <c r="L16" s="40"/>
      <c r="M16" s="40"/>
      <c r="N16" s="40"/>
      <c r="O16" s="40"/>
      <c r="P16" s="40"/>
      <c r="Q16" s="40"/>
      <c r="R16" s="41"/>
      <c r="S16" s="28"/>
      <c r="T16" s="22"/>
    </row>
    <row r="17" spans="1:20" x14ac:dyDescent="0.3">
      <c r="A17" s="28"/>
      <c r="B17" s="42"/>
      <c r="C17" s="40"/>
      <c r="D17" s="40"/>
      <c r="E17" s="40"/>
      <c r="F17" s="40"/>
      <c r="G17" s="40"/>
      <c r="H17" s="40"/>
      <c r="I17" s="41"/>
      <c r="J17" s="28"/>
      <c r="K17" s="42"/>
      <c r="L17" s="40"/>
      <c r="M17" s="40"/>
      <c r="N17" s="40"/>
      <c r="O17" s="40"/>
      <c r="P17" s="40"/>
      <c r="Q17" s="40"/>
      <c r="R17" s="41"/>
      <c r="S17" s="28"/>
      <c r="T17" s="22"/>
    </row>
    <row r="18" spans="1:20" x14ac:dyDescent="0.3">
      <c r="A18" s="28"/>
      <c r="B18" s="42"/>
      <c r="C18" s="40"/>
      <c r="D18" s="40"/>
      <c r="E18" s="40"/>
      <c r="F18" s="40"/>
      <c r="G18" s="40"/>
      <c r="H18" s="40"/>
      <c r="I18" s="41"/>
      <c r="J18" s="28"/>
      <c r="K18" s="42"/>
      <c r="L18" s="40"/>
      <c r="M18" s="40"/>
      <c r="N18" s="40"/>
      <c r="O18" s="40"/>
      <c r="P18" s="40"/>
      <c r="Q18" s="40"/>
      <c r="R18" s="41"/>
      <c r="S18" s="28"/>
      <c r="T18" s="22"/>
    </row>
    <row r="19" spans="1:20" ht="15" thickBot="1" x14ac:dyDescent="0.35">
      <c r="A19" s="28"/>
      <c r="B19" s="46"/>
      <c r="C19" s="47"/>
      <c r="D19" s="47"/>
      <c r="E19" s="47"/>
      <c r="F19" s="47"/>
      <c r="G19" s="47"/>
      <c r="H19" s="47"/>
      <c r="I19" s="48"/>
      <c r="J19" s="28"/>
      <c r="K19" s="46"/>
      <c r="L19" s="47"/>
      <c r="M19" s="47"/>
      <c r="N19" s="47"/>
      <c r="O19" s="47"/>
      <c r="P19" s="47"/>
      <c r="Q19" s="47"/>
      <c r="R19" s="48"/>
      <c r="S19" s="28"/>
      <c r="T19" s="22"/>
    </row>
    <row r="20" spans="1:20" ht="15" thickBot="1" x14ac:dyDescent="0.35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2"/>
    </row>
    <row r="21" spans="1:20" ht="18.600000000000001" thickBot="1" x14ac:dyDescent="0.4">
      <c r="A21" s="28"/>
      <c r="B21" s="74" t="s">
        <v>45</v>
      </c>
      <c r="C21" s="75"/>
      <c r="D21" s="75"/>
      <c r="E21" s="75"/>
      <c r="F21" s="75"/>
      <c r="G21" s="75"/>
      <c r="H21" s="75"/>
      <c r="I21" s="76"/>
      <c r="J21" s="28"/>
      <c r="K21" s="74" t="s">
        <v>44</v>
      </c>
      <c r="L21" s="75"/>
      <c r="M21" s="75"/>
      <c r="N21" s="75"/>
      <c r="O21" s="75"/>
      <c r="P21" s="75"/>
      <c r="Q21" s="75"/>
      <c r="R21" s="76"/>
      <c r="S21" s="28"/>
      <c r="T21" s="22"/>
    </row>
    <row r="22" spans="1:20" ht="15" thickBot="1" x14ac:dyDescent="0.35">
      <c r="A22" s="28"/>
      <c r="B22" s="37"/>
      <c r="C22" s="38"/>
      <c r="D22" s="38"/>
      <c r="E22" s="38"/>
      <c r="F22" s="38"/>
      <c r="G22" s="38"/>
      <c r="H22" s="38"/>
      <c r="I22" s="39"/>
      <c r="J22" s="28"/>
      <c r="K22" s="37"/>
      <c r="L22" s="38"/>
      <c r="M22" s="38"/>
      <c r="N22" s="38"/>
      <c r="O22" s="38"/>
      <c r="P22" s="38"/>
      <c r="Q22" s="38"/>
      <c r="R22" s="39"/>
      <c r="S22" s="28"/>
      <c r="T22" s="22"/>
    </row>
    <row r="23" spans="1:20" ht="15" thickBot="1" x14ac:dyDescent="0.35">
      <c r="A23" s="28"/>
      <c r="B23" s="60" t="s">
        <v>56</v>
      </c>
      <c r="C23" s="61"/>
      <c r="D23" s="62"/>
      <c r="E23" s="44"/>
      <c r="F23" s="40"/>
      <c r="G23" s="40"/>
      <c r="H23" s="40"/>
      <c r="I23" s="41"/>
      <c r="J23" s="28"/>
      <c r="K23" s="60" t="s">
        <v>57</v>
      </c>
      <c r="L23" s="61"/>
      <c r="M23" s="62"/>
      <c r="N23" s="44"/>
      <c r="O23" s="40"/>
      <c r="P23" s="40"/>
      <c r="Q23" s="40"/>
      <c r="R23" s="41"/>
      <c r="S23" s="28"/>
      <c r="T23" s="22"/>
    </row>
    <row r="24" spans="1:20" x14ac:dyDescent="0.3">
      <c r="A24" s="28"/>
      <c r="B24" s="42"/>
      <c r="C24" s="40"/>
      <c r="D24" s="40"/>
      <c r="E24" s="40"/>
      <c r="F24" s="40"/>
      <c r="G24" s="40"/>
      <c r="H24" s="40"/>
      <c r="I24" s="41"/>
      <c r="J24" s="28"/>
      <c r="K24" s="42"/>
      <c r="L24" s="40"/>
      <c r="M24" s="40"/>
      <c r="N24" s="40"/>
      <c r="O24" s="40"/>
      <c r="P24" s="40"/>
      <c r="Q24" s="40"/>
      <c r="R24" s="41"/>
      <c r="S24" s="28"/>
      <c r="T24" s="22"/>
    </row>
    <row r="25" spans="1:20" ht="43.2" x14ac:dyDescent="0.3">
      <c r="A25" s="28"/>
      <c r="B25" s="42"/>
      <c r="C25" s="67">
        <f>AVERAGE(DATA!AJ18:AL18)</f>
        <v>1986.7646666666667</v>
      </c>
      <c r="D25" s="50" t="s">
        <v>51</v>
      </c>
      <c r="E25" s="51"/>
      <c r="F25" s="51"/>
      <c r="G25" s="51"/>
      <c r="H25" s="51"/>
      <c r="I25" s="52"/>
      <c r="J25" s="36"/>
      <c r="K25" s="59"/>
      <c r="L25" s="71">
        <f>AVERAGE(DATA!AA18:AC18)</f>
        <v>372.11066666666665</v>
      </c>
      <c r="M25" s="50" t="s">
        <v>58</v>
      </c>
      <c r="N25" s="40"/>
      <c r="O25" s="40"/>
      <c r="P25" s="40"/>
      <c r="Q25" s="40"/>
      <c r="R25" s="41"/>
      <c r="S25" s="28"/>
      <c r="T25" s="22"/>
    </row>
    <row r="26" spans="1:20" ht="18" x14ac:dyDescent="0.3">
      <c r="A26" s="28"/>
      <c r="B26" s="42"/>
      <c r="C26" s="68"/>
      <c r="D26" s="50"/>
      <c r="E26" s="51"/>
      <c r="F26" s="51"/>
      <c r="G26" s="51"/>
      <c r="H26" s="51"/>
      <c r="I26" s="52"/>
      <c r="J26" s="36"/>
      <c r="K26" s="59"/>
      <c r="L26" s="72"/>
      <c r="M26" s="50"/>
      <c r="N26" s="40"/>
      <c r="O26" s="40"/>
      <c r="P26" s="40"/>
      <c r="Q26" s="40"/>
      <c r="R26" s="41"/>
      <c r="S26" s="28"/>
      <c r="T26" s="22"/>
    </row>
    <row r="27" spans="1:20" ht="43.2" x14ac:dyDescent="0.3">
      <c r="A27" s="28"/>
      <c r="B27" s="42"/>
      <c r="C27" s="67">
        <f>AVERAGE(DATA!AP18:AR18)</f>
        <v>2500</v>
      </c>
      <c r="D27" s="50" t="s">
        <v>52</v>
      </c>
      <c r="E27" s="51"/>
      <c r="F27" s="51"/>
      <c r="G27" s="51"/>
      <c r="H27" s="51"/>
      <c r="I27" s="52"/>
      <c r="J27" s="36"/>
      <c r="K27" s="59"/>
      <c r="L27" s="71">
        <f>AVERAGE(DATA!AD18:AF18)</f>
        <v>333.33333333333331</v>
      </c>
      <c r="M27" s="50" t="s">
        <v>53</v>
      </c>
      <c r="N27" s="40"/>
      <c r="O27" s="40"/>
      <c r="P27" s="40"/>
      <c r="Q27" s="40"/>
      <c r="R27" s="41"/>
      <c r="S27" s="28"/>
      <c r="T27" s="22"/>
    </row>
    <row r="28" spans="1:20" ht="18" x14ac:dyDescent="0.3">
      <c r="A28" s="28"/>
      <c r="B28" s="42"/>
      <c r="C28" s="69"/>
      <c r="D28" s="50"/>
      <c r="E28" s="51"/>
      <c r="F28" s="51"/>
      <c r="G28" s="51"/>
      <c r="H28" s="51"/>
      <c r="I28" s="52"/>
      <c r="J28" s="36"/>
      <c r="K28" s="59"/>
      <c r="L28" s="69"/>
      <c r="M28" s="50"/>
      <c r="N28" s="40"/>
      <c r="O28" s="40"/>
      <c r="P28" s="40"/>
      <c r="Q28" s="40"/>
      <c r="R28" s="41"/>
      <c r="S28" s="28"/>
      <c r="T28" s="22"/>
    </row>
    <row r="29" spans="1:20" ht="28.8" x14ac:dyDescent="0.3">
      <c r="A29" s="28"/>
      <c r="B29" s="42"/>
      <c r="C29" s="70">
        <f>C25/C27</f>
        <v>0.79470586666666665</v>
      </c>
      <c r="D29" s="50" t="s">
        <v>48</v>
      </c>
      <c r="E29" s="51"/>
      <c r="F29" s="51"/>
      <c r="G29" s="51"/>
      <c r="H29" s="51"/>
      <c r="I29" s="52"/>
      <c r="J29" s="36"/>
      <c r="K29" s="59"/>
      <c r="L29" s="70">
        <f>L25/L27</f>
        <v>1.1163320000000001</v>
      </c>
      <c r="M29" s="50" t="s">
        <v>48</v>
      </c>
      <c r="N29" s="40"/>
      <c r="O29" s="40"/>
      <c r="P29" s="40"/>
      <c r="Q29" s="40"/>
      <c r="R29" s="41"/>
      <c r="S29" s="28"/>
      <c r="T29" s="22"/>
    </row>
    <row r="30" spans="1:20" x14ac:dyDescent="0.3">
      <c r="A30" s="28"/>
      <c r="B30" s="42"/>
      <c r="C30" s="40"/>
      <c r="D30" s="40"/>
      <c r="E30" s="40"/>
      <c r="F30" s="40"/>
      <c r="G30" s="40"/>
      <c r="H30" s="40"/>
      <c r="I30" s="41"/>
      <c r="J30" s="28"/>
      <c r="K30" s="42"/>
      <c r="L30" s="40"/>
      <c r="M30" s="40"/>
      <c r="N30" s="40"/>
      <c r="O30" s="40"/>
      <c r="P30" s="40"/>
      <c r="Q30" s="40"/>
      <c r="R30" s="41"/>
      <c r="S30" s="28"/>
      <c r="T30" s="22"/>
    </row>
    <row r="31" spans="1:20" x14ac:dyDescent="0.3">
      <c r="A31" s="28"/>
      <c r="B31" s="42"/>
      <c r="C31" s="40"/>
      <c r="D31" s="40"/>
      <c r="E31" s="40"/>
      <c r="F31" s="40"/>
      <c r="G31" s="40"/>
      <c r="H31" s="40"/>
      <c r="I31" s="41"/>
      <c r="J31" s="28"/>
      <c r="K31" s="42"/>
      <c r="L31" s="40"/>
      <c r="M31" s="40"/>
      <c r="N31" s="40"/>
      <c r="O31" s="40"/>
      <c r="P31" s="40"/>
      <c r="Q31" s="40"/>
      <c r="R31" s="41"/>
      <c r="S31" s="28"/>
      <c r="T31" s="22"/>
    </row>
    <row r="32" spans="1:20" x14ac:dyDescent="0.3">
      <c r="A32" s="28"/>
      <c r="B32" s="42"/>
      <c r="C32" s="40"/>
      <c r="D32" s="40"/>
      <c r="E32" s="40"/>
      <c r="F32" s="40"/>
      <c r="G32" s="40"/>
      <c r="H32" s="40"/>
      <c r="I32" s="41"/>
      <c r="J32" s="28"/>
      <c r="K32" s="42"/>
      <c r="L32" s="40"/>
      <c r="M32" s="40"/>
      <c r="N32" s="40"/>
      <c r="O32" s="40"/>
      <c r="P32" s="40"/>
      <c r="Q32" s="40"/>
      <c r="R32" s="41"/>
      <c r="S32" s="28"/>
      <c r="T32" s="22"/>
    </row>
    <row r="33" spans="1:19" x14ac:dyDescent="0.3">
      <c r="A33" s="28"/>
      <c r="B33" s="42"/>
      <c r="C33" s="40"/>
      <c r="D33" s="40"/>
      <c r="E33" s="40"/>
      <c r="F33" s="40"/>
      <c r="G33" s="40"/>
      <c r="H33" s="40"/>
      <c r="I33" s="41"/>
      <c r="J33" s="28"/>
      <c r="K33" s="42"/>
      <c r="L33" s="40"/>
      <c r="M33" s="40"/>
      <c r="N33" s="40"/>
      <c r="O33" s="40"/>
      <c r="P33" s="40"/>
      <c r="Q33" s="40"/>
      <c r="R33" s="41"/>
      <c r="S33" s="28"/>
    </row>
    <row r="34" spans="1:19" x14ac:dyDescent="0.3">
      <c r="B34" s="53"/>
      <c r="C34" s="54"/>
      <c r="D34" s="54"/>
      <c r="E34" s="54"/>
      <c r="F34" s="54"/>
      <c r="G34" s="54"/>
      <c r="H34" s="54"/>
      <c r="I34" s="55"/>
      <c r="K34" s="53"/>
      <c r="L34" s="54"/>
      <c r="M34" s="54"/>
      <c r="N34" s="54"/>
      <c r="O34" s="54"/>
      <c r="P34" s="54"/>
      <c r="Q34" s="54"/>
      <c r="R34" s="55"/>
    </row>
    <row r="35" spans="1:19" ht="15" thickBot="1" x14ac:dyDescent="0.35">
      <c r="B35" s="56"/>
      <c r="C35" s="57"/>
      <c r="D35" s="57"/>
      <c r="E35" s="57"/>
      <c r="F35" s="57"/>
      <c r="G35" s="57"/>
      <c r="H35" s="57"/>
      <c r="I35" s="58"/>
      <c r="K35" s="56"/>
      <c r="L35" s="57"/>
      <c r="M35" s="57"/>
      <c r="N35" s="57"/>
      <c r="O35" s="57"/>
      <c r="P35" s="57"/>
      <c r="Q35" s="57"/>
      <c r="R35" s="58"/>
    </row>
  </sheetData>
  <mergeCells count="9">
    <mergeCell ref="B23:D23"/>
    <mergeCell ref="K23:M23"/>
    <mergeCell ref="B21:I21"/>
    <mergeCell ref="K21:R21"/>
    <mergeCell ref="B2:D2"/>
    <mergeCell ref="K7:M7"/>
    <mergeCell ref="B7:D7"/>
    <mergeCell ref="B5:I5"/>
    <mergeCell ref="K5:R5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C311F12-AE36-4D2B-984A-4542F58B03BB}">
          <x14:formula1>
            <xm:f>DATA!$H$1:$H$4</xm:f>
          </x14:formula1>
          <xm:sqref>J2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.</dc:creator>
  <cp:lastModifiedBy>Aryan .</cp:lastModifiedBy>
  <cp:lastPrinted>2025-09-07T15:44:47Z</cp:lastPrinted>
  <dcterms:created xsi:type="dcterms:W3CDTF">2025-09-07T14:32:56Z</dcterms:created>
  <dcterms:modified xsi:type="dcterms:W3CDTF">2025-09-08T17:06:08Z</dcterms:modified>
</cp:coreProperties>
</file>